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zhzharylkassyn\Desktop\LGD 30.09.2023\"/>
    </mc:Choice>
  </mc:AlternateContent>
  <xr:revisionPtr revIDLastSave="0" documentId="13_ncr:1_{83CFADA4-EA36-4A58-8335-EB06F64FF6B0}" xr6:coauthVersionLast="47" xr6:coauthVersionMax="47" xr10:uidLastSave="{00000000-0000-0000-0000-000000000000}"/>
  <bookViews>
    <workbookView xWindow="-120" yWindow="-120" windowWidth="24240" windowHeight="13140" tabRatio="881" activeTab="7" xr2:uid="{00000000-000D-0000-FFFF-FFFF00000000}"/>
  </bookViews>
  <sheets>
    <sheet name="LGD" sheetId="26" r:id="rId1"/>
    <sheet name="202111" sheetId="77" r:id="rId2"/>
    <sheet name="202112" sheetId="78" r:id="rId3"/>
    <sheet name="202201" sheetId="79" r:id="rId4"/>
    <sheet name="202202" sheetId="80" r:id="rId5"/>
    <sheet name="202203" sheetId="81" r:id="rId6"/>
    <sheet name="202204" sheetId="82" r:id="rId7"/>
    <sheet name="202205" sheetId="83" r:id="rId8"/>
    <sheet name="202206" sheetId="84" r:id="rId9"/>
    <sheet name="202207" sheetId="85" r:id="rId10"/>
    <sheet name="202208" sheetId="86" r:id="rId11"/>
    <sheet name="202209" sheetId="87" r:id="rId12"/>
    <sheet name="202210" sheetId="88" r:id="rId13"/>
    <sheet name="202211" sheetId="89" r:id="rId14"/>
    <sheet name="202212" sheetId="90" r:id="rId15"/>
    <sheet name="202301" sheetId="91" r:id="rId16"/>
    <sheet name="202302" sheetId="92" r:id="rId17"/>
    <sheet name="202303" sheetId="93" r:id="rId18"/>
    <sheet name="202304" sheetId="94" r:id="rId19"/>
    <sheet name="202305" sheetId="95" r:id="rId20"/>
    <sheet name="202306" sheetId="96" r:id="rId21"/>
    <sheet name="202307" sheetId="97" r:id="rId22"/>
    <sheet name="202308" sheetId="98" r:id="rId23"/>
    <sheet name="202309" sheetId="99" r:id="rId24"/>
  </sheets>
  <externalReferences>
    <externalReference r:id="rId25"/>
    <externalReference r:id="rId26"/>
  </externalReferences>
  <definedNames>
    <definedName name="_xlnm._FilterDatabase" localSheetId="1" hidden="1">'202111'!$B$1:$E$1</definedName>
    <definedName name="_xlnm._FilterDatabase" localSheetId="2" hidden="1">'202112'!$B$1:$E$1</definedName>
    <definedName name="_xlnm._FilterDatabase" localSheetId="3" hidden="1">'202201'!$B$1:$E$1</definedName>
    <definedName name="_xlnm._FilterDatabase" localSheetId="4" hidden="1">'202202'!$B$1:$E$1</definedName>
    <definedName name="_xlnm._FilterDatabase" localSheetId="5" hidden="1">'202203'!$A$1:$Y$19</definedName>
    <definedName name="_xlnm._FilterDatabase" localSheetId="6" hidden="1">'202204'!$A$1:$Y$17</definedName>
    <definedName name="_xlnm._FilterDatabase" localSheetId="7" hidden="1">'202205'!$A$1:$X$31</definedName>
    <definedName name="_xlnm._FilterDatabase" localSheetId="8" hidden="1">'202206'!$A$1:$W$32</definedName>
    <definedName name="_xlnm._FilterDatabase" localSheetId="9" hidden="1">'202207'!$A$1:$V$19</definedName>
    <definedName name="_xlnm._FilterDatabase" localSheetId="10" hidden="1">'202208'!$A$1:$T$25</definedName>
    <definedName name="_xlnm._FilterDatabase" localSheetId="11" hidden="1">'202209'!$A$1:$S$26</definedName>
    <definedName name="_xlnm._FilterDatabase" localSheetId="12" hidden="1">'202210'!$A$1:$S$26</definedName>
    <definedName name="_xlnm._FilterDatabase" localSheetId="13" hidden="1">'202211'!$A$1:$P$22</definedName>
    <definedName name="_xlnm._FilterDatabase" localSheetId="14" hidden="1">'202212'!$A$1:$O$54</definedName>
    <definedName name="_xlnm._FilterDatabase" localSheetId="15" hidden="1">'202301'!$A$1:$E$1</definedName>
    <definedName name="_xlnm._FilterDatabase" localSheetId="16" hidden="1">'202302'!$B$1:$E$1</definedName>
    <definedName name="_xlnm._FilterDatabase" localSheetId="17" hidden="1">'202303'!$B$1:$E$1</definedName>
    <definedName name="_xlnm._FilterDatabase" localSheetId="18" hidden="1">'202304'!$B$1:$E$1</definedName>
    <definedName name="_xlnm._FilterDatabase" localSheetId="19" hidden="1">'202305'!$B$1:$E$67</definedName>
    <definedName name="_xlnm._FilterDatabase" localSheetId="20" hidden="1">'202306'!$B$1:$E$47</definedName>
    <definedName name="_xlnm._FilterDatabase" localSheetId="21" hidden="1">'202307'!$B$1:$E$48</definedName>
    <definedName name="_xlnm._FilterDatabase" localSheetId="22" hidden="1">'202308'!$A$1:$E$45</definedName>
    <definedName name="_xlnm._FilterDatabase" localSheetId="23" hidden="1">'202309'!$A$1:$E$1</definedName>
  </definedNames>
  <calcPr calcId="191029"/>
</workbook>
</file>

<file path=xl/calcChain.xml><?xml version="1.0" encoding="utf-8"?>
<calcChain xmlns="http://schemas.openxmlformats.org/spreadsheetml/2006/main">
  <c r="C25" i="79" l="1"/>
  <c r="D23" i="79"/>
  <c r="E23" i="79"/>
  <c r="G17" i="78"/>
  <c r="E17" i="78"/>
  <c r="C19" i="78"/>
  <c r="D17" i="78"/>
  <c r="J21" i="77"/>
  <c r="G21" i="77"/>
  <c r="E21" i="77"/>
  <c r="C23" i="77"/>
  <c r="D21" i="77"/>
  <c r="W30" i="81"/>
  <c r="W31" i="81" s="1"/>
  <c r="AA21" i="77"/>
  <c r="AA22" i="77" s="1"/>
  <c r="Z17" i="78"/>
  <c r="Z18" i="78"/>
  <c r="Y23" i="79"/>
  <c r="Y24" i="79" s="1"/>
  <c r="X9" i="80"/>
  <c r="X10" i="80" s="1"/>
  <c r="V27" i="82"/>
  <c r="V28" i="82" s="1"/>
  <c r="U48" i="83"/>
  <c r="U49" i="83" s="1"/>
  <c r="T46" i="84"/>
  <c r="T47" i="84" s="1"/>
  <c r="S34" i="85"/>
  <c r="S35" i="85" s="1"/>
  <c r="R43" i="86"/>
  <c r="R44" i="86" s="1"/>
  <c r="Q49" i="87"/>
  <c r="Q50" i="87" s="1"/>
  <c r="P41" i="88" l="1"/>
  <c r="P42" i="88" s="1"/>
  <c r="O44" i="89"/>
  <c r="O45" i="89" s="1"/>
  <c r="N57" i="90"/>
  <c r="N58" i="90" s="1"/>
  <c r="L61" i="92"/>
  <c r="L62" i="92" s="1"/>
  <c r="M51" i="91"/>
  <c r="M52" i="91" s="1"/>
  <c r="K71" i="93"/>
  <c r="K72" i="93" s="1"/>
  <c r="J63" i="94"/>
  <c r="J64" i="94" s="1"/>
  <c r="I70" i="95"/>
  <c r="I71" i="95" s="1"/>
  <c r="H50" i="96"/>
  <c r="H51" i="96" s="1"/>
  <c r="G51" i="97"/>
  <c r="G52" i="97" s="1"/>
  <c r="F48" i="98"/>
  <c r="F49" i="98" s="1"/>
  <c r="E51" i="99"/>
  <c r="D51" i="99"/>
  <c r="C53" i="99"/>
  <c r="E52" i="99" l="1"/>
  <c r="AB52" i="26"/>
  <c r="AC52" i="26" s="1"/>
  <c r="AB51" i="26"/>
  <c r="AC51" i="26" s="1"/>
  <c r="AB50" i="26"/>
  <c r="AC50" i="26" s="1"/>
  <c r="AB49" i="26"/>
  <c r="AC49" i="26" s="1"/>
  <c r="AB48" i="26"/>
  <c r="AC48" i="26" s="1"/>
  <c r="AB47" i="26"/>
  <c r="AC47" i="26" s="1"/>
  <c r="AB46" i="26"/>
  <c r="AC46" i="26" s="1"/>
  <c r="AB45" i="26"/>
  <c r="AC45" i="26" s="1"/>
  <c r="AB44" i="26"/>
  <c r="AC44" i="26" s="1"/>
  <c r="AB43" i="26"/>
  <c r="AC43" i="26" s="1"/>
  <c r="AB42" i="26"/>
  <c r="AC42" i="26" s="1"/>
  <c r="AB41" i="26"/>
  <c r="AC41" i="26" s="1"/>
  <c r="AB40" i="26"/>
  <c r="AC40" i="26" s="1"/>
  <c r="AB39" i="26"/>
  <c r="AC39" i="26" s="1"/>
  <c r="AB38" i="26"/>
  <c r="AC38" i="26" s="1"/>
  <c r="AB37" i="26"/>
  <c r="AC37" i="26" s="1"/>
  <c r="AB36" i="26"/>
  <c r="AC36" i="26" s="1"/>
  <c r="AB35" i="26"/>
  <c r="AC35" i="26" s="1"/>
  <c r="AB34" i="26"/>
  <c r="AC34" i="26" s="1"/>
  <c r="AB33" i="26"/>
  <c r="AC33" i="26" s="1"/>
  <c r="AB32" i="26"/>
  <c r="AC32" i="26" s="1"/>
  <c r="AB31" i="26"/>
  <c r="AC31" i="26" s="1"/>
  <c r="S47" i="84"/>
  <c r="S46" i="84"/>
  <c r="F51" i="97"/>
  <c r="F52" i="97" s="1"/>
  <c r="Z21" i="77"/>
  <c r="Y17" i="78"/>
  <c r="X23" i="79"/>
  <c r="U9" i="80"/>
  <c r="V9" i="80"/>
  <c r="W10" i="80" s="1"/>
  <c r="W9" i="80"/>
  <c r="U27" i="82"/>
  <c r="H27" i="82"/>
  <c r="F27" i="82"/>
  <c r="G27" i="82"/>
  <c r="I27" i="82"/>
  <c r="J27" i="82"/>
  <c r="K27" i="82"/>
  <c r="L27" i="82"/>
  <c r="M27" i="82"/>
  <c r="N27" i="82"/>
  <c r="O27" i="82"/>
  <c r="P27" i="82"/>
  <c r="Q27" i="82"/>
  <c r="R27" i="82"/>
  <c r="S27" i="82"/>
  <c r="T27" i="82"/>
  <c r="U28" i="82" s="1"/>
  <c r="E27" i="82"/>
  <c r="C29" i="82"/>
  <c r="D27" i="82"/>
  <c r="V30" i="81"/>
  <c r="T48" i="83"/>
  <c r="P34" i="85"/>
  <c r="Q34" i="85"/>
  <c r="R35" i="85" s="1"/>
  <c r="R34" i="85"/>
  <c r="P43" i="86"/>
  <c r="Q43" i="86"/>
  <c r="P50" i="87"/>
  <c r="P49" i="87"/>
  <c r="O41" i="88"/>
  <c r="N44" i="89"/>
  <c r="F57" i="90"/>
  <c r="G57" i="90"/>
  <c r="H57" i="90"/>
  <c r="I57" i="90"/>
  <c r="J57" i="90"/>
  <c r="K57" i="90"/>
  <c r="L57" i="90"/>
  <c r="M57" i="90"/>
  <c r="M58" i="90" s="1"/>
  <c r="E57" i="90"/>
  <c r="D57" i="90"/>
  <c r="C59" i="90" s="1"/>
  <c r="E51" i="91"/>
  <c r="L51" i="91"/>
  <c r="J61" i="92"/>
  <c r="K61" i="92"/>
  <c r="K62" i="92" s="1"/>
  <c r="J71" i="93"/>
  <c r="I63" i="94"/>
  <c r="I64" i="94" s="1"/>
  <c r="H70" i="95"/>
  <c r="H71" i="95"/>
  <c r="G50" i="96"/>
  <c r="G51" i="96"/>
  <c r="C50" i="98"/>
  <c r="E48" i="98"/>
  <c r="D48" i="98"/>
  <c r="F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8" i="78" s="1"/>
  <c r="AC14" i="78"/>
  <c r="U30" i="81"/>
  <c r="V31" i="81" s="1"/>
  <c r="F30" i="81"/>
  <c r="G30" i="81"/>
  <c r="H30" i="81"/>
  <c r="I30" i="81"/>
  <c r="J30" i="81"/>
  <c r="K30" i="81"/>
  <c r="L30" i="81"/>
  <c r="M30" i="81"/>
  <c r="N30" i="81"/>
  <c r="O30" i="81"/>
  <c r="P30" i="81"/>
  <c r="Q30" i="81"/>
  <c r="R30" i="81"/>
  <c r="S30" i="81"/>
  <c r="T30" i="81"/>
  <c r="E30" i="81"/>
  <c r="D30" i="81"/>
  <c r="C32" i="81" s="1"/>
  <c r="E48" i="83"/>
  <c r="D48" i="83"/>
  <c r="C50" i="83"/>
  <c r="F48" i="83"/>
  <c r="G48" i="83"/>
  <c r="H48" i="83"/>
  <c r="I48" i="83"/>
  <c r="J48" i="83"/>
  <c r="K48" i="83"/>
  <c r="L48" i="83"/>
  <c r="M48" i="83"/>
  <c r="N48" i="83"/>
  <c r="O48" i="83"/>
  <c r="P48" i="83"/>
  <c r="Q48" i="83"/>
  <c r="R48" i="83"/>
  <c r="S48" i="83"/>
  <c r="T49" i="83" s="1"/>
  <c r="F46" i="84"/>
  <c r="G46" i="84"/>
  <c r="H46" i="84"/>
  <c r="I46" i="84"/>
  <c r="J46" i="84"/>
  <c r="K46" i="84"/>
  <c r="L46" i="84"/>
  <c r="M46" i="84"/>
  <c r="N46" i="84"/>
  <c r="O46" i="84"/>
  <c r="P46" i="84"/>
  <c r="Q46" i="84"/>
  <c r="R46" i="84"/>
  <c r="E46" i="84"/>
  <c r="D46" i="84"/>
  <c r="C48" i="84" s="1"/>
  <c r="F34" i="85"/>
  <c r="G34" i="85"/>
  <c r="H34" i="85"/>
  <c r="I34" i="85"/>
  <c r="J34" i="85"/>
  <c r="K34" i="85"/>
  <c r="L34" i="85"/>
  <c r="M34" i="85"/>
  <c r="N34" i="85"/>
  <c r="O34" i="85"/>
  <c r="E34" i="85"/>
  <c r="D34" i="85"/>
  <c r="C36" i="85"/>
  <c r="F43" i="86"/>
  <c r="G43" i="86"/>
  <c r="H43" i="86"/>
  <c r="I43" i="86"/>
  <c r="J43" i="86"/>
  <c r="K43" i="86"/>
  <c r="L43" i="86"/>
  <c r="M43" i="86"/>
  <c r="N43" i="86"/>
  <c r="O43" i="86"/>
  <c r="E43" i="86"/>
  <c r="D43" i="86"/>
  <c r="C45" i="86"/>
  <c r="O49" i="87"/>
  <c r="F49" i="87"/>
  <c r="G49" i="87"/>
  <c r="H49" i="87"/>
  <c r="I49" i="87"/>
  <c r="J49" i="87"/>
  <c r="K49" i="87"/>
  <c r="L49" i="87"/>
  <c r="M49" i="87"/>
  <c r="N49" i="87"/>
  <c r="E49" i="87"/>
  <c r="D49" i="87"/>
  <c r="C51" i="87"/>
  <c r="F41" i="88"/>
  <c r="G41" i="88"/>
  <c r="H41" i="88"/>
  <c r="I41" i="88"/>
  <c r="J41" i="88"/>
  <c r="K41" i="88"/>
  <c r="L41" i="88"/>
  <c r="M41" i="88"/>
  <c r="N41" i="88"/>
  <c r="O42" i="88" s="1"/>
  <c r="E41" i="88"/>
  <c r="D41" i="88"/>
  <c r="C43" i="88" s="1"/>
  <c r="M44" i="89"/>
  <c r="N45" i="89" s="1"/>
  <c r="F44" i="89"/>
  <c r="G44" i="89"/>
  <c r="H44" i="89"/>
  <c r="I44" i="89"/>
  <c r="J44" i="89"/>
  <c r="K44" i="89"/>
  <c r="L44" i="89"/>
  <c r="F71" i="93"/>
  <c r="G71" i="93"/>
  <c r="H71" i="93"/>
  <c r="I71" i="93"/>
  <c r="J72" i="93" s="1"/>
  <c r="E71" i="93"/>
  <c r="D71" i="93"/>
  <c r="C73" i="93"/>
  <c r="C63" i="92"/>
  <c r="D61" i="92"/>
  <c r="F61" i="92"/>
  <c r="G61" i="92"/>
  <c r="H61" i="92"/>
  <c r="I61" i="92"/>
  <c r="E61" i="92"/>
  <c r="K51" i="91"/>
  <c r="L52" i="91" s="1"/>
  <c r="E44" i="89"/>
  <c r="D44" i="89"/>
  <c r="C46" i="89" s="1"/>
  <c r="Q44" i="86" l="1"/>
  <c r="E49" i="98"/>
  <c r="M45" i="89"/>
  <c r="O39" i="90" l="1"/>
  <c r="O38" i="90"/>
  <c r="O37" i="90"/>
  <c r="O40" i="90"/>
  <c r="O41" i="90"/>
  <c r="O42" i="90"/>
  <c r="O43" i="90"/>
  <c r="O44" i="90"/>
  <c r="O45" i="90"/>
  <c r="O46" i="90"/>
  <c r="O47" i="90"/>
  <c r="O48" i="90"/>
  <c r="O49" i="90"/>
  <c r="O50" i="90"/>
  <c r="O51" i="90"/>
  <c r="O52" i="90"/>
  <c r="O53" i="90"/>
  <c r="O54" i="90"/>
  <c r="M57" i="92"/>
  <c r="M58" i="92"/>
  <c r="L69" i="93"/>
  <c r="X18" i="78" l="1"/>
  <c r="Q35" i="85" l="1"/>
  <c r="Y21" i="77"/>
  <c r="Z22" i="77" s="1"/>
  <c r="W23" i="79"/>
  <c r="X24" i="79" s="1"/>
  <c r="T28" i="82"/>
  <c r="J51" i="91"/>
  <c r="K52" i="91" s="1"/>
  <c r="H64" i="94"/>
  <c r="H63" i="94"/>
  <c r="D70" i="95"/>
  <c r="E70" i="95"/>
  <c r="F70" i="95"/>
  <c r="G71" i="95" s="1"/>
  <c r="G70" i="95"/>
  <c r="D50" i="96"/>
  <c r="E50" i="96"/>
  <c r="F50" i="96"/>
  <c r="C53" i="97"/>
  <c r="P44" i="86" l="1"/>
  <c r="O50" i="87"/>
  <c r="J62" i="92"/>
  <c r="U31" i="81"/>
  <c r="S49" i="83"/>
  <c r="N42" i="88"/>
  <c r="F51" i="96"/>
  <c r="E51" i="97"/>
  <c r="D51" i="97"/>
  <c r="G64" i="94"/>
  <c r="G63" i="94"/>
  <c r="X21" i="77"/>
  <c r="Y22" i="77" s="1"/>
  <c r="V23" i="79"/>
  <c r="W24" i="79" s="1"/>
  <c r="V10" i="80"/>
  <c r="E52" i="97" l="1"/>
  <c r="R47" i="84"/>
  <c r="I72" i="93"/>
  <c r="F71" i="95"/>
  <c r="L58" i="90" l="1"/>
  <c r="E51" i="96"/>
  <c r="C52" i="96"/>
  <c r="C72" i="95" l="1"/>
  <c r="W21" i="77"/>
  <c r="W18" i="78"/>
  <c r="U23" i="79"/>
  <c r="T9" i="80"/>
  <c r="U10" i="80" s="1"/>
  <c r="S28" i="82"/>
  <c r="R49" i="83"/>
  <c r="O44" i="86"/>
  <c r="N50" i="87"/>
  <c r="M42" i="88"/>
  <c r="L45" i="89"/>
  <c r="I51" i="91"/>
  <c r="I62" i="92"/>
  <c r="F63" i="94"/>
  <c r="F64" i="94" s="1"/>
  <c r="V21" i="77"/>
  <c r="V18" i="78"/>
  <c r="T23" i="79"/>
  <c r="S9" i="80"/>
  <c r="T10" i="80" s="1"/>
  <c r="R28" i="82"/>
  <c r="M50" i="87"/>
  <c r="H51" i="91"/>
  <c r="E63" i="94"/>
  <c r="U21" i="77"/>
  <c r="S23" i="79"/>
  <c r="R9" i="80"/>
  <c r="G51" i="91"/>
  <c r="F72" i="93"/>
  <c r="T21" i="77"/>
  <c r="R23" i="79"/>
  <c r="Q9" i="80"/>
  <c r="W12" i="82"/>
  <c r="F51" i="91"/>
  <c r="G52" i="91" s="1"/>
  <c r="U22" i="77" l="1"/>
  <c r="U18" i="78"/>
  <c r="P28" i="82"/>
  <c r="N44" i="86"/>
  <c r="K45" i="89"/>
  <c r="J45" i="89"/>
  <c r="H58" i="90"/>
  <c r="J58" i="90"/>
  <c r="K58" i="90"/>
  <c r="H62" i="92"/>
  <c r="G72" i="93"/>
  <c r="H72" i="93"/>
  <c r="W22" i="77"/>
  <c r="X22" i="77"/>
  <c r="T18" i="78"/>
  <c r="T24" i="79"/>
  <c r="U24" i="79"/>
  <c r="V24" i="79"/>
  <c r="S31" i="81"/>
  <c r="T31" i="81"/>
  <c r="Q31" i="81"/>
  <c r="P49" i="83"/>
  <c r="P47" i="84"/>
  <c r="Q47" i="84"/>
  <c r="N47" i="84"/>
  <c r="O35" i="85"/>
  <c r="P35" i="85"/>
  <c r="J42" i="88"/>
  <c r="I52" i="91"/>
  <c r="J52" i="91"/>
  <c r="R10" i="80"/>
  <c r="Q49" i="83"/>
  <c r="L42" i="88"/>
  <c r="H52" i="91"/>
  <c r="M44" i="86"/>
  <c r="R31" i="81"/>
  <c r="G62" i="92"/>
  <c r="S10" i="80"/>
  <c r="I45" i="89"/>
  <c r="I58" i="90"/>
  <c r="K50" i="87"/>
  <c r="K42" i="88"/>
  <c r="L44" i="86"/>
  <c r="L50" i="87"/>
  <c r="V22" i="77"/>
  <c r="N35" i="85"/>
  <c r="O49" i="83"/>
  <c r="O47" i="84"/>
  <c r="Q28" i="82"/>
  <c r="S24" i="79"/>
  <c r="M35" i="85"/>
  <c r="D63" i="94"/>
  <c r="E64" i="94" s="1"/>
  <c r="C65" i="94"/>
  <c r="E72" i="93"/>
  <c r="F62" i="92"/>
  <c r="E71" i="95" l="1"/>
  <c r="E62" i="92"/>
  <c r="J50" i="87"/>
  <c r="S21" i="77"/>
  <c r="T22" i="77" s="1"/>
  <c r="S18" i="78"/>
  <c r="Q23" i="79"/>
  <c r="R24" i="79" s="1"/>
  <c r="P9" i="80"/>
  <c r="Q10" i="80" s="1"/>
  <c r="N49" i="83"/>
  <c r="M47" i="84"/>
  <c r="L35" i="85"/>
  <c r="K44" i="86"/>
  <c r="I42" i="88"/>
  <c r="H45" i="89"/>
  <c r="G58" i="90"/>
  <c r="F52" i="91"/>
  <c r="R21" i="77"/>
  <c r="P23" i="79"/>
  <c r="O9" i="80"/>
  <c r="S22" i="77" l="1"/>
  <c r="O31" i="81"/>
  <c r="P31" i="81"/>
  <c r="N28" i="82"/>
  <c r="O28" i="82"/>
  <c r="G45" i="89"/>
  <c r="P10" i="80"/>
  <c r="H42" i="88"/>
  <c r="Q24" i="79"/>
  <c r="J44" i="86"/>
  <c r="R18" i="78"/>
  <c r="K35" i="85"/>
  <c r="L47" i="84"/>
  <c r="M49" i="83"/>
  <c r="I50" i="87"/>
  <c r="D51" i="91"/>
  <c r="F58" i="90"/>
  <c r="E52" i="91" l="1"/>
  <c r="C53" i="91"/>
  <c r="E58" i="90"/>
  <c r="Q21" i="77" l="1"/>
  <c r="R22" i="77" s="1"/>
  <c r="Q18" i="78"/>
  <c r="O23" i="79"/>
  <c r="P24" i="79" s="1"/>
  <c r="N9" i="80"/>
  <c r="O10" i="80" s="1"/>
  <c r="N31" i="81"/>
  <c r="M28" i="82" l="1"/>
  <c r="L49" i="83"/>
  <c r="K47" i="84"/>
  <c r="J35" i="85"/>
  <c r="I44" i="86"/>
  <c r="H50" i="87"/>
  <c r="G42" i="88"/>
  <c r="F45" i="89" l="1"/>
  <c r="E45" i="89" l="1"/>
  <c r="N23" i="79"/>
  <c r="M9" i="80"/>
  <c r="L28" i="82"/>
  <c r="I35" i="85"/>
  <c r="F42" i="88"/>
  <c r="K49" i="83" l="1"/>
  <c r="O24" i="79"/>
  <c r="H44" i="86"/>
  <c r="J47" i="84"/>
  <c r="N10" i="80"/>
  <c r="M31" i="81"/>
  <c r="P21" i="77"/>
  <c r="E42" i="88"/>
  <c r="O21" i="77"/>
  <c r="M23" i="79"/>
  <c r="N24" i="79" s="1"/>
  <c r="L9" i="80"/>
  <c r="M10" i="80" s="1"/>
  <c r="L31" i="81"/>
  <c r="J49" i="83"/>
  <c r="I47" i="84"/>
  <c r="H35" i="85"/>
  <c r="G44" i="86"/>
  <c r="P22" i="77" l="1"/>
  <c r="Q22" i="77"/>
  <c r="G50" i="87"/>
  <c r="O18" i="78"/>
  <c r="P18" i="78"/>
  <c r="K28" i="82"/>
  <c r="F50" i="87"/>
  <c r="E50" i="87" l="1"/>
  <c r="N21" i="77" l="1"/>
  <c r="L23" i="79"/>
  <c r="K9" i="80"/>
  <c r="L10" i="80" s="1"/>
  <c r="K31" i="81"/>
  <c r="F44" i="86"/>
  <c r="M21" i="77"/>
  <c r="K23" i="79"/>
  <c r="J9" i="80"/>
  <c r="K10" i="80" l="1"/>
  <c r="J31" i="81"/>
  <c r="N22" i="77"/>
  <c r="O22" i="77"/>
  <c r="M18" i="78"/>
  <c r="N18" i="78"/>
  <c r="L24" i="79"/>
  <c r="M24" i="79"/>
  <c r="I28" i="82"/>
  <c r="J28" i="82"/>
  <c r="H49" i="83"/>
  <c r="I49" i="83"/>
  <c r="G47" i="84"/>
  <c r="H47" i="84"/>
  <c r="G35" i="85"/>
  <c r="E44" i="86"/>
  <c r="E35" i="85"/>
  <c r="L21" i="77"/>
  <c r="L18" i="78"/>
  <c r="J23" i="79"/>
  <c r="K24" i="79" s="1"/>
  <c r="I9" i="80"/>
  <c r="F47" i="84"/>
  <c r="F35" i="85" l="1"/>
  <c r="G49" i="83"/>
  <c r="M22" i="77"/>
  <c r="H28" i="82"/>
  <c r="I31" i="81"/>
  <c r="J10" i="80"/>
  <c r="E47" i="84"/>
  <c r="K21" i="77"/>
  <c r="L22" i="77" s="1"/>
  <c r="K18" i="78"/>
  <c r="I23" i="79"/>
  <c r="J24" i="79" s="1"/>
  <c r="H9" i="80"/>
  <c r="I10" i="80" s="1"/>
  <c r="G28" i="82"/>
  <c r="F49" i="83"/>
  <c r="H31" i="81" l="1"/>
  <c r="E49" i="83"/>
  <c r="J18" i="78"/>
  <c r="H23" i="79"/>
  <c r="I24" i="79" s="1"/>
  <c r="G9" i="80"/>
  <c r="H10" i="80" s="1"/>
  <c r="G31" i="81"/>
  <c r="K22" i="77" l="1"/>
  <c r="F28" i="82"/>
  <c r="E28" i="82" l="1"/>
  <c r="I21" i="77"/>
  <c r="J22" i="77" s="1"/>
  <c r="G23" i="79"/>
  <c r="H24" i="79" s="1"/>
  <c r="F9" i="80"/>
  <c r="I18" i="78" l="1"/>
  <c r="G10" i="80"/>
  <c r="E31" i="81" l="1"/>
  <c r="F31" i="81"/>
  <c r="H21" i="77"/>
  <c r="I22" i="77" l="1"/>
  <c r="F23" i="79"/>
  <c r="E9" i="80"/>
  <c r="F10" i="80" s="1"/>
  <c r="D9" i="80"/>
  <c r="C11" i="80" s="1"/>
  <c r="H22" i="77"/>
  <c r="G24" i="79" l="1"/>
  <c r="G18" i="78"/>
  <c r="H18" i="78"/>
  <c r="E10" i="80"/>
  <c r="F24" i="79"/>
  <c r="E24" i="79" l="1"/>
  <c r="F21" i="77" l="1"/>
  <c r="F18" i="78"/>
  <c r="G22" i="77" l="1"/>
  <c r="E18" i="78"/>
  <c r="F22" i="77" l="1"/>
  <c r="E22" i="77" l="1"/>
  <c r="G49" i="26" l="1"/>
  <c r="G76" i="26" s="1"/>
  <c r="I47" i="26"/>
  <c r="I74" i="26" s="1"/>
  <c r="I46" i="26"/>
  <c r="I73" i="26" s="1"/>
  <c r="M44" i="26"/>
  <c r="M71" i="26" s="1"/>
  <c r="M43" i="26"/>
  <c r="M70" i="26" s="1"/>
  <c r="N42" i="26"/>
  <c r="N69" i="26" s="1"/>
  <c r="R39" i="26"/>
  <c r="R66" i="26" s="1"/>
  <c r="R34" i="26"/>
  <c r="R61" i="26" s="1"/>
  <c r="V33" i="26"/>
  <c r="V60" i="26" s="1"/>
  <c r="D31" i="26"/>
  <c r="D58" i="26" s="1"/>
  <c r="E50" i="26"/>
  <c r="E77" i="26" s="1"/>
  <c r="D45" i="26"/>
  <c r="D72" i="26" s="1"/>
  <c r="P40" i="26"/>
  <c r="P67" i="26" s="1"/>
  <c r="R38" i="26"/>
  <c r="R65" i="26" s="1"/>
  <c r="P37" i="26"/>
  <c r="P64" i="26" s="1"/>
  <c r="Q36" i="26"/>
  <c r="Q63" i="26" s="1"/>
  <c r="P35" i="26"/>
  <c r="P62" i="26" s="1"/>
  <c r="G32" i="26"/>
  <c r="G59" i="26" s="1"/>
  <c r="AB53" i="26"/>
  <c r="AC53" i="26" s="1"/>
  <c r="U33" i="26" l="1"/>
  <c r="U60" i="26" s="1"/>
  <c r="X33" i="26"/>
  <c r="X60" i="26" s="1"/>
  <c r="D53" i="26"/>
  <c r="D80" i="26" s="1"/>
  <c r="D79" i="26"/>
  <c r="E52" i="26"/>
  <c r="E79" i="26" s="1"/>
  <c r="U32" i="26"/>
  <c r="U59" i="26" s="1"/>
  <c r="T33" i="26"/>
  <c r="T60" i="26" s="1"/>
  <c r="R33" i="26"/>
  <c r="R60" i="26" s="1"/>
  <c r="L45" i="26"/>
  <c r="L72" i="26" s="1"/>
  <c r="G50" i="26"/>
  <c r="G77" i="26" s="1"/>
  <c r="S38" i="26"/>
  <c r="S65" i="26" s="1"/>
  <c r="I44" i="26"/>
  <c r="I71" i="26" s="1"/>
  <c r="F49" i="26"/>
  <c r="F76" i="26" s="1"/>
  <c r="O34" i="26"/>
  <c r="O61" i="26" s="1"/>
  <c r="E45" i="26"/>
  <c r="E72" i="26" s="1"/>
  <c r="T37" i="26"/>
  <c r="T64" i="26" s="1"/>
  <c r="U31" i="26"/>
  <c r="U58" i="26" s="1"/>
  <c r="P31" i="26"/>
  <c r="P58" i="26" s="1"/>
  <c r="Q31" i="26"/>
  <c r="Q58" i="26" s="1"/>
  <c r="H31" i="26"/>
  <c r="H58" i="26" s="1"/>
  <c r="N31" i="26"/>
  <c r="N58" i="26" s="1"/>
  <c r="Q32" i="26"/>
  <c r="Q59" i="26" s="1"/>
  <c r="J31" i="26"/>
  <c r="J58" i="26" s="1"/>
  <c r="D50" i="26"/>
  <c r="D77" i="26" s="1"/>
  <c r="E31" i="26"/>
  <c r="E58" i="26" s="1"/>
  <c r="P32" i="26"/>
  <c r="P59" i="26" s="1"/>
  <c r="W33" i="26"/>
  <c r="W60" i="26" s="1"/>
  <c r="R35" i="26"/>
  <c r="R62" i="26" s="1"/>
  <c r="I45" i="26"/>
  <c r="I72" i="26" s="1"/>
  <c r="F50" i="26"/>
  <c r="F77" i="26" s="1"/>
  <c r="N32" i="26"/>
  <c r="N59" i="26" s="1"/>
  <c r="H45" i="26"/>
  <c r="H72" i="26" s="1"/>
  <c r="N43" i="26"/>
  <c r="N70" i="26" s="1"/>
  <c r="E43" i="26"/>
  <c r="E70" i="26" s="1"/>
  <c r="H38" i="26"/>
  <c r="H65" i="26" s="1"/>
  <c r="O38" i="26"/>
  <c r="O65" i="26" s="1"/>
  <c r="D37" i="26"/>
  <c r="D64" i="26" s="1"/>
  <c r="L37" i="26"/>
  <c r="L64" i="26" s="1"/>
  <c r="J32" i="26"/>
  <c r="J59" i="26" s="1"/>
  <c r="D32" i="26"/>
  <c r="D59" i="26" s="1"/>
  <c r="E32" i="26"/>
  <c r="E59" i="26" s="1"/>
  <c r="H32" i="26"/>
  <c r="H59" i="26" s="1"/>
  <c r="G48" i="26"/>
  <c r="G75" i="26" s="1"/>
  <c r="D48" i="26"/>
  <c r="D75" i="26" s="1"/>
  <c r="I48" i="26"/>
  <c r="I75" i="26" s="1"/>
  <c r="H48" i="26"/>
  <c r="H75" i="26" s="1"/>
  <c r="J44" i="26"/>
  <c r="J71" i="26" s="1"/>
  <c r="H44" i="26"/>
  <c r="H71" i="26" s="1"/>
  <c r="K42" i="26"/>
  <c r="K69" i="26" s="1"/>
  <c r="J42" i="26"/>
  <c r="J69" i="26" s="1"/>
  <c r="F46" i="26"/>
  <c r="F73" i="26" s="1"/>
  <c r="G46" i="26"/>
  <c r="G73" i="26" s="1"/>
  <c r="D46" i="26"/>
  <c r="D73" i="26" s="1"/>
  <c r="H46" i="26"/>
  <c r="H73" i="26" s="1"/>
  <c r="E46" i="26"/>
  <c r="E73" i="26" s="1"/>
  <c r="F42" i="26"/>
  <c r="F69" i="26" s="1"/>
  <c r="O42" i="26"/>
  <c r="O69" i="26" s="1"/>
  <c r="G42" i="26"/>
  <c r="G69" i="26" s="1"/>
  <c r="O40" i="26"/>
  <c r="O67" i="26" s="1"/>
  <c r="N39" i="26"/>
  <c r="N66" i="26" s="1"/>
  <c r="I39" i="26"/>
  <c r="I66" i="26" s="1"/>
  <c r="Q39" i="26"/>
  <c r="Q66" i="26" s="1"/>
  <c r="E39" i="26"/>
  <c r="E66" i="26" s="1"/>
  <c r="M39" i="26"/>
  <c r="M66" i="26" s="1"/>
  <c r="J39" i="26"/>
  <c r="J66" i="26" s="1"/>
  <c r="K38" i="26"/>
  <c r="K65" i="26" s="1"/>
  <c r="P38" i="26"/>
  <c r="P65" i="26" s="1"/>
  <c r="M38" i="26"/>
  <c r="M65" i="26" s="1"/>
  <c r="Q38" i="26"/>
  <c r="Q65" i="26" s="1"/>
  <c r="N38" i="26"/>
  <c r="N65" i="26" s="1"/>
  <c r="I36" i="26"/>
  <c r="I63" i="26" s="1"/>
  <c r="R36" i="26"/>
  <c r="R63" i="26" s="1"/>
  <c r="E36" i="26"/>
  <c r="E63" i="26" s="1"/>
  <c r="L36" i="26"/>
  <c r="L63" i="26" s="1"/>
  <c r="F36" i="26"/>
  <c r="F63" i="26" s="1"/>
  <c r="M36" i="26"/>
  <c r="M63" i="26" s="1"/>
  <c r="T36" i="26"/>
  <c r="T63" i="26" s="1"/>
  <c r="S36" i="26"/>
  <c r="S63" i="26" s="1"/>
  <c r="H36" i="26"/>
  <c r="H63" i="26" s="1"/>
  <c r="N36" i="26"/>
  <c r="N63" i="26" s="1"/>
  <c r="U36" i="26"/>
  <c r="U63" i="26" s="1"/>
  <c r="O35" i="26"/>
  <c r="O62" i="26" s="1"/>
  <c r="V34" i="26"/>
  <c r="V61" i="26" s="1"/>
  <c r="T34" i="26"/>
  <c r="T61" i="26" s="1"/>
  <c r="G34" i="26"/>
  <c r="G61" i="26" s="1"/>
  <c r="U34" i="26"/>
  <c r="U61" i="26" s="1"/>
  <c r="J34" i="26"/>
  <c r="J61" i="26" s="1"/>
  <c r="W34" i="26"/>
  <c r="W61" i="26" s="1"/>
  <c r="D34" i="26"/>
  <c r="D61" i="26" s="1"/>
  <c r="M33" i="26"/>
  <c r="M60" i="26" s="1"/>
  <c r="P33" i="26"/>
  <c r="P60" i="26" s="1"/>
  <c r="Q33" i="26"/>
  <c r="Q60" i="26" s="1"/>
  <c r="S33" i="26"/>
  <c r="S60" i="26" s="1"/>
  <c r="N33" i="26"/>
  <c r="N60" i="26" s="1"/>
  <c r="M31" i="26"/>
  <c r="M58" i="26" s="1"/>
  <c r="X31" i="26"/>
  <c r="X58" i="26" s="1"/>
  <c r="R31" i="26"/>
  <c r="R58" i="26" s="1"/>
  <c r="Z31" i="26"/>
  <c r="Z58" i="26" s="1"/>
  <c r="Z81" i="26" s="1"/>
  <c r="V31" i="26"/>
  <c r="V58" i="26" s="1"/>
  <c r="Y31" i="26"/>
  <c r="Y58" i="26" s="1"/>
  <c r="F31" i="26"/>
  <c r="F58" i="26" s="1"/>
  <c r="W31" i="26"/>
  <c r="W58" i="26" s="1"/>
  <c r="I31" i="26"/>
  <c r="I58" i="26" s="1"/>
  <c r="M41" i="26"/>
  <c r="M68" i="26" s="1"/>
  <c r="I41" i="26"/>
  <c r="I68" i="26" s="1"/>
  <c r="E41" i="26"/>
  <c r="E68" i="26" s="1"/>
  <c r="P41" i="26"/>
  <c r="P68" i="26" s="1"/>
  <c r="L41" i="26"/>
  <c r="L68" i="26" s="1"/>
  <c r="H41" i="26"/>
  <c r="H68" i="26" s="1"/>
  <c r="D41" i="26"/>
  <c r="D68" i="26" s="1"/>
  <c r="O41" i="26"/>
  <c r="O68" i="26" s="1"/>
  <c r="G41" i="26"/>
  <c r="G68" i="26" s="1"/>
  <c r="N41" i="26"/>
  <c r="N68" i="26" s="1"/>
  <c r="F41" i="26"/>
  <c r="F68" i="26" s="1"/>
  <c r="K41" i="26"/>
  <c r="K68" i="26" s="1"/>
  <c r="J41" i="26"/>
  <c r="J68" i="26" s="1"/>
  <c r="I33" i="26"/>
  <c r="I60" i="26" s="1"/>
  <c r="E33" i="26"/>
  <c r="E60" i="26" s="1"/>
  <c r="L33" i="26"/>
  <c r="L60" i="26" s="1"/>
  <c r="H33" i="26"/>
  <c r="H60" i="26" s="1"/>
  <c r="D33" i="26"/>
  <c r="D60" i="26" s="1"/>
  <c r="F33" i="26"/>
  <c r="F60" i="26" s="1"/>
  <c r="G33" i="26"/>
  <c r="G60" i="26" s="1"/>
  <c r="K33" i="26"/>
  <c r="K60" i="26" s="1"/>
  <c r="O33" i="26"/>
  <c r="O60" i="26" s="1"/>
  <c r="J33" i="26"/>
  <c r="J60" i="26" s="1"/>
  <c r="V35" i="26"/>
  <c r="V62" i="26" s="1"/>
  <c r="N35" i="26"/>
  <c r="N62" i="26" s="1"/>
  <c r="J35" i="26"/>
  <c r="J62" i="26" s="1"/>
  <c r="F35" i="26"/>
  <c r="F62" i="26" s="1"/>
  <c r="U35" i="26"/>
  <c r="U62" i="26" s="1"/>
  <c r="Q35" i="26"/>
  <c r="Q62" i="26" s="1"/>
  <c r="M35" i="26"/>
  <c r="M62" i="26" s="1"/>
  <c r="I35" i="26"/>
  <c r="I62" i="26" s="1"/>
  <c r="E35" i="26"/>
  <c r="E62" i="26" s="1"/>
  <c r="T35" i="26"/>
  <c r="T62" i="26" s="1"/>
  <c r="G35" i="26"/>
  <c r="G62" i="26" s="1"/>
  <c r="H35" i="26"/>
  <c r="H62" i="26" s="1"/>
  <c r="S35" i="26"/>
  <c r="S62" i="26" s="1"/>
  <c r="L35" i="26"/>
  <c r="L62" i="26" s="1"/>
  <c r="D35" i="26"/>
  <c r="D62" i="26" s="1"/>
  <c r="K35" i="26"/>
  <c r="K62" i="26" s="1"/>
  <c r="N40" i="26"/>
  <c r="N67" i="26" s="1"/>
  <c r="J40" i="26"/>
  <c r="J67" i="26" s="1"/>
  <c r="F40" i="26"/>
  <c r="F67" i="26" s="1"/>
  <c r="Q40" i="26"/>
  <c r="Q67" i="26" s="1"/>
  <c r="M40" i="26"/>
  <c r="M67" i="26" s="1"/>
  <c r="I40" i="26"/>
  <c r="I67" i="26" s="1"/>
  <c r="E40" i="26"/>
  <c r="E67" i="26" s="1"/>
  <c r="K40" i="26"/>
  <c r="K67" i="26" s="1"/>
  <c r="G40" i="26"/>
  <c r="G67" i="26" s="1"/>
  <c r="D40" i="26"/>
  <c r="D67" i="26" s="1"/>
  <c r="H40" i="26"/>
  <c r="H67" i="26" s="1"/>
  <c r="L40" i="26"/>
  <c r="L67" i="26" s="1"/>
  <c r="J43" i="26"/>
  <c r="J70" i="26" s="1"/>
  <c r="F43" i="26"/>
  <c r="F70" i="26" s="1"/>
  <c r="I43" i="26"/>
  <c r="I70" i="26" s="1"/>
  <c r="H43" i="26"/>
  <c r="H70" i="26" s="1"/>
  <c r="D43" i="26"/>
  <c r="D70" i="26" s="1"/>
  <c r="G43" i="26"/>
  <c r="G70" i="26" s="1"/>
  <c r="L43" i="26"/>
  <c r="L70" i="26" s="1"/>
  <c r="K43" i="26"/>
  <c r="K70" i="26" s="1"/>
  <c r="V32" i="26"/>
  <c r="V59" i="26" s="1"/>
  <c r="R32" i="26"/>
  <c r="R59" i="26" s="1"/>
  <c r="F32" i="26"/>
  <c r="F59" i="26" s="1"/>
  <c r="Y32" i="26"/>
  <c r="Y59" i="26" s="1"/>
  <c r="M32" i="26"/>
  <c r="M59" i="26" s="1"/>
  <c r="I32" i="26"/>
  <c r="I59" i="26" s="1"/>
  <c r="X32" i="26"/>
  <c r="X59" i="26" s="1"/>
  <c r="S32" i="26"/>
  <c r="S59" i="26" s="1"/>
  <c r="T32" i="26"/>
  <c r="T59" i="26" s="1"/>
  <c r="O32" i="26"/>
  <c r="O59" i="26" s="1"/>
  <c r="W32" i="26"/>
  <c r="W59" i="26" s="1"/>
  <c r="L32" i="26"/>
  <c r="L59" i="26" s="1"/>
  <c r="K32" i="26"/>
  <c r="K59" i="26" s="1"/>
  <c r="F51" i="26"/>
  <c r="F78" i="26" s="1"/>
  <c r="E51" i="26"/>
  <c r="E78" i="26" s="1"/>
  <c r="D51" i="26"/>
  <c r="D78" i="26" s="1"/>
  <c r="G38" i="26"/>
  <c r="G65" i="26" s="1"/>
  <c r="J38" i="26"/>
  <c r="J65" i="26" s="1"/>
  <c r="F38" i="26"/>
  <c r="F65" i="26" s="1"/>
  <c r="H47" i="26"/>
  <c r="H74" i="26" s="1"/>
  <c r="G47" i="26"/>
  <c r="G74" i="26" s="1"/>
  <c r="F47" i="26"/>
  <c r="F74" i="26" s="1"/>
  <c r="E47" i="26"/>
  <c r="E74" i="26" s="1"/>
  <c r="Q34" i="26"/>
  <c r="Q61" i="26" s="1"/>
  <c r="M34" i="26"/>
  <c r="M61" i="26" s="1"/>
  <c r="I34" i="26"/>
  <c r="I61" i="26" s="1"/>
  <c r="E34" i="26"/>
  <c r="E61" i="26" s="1"/>
  <c r="P34" i="26"/>
  <c r="P61" i="26" s="1"/>
  <c r="L34" i="26"/>
  <c r="L61" i="26" s="1"/>
  <c r="H34" i="26"/>
  <c r="H61" i="26" s="1"/>
  <c r="E37" i="26"/>
  <c r="E64" i="26" s="1"/>
  <c r="M37" i="26"/>
  <c r="M64" i="26" s="1"/>
  <c r="J47" i="26"/>
  <c r="J74" i="26" s="1"/>
  <c r="K34" i="26"/>
  <c r="K61" i="26" s="1"/>
  <c r="S34" i="26"/>
  <c r="S61" i="26" s="1"/>
  <c r="J36" i="26"/>
  <c r="J63" i="26" s="1"/>
  <c r="H37" i="26"/>
  <c r="H64" i="26" s="1"/>
  <c r="D38" i="26"/>
  <c r="D65" i="26" s="1"/>
  <c r="F39" i="26"/>
  <c r="F66" i="26" s="1"/>
  <c r="E44" i="26"/>
  <c r="E71" i="26" s="1"/>
  <c r="K45" i="26"/>
  <c r="K72" i="26" s="1"/>
  <c r="G45" i="26"/>
  <c r="G72" i="26" s="1"/>
  <c r="J45" i="26"/>
  <c r="J72" i="26" s="1"/>
  <c r="F45" i="26"/>
  <c r="F72" i="26" s="1"/>
  <c r="J46" i="26"/>
  <c r="J73" i="26" s="1"/>
  <c r="K46" i="26"/>
  <c r="K73" i="26" s="1"/>
  <c r="L44" i="26"/>
  <c r="L71" i="26" s="1"/>
  <c r="D44" i="26"/>
  <c r="D71" i="26" s="1"/>
  <c r="K44" i="26"/>
  <c r="K71" i="26" s="1"/>
  <c r="G44" i="26"/>
  <c r="G71" i="26" s="1"/>
  <c r="S37" i="26"/>
  <c r="S64" i="26" s="1"/>
  <c r="O37" i="26"/>
  <c r="O64" i="26" s="1"/>
  <c r="K37" i="26"/>
  <c r="K64" i="26" s="1"/>
  <c r="G37" i="26"/>
  <c r="G64" i="26" s="1"/>
  <c r="R37" i="26"/>
  <c r="R64" i="26" s="1"/>
  <c r="N37" i="26"/>
  <c r="N64" i="26" s="1"/>
  <c r="J37" i="26"/>
  <c r="J64" i="26" s="1"/>
  <c r="F37" i="26"/>
  <c r="F64" i="26" s="1"/>
  <c r="I38" i="26"/>
  <c r="I65" i="26" s="1"/>
  <c r="T31" i="26"/>
  <c r="T58" i="26" s="1"/>
  <c r="L31" i="26"/>
  <c r="L58" i="26" s="1"/>
  <c r="S31" i="26"/>
  <c r="S58" i="26" s="1"/>
  <c r="O31" i="26"/>
  <c r="O58" i="26" s="1"/>
  <c r="K31" i="26"/>
  <c r="K58" i="26" s="1"/>
  <c r="G31" i="26"/>
  <c r="G58" i="26" s="1"/>
  <c r="F34" i="26"/>
  <c r="F61" i="26" s="1"/>
  <c r="N34" i="26"/>
  <c r="N61" i="26" s="1"/>
  <c r="P36" i="26"/>
  <c r="P63" i="26" s="1"/>
  <c r="D36" i="26"/>
  <c r="D63" i="26" s="1"/>
  <c r="O36" i="26"/>
  <c r="O63" i="26" s="1"/>
  <c r="K36" i="26"/>
  <c r="K63" i="26" s="1"/>
  <c r="G36" i="26"/>
  <c r="G63" i="26" s="1"/>
  <c r="I37" i="26"/>
  <c r="I64" i="26" s="1"/>
  <c r="Q37" i="26"/>
  <c r="Q64" i="26" s="1"/>
  <c r="E38" i="26"/>
  <c r="E65" i="26" s="1"/>
  <c r="L38" i="26"/>
  <c r="L65" i="26" s="1"/>
  <c r="P39" i="26"/>
  <c r="P66" i="26" s="1"/>
  <c r="L39" i="26"/>
  <c r="L66" i="26" s="1"/>
  <c r="H39" i="26"/>
  <c r="H66" i="26" s="1"/>
  <c r="D39" i="26"/>
  <c r="D66" i="26" s="1"/>
  <c r="O39" i="26"/>
  <c r="O66" i="26" s="1"/>
  <c r="K39" i="26"/>
  <c r="K66" i="26" s="1"/>
  <c r="G39" i="26"/>
  <c r="G66" i="26" s="1"/>
  <c r="M42" i="26"/>
  <c r="M69" i="26" s="1"/>
  <c r="I42" i="26"/>
  <c r="I69" i="26" s="1"/>
  <c r="E42" i="26"/>
  <c r="E69" i="26" s="1"/>
  <c r="L42" i="26"/>
  <c r="L69" i="26" s="1"/>
  <c r="H42" i="26"/>
  <c r="H69" i="26" s="1"/>
  <c r="D42" i="26"/>
  <c r="D69" i="26" s="1"/>
  <c r="F44" i="26"/>
  <c r="F71" i="26" s="1"/>
  <c r="D47" i="26"/>
  <c r="D74" i="26" s="1"/>
  <c r="E49" i="26"/>
  <c r="E76" i="26" s="1"/>
  <c r="H49" i="26"/>
  <c r="H76" i="26" s="1"/>
  <c r="D49" i="26"/>
  <c r="D76" i="26" s="1"/>
  <c r="F48" i="26"/>
  <c r="F75" i="26" s="1"/>
  <c r="E48" i="26"/>
  <c r="E75" i="26" s="1"/>
  <c r="V81" i="26" l="1"/>
  <c r="X81" i="26"/>
  <c r="W81" i="26"/>
  <c r="Y81" i="26"/>
  <c r="N81" i="26"/>
  <c r="U81" i="26"/>
  <c r="Q81" i="26"/>
  <c r="R81" i="26"/>
  <c r="F81" i="26"/>
  <c r="M81" i="26"/>
  <c r="S81" i="26"/>
  <c r="D81" i="26"/>
  <c r="E81" i="26"/>
  <c r="H81" i="26"/>
  <c r="P81" i="26"/>
  <c r="I81" i="26"/>
  <c r="J81" i="26"/>
  <c r="G81" i="26"/>
  <c r="K81" i="26"/>
  <c r="T81" i="26"/>
  <c r="L81" i="26"/>
  <c r="O81" i="26"/>
  <c r="Z82" i="26" l="1"/>
</calcChain>
</file>

<file path=xl/sharedStrings.xml><?xml version="1.0" encoding="utf-8"?>
<sst xmlns="http://schemas.openxmlformats.org/spreadsheetml/2006/main" count="1336" uniqueCount="937">
  <si>
    <t>Contract</t>
  </si>
  <si>
    <t>Rate</t>
  </si>
  <si>
    <t>Recovery flows</t>
  </si>
  <si>
    <t>Recovery flows months after default</t>
  </si>
  <si>
    <t>default month(&gt;90 DPD)</t>
  </si>
  <si>
    <t>EAD</t>
  </si>
  <si>
    <t>-</t>
  </si>
  <si>
    <t xml:space="preserve">Discounted flows </t>
  </si>
  <si>
    <t>Average RR</t>
  </si>
  <si>
    <t>Average-weighted</t>
  </si>
  <si>
    <t>МКЛ 6-5-220-2018-8</t>
  </si>
  <si>
    <t>МК 6-1-1959-2018</t>
  </si>
  <si>
    <t>МК 5-2-208-2021</t>
  </si>
  <si>
    <t>МК 6-1-133-2020</t>
  </si>
  <si>
    <t>МК 7-1-111-2019</t>
  </si>
  <si>
    <t>МКЛ 6-1-1247-2019-2</t>
  </si>
  <si>
    <t>БМК 10-4-110-2020</t>
  </si>
  <si>
    <t>МК 3-1-1360-2019</t>
  </si>
  <si>
    <t>БМК 3-5-83-2020</t>
  </si>
  <si>
    <t>МК 3-2-260-2020</t>
  </si>
  <si>
    <t>МК 3-3-10-2020</t>
  </si>
  <si>
    <t>МК 10-4-28-2020</t>
  </si>
  <si>
    <t>МК 1-1-205-2020</t>
  </si>
  <si>
    <t>МК 6-1-522-2020</t>
  </si>
  <si>
    <t>МКЛ 6-1-564-2020-1</t>
  </si>
  <si>
    <t>МКЛ 6-1-564-2020-2</t>
  </si>
  <si>
    <t>МК 3-1-27-2021</t>
  </si>
  <si>
    <t>Ноябрь 2021</t>
  </si>
  <si>
    <t>МКЛ 6-5-251-2018-4</t>
  </si>
  <si>
    <t>МК 1-3-100-2020</t>
  </si>
  <si>
    <t>МКЛ 8-8-83-2019-3</t>
  </si>
  <si>
    <t>МКЛ 3-1-1214-2019-1</t>
  </si>
  <si>
    <t>БМК 3-3-188-2020</t>
  </si>
  <si>
    <t>МК 8-2-110-2021</t>
  </si>
  <si>
    <t>МК 3-5-78-2020</t>
  </si>
  <si>
    <t>БМК 2-1-273-2020</t>
  </si>
  <si>
    <t>МК 8-6-10-2021</t>
  </si>
  <si>
    <t>МК 2-1-63-2021</t>
  </si>
  <si>
    <t>КЛ 4-1-105-2021-1</t>
  </si>
  <si>
    <t>МК 6-1-251-2021</t>
  </si>
  <si>
    <t>МК 5-1-219-2021</t>
  </si>
  <si>
    <t>Декабрь 2021</t>
  </si>
  <si>
    <t>МКЛ 3-1-985-2019-4</t>
  </si>
  <si>
    <t>МКЛ 10-3-52-2020-2</t>
  </si>
  <si>
    <t>МК 5-1-226-2021</t>
  </si>
  <si>
    <t>МК 7-4-27-2020</t>
  </si>
  <si>
    <t>МК 8-2-207-2020</t>
  </si>
  <si>
    <t>БМК 8-2-221-2020</t>
  </si>
  <si>
    <t>БМК 10-1-29-2021</t>
  </si>
  <si>
    <t>МК 8-2-13-2021</t>
  </si>
  <si>
    <t>МК 6-4-630-2019</t>
  </si>
  <si>
    <t>МК 6-3-407-2021</t>
  </si>
  <si>
    <t>МКЛ 6-1-853-2019-1</t>
  </si>
  <si>
    <t>МКЛ 1-1-491-2019-1</t>
  </si>
  <si>
    <t>МКЛ 1-1-491-2019-2</t>
  </si>
  <si>
    <t>МК 5-1-1094-2019</t>
  </si>
  <si>
    <t>БМК 5-1-596-2020</t>
  </si>
  <si>
    <t>МК 6-1-12-2021</t>
  </si>
  <si>
    <t>МК 1-1-45-2021</t>
  </si>
  <si>
    <t>МК 3-2-116-2021</t>
  </si>
  <si>
    <t>МК 8-1-79-2021</t>
  </si>
  <si>
    <t>Январь 2022</t>
  </si>
  <si>
    <t>МКЛ 3-1-985-2019-5</t>
  </si>
  <si>
    <t>БМК 5-1-578-2020</t>
  </si>
  <si>
    <t>МК 1-4-632-2019</t>
  </si>
  <si>
    <t>МК 9-1-2-2021</t>
  </si>
  <si>
    <t>КЛ 10-3-15-2021-1</t>
  </si>
  <si>
    <t>Февраль 2022</t>
  </si>
  <si>
    <t>МК 6-1-470-2020</t>
  </si>
  <si>
    <t>МКЛ 10-3-52-2020-3</t>
  </si>
  <si>
    <t>МКЛ 6-4-165-2018-7</t>
  </si>
  <si>
    <t>МК 6-1-1222-2019</t>
  </si>
  <si>
    <t>МК 3-1-47-2020</t>
  </si>
  <si>
    <t>БМК 3-1-535-2020</t>
  </si>
  <si>
    <t>МК 8-2-5-2021</t>
  </si>
  <si>
    <t>МКЛ 1-4-487-2019-1</t>
  </si>
  <si>
    <t>БМК 1-4-271-2021</t>
  </si>
  <si>
    <t>МКЛ 6-5-58-2020-2</t>
  </si>
  <si>
    <t>МКЛ 6-5-58-2020-3</t>
  </si>
  <si>
    <t>МКЛ 6-5-58-2020-4</t>
  </si>
  <si>
    <t>МКЛ 6-5-58-2020-6</t>
  </si>
  <si>
    <t>БМК 3-1-404-2021</t>
  </si>
  <si>
    <t>БМК 3-1-409-2021</t>
  </si>
  <si>
    <t>МК 3-2-76-2021</t>
  </si>
  <si>
    <t>МК 6-2-235-2021</t>
  </si>
  <si>
    <t>МК 6-4-270-2021</t>
  </si>
  <si>
    <t>МК 5-1-197-2021</t>
  </si>
  <si>
    <t>МК 5-4-295-2021</t>
  </si>
  <si>
    <t>МК 3-1-422-2021</t>
  </si>
  <si>
    <t>БМК 6-2-676-2021</t>
  </si>
  <si>
    <t>МК 6-4-685-2021</t>
  </si>
  <si>
    <t>Ак2МК 8-1-145-2021</t>
  </si>
  <si>
    <t>Март 2022</t>
  </si>
  <si>
    <t>МК 7-1-23-2021</t>
  </si>
  <si>
    <t>МК 1-4-87-2019</t>
  </si>
  <si>
    <t>МК 6-1-177-2020</t>
  </si>
  <si>
    <t>БМК 8-6-176-2019</t>
  </si>
  <si>
    <t>МК 3-2-55-2021</t>
  </si>
  <si>
    <t>МК 6-4-1087-2019</t>
  </si>
  <si>
    <t>МК 6-2-1138-2019</t>
  </si>
  <si>
    <t>БМК 6-1-1220-2019</t>
  </si>
  <si>
    <t>МК 6-1-567-2020</t>
  </si>
  <si>
    <t>МКЛ 6-5-205-2020-1</t>
  </si>
  <si>
    <t>МК 3-1-58-2021</t>
  </si>
  <si>
    <t>МК 6-1-41-2021</t>
  </si>
  <si>
    <t>АкМК 6-4-929-2021</t>
  </si>
  <si>
    <t>КЛ 9-1-27-2021-1</t>
  </si>
  <si>
    <t>МК 9-1-37-2021</t>
  </si>
  <si>
    <t>Ак2МК 9-1-92(1)-2021</t>
  </si>
  <si>
    <t>МК 7-1-123-2021</t>
  </si>
  <si>
    <t>МК 6-1-701-2021</t>
  </si>
  <si>
    <t>Ак2МК 10-3-85-2021</t>
  </si>
  <si>
    <t>Ак2МК 9-1-76-2021</t>
  </si>
  <si>
    <t>Ак2МК 9-1-78-2021</t>
  </si>
  <si>
    <t>Ак2МК 6-1-992-2021</t>
  </si>
  <si>
    <t>Ак2МК 9-1-92(2)-2021</t>
  </si>
  <si>
    <t>Апрель 2022</t>
  </si>
  <si>
    <t>МКЛ 10-3-52-2020-1</t>
  </si>
  <si>
    <t>АкМК 8-1-169-2021</t>
  </si>
  <si>
    <t>МК 1-3-5-2022</t>
  </si>
  <si>
    <t>МКЛ 6-4-165-2018-8</t>
  </si>
  <si>
    <t>МК 6-1-519-2020</t>
  </si>
  <si>
    <t>БМК 10-4-84-2021</t>
  </si>
  <si>
    <t>МК 8-5-146-2020</t>
  </si>
  <si>
    <t>БМК 7-3-259-2020</t>
  </si>
  <si>
    <t>МКЛ 6-5-829-2019-1</t>
  </si>
  <si>
    <t>МКЛ 6-5-829-2019-4</t>
  </si>
  <si>
    <t>МК 6-4-123-2020</t>
  </si>
  <si>
    <t>МК 8-7-23-2021</t>
  </si>
  <si>
    <t>БМК 8-6-23-2021</t>
  </si>
  <si>
    <t>МК 6-3-345-2020</t>
  </si>
  <si>
    <t>МКЛ 9-1-41-2020-1</t>
  </si>
  <si>
    <t>МК 7-4-142-2020</t>
  </si>
  <si>
    <t>КЛ 3-2-256-2020-1</t>
  </si>
  <si>
    <t>БМК 6-2-77-2021</t>
  </si>
  <si>
    <t>МК 5-1-263-2021</t>
  </si>
  <si>
    <t>МК 6-4-244-2021</t>
  </si>
  <si>
    <t>БМК 7-1-109-2021</t>
  </si>
  <si>
    <t>КЛ  4-5-43-2021-1</t>
  </si>
  <si>
    <t>МК 7-1-77-2021</t>
  </si>
  <si>
    <t>МК 6-4-460-2021</t>
  </si>
  <si>
    <t>МК 7-1-92-2021</t>
  </si>
  <si>
    <t>МК 3-3-214-2021</t>
  </si>
  <si>
    <t>МК 7-1-124-2021</t>
  </si>
  <si>
    <t>МК 7-1-129-2021</t>
  </si>
  <si>
    <t>МК 6-2-737-2021</t>
  </si>
  <si>
    <t>МК 9-1-50-2021</t>
  </si>
  <si>
    <t>МК 9-1-51-2021</t>
  </si>
  <si>
    <t>МК 3-5-283-2021</t>
  </si>
  <si>
    <t>Ак2МК 10-2-24-2021</t>
  </si>
  <si>
    <t>Ак2МК 10- 5-52-2021</t>
  </si>
  <si>
    <t>Ак2МК 9-1-71-2021</t>
  </si>
  <si>
    <t>Ак2МК 4-5-111-2021</t>
  </si>
  <si>
    <t>Ак2МК 9-1-79-2021</t>
  </si>
  <si>
    <t>Ак2МК 9-1-82-2021</t>
  </si>
  <si>
    <t>Ак2МК 10-4-183(4)-2021</t>
  </si>
  <si>
    <t>Ак2МК 10-4-183(3)-2021</t>
  </si>
  <si>
    <t>МК 3-2-353-2021</t>
  </si>
  <si>
    <t>Ак2МК 9-1-93-2021</t>
  </si>
  <si>
    <t>Ак2МК 10-1-73(1)-2021</t>
  </si>
  <si>
    <t>Ак2МК 10-2-25-2021</t>
  </si>
  <si>
    <t>Май 2022</t>
  </si>
  <si>
    <t>МК 8-1-41-2021</t>
  </si>
  <si>
    <t>КЛ 6-5-153-2021-1</t>
  </si>
  <si>
    <t>МК 5-4-91-2020</t>
  </si>
  <si>
    <t>МК 6-1-566-2020</t>
  </si>
  <si>
    <t>БМК 6-1-598-2021</t>
  </si>
  <si>
    <t>МКЛ 6-2-831-2018-9</t>
  </si>
  <si>
    <t>МКЛ 8-1-197-2019-9</t>
  </si>
  <si>
    <t>МК 7-1-88-2021</t>
  </si>
  <si>
    <t>МК 6-2-183-2020</t>
  </si>
  <si>
    <t>МК 10-4-111-2021</t>
  </si>
  <si>
    <t>РМК 10-4-12-2022</t>
  </si>
  <si>
    <t>МК 7-5-95-2021</t>
  </si>
  <si>
    <t>МК 7-1-48-2021</t>
  </si>
  <si>
    <t>КЛ 3-2-256-2020-2</t>
  </si>
  <si>
    <t>БМК 5-1-361-2021</t>
  </si>
  <si>
    <t>РМК 6-4-865-2021</t>
  </si>
  <si>
    <t>БМК 7-1-40-2021</t>
  </si>
  <si>
    <t>МК 6-1-266-2021</t>
  </si>
  <si>
    <t>МК 6-2-308-2021</t>
  </si>
  <si>
    <t>МК 7-4-101-2021</t>
  </si>
  <si>
    <t>БМК 7-1-170-2021</t>
  </si>
  <si>
    <t>МК 6-1-430-2021</t>
  </si>
  <si>
    <t>МК 6-1-393-2021</t>
  </si>
  <si>
    <t>МК 6-4-618-2021</t>
  </si>
  <si>
    <t>МК 6-4-723-2021</t>
  </si>
  <si>
    <t>МК 8-7-55-2021</t>
  </si>
  <si>
    <t>Ак2 МК 10-3-56-2021</t>
  </si>
  <si>
    <t>МК 7-1-167-2021</t>
  </si>
  <si>
    <t>МК 6-1-870-2021</t>
  </si>
  <si>
    <t>Ак2МК 10-3-70-2021</t>
  </si>
  <si>
    <t>Ак2МК 3-3-320-2021</t>
  </si>
  <si>
    <t>РМК 6-4-882-2021</t>
  </si>
  <si>
    <t>Ак2МК 10-2-24(1)-2021</t>
  </si>
  <si>
    <t>Ак2МК 6-1-913-2021</t>
  </si>
  <si>
    <t>МК 9-1-67-2021</t>
  </si>
  <si>
    <t>Ак2МК 6-1-972-2021</t>
  </si>
  <si>
    <t>Ак2МК 6-2-1019-2021</t>
  </si>
  <si>
    <t>Ак2МК 9-1-91(2)-2021</t>
  </si>
  <si>
    <t>Ак2МК 8-1-194-2021</t>
  </si>
  <si>
    <t>Ак2МК 9-1-101-2021</t>
  </si>
  <si>
    <t>Июнь 2022</t>
  </si>
  <si>
    <t>МКЛ ІІІ/1-44-2016-9</t>
  </si>
  <si>
    <t>Ак2МК 3-5-349-2021</t>
  </si>
  <si>
    <t>МК 3-2-47-2020</t>
  </si>
  <si>
    <t>РМК 7-3-638-2021</t>
  </si>
  <si>
    <t>КЛ 3-1-178-2021-1</t>
  </si>
  <si>
    <t>КЛ 3-1-178-2021-4</t>
  </si>
  <si>
    <t>КЛ 3-1-178-2021-6</t>
  </si>
  <si>
    <t>МКЛ 8-1-197-2019-8</t>
  </si>
  <si>
    <t>Ак2МК 10-2-28-2021</t>
  </si>
  <si>
    <t>МК 6-2-1139-2019</t>
  </si>
  <si>
    <t>МК 6-2-301-2020</t>
  </si>
  <si>
    <t>МКЛ 6-2-495-2020-1</t>
  </si>
  <si>
    <t>МК 10-4-24-2022</t>
  </si>
  <si>
    <t>МК 3-2-35-2022</t>
  </si>
  <si>
    <t>АкМК 10-1-46-2021</t>
  </si>
  <si>
    <t>АкМК 10-1-45-2021</t>
  </si>
  <si>
    <t>МК 6-4-201-2021</t>
  </si>
  <si>
    <t>МК 4-1-155-2021</t>
  </si>
  <si>
    <t>МК 6-1-963-2021</t>
  </si>
  <si>
    <t>МК 6-1-400-2021</t>
  </si>
  <si>
    <t>МК 8-6-38-2021</t>
  </si>
  <si>
    <t>Ак2МК 6-4-850(1)-2021</t>
  </si>
  <si>
    <t>Ак2МК 6-3-844-2021</t>
  </si>
  <si>
    <t>Ак2МК 10-4-154(1)-2021</t>
  </si>
  <si>
    <t>Ак2МК 6-4-894-2021</t>
  </si>
  <si>
    <t>Ак2МК 10-1-73(2)-2021</t>
  </si>
  <si>
    <t>Ак2МК 10-1-72-2021</t>
  </si>
  <si>
    <t>МК 10-4-26-2022</t>
  </si>
  <si>
    <t>БМК 9-1-14-2022</t>
  </si>
  <si>
    <t>БМК 4-6-59-2022</t>
  </si>
  <si>
    <t>Июль 2022</t>
  </si>
  <si>
    <t>КЛ 3-1-178-2021-5</t>
  </si>
  <si>
    <t>МК 6-2-32-2021</t>
  </si>
  <si>
    <t>АкМК 6-2-1018-2021</t>
  </si>
  <si>
    <t>БМК 6-2-142-2022</t>
  </si>
  <si>
    <t>МК 3-5-57-2020</t>
  </si>
  <si>
    <t>Ак2МК 3-1-624-2021</t>
  </si>
  <si>
    <t>МКЛ 6-5-212-2020-3</t>
  </si>
  <si>
    <t>МК 3-1-173-2021</t>
  </si>
  <si>
    <t>МК 6-2-432-2020</t>
  </si>
  <si>
    <t>БМК 6-2-445-2021</t>
  </si>
  <si>
    <t>МК 5-1-42-2022</t>
  </si>
  <si>
    <t>МК 6-1-237-2022</t>
  </si>
  <si>
    <t>БМК 10-1-6-2021</t>
  </si>
  <si>
    <t>Ак2МК 10-3-82-2021</t>
  </si>
  <si>
    <t>МК 5-3-121-2021</t>
  </si>
  <si>
    <t>Ак2МК 8-1-168-2021</t>
  </si>
  <si>
    <t>КЛ  4-5-43-2021-2</t>
  </si>
  <si>
    <t>АкМК 4-5-102-2021</t>
  </si>
  <si>
    <t>МК 7-3-426-2021</t>
  </si>
  <si>
    <t>КЛ 9-1-40-2021-1</t>
  </si>
  <si>
    <t>Ак2МК 6-2-1017-2021</t>
  </si>
  <si>
    <t>МК 6-3-264-2022</t>
  </si>
  <si>
    <t>Ак2МК 6-3-896-2021</t>
  </si>
  <si>
    <t>Ак2МК 7-2-251-2021</t>
  </si>
  <si>
    <t>РМК 6-2-935-2021</t>
  </si>
  <si>
    <t>Ак2МК 6-1-938-2021</t>
  </si>
  <si>
    <t>Ак2МК 10-1-65(3)-2021</t>
  </si>
  <si>
    <t>Ак2МК 10-3-100-2021</t>
  </si>
  <si>
    <t>Ак2МК 10-1-71-2021</t>
  </si>
  <si>
    <t>Ак2МК 9-1-98-2021</t>
  </si>
  <si>
    <t>МК 6-4-1074-2021</t>
  </si>
  <si>
    <t>Ак2МК 3-1-708-2021</t>
  </si>
  <si>
    <t>Ак2МК 9-1-104-2021</t>
  </si>
  <si>
    <t>МК 3-1-42-2022</t>
  </si>
  <si>
    <t>МК 3-2-23-2022</t>
  </si>
  <si>
    <t>МК 8-7-11-2022</t>
  </si>
  <si>
    <t>МК 8-6-9-2022</t>
  </si>
  <si>
    <t>МК 5-4-173-2022</t>
  </si>
  <si>
    <t>БМК 10-4-85-2022</t>
  </si>
  <si>
    <t>МК 10-4-16-2020</t>
  </si>
  <si>
    <t>Август 2022</t>
  </si>
  <si>
    <t>МК 6-1-374-2021</t>
  </si>
  <si>
    <t>БМК 6-1-442-2021</t>
  </si>
  <si>
    <t>АкМК 3-1-499-2021</t>
  </si>
  <si>
    <t>МКЛ 3-1-314-2020-4</t>
  </si>
  <si>
    <t>МК 10-3-49-2020</t>
  </si>
  <si>
    <t>МК 3-1-321-2021</t>
  </si>
  <si>
    <t>МКЛ 6-5-212-2020-1</t>
  </si>
  <si>
    <t>МКЛ 6-5-212-2020-2</t>
  </si>
  <si>
    <t>МКЛ 6-5-212-2020-4</t>
  </si>
  <si>
    <t>МКЛ 6-5-212-2020-5</t>
  </si>
  <si>
    <t>МКЛ 6-5-247-2020-1</t>
  </si>
  <si>
    <t>АкМК 10-4-189-2021</t>
  </si>
  <si>
    <t>МК 6-4-948-2021</t>
  </si>
  <si>
    <t>МК 10-1-9-2021</t>
  </si>
  <si>
    <t>КЛ 10-4-46-2021-1</t>
  </si>
  <si>
    <t>КЛ 10-4-46-2021-2</t>
  </si>
  <si>
    <t>АкМК 6-4-921-2021</t>
  </si>
  <si>
    <t>МК 5-1-242-2021</t>
  </si>
  <si>
    <t>МК 3-5-139-2021</t>
  </si>
  <si>
    <t>КЛ  4-5-43-2021-3</t>
  </si>
  <si>
    <t>МК 5-1-449-2021</t>
  </si>
  <si>
    <t>МК 6-1-689-2021</t>
  </si>
  <si>
    <t>МК 8-6-36-2021</t>
  </si>
  <si>
    <t>МК 6-4-115-2022</t>
  </si>
  <si>
    <t>МК 10-3-50-2021</t>
  </si>
  <si>
    <t>БМК 7-1-153-2021</t>
  </si>
  <si>
    <t>Ак2МК 8-6-58-2021</t>
  </si>
  <si>
    <t>МК 6-1-987-2021</t>
  </si>
  <si>
    <t>МК 5-1-564-2021</t>
  </si>
  <si>
    <t>Ак2МК 6-4-850(2)-2021</t>
  </si>
  <si>
    <t>МК 7-1-232-2021</t>
  </si>
  <si>
    <t>Ак2МК 6-3-931-2021</t>
  </si>
  <si>
    <t>Ак2МК 6-1-961-2021</t>
  </si>
  <si>
    <t>Ак2МК 9-1-73(2)-2021</t>
  </si>
  <si>
    <t>Ак2МК 10-3-95-2021</t>
  </si>
  <si>
    <t>Ак2МК 10-4-190(2)-2021</t>
  </si>
  <si>
    <t>Ак2МК 10-1-63-2021</t>
  </si>
  <si>
    <t>Ак2МК 3-2-355-2021</t>
  </si>
  <si>
    <t>Ак2МК 10-3-107-2021</t>
  </si>
  <si>
    <t>Ак2МК 9-1-103-2021</t>
  </si>
  <si>
    <t>МК 5-2-70-2022</t>
  </si>
  <si>
    <t>МК 4-1-50-2022</t>
  </si>
  <si>
    <t>БМК 9-1-18-2022</t>
  </si>
  <si>
    <t>БМК 9-1-13-2022</t>
  </si>
  <si>
    <t>МК 6-1-256-2022</t>
  </si>
  <si>
    <t>Сентябрь 2022</t>
  </si>
  <si>
    <t>МКЛ 5-1-175-2018-6</t>
  </si>
  <si>
    <t>БМК 3-5-145-2021</t>
  </si>
  <si>
    <t>Ак2МК 8-2-230-2021</t>
  </si>
  <si>
    <t>МК 5-2-472-2021</t>
  </si>
  <si>
    <t>Ак2МК 3-1-603-2021</t>
  </si>
  <si>
    <t>МК 5-2-80-2021</t>
  </si>
  <si>
    <t>МКЛ 8-3-03-2020-1</t>
  </si>
  <si>
    <t>МК 8-6-2-2021</t>
  </si>
  <si>
    <t>МК 3-1-94-2021</t>
  </si>
  <si>
    <t>МК 7-3-49-2021</t>
  </si>
  <si>
    <t>БМК 7-3-384-2021</t>
  </si>
  <si>
    <t>БМК 8-6-29-2021</t>
  </si>
  <si>
    <t>МК 9-1-102-2021</t>
  </si>
  <si>
    <t>БМК 6-1-1045-2021</t>
  </si>
  <si>
    <t>КЛ 8-6-20-2021-2</t>
  </si>
  <si>
    <t>Ак2МК 6-4-957-2021</t>
  </si>
  <si>
    <t>БМК 7-1-65-2022</t>
  </si>
  <si>
    <t>МК 10-3-45-2021</t>
  </si>
  <si>
    <t>БМК 7-1-173-2021</t>
  </si>
  <si>
    <t>МК 7-1-148-2021</t>
  </si>
  <si>
    <t>Ак2МК 10-4-154(4)-2021</t>
  </si>
  <si>
    <t>Ак2МК 8-5-190-2021</t>
  </si>
  <si>
    <t>Ак2МК 5-2-943(1)-2021</t>
  </si>
  <si>
    <t>Ак2МК 10-4-160(3)-2021</t>
  </si>
  <si>
    <t>Ак2МК 5-1-622-2021</t>
  </si>
  <si>
    <t>Ак2МК 6-3-979-2021</t>
  </si>
  <si>
    <t>Ак2МК 6-1-996-2021</t>
  </si>
  <si>
    <t>Ак2МК 10-4-179(1)-2021</t>
  </si>
  <si>
    <t>Ак2МК 7-3-742-2021</t>
  </si>
  <si>
    <t>Ак2МК 6-2-1001-2021</t>
  </si>
  <si>
    <t>Ак2МК 3-5-341-2021</t>
  </si>
  <si>
    <t>МК 6-4-1036-2021</t>
  </si>
  <si>
    <t>БМК 10-3-16-2022</t>
  </si>
  <si>
    <t>МК 9-1-26-2022</t>
  </si>
  <si>
    <t>МК 8-1-41(1)-2022</t>
  </si>
  <si>
    <t>МК 8-1-41(2)-2022</t>
  </si>
  <si>
    <t>БМК 6-1-219-2022</t>
  </si>
  <si>
    <t>Списание</t>
  </si>
  <si>
    <t>Октябрь 2022</t>
  </si>
  <si>
    <t>Ноябрь 2022</t>
  </si>
  <si>
    <t>БМК 7-2-146-2021</t>
  </si>
  <si>
    <t>МК 5-1-302-2021</t>
  </si>
  <si>
    <t>МК 7-5-1-2020</t>
  </si>
  <si>
    <t>БМК 5-2-506-2021</t>
  </si>
  <si>
    <t>МК 7-3-175-2020</t>
  </si>
  <si>
    <t>Ак2МК 7-4-271-2021</t>
  </si>
  <si>
    <t>МКЛ 6-5-829-2019-5</t>
  </si>
  <si>
    <t>МКЛ 6-5-829-2019-6</t>
  </si>
  <si>
    <t>МКЛ 10-4-180-2019-2</t>
  </si>
  <si>
    <t>БМК 8-2-123-2021</t>
  </si>
  <si>
    <t>МК 6-1-752-2021</t>
  </si>
  <si>
    <t>БМК 5-2-675-2021</t>
  </si>
  <si>
    <t>МК 3-1-330-2020</t>
  </si>
  <si>
    <t>МК 9-1-27-2022</t>
  </si>
  <si>
    <t>КЛ 6-5-379-2021-1</t>
  </si>
  <si>
    <t>КЛ 6-5-379-2021-2</t>
  </si>
  <si>
    <t>КЛ 6-5-379-2021-3</t>
  </si>
  <si>
    <t>МК 3-5-216-2021</t>
  </si>
  <si>
    <t>БМК 1-1-465-2021</t>
  </si>
  <si>
    <t>Ак2Мк 8-1-143-2021</t>
  </si>
  <si>
    <t>Ак2МК 6-1-903-2021</t>
  </si>
  <si>
    <t>Ак2МК 10-3-92-2021</t>
  </si>
  <si>
    <t>Ак2МК 6-1-968-2021</t>
  </si>
  <si>
    <t>Ак2МК 3-5-330(1)-2021</t>
  </si>
  <si>
    <t>Ак2МК 10-4-178(3)-2021</t>
  </si>
  <si>
    <t>Ак2МК 6-1-971-2021</t>
  </si>
  <si>
    <t>Ак2МК 10-3-110-2021</t>
  </si>
  <si>
    <t>БМК 6-4-153-2022</t>
  </si>
  <si>
    <t>МК 8-1-35-2022</t>
  </si>
  <si>
    <t>МК 3-2-70-2022</t>
  </si>
  <si>
    <t>МК 8-1-52(1)-2022</t>
  </si>
  <si>
    <t>МК 6-1-310-2022</t>
  </si>
  <si>
    <t>МК 9-1-44-2022</t>
  </si>
  <si>
    <t>МК 8-1-115-2022</t>
  </si>
  <si>
    <t>МК 6-1-330-2022</t>
  </si>
  <si>
    <t>АкМК 5-1-538-2021</t>
  </si>
  <si>
    <t>КЛ 6-5-137-2022-3</t>
  </si>
  <si>
    <t>Ак2МК 10-4-186(1)-2021</t>
  </si>
  <si>
    <t>МК 6-3-121-2022</t>
  </si>
  <si>
    <t>БМК 7-1-91-2021</t>
  </si>
  <si>
    <t>МК 7-1-70-2022</t>
  </si>
  <si>
    <t>МК 8-1-44-2021</t>
  </si>
  <si>
    <t>Ак2МК 3-5-302-2021</t>
  </si>
  <si>
    <t>МКЛ 8-3-03-2020-5</t>
  </si>
  <si>
    <t>МК 6-1-628-2021</t>
  </si>
  <si>
    <t>МК 6-1-327-2022</t>
  </si>
  <si>
    <t>БМК 8-4-5-2021</t>
  </si>
  <si>
    <t>МК 8-1-111-2022</t>
  </si>
  <si>
    <t>МК 6-5-574-2022</t>
  </si>
  <si>
    <t>МК 8-3-3-2021</t>
  </si>
  <si>
    <t>МК 9-1-9-2021</t>
  </si>
  <si>
    <t>МК 6-4-949-2021</t>
  </si>
  <si>
    <t>АкМК 6-4-569-2022</t>
  </si>
  <si>
    <t>МК 8-5-131-2021</t>
  </si>
  <si>
    <t>МК 5-1-32-2022</t>
  </si>
  <si>
    <t>МК 3-1-281-2021</t>
  </si>
  <si>
    <t>МК 6-4-386-2021</t>
  </si>
  <si>
    <t>Ак2МК 4-5-105(1)-2021</t>
  </si>
  <si>
    <t>МК 6-4-432-2021</t>
  </si>
  <si>
    <t>КЛ 5-1-262-2021-1</t>
  </si>
  <si>
    <t>КЛ 5-1-262-2021-2</t>
  </si>
  <si>
    <t>КЛ 5-1-262-2021-4</t>
  </si>
  <si>
    <t>КЛ 5-1-262-2021-5</t>
  </si>
  <si>
    <t>КЛ 5-1-262-2021-6</t>
  </si>
  <si>
    <t>МК 10-3-44-2021</t>
  </si>
  <si>
    <t>МК 6-4-430-2022</t>
  </si>
  <si>
    <t>Ак2МК 6-1-902-2021</t>
  </si>
  <si>
    <t>Ак2МК 8-1-159-2021</t>
  </si>
  <si>
    <t>Ак2МК 6-1-928-2021</t>
  </si>
  <si>
    <t>Ак2МК 3-1-625-2021</t>
  </si>
  <si>
    <t>Ак2МК 4-5-108-2021</t>
  </si>
  <si>
    <t>МК 6-1-18-2022</t>
  </si>
  <si>
    <t>Ак2МК 6-2-1039-2021</t>
  </si>
  <si>
    <t>МК 6-4-31-2022</t>
  </si>
  <si>
    <t>БМК 6-1-77-2022</t>
  </si>
  <si>
    <t>МК 8-1-12-2022</t>
  </si>
  <si>
    <t>БМК 7-1-15-2022</t>
  </si>
  <si>
    <t>МК 6-1-505-2022</t>
  </si>
  <si>
    <t>МК 5-1-90-2022</t>
  </si>
  <si>
    <t>МК 8-1-30(2)-2022</t>
  </si>
  <si>
    <t>МК 8-4-11(1)-2022</t>
  </si>
  <si>
    <t>МК 6-1-257-2022</t>
  </si>
  <si>
    <t>МК 6-1-309-2022</t>
  </si>
  <si>
    <t>МК 1-1-283-2022</t>
  </si>
  <si>
    <t>МК 8-1-103(1)-2022</t>
  </si>
  <si>
    <t>МК 8-1-103(2)-2022</t>
  </si>
  <si>
    <t>Декабрь 2022</t>
  </si>
  <si>
    <t>КЛ 4-1-49-2021-1</t>
  </si>
  <si>
    <t>МК 7-1-93-2020</t>
  </si>
  <si>
    <t>АкМК 7-1-141-2022</t>
  </si>
  <si>
    <t>МК 8-1-156(2)-2022</t>
  </si>
  <si>
    <t>КЛ 6-5-137-2022-1</t>
  </si>
  <si>
    <t>КЛ 6-5-137-2022-2</t>
  </si>
  <si>
    <t>КЛ 6-5-137-2022-4</t>
  </si>
  <si>
    <t>БМК 8-3-18-2022</t>
  </si>
  <si>
    <t>МК 6-3-193-2022</t>
  </si>
  <si>
    <t>МК 7-3-568-2021</t>
  </si>
  <si>
    <t>МКЛ 6-4-1382-2019-1</t>
  </si>
  <si>
    <t>МК 3-1-644-2021</t>
  </si>
  <si>
    <t>АкМК 5-2-1071-2021</t>
  </si>
  <si>
    <t>МК 5-2-114-2022</t>
  </si>
  <si>
    <t>МК 6-4-385-2021</t>
  </si>
  <si>
    <t>АкМК 6-1-776-2021</t>
  </si>
  <si>
    <t>МК 3-5-244-2021</t>
  </si>
  <si>
    <t>МК 8-4-17-2022</t>
  </si>
  <si>
    <t>МК 5-1-23-2022</t>
  </si>
  <si>
    <t>МК 3-1-317-2021</t>
  </si>
  <si>
    <t>МК 3-5-44-2021</t>
  </si>
  <si>
    <t>МК 6-1-152-2022</t>
  </si>
  <si>
    <t>КЛ 10-3-20-2021-1</t>
  </si>
  <si>
    <t>МК 7-1-94-2021</t>
  </si>
  <si>
    <t>МК 6-1-428-2021</t>
  </si>
  <si>
    <t>КЛ 8-6-20-2021-1</t>
  </si>
  <si>
    <t>МК 6-4-561-2021</t>
  </si>
  <si>
    <t>МК 6-3-673-2021</t>
  </si>
  <si>
    <t>МК 6-1-694-2021</t>
  </si>
  <si>
    <t>МК 8-2-188-2021</t>
  </si>
  <si>
    <t>БМК 6-2-762-2021</t>
  </si>
  <si>
    <t>МК 10-3-2-2022</t>
  </si>
  <si>
    <t>МК 7-3-647-2021</t>
  </si>
  <si>
    <t>Ак2МК 6-1-860-2021</t>
  </si>
  <si>
    <t>МК 3-2-349-2021</t>
  </si>
  <si>
    <t>КЛ 8-1-180-2021-2</t>
  </si>
  <si>
    <t>Ак2МК 6-1-1033-2021</t>
  </si>
  <si>
    <t>Ак2МК 6-1-1050-2021</t>
  </si>
  <si>
    <t>КЛ 6-1-87-2022-1</t>
  </si>
  <si>
    <t>МК 8-1-30(1)-2022</t>
  </si>
  <si>
    <t>МК 3-1-178-2022</t>
  </si>
  <si>
    <t>БМК 7-1-22-2022</t>
  </si>
  <si>
    <t>МК 8-7-32(1)-2022</t>
  </si>
  <si>
    <t>БМК 1-1-174-2022</t>
  </si>
  <si>
    <t>МК 3-5-135-2022</t>
  </si>
  <si>
    <t>МК 8-1-101(1)-2022</t>
  </si>
  <si>
    <t>МК 6-3-523-2022</t>
  </si>
  <si>
    <t>Январь 2023</t>
  </si>
  <si>
    <t>МКЛ 7-1-27-2020-6</t>
  </si>
  <si>
    <t>МКЛ 7-1-27-2020-9</t>
  </si>
  <si>
    <t>МК 8-1-49-2022</t>
  </si>
  <si>
    <t>МК 5-1-1090-2019</t>
  </si>
  <si>
    <t>МКЛ 1-1-385-2020-1</t>
  </si>
  <si>
    <t>МКЛ 1-1-385-2020-2</t>
  </si>
  <si>
    <t>МК 3-5-164-2021</t>
  </si>
  <si>
    <t>БМК 6-3-452-2021</t>
  </si>
  <si>
    <t>МКЛ 6-3-1699-2018-6</t>
  </si>
  <si>
    <t>МКЛ 6-3-1699-2018-7</t>
  </si>
  <si>
    <t>МКЛ 6-3-1699-2018-8</t>
  </si>
  <si>
    <t>БМК 7-1-81-2021</t>
  </si>
  <si>
    <t>МК 3-1-89-2021</t>
  </si>
  <si>
    <t>АкМК 3-1-555-2021</t>
  </si>
  <si>
    <t>БМК 6-2-446-2021</t>
  </si>
  <si>
    <t>АкМК 6-4-820-2021</t>
  </si>
  <si>
    <t>МК 5-1-46-2021</t>
  </si>
  <si>
    <t>МКЛ 8-3-03-2020-3</t>
  </si>
  <si>
    <t>МКЛ 8-3-03-2020-4</t>
  </si>
  <si>
    <t>РМК 3-5-312-2021</t>
  </si>
  <si>
    <t>МК 3-5-115-2021</t>
  </si>
  <si>
    <t>АкМК 3-5-307-2021</t>
  </si>
  <si>
    <t>АкМК 3-1-354-2022</t>
  </si>
  <si>
    <t>МК 6-1-3-2022</t>
  </si>
  <si>
    <t>АкМК 3-5-268-2021</t>
  </si>
  <si>
    <t>МК 6-2-796-2021</t>
  </si>
  <si>
    <t>МК 6-1-794-2021</t>
  </si>
  <si>
    <t>МК 6-1-795-2021</t>
  </si>
  <si>
    <t>Ак2МК 10-1-52(4)-2021</t>
  </si>
  <si>
    <t>Ак2МК 10-1-52(5)-2021</t>
  </si>
  <si>
    <t>МК 10-3-80-2022</t>
  </si>
  <si>
    <t>Ак2МК 6-1-905-2021</t>
  </si>
  <si>
    <t>МК 6-1-70-2022</t>
  </si>
  <si>
    <t>Ак2МК 10-3-87-2021</t>
  </si>
  <si>
    <t>Ак2МК 6-4-999-2021</t>
  </si>
  <si>
    <t>Ак2МК 6-1-1035-2021</t>
  </si>
  <si>
    <t>Ак2МК 8-1-199-2021</t>
  </si>
  <si>
    <t>МК 8-6-5-2022</t>
  </si>
  <si>
    <t>МК 6-3-149-2022</t>
  </si>
  <si>
    <t>МК 8-1-25(1)-2022</t>
  </si>
  <si>
    <t>МК 8-4-6(2)-2022</t>
  </si>
  <si>
    <t>МК 8-4-9(1)-2022</t>
  </si>
  <si>
    <t>БМК 3-1-101-2022</t>
  </si>
  <si>
    <t>МК 8-4-11(2)-2022</t>
  </si>
  <si>
    <t>МК 8-4-15(1)-2022</t>
  </si>
  <si>
    <t>МК 8-6-15-2022</t>
  </si>
  <si>
    <t>МК 8-1-47-2022</t>
  </si>
  <si>
    <t>МК 6-1-244-2022</t>
  </si>
  <si>
    <t>МК 7-3-165-2022</t>
  </si>
  <si>
    <t>МК 6-5-376-2022</t>
  </si>
  <si>
    <t>МК 8-1-117(1)-2022</t>
  </si>
  <si>
    <t>МК 8-1-137(1)-2022</t>
  </si>
  <si>
    <t>МК 7-1-156-2022</t>
  </si>
  <si>
    <t>МК 8-3-80(1)-2022</t>
  </si>
  <si>
    <t>БМК 9-1-87-2022</t>
  </si>
  <si>
    <t>БМК 10-3-147-2022</t>
  </si>
  <si>
    <t>БМК 10-1-77-2022</t>
  </si>
  <si>
    <t>МКЛ 6-4-1382-2019-2</t>
  </si>
  <si>
    <t>Февраль 2023</t>
  </si>
  <si>
    <t>Март 2023</t>
  </si>
  <si>
    <t>МКЛ 7-1-27-2020-8</t>
  </si>
  <si>
    <t>Ак2МК 10-1-64-2021</t>
  </si>
  <si>
    <t>АкМК 10-1-70-2022</t>
  </si>
  <si>
    <t>МКЛ 8-3-43-2019-3</t>
  </si>
  <si>
    <t>МК 7-3-100-2022</t>
  </si>
  <si>
    <t>КЛ 3-1-32-2022-1</t>
  </si>
  <si>
    <t>МК 8-1-151-2022</t>
  </si>
  <si>
    <t>МК 5-1-132-2021</t>
  </si>
  <si>
    <t>МКЛ 10-2-241-2018-5</t>
  </si>
  <si>
    <t>МКЛ 3-1-985-2018-5</t>
  </si>
  <si>
    <t>МКЛ 3-1-985-2018-6</t>
  </si>
  <si>
    <t>БМК 10-3-135-2022</t>
  </si>
  <si>
    <t>МК 5-1-166-2022</t>
  </si>
  <si>
    <t>РМК 5-4-567-2021</t>
  </si>
  <si>
    <t>МК 7-1-151-2021</t>
  </si>
  <si>
    <t>МК 6-2-201-2020</t>
  </si>
  <si>
    <t>МК 3-1-185-2022</t>
  </si>
  <si>
    <t>МК 6-2-1203-2019</t>
  </si>
  <si>
    <t>МК 8-1-156(1)-2022</t>
  </si>
  <si>
    <t>МКЛ 8-3-03-2020-6</t>
  </si>
  <si>
    <t>КЛ 4-5-75-2021-1</t>
  </si>
  <si>
    <t>КЛ 4-5-75-2021-3</t>
  </si>
  <si>
    <t>МК 3-1-261-2022</t>
  </si>
  <si>
    <t>МК 6-2-565-2020</t>
  </si>
  <si>
    <t>МК 2-1-274-2020</t>
  </si>
  <si>
    <t>МК 4-1-98-2021</t>
  </si>
  <si>
    <t>МК 3-5-214-2021</t>
  </si>
  <si>
    <t>БМК 10-3-88-2022</t>
  </si>
  <si>
    <t>КЛ 8-1-60-2021-1</t>
  </si>
  <si>
    <t>АкМК 8-1-114-2021</t>
  </si>
  <si>
    <t>КЛ 8-1-60-2021-5</t>
  </si>
  <si>
    <t>МК 3-5-130-2021</t>
  </si>
  <si>
    <t>БМК 8-7-30-2022</t>
  </si>
  <si>
    <t>МК 3-1-584-2021</t>
  </si>
  <si>
    <t>АкМК 3-1-346-2022</t>
  </si>
  <si>
    <t>Ак2МК 10-3-68-2021</t>
  </si>
  <si>
    <t>МК 7-4-201-2021</t>
  </si>
  <si>
    <t>Ак2МК 2-4-321-2021</t>
  </si>
  <si>
    <t>Ак2МК 3-2-328-2021</t>
  </si>
  <si>
    <t>Ак2МК 3-5-320-2021</t>
  </si>
  <si>
    <t>МК 7-1-13-2022</t>
  </si>
  <si>
    <t>Ак2МК 7-1-214-2021</t>
  </si>
  <si>
    <t>МК 8-7-13(3)-2022</t>
  </si>
  <si>
    <t>МК 6-4-110-2022</t>
  </si>
  <si>
    <t>МК 8-1-64-2022</t>
  </si>
  <si>
    <t>БМК 9-1-8-2022</t>
  </si>
  <si>
    <t>БМК 10-3-94-2022</t>
  </si>
  <si>
    <t>МК 9-1-47-2022</t>
  </si>
  <si>
    <t>МК 8-7-36(1)-2022</t>
  </si>
  <si>
    <t>МК 3-1-123-2022</t>
  </si>
  <si>
    <t>МК 10-4-70-2022</t>
  </si>
  <si>
    <t>МК 6-2-227-2022</t>
  </si>
  <si>
    <t>МК 1-1-339-2022</t>
  </si>
  <si>
    <t>МК 3-5-140-2022</t>
  </si>
  <si>
    <t>МК 8-1-104(3)-2022</t>
  </si>
  <si>
    <t>БМК 6-4-462-2022</t>
  </si>
  <si>
    <t>МК 7-3-407-2022</t>
  </si>
  <si>
    <t>БМК 9-1-60-2022</t>
  </si>
  <si>
    <t>БМК 6-2-712-2022</t>
  </si>
  <si>
    <t>МК 8-7-114(1)-2022</t>
  </si>
  <si>
    <t>БМК 9-1-92-2022</t>
  </si>
  <si>
    <t>МК 8-7-114(2)-2022</t>
  </si>
  <si>
    <t>БМК 10-3-134-2022</t>
  </si>
  <si>
    <t>БМК 10-1-72-2022</t>
  </si>
  <si>
    <t>БМК  6-4-829-2022</t>
  </si>
  <si>
    <t>МК 6-3-871-2022</t>
  </si>
  <si>
    <t>БМК 9-1-154-2022</t>
  </si>
  <si>
    <t>БМК 6-4-1065-2022</t>
  </si>
  <si>
    <t>КЛ 9-1-45-2021-1</t>
  </si>
  <si>
    <t>КЛ 9-1-45-2021-2</t>
  </si>
  <si>
    <t>АкМК 9-1-80-2022</t>
  </si>
  <si>
    <t>МКЛ 7-1-27-2020-1</t>
  </si>
  <si>
    <t>МК 7-3-131-2022</t>
  </si>
  <si>
    <t>МКЛ 8-3-43-2019-2</t>
  </si>
  <si>
    <t>МК 3-2-220-2022</t>
  </si>
  <si>
    <t>БМК 10-1-15-2021</t>
  </si>
  <si>
    <t>БМК 10-1-66-2022</t>
  </si>
  <si>
    <t>БМК 7-1-113-2021</t>
  </si>
  <si>
    <t>БМК 7-1-46-2021</t>
  </si>
  <si>
    <t>КЛ 3-5-72-2021-1</t>
  </si>
  <si>
    <t>МК 8-2-75-2022</t>
  </si>
  <si>
    <t>МКЛ 1-1-288-2020-4</t>
  </si>
  <si>
    <t>МКЛ 1-1-288-2020-5</t>
  </si>
  <si>
    <t>БМК 6-4-584-2021</t>
  </si>
  <si>
    <t>Ак2МК 10-4-174-2021</t>
  </si>
  <si>
    <t>БМК 1-1-780-2022</t>
  </si>
  <si>
    <t>МК 7-1-131-2021</t>
  </si>
  <si>
    <t>АкМК 7-1-129-2022</t>
  </si>
  <si>
    <t>МК 5-1-333-2021</t>
  </si>
  <si>
    <t>МК 6-4-583-2021</t>
  </si>
  <si>
    <t>Ак2МК 10-3-71-2021</t>
  </si>
  <si>
    <t>МК 3-1-536-2021</t>
  </si>
  <si>
    <t>Ак2МК 10-4-162(1)-2021</t>
  </si>
  <si>
    <t>Ак2МК 9-1-60-2021</t>
  </si>
  <si>
    <t>Ак2МК 3-5-308(1)-2021</t>
  </si>
  <si>
    <t>РМК 10-4-86-2022</t>
  </si>
  <si>
    <t>КЛ 8-1-180-2021-3</t>
  </si>
  <si>
    <t>Ак2МК 3-2-358-2021</t>
  </si>
  <si>
    <t>КЛ 3-5-16-2022-1</t>
  </si>
  <si>
    <t>РМК 3-5-79-2022</t>
  </si>
  <si>
    <t>МК 3-5-26-2022</t>
  </si>
  <si>
    <t>МК 3-2-37-2022</t>
  </si>
  <si>
    <t>БМК 10-3-76-2022</t>
  </si>
  <si>
    <t>БМК 9-1-12-2022</t>
  </si>
  <si>
    <t>МК 8-4-6(1)-2022</t>
  </si>
  <si>
    <t>МК 6-1-473-2022</t>
  </si>
  <si>
    <t>МК 6-4-286-2022</t>
  </si>
  <si>
    <t>МК 6-3-439-2022</t>
  </si>
  <si>
    <t>МК 8-3-41-2022</t>
  </si>
  <si>
    <t>КЛ 6-2-325-2022-1</t>
  </si>
  <si>
    <t>МК 10-4-112-2022</t>
  </si>
  <si>
    <t>БМК 3-1-270-2022</t>
  </si>
  <si>
    <t>МК 8-1-104(2)-2022</t>
  </si>
  <si>
    <t>МК 8-1-150-2022</t>
  </si>
  <si>
    <t>МК 3-2-236-2022</t>
  </si>
  <si>
    <t>МК 4-5-74-2022</t>
  </si>
  <si>
    <t>МК 8-1-195-2022</t>
  </si>
  <si>
    <t>БМК 10-3-141-2022</t>
  </si>
  <si>
    <t>БМК 8-6-36-2022</t>
  </si>
  <si>
    <t>МК 6-3-860-2022</t>
  </si>
  <si>
    <t>БМК 9-1-127-2022</t>
  </si>
  <si>
    <t>МК 9-1-134-2022</t>
  </si>
  <si>
    <t>БМК 9-1-145-2022</t>
  </si>
  <si>
    <t>БМК 10-2-50-2022</t>
  </si>
  <si>
    <t>БМК 6-3-1066-2022</t>
  </si>
  <si>
    <t>МК 9-1-189-2022</t>
  </si>
  <si>
    <t>МК 9-1-194-2022</t>
  </si>
  <si>
    <t>Апрель 2023</t>
  </si>
  <si>
    <t>Май 2023</t>
  </si>
  <si>
    <t>Ак2МК 6-2-883-2021</t>
  </si>
  <si>
    <t>МК 8-1-198(1)-2022</t>
  </si>
  <si>
    <t>МКЛ 7-1-27-2020-7</t>
  </si>
  <si>
    <t>МК 7-2-115-2022</t>
  </si>
  <si>
    <t>Ак2МК 6-1-839-2021</t>
  </si>
  <si>
    <t>МКЛ 3-1-914-2018-2</t>
  </si>
  <si>
    <t>РМК 10-1-79-2022</t>
  </si>
  <si>
    <t>МК 6-1-621-2021</t>
  </si>
  <si>
    <t>КЛ 10-5-24-2021-2</t>
  </si>
  <si>
    <t>МК 3-1-597-2021</t>
  </si>
  <si>
    <t>БМК 7-3-117-2022</t>
  </si>
  <si>
    <t>ПМК 6-1-1056-2022</t>
  </si>
  <si>
    <t>БМК 3-1-359-2022</t>
  </si>
  <si>
    <t>КЛ 4-5-75-2021-2</t>
  </si>
  <si>
    <t>АкМК 4-5-84-2022</t>
  </si>
  <si>
    <t>МК 3-1-237-2020</t>
  </si>
  <si>
    <t>МКЛ 1-1-288-2020-2</t>
  </si>
  <si>
    <t>МК 6-4-65-2021</t>
  </si>
  <si>
    <t>БМК 6-4-537-2021</t>
  </si>
  <si>
    <t>КЛ 1-1-82-2021-8</t>
  </si>
  <si>
    <t>АкМК 3-1-515-2021</t>
  </si>
  <si>
    <t>КЛ 1-1-339-2021-1</t>
  </si>
  <si>
    <t>МК 3-5-198-2021</t>
  </si>
  <si>
    <t>МК 3-5-201-2021</t>
  </si>
  <si>
    <t>МК 3-4-204-2021</t>
  </si>
  <si>
    <t>МК 3-1-333-2022</t>
  </si>
  <si>
    <t>БМК 5-4-518-2022</t>
  </si>
  <si>
    <t>МК 8-1-107-2021</t>
  </si>
  <si>
    <t>МК 6-4-950-2021</t>
  </si>
  <si>
    <t>АкМК 6-4-609-2022</t>
  </si>
  <si>
    <t>Ак2МК 9-1-57(2)-2021</t>
  </si>
  <si>
    <t>Ак2МК 5-2-943(3)-2021</t>
  </si>
  <si>
    <t>АкМК 8-1-265-2022</t>
  </si>
  <si>
    <t>Ак2МК 10-4-172(1)-2021</t>
  </si>
  <si>
    <t>Ак2МК 8-3-126-2021</t>
  </si>
  <si>
    <t>Ак2МК 10-1-57(3)-2021</t>
  </si>
  <si>
    <t>Ак2МК 4-2-299-2021</t>
  </si>
  <si>
    <t>Ак2МК 8-1-189-2021</t>
  </si>
  <si>
    <t>Ак2МК 10-3-101-2021</t>
  </si>
  <si>
    <t>Ак2МК 6-1-1054-2021</t>
  </si>
  <si>
    <t>Ак2МК 10-3-108-2021</t>
  </si>
  <si>
    <t>БМК 9-1-9-2022</t>
  </si>
  <si>
    <t>МК 8-7-22(2)-2022</t>
  </si>
  <si>
    <t>МК 10-3-20-2022</t>
  </si>
  <si>
    <t>АкМК 10-3-126-2022</t>
  </si>
  <si>
    <t>МК 10-3-30-2022</t>
  </si>
  <si>
    <t>МК 3-2-116-2022</t>
  </si>
  <si>
    <t>МК 8-7-73(1)-2022</t>
  </si>
  <si>
    <t>БМК 9-1-69-2022</t>
  </si>
  <si>
    <t>БМК 3-1-383-2022</t>
  </si>
  <si>
    <t>БМК 6-3-672-2022</t>
  </si>
  <si>
    <t>БМК 10-2-23-2022</t>
  </si>
  <si>
    <t>МК 7-1-154-2022</t>
  </si>
  <si>
    <t>МК 8-1-184(1)-2022</t>
  </si>
  <si>
    <t>БМК 4-5-88-2022</t>
  </si>
  <si>
    <t>БМК 4-4-109-2022</t>
  </si>
  <si>
    <t>МК 3-1-429-2022</t>
  </si>
  <si>
    <t>МК 8-1-218(2)-2022</t>
  </si>
  <si>
    <t>МК 8-1-218(3)-2022</t>
  </si>
  <si>
    <t>МК 10-3-161-2022</t>
  </si>
  <si>
    <t>БМК 9-1-122-2022</t>
  </si>
  <si>
    <t>БМК 6-2-940-2022</t>
  </si>
  <si>
    <t>БМК 9-1-140-2022</t>
  </si>
  <si>
    <t>БМК 6-3-1051-2022</t>
  </si>
  <si>
    <t>БМК 7-1-216-2022</t>
  </si>
  <si>
    <t>МК 8-7-98(1)-2022</t>
  </si>
  <si>
    <t>АкМК 7-2-234-2022</t>
  </si>
  <si>
    <t>МК 2-4-257-2021</t>
  </si>
  <si>
    <t>МК 3-1-199-2022</t>
  </si>
  <si>
    <t>БМК 6-1 602-2022</t>
  </si>
  <si>
    <t>АкМК 7-1-206-2021</t>
  </si>
  <si>
    <t>БМК 1-1-76-2022</t>
  </si>
  <si>
    <t>АкМК 1-1-443-2022</t>
  </si>
  <si>
    <t>Ак2МК 7-3-687(1)-2021</t>
  </si>
  <si>
    <t>МКЛ 8-1-116-2020-3</t>
  </si>
  <si>
    <t>МКЛ 8-1-116-2020-5</t>
  </si>
  <si>
    <t>МКЛ 8-1-116-2020-6</t>
  </si>
  <si>
    <t>КЛ 1-1-339-2021-5</t>
  </si>
  <si>
    <t>КЛ 8-7-46-2021-4</t>
  </si>
  <si>
    <t>МК 7-1-139-2021</t>
  </si>
  <si>
    <t>МК 5-1-407-2021</t>
  </si>
  <si>
    <t>МК 8-6-48-2021</t>
  </si>
  <si>
    <t>Ак2МК 5-4-684-2021</t>
  </si>
  <si>
    <t>Ак2МК 8-1-142-2021</t>
  </si>
  <si>
    <t>Ак2МК 6-1-884-2021</t>
  </si>
  <si>
    <t>АкМК 6-1-1006-2022</t>
  </si>
  <si>
    <t>Ак2МК 8-7-71-2021</t>
  </si>
  <si>
    <t>МК 6-2-918-2021</t>
  </si>
  <si>
    <t>МК 6-2-1-2022</t>
  </si>
  <si>
    <t>АкМК 6-2-770-2022</t>
  </si>
  <si>
    <t>МК 8-7-3-2022</t>
  </si>
  <si>
    <t>БМК 6-2-203-2022</t>
  </si>
  <si>
    <t>МК 8-1-54-2022</t>
  </si>
  <si>
    <t>МК 9-1-43-2022</t>
  </si>
  <si>
    <t>МК 7-3-452-2022</t>
  </si>
  <si>
    <t>МК 7-1-99-2022</t>
  </si>
  <si>
    <t>БМК 6-2-621-2022</t>
  </si>
  <si>
    <t>МК 8-7-104-2022</t>
  </si>
  <si>
    <t>БМК 10-5-84-2022</t>
  </si>
  <si>
    <t>МК 10-1-63-2022</t>
  </si>
  <si>
    <t>МК 8-7-107(2)-2022</t>
  </si>
  <si>
    <t>БМК 9-1-99-2022</t>
  </si>
  <si>
    <t>МК 8-1-218(1)-2022</t>
  </si>
  <si>
    <t>БМК 9-1-110-2022</t>
  </si>
  <si>
    <t>МК 6-1-961-2022</t>
  </si>
  <si>
    <t>БМК 1-4-243-2022</t>
  </si>
  <si>
    <t>БМК 9-1-136-2022</t>
  </si>
  <si>
    <t>БМК 6-4-1109-2022</t>
  </si>
  <si>
    <t>БМК 9-1-174-2022</t>
  </si>
  <si>
    <t>МК 8-1-307-2022</t>
  </si>
  <si>
    <t>МК 8-1-321-2022</t>
  </si>
  <si>
    <t>Июнь 2023</t>
  </si>
  <si>
    <t>КЛ 7-3-58-2021-2</t>
  </si>
  <si>
    <t>КЛ 8-1-150-2021-2</t>
  </si>
  <si>
    <t>МК 7-3-280-2021</t>
  </si>
  <si>
    <t>АкМК 7-4-273-2021</t>
  </si>
  <si>
    <t>МК 7-4-277-2021</t>
  </si>
  <si>
    <t>МК 5-2-35-2023</t>
  </si>
  <si>
    <t>МК 7-1-69-2022</t>
  </si>
  <si>
    <t>КЛ 1-1-339-2021-2</t>
  </si>
  <si>
    <t>КЛ 1-1-339-2021-6</t>
  </si>
  <si>
    <t>КЛ 1-1-339-2021-7</t>
  </si>
  <si>
    <t>МК 6-1-232-2022</t>
  </si>
  <si>
    <t>МК 7-1-152-2021</t>
  </si>
  <si>
    <t>МК 3-5-227-2021</t>
  </si>
  <si>
    <t>МК 7-1-157-2021</t>
  </si>
  <si>
    <t>Ак2МК 6-4-875-2021</t>
  </si>
  <si>
    <t>МК 8-1-32(1)-2022</t>
  </si>
  <si>
    <t>БМК 10-1-61-2022</t>
  </si>
  <si>
    <t>Ак2МК 6-2-1038-2021</t>
  </si>
  <si>
    <t>Ак2МК 6-2-1040-2021</t>
  </si>
  <si>
    <t>Ак2МК 10-3-103-2021</t>
  </si>
  <si>
    <t>МК 7-2-11-2021</t>
  </si>
  <si>
    <t>МК 6-2-104-2022</t>
  </si>
  <si>
    <t>МК 6-1-478-2022</t>
  </si>
  <si>
    <t>МК 4-1-35-2022</t>
  </si>
  <si>
    <t>МК 3-1-72(1)-2022</t>
  </si>
  <si>
    <t>МК 7-1-51-2022</t>
  </si>
  <si>
    <t>КЛ 7-1-49-2022-1</t>
  </si>
  <si>
    <t>МК 3-1-217-2022</t>
  </si>
  <si>
    <t>БМК 3-1-257-2022</t>
  </si>
  <si>
    <t>БМК 7-3-321-2022</t>
  </si>
  <si>
    <t>БМК 7-3-333-2022</t>
  </si>
  <si>
    <t>БМК 7-3-351-2022</t>
  </si>
  <si>
    <t>БМК 6-4-581-2022</t>
  </si>
  <si>
    <t>БМК 9-1-64-2022</t>
  </si>
  <si>
    <t>МК 8-1-184(2)-2022</t>
  </si>
  <si>
    <t>МК 8-1-184(3)-2022</t>
  </si>
  <si>
    <t>БМК 9-1-141-2022</t>
  </si>
  <si>
    <t>БМК 6-2-1058-2022</t>
  </si>
  <si>
    <t>БМК 6-2-1116-2022</t>
  </si>
  <si>
    <t>БМК 7-3-778-2022</t>
  </si>
  <si>
    <t>БМК 10-5-191-2022</t>
  </si>
  <si>
    <t>БМК 4-5-142-2022</t>
  </si>
  <si>
    <t>БМК 8-1-302-2022</t>
  </si>
  <si>
    <t>БМК 10-2-76-2022</t>
  </si>
  <si>
    <t>МК 8-3-18-2021</t>
  </si>
  <si>
    <t>Ак2МК 8-1-152-2021</t>
  </si>
  <si>
    <t>МК 10-2-5-2022-2</t>
  </si>
  <si>
    <t>Июль 2023</t>
  </si>
  <si>
    <t>КЛ 8-1-150-2021-1</t>
  </si>
  <si>
    <t>МК 6-1-290-2023</t>
  </si>
  <si>
    <t>БМК 1-4-35-2022</t>
  </si>
  <si>
    <t>МК 7-1-218-2022</t>
  </si>
  <si>
    <t>КЛ 5-1-265-2022-1</t>
  </si>
  <si>
    <t>АкМК 5-2-583-2022</t>
  </si>
  <si>
    <t>БМК 6-4-1112-2022</t>
  </si>
  <si>
    <t>КЛ 3-4-64-2022-1</t>
  </si>
  <si>
    <t>МКЛ 8-1-116-2020-2</t>
  </si>
  <si>
    <t>МКЛ 8-1-116-2020-7</t>
  </si>
  <si>
    <t>БМК 8-1-180-2022</t>
  </si>
  <si>
    <t>МК 8-2-80-2021</t>
  </si>
  <si>
    <t>БМК 6-2-183-2022</t>
  </si>
  <si>
    <t>МК 5-1-172-2023</t>
  </si>
  <si>
    <t>МК 6-1-427-2021</t>
  </si>
  <si>
    <t>Ак2МК 10-3-67-2021</t>
  </si>
  <si>
    <t>БМК 4-1-207-2021</t>
  </si>
  <si>
    <t>КЛ 7-3-548-2021-1</t>
  </si>
  <si>
    <t>КЛ 7-3-548-2021-3</t>
  </si>
  <si>
    <t>КЛ 7-3-548-2021-4</t>
  </si>
  <si>
    <t>МК 7-1-171-2022</t>
  </si>
  <si>
    <t>АкМК 7-1-199-2022</t>
  </si>
  <si>
    <t>БМК 6-1-1003-2022</t>
  </si>
  <si>
    <t>МК 10-4-97-2022</t>
  </si>
  <si>
    <t>Ак2МК 9-1-69-2021</t>
  </si>
  <si>
    <t>Ак2МК 8-1-183-2021</t>
  </si>
  <si>
    <t>МК 6-2-283-2022</t>
  </si>
  <si>
    <t>МК 7-1-172-2022</t>
  </si>
  <si>
    <t>АкМК 7-1-198-2022</t>
  </si>
  <si>
    <t>БМК 9-1-2-2022</t>
  </si>
  <si>
    <t>МК 6-1-220-2022</t>
  </si>
  <si>
    <t>БМК 9-1-77-2022</t>
  </si>
  <si>
    <t>МК 3-1-273-2022</t>
  </si>
  <si>
    <t>БМК 6-4-427-2022</t>
  </si>
  <si>
    <t>БМК 6-2-630-2022</t>
  </si>
  <si>
    <t>БМК 9-1-81-2022</t>
  </si>
  <si>
    <t>БМК 7-1-202-2022</t>
  </si>
  <si>
    <t>БМК 4-5-96-2022</t>
  </si>
  <si>
    <t>БМК 6-2-960-2022</t>
  </si>
  <si>
    <t>БМК 8-1-291-2022</t>
  </si>
  <si>
    <t>МК 3-2-384-2022</t>
  </si>
  <si>
    <t>БМК 4-5-154-2022</t>
  </si>
  <si>
    <t>БМК 10-4-349-2022</t>
  </si>
  <si>
    <t>МК 6-2-50-2023</t>
  </si>
  <si>
    <t>Август 2023</t>
  </si>
  <si>
    <t>МК 6-5-476-2022</t>
  </si>
  <si>
    <t>Ак2МК 7-3-701-2021</t>
  </si>
  <si>
    <t>БМК 1-1-419-2021</t>
  </si>
  <si>
    <t>БМК 9-1-149-2022</t>
  </si>
  <si>
    <t>БМК 6-3-718-2022</t>
  </si>
  <si>
    <t>АкМК 5-2-841-2021</t>
  </si>
  <si>
    <t>МК 5-2-694-2022</t>
  </si>
  <si>
    <t>МК 5-2-129-2023</t>
  </si>
  <si>
    <t>БМК 7-3-500-2022</t>
  </si>
  <si>
    <t>АкМК 7-3-648-2021</t>
  </si>
  <si>
    <t>КЛ 5-1-265-2022-2</t>
  </si>
  <si>
    <t>МК 6-4-933-2021</t>
  </si>
  <si>
    <t>АкМК 6-4-700-2022</t>
  </si>
  <si>
    <t>АкМК 3-1-347-2022</t>
  </si>
  <si>
    <t>АкМК 7-3-731-2022</t>
  </si>
  <si>
    <t>КЛ 6-5-226-2021-1</t>
  </si>
  <si>
    <t>КЛ 6-5-226-2021-2</t>
  </si>
  <si>
    <t>МК 5-4-345-2021</t>
  </si>
  <si>
    <t>МК 7-1-13-2023</t>
  </si>
  <si>
    <t>МК 7-1-181-2022</t>
  </si>
  <si>
    <t>Ак2МК 3-2-359-2021</t>
  </si>
  <si>
    <t>Ак2МК 7-2-245-2021</t>
  </si>
  <si>
    <t>БМК 5-1-521-2022</t>
  </si>
  <si>
    <t>Ак2МК 9-1-84(1)-2021</t>
  </si>
  <si>
    <t>АкМК 10-3-136-2022</t>
  </si>
  <si>
    <t>МК 7-1-168-2022</t>
  </si>
  <si>
    <t>АкМК 7-1-203-2022</t>
  </si>
  <si>
    <t>МК 7-1-14-2023</t>
  </si>
  <si>
    <t>МК 8-7-24-2022</t>
  </si>
  <si>
    <t>АкМК 8-6-81-2022</t>
  </si>
  <si>
    <t>МК 8-4-14(2)-2022</t>
  </si>
  <si>
    <t>БМК 8-1-109-2022</t>
  </si>
  <si>
    <t>КЛ 8-1-113-2022</t>
  </si>
  <si>
    <t>КЛ 8-1-113-2022-2</t>
  </si>
  <si>
    <t>БМК 6-2-773-2022</t>
  </si>
  <si>
    <t>БМК 6-1-807-2022</t>
  </si>
  <si>
    <t>БМК 6-2-792-2022</t>
  </si>
  <si>
    <t>БМК 7-3-644-2022</t>
  </si>
  <si>
    <t>МК 6-3-251-2023</t>
  </si>
  <si>
    <t>БМК 10-2-32-2022</t>
  </si>
  <si>
    <t>БМК 9-1-126-2022</t>
  </si>
  <si>
    <t>БМК 10-1-88-2022</t>
  </si>
  <si>
    <t>БМК 10-2-62-2022</t>
  </si>
  <si>
    <t>БМК 7-3-807-2022</t>
  </si>
  <si>
    <t>БМК 10-5-201-2022</t>
  </si>
  <si>
    <t>МК 7-1-15-2023</t>
  </si>
  <si>
    <t>Сентябрь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</si>
</sst>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1" fillId="0" borderId="0" xfId="1"/>
    <xf numFmtId="0" fontId="2" fillId="0" borderId="5" xfId="1" applyFont="1" applyBorder="1"/>
    <xf numFmtId="0" fontId="2" fillId="0" borderId="1" xfId="1" applyFont="1" applyBorder="1"/>
    <xf numFmtId="0" fontId="2" fillId="0" borderId="4" xfId="1" applyFont="1" applyBorder="1"/>
    <xf numFmtId="0" fontId="2" fillId="0" borderId="6" xfId="1" applyFont="1" applyBorder="1"/>
    <xf numFmtId="0" fontId="1" fillId="2" borderId="0" xfId="1" applyFill="1"/>
    <xf numFmtId="0" fontId="2" fillId="0" borderId="0" xfId="1" applyFont="1"/>
    <xf numFmtId="10" fontId="1" fillId="0" borderId="0" xfId="1" applyNumberFormat="1"/>
    <xf numFmtId="2" fontId="1" fillId="0" borderId="0" xfId="1" applyNumberFormat="1"/>
    <xf numFmtId="10" fontId="0" fillId="0" borderId="0" xfId="2" applyNumberFormat="1" applyFont="1"/>
    <xf numFmtId="10" fontId="0" fillId="2" borderId="0" xfId="2" applyNumberFormat="1" applyFont="1" applyFill="1"/>
    <xf numFmtId="10" fontId="0" fillId="3" borderId="3" xfId="2" applyNumberFormat="1" applyFont="1" applyFill="1" applyBorder="1"/>
    <xf numFmtId="10" fontId="0" fillId="3" borderId="1" xfId="2" applyNumberFormat="1" applyFont="1" applyFill="1" applyBorder="1"/>
    <xf numFmtId="10" fontId="0" fillId="3" borderId="4" xfId="2" applyNumberFormat="1" applyFont="1" applyFill="1" applyBorder="1"/>
    <xf numFmtId="0" fontId="1" fillId="2" borderId="2" xfId="1" applyFill="1" applyBorder="1"/>
    <xf numFmtId="10" fontId="1" fillId="2" borderId="2" xfId="1" applyNumberFormat="1" applyFill="1" applyBorder="1"/>
    <xf numFmtId="49" fontId="2" fillId="0" borderId="6" xfId="1" applyNumberFormat="1" applyFont="1" applyBorder="1"/>
    <xf numFmtId="0" fontId="0" fillId="0" borderId="7" xfId="0" applyBorder="1"/>
    <xf numFmtId="0" fontId="0" fillId="2" borderId="7" xfId="0" applyFill="1" applyBorder="1"/>
    <xf numFmtId="2" fontId="0" fillId="0" borderId="0" xfId="0" applyNumberFormat="1"/>
    <xf numFmtId="164" fontId="0" fillId="0" borderId="0" xfId="0" applyNumberFormat="1"/>
    <xf numFmtId="0" fontId="0" fillId="4" borderId="0" xfId="0" applyFill="1"/>
    <xf numFmtId="0" fontId="0" fillId="0" borderId="8" xfId="0" applyBorder="1"/>
    <xf numFmtId="0" fontId="0" fillId="5" borderId="0" xfId="0" applyFill="1"/>
    <xf numFmtId="1" fontId="0" fillId="0" borderId="7" xfId="0" applyNumberFormat="1" applyBorder="1"/>
    <xf numFmtId="1" fontId="0" fillId="0" borderId="0" xfId="0" applyNumberFormat="1"/>
    <xf numFmtId="1" fontId="0" fillId="4" borderId="0" xfId="0" applyNumberFormat="1" applyFill="1"/>
    <xf numFmtId="1" fontId="1" fillId="0" borderId="0" xfId="1" applyNumberFormat="1"/>
    <xf numFmtId="0" fontId="0" fillId="0" borderId="9" xfId="0" applyBorder="1"/>
    <xf numFmtId="49" fontId="2" fillId="0" borderId="2" xfId="1" applyNumberFormat="1" applyFont="1" applyBorder="1"/>
    <xf numFmtId="0" fontId="0" fillId="6" borderId="0" xfId="0" applyFill="1"/>
    <xf numFmtId="1" fontId="0" fillId="6" borderId="0" xfId="0" applyNumberFormat="1" applyFill="1"/>
    <xf numFmtId="165" fontId="0" fillId="2" borderId="0" xfId="3" applyNumberFormat="1" applyFont="1" applyFill="1"/>
    <xf numFmtId="165" fontId="0" fillId="0" borderId="7" xfId="3" applyNumberFormat="1" applyFont="1" applyBorder="1"/>
    <xf numFmtId="165" fontId="0" fillId="0" borderId="0" xfId="3" applyNumberFormat="1" applyFont="1"/>
    <xf numFmtId="0" fontId="0" fillId="0" borderId="10" xfId="0" applyBorder="1"/>
    <xf numFmtId="0" fontId="0" fillId="0" borderId="11" xfId="0" applyBorder="1"/>
    <xf numFmtId="0" fontId="2" fillId="0" borderId="3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5" fillId="0" borderId="0" xfId="0" applyFont="1" applyAlignment="1">
      <alignment vertical="top" wrapText="1"/>
    </xf>
    <xf numFmtId="0" fontId="0" fillId="0" borderId="0" xfId="0" applyBorder="1"/>
  </cellXfs>
  <cellStyles count="4">
    <cellStyle name="Normal 2" xfId="1" xr:uid="{00000000-0005-0000-0000-000000000000}"/>
    <cellStyle name="Percent 2" xfId="2" xr:uid="{00000000-0005-0000-0000-000001000000}"/>
    <cellStyle name="Обычный" xfId="0" builtinId="0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spanova\Desktop\Desktop\&#1056;&#1048;&#1057;&#1050;\&#1057;&#1087;&#1080;&#1089;&#1072;&#1085;&#1085;&#1099;&#1077;\&#1057;&#1087;&#1080;&#1089;&#1072;&#1085;&#1080;&#1077;%202023\15.09.2023\&#1057;&#1087;&#1080;&#1089;&#1072;&#1085;&#1080;&#1077;%2015.09.2023.xlsx" TargetMode="External"/><Relationship Id="rId1" Type="http://schemas.openxmlformats.org/officeDocument/2006/relationships/externalLinkPath" Target="/Users/mospanova/Desktop/Desktop/&#1056;&#1048;&#1057;&#1050;/&#1057;&#1087;&#1080;&#1089;&#1072;&#1085;&#1085;&#1099;&#1077;/&#1057;&#1087;&#1080;&#1089;&#1072;&#1085;&#1080;&#1077;%202023/15.09.2023/&#1057;&#1087;&#1080;&#1089;&#1072;&#1085;&#1080;&#1077;%2015.09.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31.03.2023%20&#1087;&#1088;&#1086;&#1074;&#1080;&#1079;&#1080;&#1103;/&#1057;&#1087;&#1080;&#1089;&#1072;&#1085;&#1080;&#1077;%2027.03.2023%20&#1048;&#1090;&#1086;&#107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СВОД360"/>
      <sheetName val="Лист2"/>
      <sheetName val="Лист6"/>
      <sheetName val="Список клиентов 360"/>
      <sheetName val="Лист3"/>
      <sheetName val="Лист1"/>
      <sheetName val="Лист5"/>
      <sheetName val="Лист4"/>
      <sheetName val="Лист10"/>
      <sheetName val="Лист8"/>
      <sheetName val="свод по ФИО"/>
      <sheetName val="ФИО"/>
      <sheetName val="свод1"/>
      <sheetName val="Лист12"/>
    </sheetNames>
    <sheetDataSet>
      <sheetData sheetId="0" refreshError="1"/>
      <sheetData sheetId="1" refreshError="1"/>
      <sheetData sheetId="2" refreshError="1"/>
      <sheetData sheetId="3">
        <row r="5">
          <cell r="G5" t="str">
            <v>БМК 5-2-248-2021</v>
          </cell>
        </row>
        <row r="6">
          <cell r="G6" t="str">
            <v>БМК 5-2-616-2021</v>
          </cell>
        </row>
        <row r="7">
          <cell r="G7" t="str">
            <v>МКЛ 5-3-326-2019-2</v>
          </cell>
        </row>
        <row r="8">
          <cell r="G8" t="str">
            <v>МКЛ 5-3-326-2019-3</v>
          </cell>
        </row>
        <row r="9">
          <cell r="G9" t="str">
            <v>МК 3-2-47-2020</v>
          </cell>
        </row>
        <row r="10">
          <cell r="G10" t="str">
            <v>КЛ 2-3-203-2021-1</v>
          </cell>
        </row>
        <row r="11">
          <cell r="G11" t="str">
            <v>АкМК 2-3-64-2022</v>
          </cell>
        </row>
        <row r="12">
          <cell r="G12" t="str">
            <v>БМК 2-3-235-2020</v>
          </cell>
        </row>
        <row r="13">
          <cell r="G13" t="str">
            <v>МКЛ 1-2-186-2018-5</v>
          </cell>
        </row>
        <row r="14">
          <cell r="G14" t="str">
            <v>МКЛ 1-2-186-2018-7</v>
          </cell>
        </row>
        <row r="15">
          <cell r="G15" t="str">
            <v>РМК 7-3-638-2021</v>
          </cell>
        </row>
        <row r="16">
          <cell r="G16" t="str">
            <v>КЛ 1-1-307-2021-1</v>
          </cell>
        </row>
        <row r="17">
          <cell r="G17" t="str">
            <v>МКЛ 5-4-233-2020-1</v>
          </cell>
        </row>
        <row r="18">
          <cell r="G18" t="str">
            <v>БМК 5-4-461-2020</v>
          </cell>
        </row>
        <row r="19">
          <cell r="G19" t="str">
            <v>МКЛ 5-4-233-2020-3</v>
          </cell>
        </row>
        <row r="20">
          <cell r="G20" t="str">
            <v>МК 8-3-8-2021</v>
          </cell>
        </row>
        <row r="21">
          <cell r="G21" t="str">
            <v>БМК 8-3-48-2021</v>
          </cell>
        </row>
        <row r="22">
          <cell r="G22" t="str">
            <v>КЛ 1-3-167-2020-4</v>
          </cell>
        </row>
        <row r="23">
          <cell r="G23" t="str">
            <v>КЛ 1-3-167-2020-5</v>
          </cell>
        </row>
        <row r="24">
          <cell r="G24" t="str">
            <v>МК 6-1-374-2021</v>
          </cell>
        </row>
        <row r="25">
          <cell r="G25" t="str">
            <v>БМК 6-1-442-2021</v>
          </cell>
        </row>
        <row r="26">
          <cell r="G26" t="str">
            <v>МК 4-4-13-2021</v>
          </cell>
        </row>
        <row r="27">
          <cell r="G27" t="str">
            <v>КЛ 3-1-46-2021-3</v>
          </cell>
        </row>
        <row r="28">
          <cell r="G28" t="str">
            <v>БМК 4-4-159-2021</v>
          </cell>
        </row>
        <row r="29">
          <cell r="G29" t="str">
            <v>КЛ 3-1-178-2021-1</v>
          </cell>
        </row>
        <row r="30">
          <cell r="G30" t="str">
            <v>КЛ 3-1-178-2021-4</v>
          </cell>
        </row>
        <row r="31">
          <cell r="G31" t="str">
            <v>АкМК 3-1-499-2021</v>
          </cell>
        </row>
        <row r="32">
          <cell r="G32" t="str">
            <v>КЛ 3-1-178-2021-5</v>
          </cell>
        </row>
        <row r="33">
          <cell r="G33" t="str">
            <v>КЛ 3-1-178-2021-6</v>
          </cell>
        </row>
        <row r="34">
          <cell r="G34" t="str">
            <v>Ак2МК 3-1-589(2)-2021</v>
          </cell>
        </row>
        <row r="35">
          <cell r="G35" t="str">
            <v>БМК 3-3-119-2021</v>
          </cell>
        </row>
        <row r="36">
          <cell r="G36" t="str">
            <v>АкМК 3-3-341-2021</v>
          </cell>
        </row>
        <row r="37">
          <cell r="G37" t="str">
            <v>БМК 4-3-5-2021</v>
          </cell>
        </row>
        <row r="38">
          <cell r="G38" t="str">
            <v>МК 5-2-107-2021</v>
          </cell>
        </row>
        <row r="39">
          <cell r="G39" t="str">
            <v>БМК 5-2-591-2021</v>
          </cell>
        </row>
        <row r="40">
          <cell r="G40" t="str">
            <v>АкМК 7-4-227-2021</v>
          </cell>
        </row>
        <row r="41">
          <cell r="G41" t="str">
            <v>МК 7-4-23-2022</v>
          </cell>
        </row>
        <row r="42">
          <cell r="G42" t="str">
            <v>МКЛ 5-1-319-2020-4</v>
          </cell>
        </row>
        <row r="43">
          <cell r="G43" t="str">
            <v>МКЛ 5-1-319-2020-6</v>
          </cell>
        </row>
        <row r="44">
          <cell r="G44" t="str">
            <v>МКЛ 8-2-99-2019-3</v>
          </cell>
        </row>
        <row r="45">
          <cell r="G45" t="str">
            <v>БМК 7-2-146-2021</v>
          </cell>
        </row>
        <row r="46">
          <cell r="G46" t="str">
            <v>КЛ 3-3-87-2022-1</v>
          </cell>
        </row>
        <row r="47">
          <cell r="G47" t="str">
            <v>МК 5-3-140-2021</v>
          </cell>
        </row>
        <row r="48">
          <cell r="G48" t="str">
            <v>МК 5-4-91-2020</v>
          </cell>
        </row>
        <row r="49">
          <cell r="G49" t="str">
            <v>БМК 3-5-182-2021</v>
          </cell>
        </row>
        <row r="50">
          <cell r="G50" t="str">
            <v>БМК 6-1-570-2020</v>
          </cell>
        </row>
        <row r="51">
          <cell r="G51" t="str">
            <v>МК 6-1-1222-2019</v>
          </cell>
        </row>
        <row r="52">
          <cell r="G52" t="str">
            <v>МКЛ 3-1-314-2020-4</v>
          </cell>
        </row>
        <row r="53">
          <cell r="G53" t="str">
            <v>МК 8-3-90-2021</v>
          </cell>
        </row>
        <row r="54">
          <cell r="G54" t="str">
            <v>МК 10-4-16-2020</v>
          </cell>
        </row>
        <row r="55">
          <cell r="G55" t="str">
            <v>БМК 1-4-18-2020</v>
          </cell>
        </row>
        <row r="56">
          <cell r="G56" t="str">
            <v>МК 6-3-121-2022</v>
          </cell>
        </row>
        <row r="57">
          <cell r="G57" t="str">
            <v>БМК 7-3-296-2021</v>
          </cell>
        </row>
        <row r="58">
          <cell r="G58" t="str">
            <v>МК 6-4-495-2019</v>
          </cell>
        </row>
        <row r="59">
          <cell r="G59" t="str">
            <v>БМК 7-1-91-2021</v>
          </cell>
        </row>
        <row r="60">
          <cell r="G60" t="str">
            <v>МК 7-1-70-2022</v>
          </cell>
        </row>
        <row r="61">
          <cell r="G61" t="str">
            <v>МКЛ 8-7-155-2019-1</v>
          </cell>
        </row>
        <row r="62">
          <cell r="G62" t="str">
            <v>МК 8-2-44-2021</v>
          </cell>
        </row>
        <row r="63">
          <cell r="G63" t="str">
            <v>БМК 3-1-120-2021</v>
          </cell>
        </row>
        <row r="64">
          <cell r="G64" t="str">
            <v>БМК 3-5-69-2020</v>
          </cell>
        </row>
        <row r="65">
          <cell r="G65" t="str">
            <v>МК 5-2-472-2021</v>
          </cell>
        </row>
        <row r="66">
          <cell r="G66" t="str">
            <v>БМК 5-2-506-2021</v>
          </cell>
        </row>
        <row r="67">
          <cell r="G67" t="str">
            <v>БМК 3-1-1250-2019</v>
          </cell>
        </row>
        <row r="68">
          <cell r="G68" t="str">
            <v>МК 3-1-299-2020</v>
          </cell>
        </row>
        <row r="69">
          <cell r="G69" t="str">
            <v>БМК 3-1-486-2020</v>
          </cell>
        </row>
        <row r="70">
          <cell r="G70" t="str">
            <v>МК 3-3-240-2021</v>
          </cell>
        </row>
        <row r="71">
          <cell r="G71" t="str">
            <v>АкМК 3-3-291-2021</v>
          </cell>
        </row>
        <row r="72">
          <cell r="G72" t="str">
            <v>МК 3-1-158-2021</v>
          </cell>
        </row>
        <row r="73">
          <cell r="G73" t="str">
            <v>АкМК 3-1-585-2021</v>
          </cell>
        </row>
        <row r="74">
          <cell r="G74" t="str">
            <v>МК 3-1-157-2021</v>
          </cell>
        </row>
        <row r="75">
          <cell r="G75" t="str">
            <v>АкМК 3-1-586-2021</v>
          </cell>
        </row>
        <row r="76">
          <cell r="G76" t="str">
            <v>МК 8-5-16-2021</v>
          </cell>
        </row>
        <row r="77">
          <cell r="G77" t="str">
            <v>БМК 3-1-535-2020</v>
          </cell>
        </row>
        <row r="78">
          <cell r="G78" t="str">
            <v>МКЛ 6-1-1062-2019-2</v>
          </cell>
        </row>
        <row r="79">
          <cell r="G79" t="str">
            <v>МКЛ 6-1-1062-2019-3</v>
          </cell>
        </row>
        <row r="80">
          <cell r="G80" t="str">
            <v>МКЛ 6-1-1062-2019-5</v>
          </cell>
        </row>
        <row r="81">
          <cell r="G81" t="str">
            <v>МКЛ 5-1-191-2019-4</v>
          </cell>
        </row>
        <row r="82">
          <cell r="G82" t="str">
            <v>МКЛ 5-1-191-2019-5</v>
          </cell>
        </row>
        <row r="83">
          <cell r="G83" t="str">
            <v>БМК 7-3-259-2020</v>
          </cell>
        </row>
        <row r="84">
          <cell r="G84" t="str">
            <v>МКЛ 7-3-594-2019-1</v>
          </cell>
        </row>
        <row r="85">
          <cell r="G85" t="str">
            <v>МК 5-3-80-2021</v>
          </cell>
        </row>
        <row r="86">
          <cell r="G86" t="str">
            <v>Ак2МК 7-4-271-2021</v>
          </cell>
        </row>
        <row r="87">
          <cell r="G87" t="str">
            <v>БМК 4-3-297-2021</v>
          </cell>
        </row>
        <row r="88">
          <cell r="G88" t="str">
            <v>МК 6-4-81-2020</v>
          </cell>
        </row>
        <row r="89">
          <cell r="G89" t="str">
            <v>МК 3-5-57-2020</v>
          </cell>
        </row>
        <row r="90">
          <cell r="G90" t="str">
            <v>БМК 4-4-72-2021</v>
          </cell>
        </row>
        <row r="91">
          <cell r="G91" t="str">
            <v>МКЛ 10-4-180-2019-2</v>
          </cell>
        </row>
        <row r="92">
          <cell r="G92" t="str">
            <v>Ак2МК 3-1-624-2021</v>
          </cell>
        </row>
        <row r="93">
          <cell r="G93" t="str">
            <v>МКЛ 1-3-161-2019-4</v>
          </cell>
        </row>
        <row r="94">
          <cell r="G94" t="str">
            <v>БМК 1-3-131-2021</v>
          </cell>
        </row>
        <row r="95">
          <cell r="G95" t="str">
            <v>МКЛ 1-3-161-2019-5</v>
          </cell>
        </row>
        <row r="96">
          <cell r="G96" t="str">
            <v>МК 1-2-200-2021</v>
          </cell>
        </row>
        <row r="97">
          <cell r="G97" t="str">
            <v>БМК 8-2-123-2021</v>
          </cell>
        </row>
        <row r="98">
          <cell r="G98" t="str">
            <v>БМК 6-2-1105-2019</v>
          </cell>
        </row>
        <row r="99">
          <cell r="G99" t="str">
            <v>БМК 7-4-301-2019</v>
          </cell>
        </row>
        <row r="100">
          <cell r="G100" t="str">
            <v>МК 6-2-1139-2019</v>
          </cell>
        </row>
        <row r="101">
          <cell r="G101" t="str">
            <v>МК 6-2-1138-2019</v>
          </cell>
        </row>
        <row r="102">
          <cell r="G102" t="str">
            <v>БМК 6-1-1220-2019</v>
          </cell>
        </row>
        <row r="103">
          <cell r="G103" t="str">
            <v>МК 1-1-241-2020</v>
          </cell>
        </row>
        <row r="104">
          <cell r="G104" t="str">
            <v>АК2МК 4-6-189-2021</v>
          </cell>
        </row>
        <row r="105">
          <cell r="G105" t="str">
            <v>МК 1-1-663-2019</v>
          </cell>
        </row>
        <row r="106">
          <cell r="G106" t="str">
            <v>БМК 4-3-205-2021</v>
          </cell>
        </row>
        <row r="107">
          <cell r="G107" t="str">
            <v>МК 5-2-80-2021</v>
          </cell>
        </row>
        <row r="108">
          <cell r="G108" t="str">
            <v>БМК 5-2-675-2021</v>
          </cell>
        </row>
        <row r="109">
          <cell r="G109" t="str">
            <v>БМК 4-3-296-2021</v>
          </cell>
        </row>
        <row r="110">
          <cell r="G110" t="str">
            <v>БМК 7-2-64-2021</v>
          </cell>
        </row>
        <row r="111">
          <cell r="G111" t="str">
            <v>МКЛ 5-3-42-2020-3</v>
          </cell>
        </row>
        <row r="112">
          <cell r="G112" t="str">
            <v>МКЛ 5-3-42-2020-4</v>
          </cell>
        </row>
        <row r="113">
          <cell r="G113" t="str">
            <v>МКЛ 8-3-03-2020-3</v>
          </cell>
        </row>
        <row r="114">
          <cell r="G114" t="str">
            <v>МКЛ 8-3-03-2020-4</v>
          </cell>
        </row>
        <row r="115">
          <cell r="G115" t="str">
            <v>МКЛ 8-3-03-2020-5</v>
          </cell>
        </row>
        <row r="116">
          <cell r="G116" t="str">
            <v>МКЛ 8-3-03-2020-6</v>
          </cell>
        </row>
        <row r="117">
          <cell r="G117" t="str">
            <v>БМК 7-3-42-2020</v>
          </cell>
        </row>
        <row r="118">
          <cell r="G118" t="str">
            <v>МКЛ 4-5-8-2020-5</v>
          </cell>
        </row>
        <row r="119">
          <cell r="G119" t="str">
            <v>МКЛ 6-2-148-2020-5</v>
          </cell>
        </row>
        <row r="120">
          <cell r="G120" t="str">
            <v>МКЛ 6-5-212-2020-1</v>
          </cell>
        </row>
        <row r="121">
          <cell r="G121" t="str">
            <v>МКЛ 6-5-212-2020-2</v>
          </cell>
        </row>
        <row r="122">
          <cell r="G122" t="str">
            <v>МКЛ 6-5-212-2020-3</v>
          </cell>
        </row>
        <row r="123">
          <cell r="G123" t="str">
            <v>МКЛ 6-5-212-2020-4</v>
          </cell>
        </row>
        <row r="124">
          <cell r="G124" t="str">
            <v>МКЛ 6-5-212-2020-5</v>
          </cell>
        </row>
        <row r="125">
          <cell r="G125" t="str">
            <v>МКЛ 4-2-48-2020-1</v>
          </cell>
        </row>
        <row r="126">
          <cell r="G126" t="str">
            <v>МКЛ 4-2-48-2020-2</v>
          </cell>
        </row>
        <row r="127">
          <cell r="G127" t="str">
            <v>МКЛ 6-5-205-2020-1</v>
          </cell>
        </row>
        <row r="128">
          <cell r="G128" t="str">
            <v>МК 8-7-5-2021</v>
          </cell>
        </row>
        <row r="129">
          <cell r="G129" t="str">
            <v>АкМК 8-7-66-2021</v>
          </cell>
        </row>
        <row r="130">
          <cell r="G130" t="str">
            <v>БМК 4-1-53-2020</v>
          </cell>
        </row>
        <row r="131">
          <cell r="G131" t="str">
            <v>БМК 5-4-267-2020</v>
          </cell>
        </row>
        <row r="132">
          <cell r="G132" t="str">
            <v>МК 8-2-83-2021</v>
          </cell>
        </row>
        <row r="133">
          <cell r="G133" t="str">
            <v>АкМК 8-2-254-2021</v>
          </cell>
        </row>
        <row r="134">
          <cell r="G134" t="str">
            <v>МКЛ 4-6-89-2020-1</v>
          </cell>
        </row>
        <row r="135">
          <cell r="G135" t="str">
            <v>МКЛ 4-6-89-2020-2</v>
          </cell>
        </row>
        <row r="136">
          <cell r="G136" t="str">
            <v>МКЛ 4-6-89-2020-3</v>
          </cell>
        </row>
        <row r="137">
          <cell r="G137" t="str">
            <v>МК 3-1-320-2020</v>
          </cell>
        </row>
        <row r="138">
          <cell r="G138" t="str">
            <v>Ак2МК 3-1-682-2021</v>
          </cell>
        </row>
        <row r="139">
          <cell r="G139" t="str">
            <v>БМК 6-1-303-2020</v>
          </cell>
        </row>
        <row r="140">
          <cell r="G140" t="str">
            <v>БМК 8-7-27-2020</v>
          </cell>
        </row>
        <row r="141">
          <cell r="G141" t="str">
            <v>МК 3-1-330-2020</v>
          </cell>
        </row>
        <row r="142">
          <cell r="G142" t="str">
            <v>БМК 4-6-140-2020</v>
          </cell>
        </row>
        <row r="143">
          <cell r="G143" t="str">
            <v>РМК 1-3-224-2021</v>
          </cell>
        </row>
        <row r="144">
          <cell r="G144" t="str">
            <v>БМК 3-5-43-2020</v>
          </cell>
        </row>
        <row r="145">
          <cell r="G145" t="str">
            <v>МК 6-4-948-2021</v>
          </cell>
        </row>
        <row r="146">
          <cell r="G146" t="str">
            <v>БМК 6-2-86-2021</v>
          </cell>
        </row>
        <row r="147">
          <cell r="G147" t="str">
            <v>БМК 6-2-441-2021</v>
          </cell>
        </row>
        <row r="148">
          <cell r="G148" t="str">
            <v>МКЛ 5-4-427-2020-1</v>
          </cell>
        </row>
        <row r="149">
          <cell r="G149" t="str">
            <v>МКЛ 5-4-427-2020-2</v>
          </cell>
        </row>
        <row r="150">
          <cell r="G150" t="str">
            <v>МК 8-3-28-2021</v>
          </cell>
        </row>
        <row r="151">
          <cell r="G151" t="str">
            <v>БМК 8-3-66-2021</v>
          </cell>
        </row>
        <row r="152">
          <cell r="G152" t="str">
            <v>МКЛ 4-1-169-2020-1</v>
          </cell>
        </row>
        <row r="153">
          <cell r="G153" t="str">
            <v>БМК 6-2-445-2021</v>
          </cell>
        </row>
        <row r="154">
          <cell r="G154" t="str">
            <v>МК 3-1-94-2021</v>
          </cell>
        </row>
        <row r="155">
          <cell r="G155" t="str">
            <v>МКЛ 6-2-495-2020-1</v>
          </cell>
        </row>
        <row r="156">
          <cell r="G156" t="str">
            <v>МК 7-1-48-2021</v>
          </cell>
        </row>
        <row r="157">
          <cell r="G157" t="str">
            <v>БМК 3-3-83-2021</v>
          </cell>
        </row>
        <row r="158">
          <cell r="G158" t="str">
            <v>МКЛ 1-3-146-2020-2</v>
          </cell>
        </row>
        <row r="159">
          <cell r="G159" t="str">
            <v>МК 8-5-71-2021</v>
          </cell>
        </row>
        <row r="160">
          <cell r="G160" t="str">
            <v>БМК 8-6-57-2020</v>
          </cell>
        </row>
        <row r="161">
          <cell r="G161" t="str">
            <v>МК 7-4-142-2020</v>
          </cell>
        </row>
        <row r="162">
          <cell r="G162" t="str">
            <v>БМК 4-3-225-2020</v>
          </cell>
        </row>
        <row r="163">
          <cell r="G163" t="str">
            <v>МК 8-6-60-2020</v>
          </cell>
        </row>
        <row r="164">
          <cell r="G164" t="str">
            <v>МК 7-3-49-2021</v>
          </cell>
        </row>
        <row r="165">
          <cell r="G165" t="str">
            <v>БМК 7-3-384-2021</v>
          </cell>
        </row>
        <row r="166">
          <cell r="G166" t="str">
            <v>МК 3-1-516-2020</v>
          </cell>
        </row>
        <row r="167">
          <cell r="G167" t="str">
            <v>МК 4-2-95-2020</v>
          </cell>
        </row>
        <row r="168">
          <cell r="G168" t="str">
            <v>БМК 4-2-164-2021</v>
          </cell>
        </row>
        <row r="169">
          <cell r="G169" t="str">
            <v>БМК 8-6-62-2020</v>
          </cell>
        </row>
        <row r="170">
          <cell r="G170" t="str">
            <v>КЛ 7-2-4-2021-2</v>
          </cell>
        </row>
        <row r="171">
          <cell r="G171" t="str">
            <v>КЛ 3-2-256-2020-1</v>
          </cell>
        </row>
        <row r="172">
          <cell r="G172" t="str">
            <v>КЛ 3-2-256-2020-2</v>
          </cell>
        </row>
        <row r="173">
          <cell r="G173" t="str">
            <v>МК 5-4-625-2020</v>
          </cell>
        </row>
        <row r="174">
          <cell r="G174" t="str">
            <v>МК 8-8-107-2020</v>
          </cell>
        </row>
        <row r="175">
          <cell r="G175" t="str">
            <v>АкМК 8-8-75-2021</v>
          </cell>
        </row>
        <row r="176">
          <cell r="G176" t="str">
            <v>АкМК 8-3-107-2021</v>
          </cell>
        </row>
        <row r="177">
          <cell r="G177" t="str">
            <v>МК 3-1-58-2021</v>
          </cell>
        </row>
        <row r="178">
          <cell r="G178" t="str">
            <v>БМК 3-1-404-2021</v>
          </cell>
        </row>
        <row r="179">
          <cell r="G179" t="str">
            <v>МК 3-1-296-2021</v>
          </cell>
        </row>
        <row r="180">
          <cell r="G180" t="str">
            <v>БМК 3-1-414-2021</v>
          </cell>
        </row>
        <row r="181">
          <cell r="G181" t="str">
            <v>БМК 7-2-2-2021</v>
          </cell>
        </row>
        <row r="182">
          <cell r="G182" t="str">
            <v>БМК 1-4-4-2021</v>
          </cell>
        </row>
        <row r="183">
          <cell r="G183" t="str">
            <v>МК 3-2-35-2022</v>
          </cell>
        </row>
        <row r="184">
          <cell r="G184" t="str">
            <v>МК 3-1-28-2021</v>
          </cell>
        </row>
        <row r="185">
          <cell r="G185" t="str">
            <v>МК 7-5-17-2021</v>
          </cell>
        </row>
        <row r="186">
          <cell r="G186" t="str">
            <v>БМК 1-1-23-2021</v>
          </cell>
        </row>
        <row r="187">
          <cell r="G187" t="str">
            <v>МК 3-3-20-2021</v>
          </cell>
        </row>
        <row r="188">
          <cell r="G188" t="str">
            <v>МК 3-1-54-2021</v>
          </cell>
        </row>
        <row r="189">
          <cell r="G189" t="str">
            <v>БМК 10-3-7-2021</v>
          </cell>
        </row>
        <row r="190">
          <cell r="G190" t="str">
            <v>КЛ 4-3-34-2021-1</v>
          </cell>
        </row>
        <row r="191">
          <cell r="G191" t="str">
            <v>КЛ 4-3-34-2021-2</v>
          </cell>
        </row>
        <row r="192">
          <cell r="G192" t="str">
            <v>БМК 3-1-70-2021</v>
          </cell>
        </row>
        <row r="193">
          <cell r="G193" t="str">
            <v>МК 6-4-949-2021</v>
          </cell>
        </row>
        <row r="194">
          <cell r="G194" t="str">
            <v>АкМК 6-4-569-2022</v>
          </cell>
        </row>
        <row r="195">
          <cell r="G195" t="str">
            <v>БМК 5-2-602-2021</v>
          </cell>
        </row>
        <row r="196">
          <cell r="G196" t="str">
            <v>БМК 5-2-603-2021</v>
          </cell>
        </row>
        <row r="197">
          <cell r="G197" t="str">
            <v>МК 4-6-32-2021</v>
          </cell>
        </row>
        <row r="198">
          <cell r="G198" t="str">
            <v>КЛ 5-4-123-2021-2</v>
          </cell>
        </row>
        <row r="199">
          <cell r="G199" t="str">
            <v>КЛ 5-4-123-2021-3</v>
          </cell>
        </row>
        <row r="200">
          <cell r="G200" t="str">
            <v>МК 5-1-263-2021</v>
          </cell>
        </row>
        <row r="201">
          <cell r="G201" t="str">
            <v>БМК 5-1-361-2021</v>
          </cell>
        </row>
        <row r="202">
          <cell r="G202" t="str">
            <v>БМК 1-3-42-2021</v>
          </cell>
        </row>
        <row r="203">
          <cell r="G203" t="str">
            <v>РМК 7-3-597-2021</v>
          </cell>
        </row>
        <row r="204">
          <cell r="G204" t="str">
            <v>АкМК 7-3-598-2021</v>
          </cell>
        </row>
        <row r="205">
          <cell r="G205" t="str">
            <v>РМК 6-4-865-2021</v>
          </cell>
        </row>
        <row r="206">
          <cell r="G206" t="str">
            <v>КЛ 1-3-47-2021-2</v>
          </cell>
        </row>
        <row r="207">
          <cell r="G207" t="str">
            <v>КЛ 1-3-47-2021-3</v>
          </cell>
        </row>
        <row r="208">
          <cell r="G208" t="str">
            <v>БМК 4-1-48-2021</v>
          </cell>
        </row>
        <row r="209">
          <cell r="G209" t="str">
            <v>МК 3-1-160-2021</v>
          </cell>
        </row>
        <row r="210">
          <cell r="G210" t="str">
            <v>МК 9-1-27-2022</v>
          </cell>
        </row>
        <row r="211">
          <cell r="G211" t="str">
            <v>БМК 4-4-29-2021</v>
          </cell>
        </row>
        <row r="212">
          <cell r="G212" t="str">
            <v>АкМК 8-8-55-2021</v>
          </cell>
        </row>
        <row r="213">
          <cell r="G213" t="str">
            <v>БМК 3-1-187-2021</v>
          </cell>
        </row>
        <row r="214">
          <cell r="G214" t="str">
            <v>Ак2МК 5-3-629-2021</v>
          </cell>
        </row>
        <row r="215">
          <cell r="G215" t="str">
            <v>МК 6-4-244-2021</v>
          </cell>
        </row>
        <row r="216">
          <cell r="G216" t="str">
            <v>АкМК 6-4-929-2021</v>
          </cell>
        </row>
        <row r="217">
          <cell r="G217" t="str">
            <v>БМК 3-3-74-2021</v>
          </cell>
        </row>
        <row r="218">
          <cell r="G218" t="str">
            <v>КЛ 4-1-105-2021-1</v>
          </cell>
        </row>
        <row r="219">
          <cell r="G219" t="str">
            <v>МК 1-2-091-2021</v>
          </cell>
        </row>
        <row r="220">
          <cell r="G220" t="str">
            <v>МК 3-5-78-2021</v>
          </cell>
        </row>
        <row r="221">
          <cell r="G221" t="str">
            <v>АкМК 3-5-296-2021</v>
          </cell>
        </row>
        <row r="222">
          <cell r="G222" t="str">
            <v>БМК 1-3-66-2021</v>
          </cell>
        </row>
        <row r="223">
          <cell r="G223" t="str">
            <v>БМК 4-4-34-2021</v>
          </cell>
        </row>
        <row r="224">
          <cell r="G224" t="str">
            <v>БМК 4-2-165-2021</v>
          </cell>
        </row>
        <row r="225">
          <cell r="G225" t="str">
            <v>МК 5-2-481-2021</v>
          </cell>
        </row>
        <row r="226">
          <cell r="G226" t="str">
            <v>МК 3-3-94-2021</v>
          </cell>
        </row>
        <row r="227">
          <cell r="G227" t="str">
            <v>МК 4-6-71-2021</v>
          </cell>
        </row>
        <row r="228">
          <cell r="G228" t="str">
            <v>МК 6-1-299-2021</v>
          </cell>
        </row>
        <row r="229">
          <cell r="G229" t="str">
            <v>БМК 4-3-269-2021</v>
          </cell>
        </row>
        <row r="230">
          <cell r="G230" t="str">
            <v>МК 7-4-101-2021</v>
          </cell>
        </row>
        <row r="231">
          <cell r="G231" t="str">
            <v>БМК 7-1-170-2021</v>
          </cell>
        </row>
        <row r="232">
          <cell r="G232" t="str">
            <v>МК 4-6-80-2021</v>
          </cell>
        </row>
        <row r="233">
          <cell r="G233" t="str">
            <v>МК 5-4-295-2021</v>
          </cell>
        </row>
        <row r="234">
          <cell r="G234" t="str">
            <v>МК 4-1-99-2021</v>
          </cell>
        </row>
        <row r="235">
          <cell r="G235" t="str">
            <v>БМК 3-2-139-2021</v>
          </cell>
        </row>
        <row r="236">
          <cell r="G236" t="str">
            <v>МК 4-3-112-2021</v>
          </cell>
        </row>
        <row r="237">
          <cell r="G237" t="str">
            <v>МК 3-1-281-2021</v>
          </cell>
        </row>
        <row r="238">
          <cell r="G238" t="str">
            <v>МК 6-4-386-2021</v>
          </cell>
        </row>
        <row r="239">
          <cell r="G239" t="str">
            <v>АкМК 6-4-921-2021</v>
          </cell>
        </row>
        <row r="240">
          <cell r="G240" t="str">
            <v>МК 6-1-430-2021</v>
          </cell>
        </row>
        <row r="241">
          <cell r="G241" t="str">
            <v>МК 6-1-963-2021</v>
          </cell>
        </row>
        <row r="242">
          <cell r="G242" t="str">
            <v>БМК 6-4-404-2021</v>
          </cell>
        </row>
        <row r="243">
          <cell r="G243" t="str">
            <v>МК 3-1-299-2021</v>
          </cell>
        </row>
        <row r="244">
          <cell r="G244" t="str">
            <v>БМК 6-1-1045-2021</v>
          </cell>
        </row>
        <row r="245">
          <cell r="G245" t="str">
            <v>БМК 4-6-86-2021</v>
          </cell>
        </row>
        <row r="246">
          <cell r="G246" t="str">
            <v>БМК 4-2-118-2021</v>
          </cell>
        </row>
        <row r="247">
          <cell r="G247" t="str">
            <v>КЛ  4-5-43-2021-1</v>
          </cell>
        </row>
        <row r="248">
          <cell r="G248" t="str">
            <v>КЛ  4-5-43-2021-2</v>
          </cell>
        </row>
        <row r="249">
          <cell r="G249" t="str">
            <v>АкМК 4-5-102-2021</v>
          </cell>
        </row>
        <row r="250">
          <cell r="G250" t="str">
            <v>КЛ  4-5-43-2021-3</v>
          </cell>
        </row>
        <row r="251">
          <cell r="G251" t="str">
            <v>Ак2МК 4-5-105(1)-2021</v>
          </cell>
        </row>
        <row r="252">
          <cell r="G252" t="str">
            <v>МК 7-1-77-2021</v>
          </cell>
        </row>
        <row r="253">
          <cell r="G253" t="str">
            <v>КЛ 5-1-262-2021-1</v>
          </cell>
        </row>
        <row r="254">
          <cell r="G254" t="str">
            <v>КЛ 5-1-262-2021-2</v>
          </cell>
        </row>
        <row r="255">
          <cell r="G255" t="str">
            <v>КЛ 5-1-262-2021-4</v>
          </cell>
        </row>
        <row r="256">
          <cell r="G256" t="str">
            <v>КЛ 5-1-262-2021-5</v>
          </cell>
        </row>
        <row r="257">
          <cell r="G257" t="str">
            <v>КЛ 5-1-262-2021-6</v>
          </cell>
        </row>
        <row r="258">
          <cell r="G258" t="str">
            <v>БМК 1-1-276-2021</v>
          </cell>
        </row>
        <row r="259">
          <cell r="G259" t="str">
            <v>МК 5-1-449-2021</v>
          </cell>
        </row>
        <row r="260">
          <cell r="G260" t="str">
            <v>МК 7-1-92-2021</v>
          </cell>
        </row>
        <row r="261">
          <cell r="G261" t="str">
            <v>МК 8-5-104-2021</v>
          </cell>
        </row>
        <row r="262">
          <cell r="G262" t="str">
            <v>МК 4-1-141-2021</v>
          </cell>
        </row>
        <row r="263">
          <cell r="G263" t="str">
            <v>БМК 1-1-299-2021</v>
          </cell>
        </row>
        <row r="264">
          <cell r="G264" t="str">
            <v>МК 8-3-62-2021</v>
          </cell>
        </row>
        <row r="265">
          <cell r="G265" t="str">
            <v>МК 4-2-149-2021</v>
          </cell>
        </row>
        <row r="266">
          <cell r="G266" t="str">
            <v>БМК 7-3-385-2021</v>
          </cell>
        </row>
        <row r="267">
          <cell r="G267" t="str">
            <v>МК 3-3-214-2021</v>
          </cell>
        </row>
        <row r="268">
          <cell r="G268" t="str">
            <v>МК 4-2-159-2021</v>
          </cell>
        </row>
        <row r="269">
          <cell r="G269" t="str">
            <v>РМК 7-3-661-2021</v>
          </cell>
        </row>
        <row r="270">
          <cell r="G270" t="str">
            <v>Ак2МК 4-4-160-2021</v>
          </cell>
        </row>
        <row r="271">
          <cell r="G271" t="str">
            <v>МК 4-6-118-2021</v>
          </cell>
        </row>
        <row r="272">
          <cell r="G272" t="str">
            <v>МК 3-1-422-2021</v>
          </cell>
        </row>
        <row r="273">
          <cell r="G273" t="str">
            <v>МК 7-1-123-2021</v>
          </cell>
        </row>
        <row r="274">
          <cell r="G274" t="str">
            <v>МК 7-1-124-2021</v>
          </cell>
        </row>
        <row r="275">
          <cell r="G275" t="str">
            <v>МК 7-4-278-2021</v>
          </cell>
        </row>
        <row r="276">
          <cell r="G276" t="str">
            <v>БМК 3-5-213-2021</v>
          </cell>
        </row>
        <row r="277">
          <cell r="G277" t="str">
            <v>МК 6-1-689-2021</v>
          </cell>
        </row>
        <row r="278">
          <cell r="G278" t="str">
            <v>МК 10-3-45-2021</v>
          </cell>
        </row>
        <row r="279">
          <cell r="G279" t="str">
            <v>БМК 1-3-174-2021</v>
          </cell>
        </row>
        <row r="280">
          <cell r="G280" t="str">
            <v>МК 6-4-685-2021</v>
          </cell>
        </row>
        <row r="281">
          <cell r="G281" t="str">
            <v>КЛ 4-5-71-2021-1</v>
          </cell>
        </row>
        <row r="282">
          <cell r="G282" t="str">
            <v>КЛ 1-1-406-2021-1</v>
          </cell>
        </row>
        <row r="283">
          <cell r="G283" t="str">
            <v>КЛ 1-1-406-2021-2</v>
          </cell>
        </row>
        <row r="284">
          <cell r="G284" t="str">
            <v>МК 8-3-93-2021</v>
          </cell>
        </row>
        <row r="285">
          <cell r="G285" t="str">
            <v>Ак2МК 6-2-1017-2021</v>
          </cell>
        </row>
        <row r="286">
          <cell r="G286" t="str">
            <v>БМК 4-6-136-2021</v>
          </cell>
        </row>
        <row r="287">
          <cell r="G287" t="str">
            <v>БМК 6-1-732-2021</v>
          </cell>
        </row>
        <row r="288">
          <cell r="G288" t="str">
            <v>МК 6-2-737-2021</v>
          </cell>
        </row>
        <row r="289">
          <cell r="G289" t="str">
            <v>БМК 8-3-100-2021</v>
          </cell>
        </row>
        <row r="290">
          <cell r="G290" t="str">
            <v>БМК 7-1-159-2021</v>
          </cell>
        </row>
        <row r="291">
          <cell r="G291" t="str">
            <v>Ак2МК 8-8-84-2021</v>
          </cell>
        </row>
        <row r="292">
          <cell r="G292" t="str">
            <v>Ак2МК 8-6-58-2021</v>
          </cell>
        </row>
        <row r="293">
          <cell r="G293" t="str">
            <v>МК 5-3-91-2022</v>
          </cell>
        </row>
        <row r="294">
          <cell r="G294" t="str">
            <v>МК 3-3-299-2021</v>
          </cell>
        </row>
        <row r="295">
          <cell r="G295" t="str">
            <v>МК 3-5-283-2021</v>
          </cell>
        </row>
        <row r="296">
          <cell r="G296" t="str">
            <v>Ак2МК 5-1-580-2021</v>
          </cell>
        </row>
        <row r="297">
          <cell r="G297" t="str">
            <v>МК 6-3-264-2022</v>
          </cell>
        </row>
        <row r="298">
          <cell r="G298" t="str">
            <v>Ак2МК 6-3-844-2021</v>
          </cell>
        </row>
        <row r="299">
          <cell r="G299" t="str">
            <v>Ак2МК 3-3-320-2021</v>
          </cell>
        </row>
        <row r="300">
          <cell r="G300" t="str">
            <v>Ак2МК 8-5-190-2021</v>
          </cell>
        </row>
        <row r="301">
          <cell r="G301" t="str">
            <v>Ак2МК 4-1-257-2021</v>
          </cell>
        </row>
        <row r="302">
          <cell r="G302" t="str">
            <v>Ак2Мк 8-1-143-2021</v>
          </cell>
        </row>
        <row r="303">
          <cell r="G303" t="str">
            <v>Ак2МК 1-3-218(1)-2021</v>
          </cell>
        </row>
        <row r="304">
          <cell r="G304" t="str">
            <v>Ак2МК 4-4-151-2021</v>
          </cell>
        </row>
        <row r="305">
          <cell r="G305" t="str">
            <v>Ак2МК 6-1-902-2021</v>
          </cell>
        </row>
        <row r="306">
          <cell r="G306" t="str">
            <v>Ак2МК 5-1-622-2021</v>
          </cell>
        </row>
        <row r="307">
          <cell r="G307" t="str">
            <v>Ак2МК 8-6-61-2021</v>
          </cell>
        </row>
        <row r="308">
          <cell r="G308" t="str">
            <v>РМК 6-2-935-2021</v>
          </cell>
        </row>
        <row r="309">
          <cell r="G309" t="str">
            <v>Ак2МК 3-1-625-2021</v>
          </cell>
        </row>
        <row r="310">
          <cell r="G310" t="str">
            <v>Ак2МК 4-4-168-2021</v>
          </cell>
        </row>
        <row r="311">
          <cell r="G311" t="str">
            <v>Ак2МК 6-1-971-2021</v>
          </cell>
        </row>
        <row r="312">
          <cell r="G312" t="str">
            <v>Ак2МК 4-5-111-2021</v>
          </cell>
        </row>
        <row r="313">
          <cell r="G313" t="str">
            <v>Ак2МК 10-4-179(1)-2021</v>
          </cell>
        </row>
        <row r="314">
          <cell r="G314" t="str">
            <v>Ак2МК 4-6-198-2021</v>
          </cell>
        </row>
        <row r="315">
          <cell r="G315" t="str">
            <v>Ак2МК 10-3-95-2021</v>
          </cell>
        </row>
        <row r="316">
          <cell r="G316" t="str">
            <v>Ак2МК 6-1-992-2021</v>
          </cell>
        </row>
        <row r="317">
          <cell r="G317" t="str">
            <v>Ак2МК 7-3-742-2021</v>
          </cell>
        </row>
        <row r="318">
          <cell r="G318" t="str">
            <v>Ак2МК 10-4-190(2)-2021</v>
          </cell>
        </row>
        <row r="319">
          <cell r="G319" t="str">
            <v>Ак2МК 10-1-63-2021</v>
          </cell>
        </row>
        <row r="320">
          <cell r="G320" t="str">
            <v>Ак2МК 4-4-183-2021</v>
          </cell>
        </row>
        <row r="321">
          <cell r="G321" t="str">
            <v>Ак2МК 6-2-1001-2021</v>
          </cell>
        </row>
        <row r="322">
          <cell r="G322" t="str">
            <v>МК 3-2-353-2021</v>
          </cell>
        </row>
        <row r="323">
          <cell r="G323" t="str">
            <v>Ак2МК 8-3-138-2021</v>
          </cell>
        </row>
        <row r="324">
          <cell r="G324" t="str">
            <v>МК 1-2-344-2021</v>
          </cell>
        </row>
        <row r="325">
          <cell r="G325" t="str">
            <v>Ак2МК 8-6-66-2021</v>
          </cell>
        </row>
        <row r="326">
          <cell r="G326" t="str">
            <v>Ак2МК 8-8-85-2021</v>
          </cell>
        </row>
        <row r="327">
          <cell r="G327" t="str">
            <v>МК 6-4-1074-2021</v>
          </cell>
        </row>
        <row r="328">
          <cell r="G328" t="str">
            <v>Ак2МК 3-1-708-2021</v>
          </cell>
        </row>
        <row r="329">
          <cell r="G329" t="str">
            <v>Ак2МК 8-5-214-2021</v>
          </cell>
        </row>
        <row r="330">
          <cell r="G330" t="str">
            <v>БМК 6-1-77-2022</v>
          </cell>
        </row>
        <row r="331">
          <cell r="G331" t="str">
            <v>БМК 4-6-12-2022</v>
          </cell>
        </row>
        <row r="332">
          <cell r="G332" t="str">
            <v>МК 4-6-19-2022</v>
          </cell>
        </row>
        <row r="333">
          <cell r="G333" t="str">
            <v>МК 3-2-23-2022</v>
          </cell>
        </row>
        <row r="334">
          <cell r="G334" t="str">
            <v>БМК 5-4-140-2022</v>
          </cell>
        </row>
        <row r="335">
          <cell r="G335" t="str">
            <v>МК 4-1-50-2022</v>
          </cell>
        </row>
        <row r="336">
          <cell r="G336" t="str">
            <v>БМК 8-3-10-2022</v>
          </cell>
        </row>
        <row r="337">
          <cell r="G337" t="str">
            <v>МК 8-6-9-2022</v>
          </cell>
        </row>
        <row r="338">
          <cell r="G338" t="str">
            <v>БМК 4-2-32-2022</v>
          </cell>
        </row>
        <row r="339">
          <cell r="G339" t="str">
            <v>БМК 10-5-11-2022</v>
          </cell>
        </row>
        <row r="340">
          <cell r="G340" t="str">
            <v>МК 8-1-25(2)-2022</v>
          </cell>
        </row>
        <row r="341">
          <cell r="G341" t="str">
            <v>БМК 9-1-18-2022</v>
          </cell>
        </row>
        <row r="342">
          <cell r="G342" t="str">
            <v>БМК 6-4-153-2022</v>
          </cell>
        </row>
        <row r="343">
          <cell r="G343" t="str">
            <v>БМК 9-1-14-2022</v>
          </cell>
        </row>
        <row r="344">
          <cell r="G344" t="str">
            <v>БМК 4-4-16-2022</v>
          </cell>
        </row>
        <row r="345">
          <cell r="G345" t="str">
            <v>МК 10-1-11-2022-2</v>
          </cell>
        </row>
        <row r="346">
          <cell r="G346" t="str">
            <v>БМК 4-6-59-2022</v>
          </cell>
        </row>
        <row r="347">
          <cell r="G347" t="str">
            <v>МК 8-1-30(2)-2022</v>
          </cell>
        </row>
        <row r="348">
          <cell r="G348" t="str">
            <v>МК 5-4-173-2022</v>
          </cell>
        </row>
        <row r="349">
          <cell r="G349" t="str">
            <v>БМК 1-1-119-2022</v>
          </cell>
        </row>
        <row r="350">
          <cell r="G350" t="str">
            <v>МК 3-2-70-2022</v>
          </cell>
        </row>
        <row r="351">
          <cell r="G351" t="str">
            <v>МК 6-1-256-2022</v>
          </cell>
        </row>
        <row r="352">
          <cell r="G352" t="str">
            <v>МК 6-1-310-2022</v>
          </cell>
        </row>
        <row r="353">
          <cell r="G353" t="str">
            <v>БМК 10-5-42-2022</v>
          </cell>
        </row>
        <row r="354">
          <cell r="G354" t="str">
            <v>БМК 7-3-220-2022</v>
          </cell>
        </row>
        <row r="355">
          <cell r="G355" t="str">
            <v>БМК 4-2-105-2022</v>
          </cell>
        </row>
        <row r="356">
          <cell r="G356" t="str">
            <v>КЛ 4-1-184-2022-1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ОД"/>
      <sheetName val="Список клиентов"/>
      <sheetName val="Лист10"/>
      <sheetName val="Лист8"/>
      <sheetName val="свод по ФИО"/>
      <sheetName val="ФИО"/>
      <sheetName val="свод1"/>
      <sheetName val="Лист12"/>
    </sheetNames>
    <sheetDataSet>
      <sheetData sheetId="0"/>
      <sheetData sheetId="1">
        <row r="8">
          <cell r="H8" t="str">
            <v>МКЛ 10-4-156-2019-</v>
          </cell>
        </row>
        <row r="9">
          <cell r="H9" t="str">
            <v>МКЛ 10-4-156-2019-2</v>
          </cell>
        </row>
        <row r="10">
          <cell r="H10" t="str">
            <v>БМК 10-4-89-2020</v>
          </cell>
        </row>
        <row r="11">
          <cell r="H11" t="str">
            <v>Ак2МК 10-4-192(2)-2021</v>
          </cell>
        </row>
        <row r="12">
          <cell r="H12" t="str">
            <v>МК 10-3-98-2019</v>
          </cell>
        </row>
        <row r="13">
          <cell r="H13" t="str">
            <v>МКЛ 8-1-30-2020-2</v>
          </cell>
        </row>
        <row r="14">
          <cell r="H14" t="str">
            <v>БМК 8-3-77-2020</v>
          </cell>
        </row>
        <row r="15">
          <cell r="H15" t="str">
            <v>МК 8-2-161-2018</v>
          </cell>
        </row>
        <row r="16">
          <cell r="H16" t="str">
            <v>МК 8-6-29-2019</v>
          </cell>
        </row>
        <row r="17">
          <cell r="H17" t="str">
            <v>МК 8-6-14-2020</v>
          </cell>
        </row>
        <row r="18">
          <cell r="H18" t="str">
            <v>МК 7-4-350-2019</v>
          </cell>
        </row>
        <row r="19">
          <cell r="H19" t="str">
            <v>БМК 7-3-690-2019</v>
          </cell>
        </row>
        <row r="20">
          <cell r="H20" t="str">
            <v>БМК 7-2-652-2019</v>
          </cell>
        </row>
        <row r="21">
          <cell r="H21" t="str">
            <v>БМК 7-3-602-2019</v>
          </cell>
        </row>
        <row r="22">
          <cell r="H22" t="str">
            <v>МКЛ 7-3-747-2019-1</v>
          </cell>
        </row>
        <row r="23">
          <cell r="H23" t="str">
            <v>БМК 7-4-145-2020</v>
          </cell>
        </row>
        <row r="24">
          <cell r="H24" t="str">
            <v>БМК 7-2-236-2020</v>
          </cell>
        </row>
        <row r="25">
          <cell r="H25" t="str">
            <v>РМК 7-3-41-2022</v>
          </cell>
        </row>
        <row r="26">
          <cell r="H26" t="str">
            <v>БМК 2-1-273-2020</v>
          </cell>
        </row>
        <row r="27">
          <cell r="H27" t="str">
            <v>МК 2-1-63-2021</v>
          </cell>
        </row>
        <row r="28">
          <cell r="H28" t="str">
            <v>БМК 4-4-23-2020</v>
          </cell>
        </row>
        <row r="29">
          <cell r="H29" t="str">
            <v>МКЛ 4-3-282-2019-1</v>
          </cell>
        </row>
        <row r="30">
          <cell r="H30" t="str">
            <v>МКЛ 4-5-16-2019-3</v>
          </cell>
        </row>
        <row r="31">
          <cell r="H31" t="str">
            <v>МКЛ 4-4-100-2019-2</v>
          </cell>
        </row>
        <row r="32">
          <cell r="H32" t="str">
            <v>БМК 4-5-51-2020</v>
          </cell>
        </row>
        <row r="33">
          <cell r="H33" t="str">
            <v>БМК 4-1-76-2021</v>
          </cell>
        </row>
        <row r="34">
          <cell r="H34" t="str">
            <v>БМК 4-3-167-2021</v>
          </cell>
        </row>
        <row r="35">
          <cell r="H35" t="str">
            <v>МКЛ 4-5-2-2018-6</v>
          </cell>
        </row>
        <row r="36">
          <cell r="H36" t="str">
            <v>БМК 4-3-199-2019</v>
          </cell>
        </row>
        <row r="37">
          <cell r="H37" t="str">
            <v>БМК 4-3-16-2020</v>
          </cell>
        </row>
        <row r="38">
          <cell r="H38" t="str">
            <v>БМК 4-4-101-2020</v>
          </cell>
        </row>
        <row r="39">
          <cell r="H39" t="str">
            <v>БМК 1-1-86-2021</v>
          </cell>
        </row>
        <row r="40">
          <cell r="H40" t="str">
            <v>МК 1-1-387-2019</v>
          </cell>
        </row>
        <row r="41">
          <cell r="H41" t="str">
            <v>МКЛ 1-1-126-2020-1</v>
          </cell>
        </row>
        <row r="42">
          <cell r="H42" t="str">
            <v>МКЛ 1-1-213-2020-1</v>
          </cell>
        </row>
        <row r="43">
          <cell r="H43" t="str">
            <v>МКЛ 1-3-157-2019-1</v>
          </cell>
        </row>
        <row r="44">
          <cell r="H44" t="str">
            <v>БМК 1-4-604-2019</v>
          </cell>
        </row>
        <row r="45">
          <cell r="H45" t="str">
            <v>БМК 1-4-91-2020</v>
          </cell>
        </row>
        <row r="46">
          <cell r="H46" t="str">
            <v>МКЛ 1-1-124-2020-1</v>
          </cell>
        </row>
        <row r="47">
          <cell r="H47" t="str">
            <v>МК 1-1-60-2021</v>
          </cell>
        </row>
        <row r="48">
          <cell r="H48" t="str">
            <v>БМК 1-4-83-2021</v>
          </cell>
        </row>
        <row r="49">
          <cell r="H49" t="str">
            <v>БМК 1-3-73-2021</v>
          </cell>
        </row>
        <row r="50">
          <cell r="H50" t="str">
            <v>КЛ 1-1-208-2021-1</v>
          </cell>
        </row>
        <row r="51">
          <cell r="H51" t="str">
            <v>БМК 1-1-375-2021</v>
          </cell>
        </row>
        <row r="52">
          <cell r="H52" t="str">
            <v>МКЛ 1-3-260-2019-1</v>
          </cell>
        </row>
        <row r="53">
          <cell r="H53" t="str">
            <v>МКЛ 1-3-260-2019-2</v>
          </cell>
        </row>
        <row r="54">
          <cell r="H54" t="str">
            <v>МКЛ 1-1-470-2018-1</v>
          </cell>
        </row>
        <row r="55">
          <cell r="H55" t="str">
            <v>МКЛ 1-1-470-2018-3</v>
          </cell>
        </row>
        <row r="56">
          <cell r="H56" t="str">
            <v>МКЛ 1-1-470-2018-5</v>
          </cell>
        </row>
        <row r="57">
          <cell r="H57" t="str">
            <v>МКЛ 1-1-470-2018-4</v>
          </cell>
        </row>
        <row r="58">
          <cell r="H58" t="str">
            <v>БМК 1-4-574-2019</v>
          </cell>
        </row>
        <row r="59">
          <cell r="H59" t="str">
            <v>МКЛ 1-1-168-2020-3</v>
          </cell>
        </row>
        <row r="60">
          <cell r="H60" t="str">
            <v>БМК 1-1-324-2020</v>
          </cell>
        </row>
        <row r="61">
          <cell r="H61" t="str">
            <v>МК 1-2-188-2020</v>
          </cell>
        </row>
        <row r="62">
          <cell r="H62" t="str">
            <v>МК 1-1-45-2021</v>
          </cell>
        </row>
        <row r="63">
          <cell r="H63" t="str">
            <v>МКЛ 1-1-283-2020-1</v>
          </cell>
        </row>
        <row r="64">
          <cell r="H64" t="str">
            <v>МК 1-4-391-2020</v>
          </cell>
        </row>
        <row r="65">
          <cell r="H65" t="str">
            <v>МК 1-1-205-2020</v>
          </cell>
        </row>
        <row r="66">
          <cell r="H66" t="str">
            <v>МКЛ 5-3-226-2017-9</v>
          </cell>
        </row>
        <row r="67">
          <cell r="H67" t="str">
            <v>МКЛ 5-3-468-2018-4</v>
          </cell>
        </row>
        <row r="68">
          <cell r="H68" t="str">
            <v>МК 5-2-89-2020</v>
          </cell>
        </row>
        <row r="69">
          <cell r="H69" t="str">
            <v>МК 5-2-87-2020</v>
          </cell>
        </row>
        <row r="70">
          <cell r="H70" t="str">
            <v>МК 5-2-817-2019</v>
          </cell>
        </row>
        <row r="71">
          <cell r="H71" t="str">
            <v>МК 5-3-282-2020</v>
          </cell>
        </row>
        <row r="72">
          <cell r="H72" t="str">
            <v>БМК 5-3-418-2020</v>
          </cell>
        </row>
        <row r="73">
          <cell r="H73" t="str">
            <v>МК 5-4-648-2019</v>
          </cell>
        </row>
        <row r="74">
          <cell r="H74" t="str">
            <v>МК 5-3-129-2020</v>
          </cell>
        </row>
        <row r="75">
          <cell r="H75" t="str">
            <v>БМК 5-2-676-2020</v>
          </cell>
        </row>
        <row r="76">
          <cell r="H76" t="str">
            <v>МК 5-2-397-2021</v>
          </cell>
        </row>
        <row r="77">
          <cell r="H77" t="str">
            <v>МКЛ 5-4-493-2019-2</v>
          </cell>
        </row>
        <row r="78">
          <cell r="H78" t="str">
            <v>МКЛ 5-4-493-2019-1</v>
          </cell>
        </row>
        <row r="79">
          <cell r="H79" t="str">
            <v>МК 5-2-254-2021</v>
          </cell>
        </row>
        <row r="80">
          <cell r="H80" t="str">
            <v>МКЛ 5-1-140-2020-2</v>
          </cell>
        </row>
        <row r="81">
          <cell r="H81" t="str">
            <v>МКЛ 5-1-456-2020-1</v>
          </cell>
        </row>
        <row r="82">
          <cell r="H82" t="str">
            <v>БМК 5-1-568-2020</v>
          </cell>
        </row>
        <row r="83">
          <cell r="H83" t="str">
            <v>МКЛ 5-1-456-2020-2</v>
          </cell>
        </row>
        <row r="84">
          <cell r="H84" t="str">
            <v>МКЛ 5-1-456-2020-3</v>
          </cell>
        </row>
        <row r="85">
          <cell r="H85" t="str">
            <v>МК 5-2-208-2021</v>
          </cell>
        </row>
        <row r="86">
          <cell r="H86" t="str">
            <v>БМК 5-1-573-2020</v>
          </cell>
        </row>
        <row r="87">
          <cell r="H87" t="str">
            <v>МК 5-2-90-2020</v>
          </cell>
        </row>
        <row r="88">
          <cell r="H88" t="str">
            <v>МК 5-4-553-2019</v>
          </cell>
        </row>
        <row r="89">
          <cell r="H89" t="str">
            <v>БМК 5-3-615-2019</v>
          </cell>
        </row>
        <row r="90">
          <cell r="H90" t="str">
            <v>БМК 5-1-596-2020</v>
          </cell>
        </row>
        <row r="91">
          <cell r="H91" t="str">
            <v>МК 5-1-518-2020</v>
          </cell>
        </row>
        <row r="92">
          <cell r="H92" t="str">
            <v>МКЛ 5-1-262-2020-1</v>
          </cell>
        </row>
        <row r="93">
          <cell r="H93" t="str">
            <v>БМК 5-3-3-2021</v>
          </cell>
        </row>
        <row r="94">
          <cell r="H94" t="str">
            <v>БМК 5-2-474-2021</v>
          </cell>
        </row>
        <row r="95">
          <cell r="H95" t="str">
            <v>БМК 5-2-47-2021</v>
          </cell>
        </row>
        <row r="96">
          <cell r="H96" t="str">
            <v>МКЛ 5-2-630-2020-4</v>
          </cell>
        </row>
        <row r="97">
          <cell r="H97" t="str">
            <v>МКЛ 5-2-630-2020-5</v>
          </cell>
        </row>
        <row r="98">
          <cell r="H98" t="str">
            <v>БМК 5-3-241-2020</v>
          </cell>
        </row>
        <row r="99">
          <cell r="H99" t="str">
            <v>Ак2МК 5-2-903-2021</v>
          </cell>
        </row>
        <row r="100">
          <cell r="H100" t="str">
            <v>МК 3-2-454-2019</v>
          </cell>
        </row>
        <row r="101">
          <cell r="H101" t="str">
            <v>МК 3-1-64-2020</v>
          </cell>
        </row>
        <row r="102">
          <cell r="H102" t="str">
            <v>МК 3-1-232-2021</v>
          </cell>
        </row>
        <row r="103">
          <cell r="H103" t="str">
            <v>БМК 3-2-238-2020</v>
          </cell>
        </row>
        <row r="104">
          <cell r="H104" t="str">
            <v>БМК 3-1-1314-2019</v>
          </cell>
        </row>
        <row r="105">
          <cell r="H105" t="str">
            <v>БМК 3-1-1504-2019</v>
          </cell>
        </row>
        <row r="106">
          <cell r="H106" t="str">
            <v>МК 3-1-737-2019</v>
          </cell>
        </row>
        <row r="107">
          <cell r="H107" t="str">
            <v>МК 3-2-615-2019</v>
          </cell>
        </row>
        <row r="108">
          <cell r="H108" t="str">
            <v>БМК 3-1-446-2020</v>
          </cell>
        </row>
        <row r="109">
          <cell r="H109" t="str">
            <v>МК 3-5-78-2020</v>
          </cell>
        </row>
        <row r="110">
          <cell r="H110" t="str">
            <v>БМК 3-1-169-2021</v>
          </cell>
        </row>
        <row r="111">
          <cell r="H111" t="str">
            <v>МК 3-2-19-2021</v>
          </cell>
        </row>
        <row r="112">
          <cell r="H112" t="str">
            <v>МК 3-1-423-2020</v>
          </cell>
        </row>
        <row r="113">
          <cell r="H113" t="str">
            <v>МК 3-1-154-2022</v>
          </cell>
        </row>
        <row r="114">
          <cell r="H114" t="str">
            <v>АкМК 3-1-553-2021</v>
          </cell>
        </row>
        <row r="115">
          <cell r="H115" t="str">
            <v>МКЛ 3-1-1102-2018-4</v>
          </cell>
        </row>
        <row r="116">
          <cell r="H116" t="str">
            <v>БМК 3-5-279-2021</v>
          </cell>
        </row>
        <row r="117">
          <cell r="H117" t="str">
            <v>АкМК 3-5-266-2021</v>
          </cell>
        </row>
        <row r="118">
          <cell r="H118" t="str">
            <v>БМК 3-1-193-2022</v>
          </cell>
        </row>
        <row r="119">
          <cell r="H119" t="str">
            <v>БМК 3-2-140-2021</v>
          </cell>
        </row>
        <row r="120">
          <cell r="H120" t="str">
            <v>МК 3-1-138-2020</v>
          </cell>
        </row>
        <row r="121">
          <cell r="H121" t="str">
            <v>БМК 6-4-1033-2019</v>
          </cell>
        </row>
        <row r="122">
          <cell r="H122" t="str">
            <v>БМК 6-2-386-2020</v>
          </cell>
        </row>
        <row r="123">
          <cell r="H123" t="str">
            <v>БМК 6-1-59-2021</v>
          </cell>
        </row>
        <row r="124">
          <cell r="H124" t="str">
            <v>МК 6-1-251-2021</v>
          </cell>
        </row>
        <row r="125">
          <cell r="H125" t="str">
            <v>БМК 6-4-372-2021</v>
          </cell>
        </row>
        <row r="126">
          <cell r="H126" t="str">
            <v>МКЛ 6-1-828-2018-4</v>
          </cell>
        </row>
        <row r="127">
          <cell r="H127" t="str">
            <v>МКЛ 6-5-251-2018-2</v>
          </cell>
        </row>
        <row r="128">
          <cell r="H128" t="str">
            <v>МКЛ 6-5-251-2018-3</v>
          </cell>
        </row>
        <row r="129">
          <cell r="H129" t="str">
            <v>МКЛ 6-5-251-2018-4</v>
          </cell>
        </row>
        <row r="130">
          <cell r="H130" t="str">
            <v>МКЛ 6-5-220-2018-7</v>
          </cell>
        </row>
        <row r="131">
          <cell r="H131" t="str">
            <v>МКЛ 6-5-220-2018-8</v>
          </cell>
        </row>
        <row r="132">
          <cell r="H132" t="str">
            <v>МКЛ 6-1-1261-2018-1</v>
          </cell>
        </row>
        <row r="133">
          <cell r="H133" t="str">
            <v>МКЛ 6-1-1261-2018-2</v>
          </cell>
        </row>
        <row r="134">
          <cell r="H134" t="str">
            <v>МК 6-2-746-2019</v>
          </cell>
        </row>
        <row r="135">
          <cell r="H135" t="str">
            <v>МК 6-1-735-2019</v>
          </cell>
        </row>
        <row r="136">
          <cell r="H136" t="str">
            <v>МК 6-1-424-2020</v>
          </cell>
        </row>
        <row r="137">
          <cell r="H137" t="str">
            <v>МК 6-2-492-2019</v>
          </cell>
        </row>
        <row r="138">
          <cell r="H138" t="str">
            <v>МК 6-1-177-2020</v>
          </cell>
        </row>
        <row r="139">
          <cell r="H139" t="str">
            <v>МК 6-3-189-2020</v>
          </cell>
        </row>
        <row r="140">
          <cell r="H140" t="str">
            <v>МК 6-4-652-2019</v>
          </cell>
        </row>
        <row r="141">
          <cell r="H141" t="str">
            <v>МКЛ 6-4-1382-2019-1</v>
          </cell>
        </row>
        <row r="142">
          <cell r="H142" t="str">
            <v>МК 6-4-791-2019</v>
          </cell>
        </row>
        <row r="143">
          <cell r="H143" t="str">
            <v>БМК 6-2-234-2021</v>
          </cell>
        </row>
        <row r="144">
          <cell r="H144" t="str">
            <v>БМК 6-1-13-2020</v>
          </cell>
        </row>
        <row r="145">
          <cell r="H145" t="str">
            <v>МК 6-4-123-2020</v>
          </cell>
        </row>
        <row r="146">
          <cell r="H146" t="str">
            <v>БМК 6-4-280-2021</v>
          </cell>
        </row>
        <row r="147">
          <cell r="H147" t="str">
            <v>БМК 6-2-384-2021</v>
          </cell>
        </row>
        <row r="148">
          <cell r="H148" t="str">
            <v>МК 6-1-393-2021</v>
          </cell>
        </row>
        <row r="149">
          <cell r="H149" t="str">
            <v>МК 6-1-400-2021</v>
          </cell>
        </row>
        <row r="150">
          <cell r="H150" t="str">
            <v>МК 6-1-870-2021</v>
          </cell>
        </row>
        <row r="151">
          <cell r="H151" t="str">
            <v>БМК 6-1-219-2022</v>
          </cell>
        </row>
        <row r="152">
          <cell r="H152" t="str">
            <v>МК 6-1-151-2020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86"/>
  <sheetViews>
    <sheetView topLeftCell="A64" zoomScale="74" zoomScaleNormal="74" workbookViewId="0">
      <selection activeCell="C74" sqref="C74"/>
    </sheetView>
  </sheetViews>
  <sheetFormatPr defaultColWidth="9.140625" defaultRowHeight="15" x14ac:dyDescent="0.25"/>
  <cols>
    <col min="1" max="1" width="9.140625" style="2"/>
    <col min="2" max="2" width="24.85546875" style="2" bestFit="1" customWidth="1"/>
    <col min="3" max="3" width="14.5703125" style="2" customWidth="1"/>
    <col min="4" max="4" width="11.140625" style="2" bestFit="1" customWidth="1"/>
    <col min="5" max="8" width="9.140625" style="2"/>
    <col min="9" max="9" width="12.28515625" style="2" customWidth="1"/>
    <col min="10" max="16384" width="9.140625" style="2"/>
  </cols>
  <sheetData>
    <row r="1" spans="2:26" ht="15.75" thickBot="1" x14ac:dyDescent="0.3"/>
    <row r="2" spans="2:26" ht="15.75" thickBot="1" x14ac:dyDescent="0.3">
      <c r="C2" s="39" t="s">
        <v>3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1"/>
    </row>
    <row r="3" spans="2:26" ht="15.75" thickBot="1" x14ac:dyDescent="0.3">
      <c r="B3" s="3" t="s">
        <v>4</v>
      </c>
      <c r="C3" s="4" t="s">
        <v>5</v>
      </c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  <c r="M3" s="4">
        <v>10</v>
      </c>
      <c r="N3" s="4">
        <v>11</v>
      </c>
      <c r="O3" s="4">
        <v>12</v>
      </c>
      <c r="P3" s="4">
        <v>13</v>
      </c>
      <c r="Q3" s="4">
        <v>14</v>
      </c>
      <c r="R3" s="4">
        <v>15</v>
      </c>
      <c r="S3" s="4">
        <v>16</v>
      </c>
      <c r="T3" s="4">
        <v>17</v>
      </c>
      <c r="U3" s="4">
        <v>18</v>
      </c>
      <c r="V3" s="4">
        <v>19</v>
      </c>
      <c r="W3" s="4">
        <v>20</v>
      </c>
      <c r="X3" s="4">
        <v>21</v>
      </c>
      <c r="Y3" s="4">
        <v>22</v>
      </c>
      <c r="Z3" s="5">
        <v>23</v>
      </c>
    </row>
    <row r="4" spans="2:26" x14ac:dyDescent="0.25">
      <c r="B4" s="6" t="s">
        <v>27</v>
      </c>
      <c r="C4" s="2">
        <v>21544256</v>
      </c>
      <c r="D4" s="2">
        <v>71308</v>
      </c>
      <c r="E4" s="2" t="s">
        <v>6</v>
      </c>
      <c r="F4" s="2">
        <v>35815</v>
      </c>
      <c r="G4" s="2">
        <v>388843</v>
      </c>
      <c r="H4" s="2">
        <v>367825</v>
      </c>
      <c r="I4" s="2">
        <v>347592</v>
      </c>
      <c r="J4" s="2">
        <v>1017380</v>
      </c>
      <c r="K4" s="2">
        <v>532544.60000000149</v>
      </c>
      <c r="L4" s="2">
        <v>1041618</v>
      </c>
      <c r="M4" s="2">
        <v>300000.39999999851</v>
      </c>
      <c r="N4" s="2">
        <v>636439</v>
      </c>
      <c r="O4" s="2">
        <v>600630</v>
      </c>
      <c r="P4" s="2">
        <v>408571</v>
      </c>
      <c r="Q4" s="2">
        <v>1281047</v>
      </c>
      <c r="R4" s="2">
        <v>500000</v>
      </c>
      <c r="S4" s="2" t="s">
        <v>6</v>
      </c>
      <c r="T4" s="2" t="s">
        <v>6</v>
      </c>
      <c r="U4" s="2" t="s">
        <v>6</v>
      </c>
      <c r="V4" s="2" t="s">
        <v>6</v>
      </c>
      <c r="W4" s="2" t="s">
        <v>6</v>
      </c>
      <c r="X4" s="2" t="s">
        <v>6</v>
      </c>
      <c r="Y4" s="2" t="s">
        <v>6</v>
      </c>
      <c r="Z4" s="7" t="s">
        <v>6</v>
      </c>
    </row>
    <row r="5" spans="2:26" x14ac:dyDescent="0.25">
      <c r="B5" s="6" t="s">
        <v>41</v>
      </c>
      <c r="C5" s="2">
        <v>16832843</v>
      </c>
      <c r="D5" s="2">
        <v>1902762</v>
      </c>
      <c r="E5" s="2">
        <v>1040209</v>
      </c>
      <c r="F5" s="2" t="s">
        <v>6</v>
      </c>
      <c r="G5" s="2">
        <v>907906</v>
      </c>
      <c r="H5" s="2">
        <v>250271</v>
      </c>
      <c r="I5" s="2" t="s">
        <v>6</v>
      </c>
      <c r="J5" s="2" t="s">
        <v>6</v>
      </c>
      <c r="K5" s="2">
        <v>11816</v>
      </c>
      <c r="L5" s="2">
        <v>86799</v>
      </c>
      <c r="M5" s="2">
        <v>78171</v>
      </c>
      <c r="N5" s="2">
        <v>127665.16000000015</v>
      </c>
      <c r="O5" s="2" t="s">
        <v>6</v>
      </c>
      <c r="P5" s="2" t="s">
        <v>6</v>
      </c>
      <c r="Q5" s="2">
        <v>47738</v>
      </c>
      <c r="R5" s="2">
        <v>53310</v>
      </c>
      <c r="S5" s="2" t="s">
        <v>6</v>
      </c>
      <c r="T5" s="2">
        <v>133194</v>
      </c>
      <c r="U5" s="2">
        <v>57145</v>
      </c>
      <c r="V5" s="2">
        <v>54679</v>
      </c>
      <c r="W5" s="2">
        <v>55885</v>
      </c>
      <c r="X5" s="2">
        <v>56323</v>
      </c>
      <c r="Y5" s="7">
        <v>55392</v>
      </c>
    </row>
    <row r="6" spans="2:26" x14ac:dyDescent="0.25">
      <c r="B6" s="6" t="s">
        <v>61</v>
      </c>
      <c r="C6" s="2">
        <v>36637608</v>
      </c>
      <c r="D6" s="2">
        <v>14522040</v>
      </c>
      <c r="E6" s="2">
        <v>133915</v>
      </c>
      <c r="F6" s="2">
        <v>3073310</v>
      </c>
      <c r="G6" s="2">
        <v>1289544</v>
      </c>
      <c r="H6" s="2">
        <v>555289</v>
      </c>
      <c r="I6" s="2">
        <v>1229288</v>
      </c>
      <c r="J6" s="2">
        <v>635760.01999999955</v>
      </c>
      <c r="K6" s="2">
        <v>1214814.5500000007</v>
      </c>
      <c r="L6" s="2">
        <v>540807</v>
      </c>
      <c r="M6" s="2">
        <v>355915</v>
      </c>
      <c r="N6" s="2">
        <v>295160</v>
      </c>
      <c r="O6" s="2">
        <v>483045</v>
      </c>
      <c r="P6" s="2">
        <v>274718</v>
      </c>
      <c r="Q6" s="2">
        <v>266707.4299999997</v>
      </c>
      <c r="R6" s="2">
        <v>246621</v>
      </c>
      <c r="S6" s="2" t="s">
        <v>6</v>
      </c>
      <c r="T6" s="2">
        <v>51640</v>
      </c>
      <c r="U6" s="2">
        <v>46316</v>
      </c>
      <c r="V6" s="2">
        <v>75905</v>
      </c>
      <c r="W6" s="2">
        <v>75905</v>
      </c>
      <c r="X6" s="7">
        <v>75905</v>
      </c>
    </row>
    <row r="7" spans="2:26" x14ac:dyDescent="0.25">
      <c r="B7" s="6" t="s">
        <v>67</v>
      </c>
      <c r="C7" s="2">
        <v>7921043</v>
      </c>
      <c r="D7">
        <v>53978</v>
      </c>
      <c r="E7" s="2">
        <v>223992</v>
      </c>
      <c r="F7" s="2" t="s">
        <v>6</v>
      </c>
      <c r="G7" s="2">
        <v>1103871</v>
      </c>
      <c r="H7" s="2" t="s">
        <v>6</v>
      </c>
      <c r="I7" s="2">
        <v>659030</v>
      </c>
      <c r="J7" s="2">
        <v>480065</v>
      </c>
      <c r="K7" s="2" t="s">
        <v>6</v>
      </c>
      <c r="L7" s="2" t="s">
        <v>6</v>
      </c>
      <c r="M7" s="2" t="s">
        <v>6</v>
      </c>
      <c r="N7" s="2" t="s">
        <v>6</v>
      </c>
      <c r="O7" s="2" t="s">
        <v>6</v>
      </c>
      <c r="P7" s="2" t="s">
        <v>6</v>
      </c>
      <c r="Q7" s="2">
        <v>700000</v>
      </c>
      <c r="R7" s="2">
        <v>310859</v>
      </c>
      <c r="S7" s="2" t="s">
        <v>6</v>
      </c>
      <c r="T7" s="2" t="s">
        <v>6</v>
      </c>
      <c r="U7" s="2" t="s">
        <v>6</v>
      </c>
      <c r="V7" s="2" t="s">
        <v>6</v>
      </c>
      <c r="W7" s="7" t="s">
        <v>6</v>
      </c>
    </row>
    <row r="8" spans="2:26" x14ac:dyDescent="0.25">
      <c r="B8" s="6" t="s">
        <v>92</v>
      </c>
      <c r="C8" s="2">
        <v>38566989</v>
      </c>
      <c r="D8" s="19">
        <v>272662</v>
      </c>
      <c r="E8" s="19">
        <v>7469332</v>
      </c>
      <c r="F8" s="19">
        <v>873398</v>
      </c>
      <c r="G8" s="19">
        <v>286804</v>
      </c>
      <c r="H8" s="19">
        <v>1041555</v>
      </c>
      <c r="I8" s="19">
        <v>9105031.6000000015</v>
      </c>
      <c r="J8" s="19">
        <v>422086</v>
      </c>
      <c r="K8" s="19">
        <v>637152</v>
      </c>
      <c r="L8" s="19">
        <v>360218</v>
      </c>
      <c r="M8" s="19">
        <v>488709</v>
      </c>
      <c r="N8" s="19">
        <v>1134520.3999999985</v>
      </c>
      <c r="O8" s="19">
        <v>859018</v>
      </c>
      <c r="P8" s="19">
        <v>350465</v>
      </c>
      <c r="Q8" s="19">
        <v>63328</v>
      </c>
      <c r="R8" s="19">
        <v>50490</v>
      </c>
      <c r="S8" s="19">
        <v>625854</v>
      </c>
      <c r="T8" s="19">
        <v>308478</v>
      </c>
      <c r="U8" s="19">
        <v>8805</v>
      </c>
      <c r="V8" s="1">
        <v>207788</v>
      </c>
    </row>
    <row r="9" spans="2:26" x14ac:dyDescent="0.25">
      <c r="B9" s="6" t="s">
        <v>116</v>
      </c>
      <c r="C9" s="2">
        <v>39264655</v>
      </c>
      <c r="D9" s="2">
        <v>1513811</v>
      </c>
      <c r="E9" s="2">
        <v>786868</v>
      </c>
      <c r="F9" s="2">
        <v>4483562</v>
      </c>
      <c r="G9" s="2">
        <v>209974</v>
      </c>
      <c r="H9" s="2">
        <v>92000</v>
      </c>
      <c r="I9" s="2">
        <v>941972</v>
      </c>
      <c r="J9" s="2">
        <v>1914043</v>
      </c>
      <c r="K9" s="2">
        <v>6799543</v>
      </c>
      <c r="L9" s="2">
        <v>183768.64999999851</v>
      </c>
      <c r="M9" s="2">
        <v>112878</v>
      </c>
      <c r="N9" s="2">
        <v>90227.35000000149</v>
      </c>
      <c r="O9" s="2">
        <v>3616173</v>
      </c>
      <c r="P9" s="2">
        <v>584719</v>
      </c>
      <c r="Q9" s="2">
        <v>149398.35000000149</v>
      </c>
      <c r="R9" s="2">
        <v>8225684.9999999981</v>
      </c>
      <c r="S9" s="2">
        <v>308566.75000000186</v>
      </c>
      <c r="T9" s="2" t="s">
        <v>6</v>
      </c>
      <c r="U9" s="7" t="s">
        <v>6</v>
      </c>
    </row>
    <row r="10" spans="2:26" x14ac:dyDescent="0.25">
      <c r="B10" s="6" t="s">
        <v>161</v>
      </c>
      <c r="C10" s="2">
        <v>74193488</v>
      </c>
      <c r="D10" s="2">
        <v>8553226</v>
      </c>
      <c r="E10" s="2">
        <v>532985</v>
      </c>
      <c r="F10" s="2">
        <v>2207120</v>
      </c>
      <c r="G10" s="2">
        <v>1936686.6400000006</v>
      </c>
      <c r="H10" s="2">
        <v>1564491.1700000018</v>
      </c>
      <c r="I10" s="2">
        <v>1493445.8200000077</v>
      </c>
      <c r="J10" s="2">
        <v>21505</v>
      </c>
      <c r="K10" s="2">
        <v>1830427.599999994</v>
      </c>
      <c r="L10" s="2">
        <v>801272.94999999553</v>
      </c>
      <c r="M10" s="2">
        <v>8384918.6000000089</v>
      </c>
      <c r="N10" s="2">
        <v>2868904.9499999955</v>
      </c>
      <c r="O10" s="2">
        <v>3630704.9499999955</v>
      </c>
      <c r="P10" s="2">
        <v>1488789.6600000039</v>
      </c>
      <c r="Q10" s="2">
        <v>941846.34999999404</v>
      </c>
      <c r="R10" s="2">
        <v>521314</v>
      </c>
      <c r="S10" s="2">
        <v>183800</v>
      </c>
      <c r="T10" s="7">
        <v>222087.35000000894</v>
      </c>
    </row>
    <row r="11" spans="2:26" x14ac:dyDescent="0.25">
      <c r="B11" s="6" t="s">
        <v>202</v>
      </c>
      <c r="C11" s="2">
        <v>72136546</v>
      </c>
      <c r="D11" s="2">
        <v>705178</v>
      </c>
      <c r="E11" s="2">
        <v>2134843.1599999964</v>
      </c>
      <c r="F11" s="2">
        <v>9551783</v>
      </c>
      <c r="G11" s="2">
        <v>2868638</v>
      </c>
      <c r="H11" s="2">
        <v>673604</v>
      </c>
      <c r="I11" s="2">
        <v>1452869.5700000077</v>
      </c>
      <c r="J11" s="2">
        <v>140973</v>
      </c>
      <c r="K11" s="2">
        <v>13846012.759999998</v>
      </c>
      <c r="L11" s="2">
        <v>376000</v>
      </c>
      <c r="M11" s="2">
        <v>288432</v>
      </c>
      <c r="N11" s="2">
        <v>3965379.8299999982</v>
      </c>
      <c r="O11" s="2">
        <v>681966.83999999613</v>
      </c>
      <c r="P11" s="2">
        <v>368157</v>
      </c>
      <c r="Q11" s="2">
        <v>1305507</v>
      </c>
      <c r="R11" s="2">
        <v>4637048.1700000018</v>
      </c>
      <c r="S11" s="7">
        <v>181130</v>
      </c>
    </row>
    <row r="12" spans="2:26" x14ac:dyDescent="0.25">
      <c r="B12" s="6" t="s">
        <v>233</v>
      </c>
      <c r="C12" s="2">
        <v>45124424</v>
      </c>
      <c r="D12" s="2">
        <v>285655</v>
      </c>
      <c r="E12" s="2">
        <v>103876</v>
      </c>
      <c r="F12" s="2">
        <v>757586</v>
      </c>
      <c r="G12" s="2">
        <v>525510</v>
      </c>
      <c r="H12" s="2">
        <v>1733544</v>
      </c>
      <c r="I12" s="2" t="s">
        <v>6</v>
      </c>
      <c r="J12" s="2">
        <v>5893512</v>
      </c>
      <c r="K12" s="2">
        <v>692272</v>
      </c>
      <c r="L12" s="2">
        <v>1725831</v>
      </c>
      <c r="M12" s="2" t="s">
        <v>6</v>
      </c>
      <c r="N12" s="2">
        <v>74850.490000002086</v>
      </c>
      <c r="O12" s="2">
        <v>3907155.9999999963</v>
      </c>
      <c r="P12" s="2" t="s">
        <v>6</v>
      </c>
      <c r="Q12" s="2">
        <v>680177</v>
      </c>
      <c r="R12" s="7">
        <v>639923</v>
      </c>
    </row>
    <row r="13" spans="2:26" x14ac:dyDescent="0.25">
      <c r="B13" s="6" t="s">
        <v>274</v>
      </c>
      <c r="C13" s="2">
        <v>53232585.469999999</v>
      </c>
      <c r="D13" s="2">
        <v>4094649</v>
      </c>
      <c r="E13" s="2" t="s">
        <v>6</v>
      </c>
      <c r="F13" s="2">
        <v>1141043</v>
      </c>
      <c r="G13" s="2">
        <v>2182210.8400000036</v>
      </c>
      <c r="H13" s="2">
        <v>808590.5</v>
      </c>
      <c r="I13" s="2">
        <v>509446.77999999374</v>
      </c>
      <c r="J13" s="2">
        <v>9303509.900000006</v>
      </c>
      <c r="K13" s="2">
        <v>640349.59999999404</v>
      </c>
      <c r="L13" s="2">
        <v>2136860.6000000015</v>
      </c>
      <c r="M13" s="2">
        <v>682490.44999999925</v>
      </c>
      <c r="N13" s="2">
        <v>951891.65000000224</v>
      </c>
      <c r="O13" s="2">
        <v>219454.54999999702</v>
      </c>
      <c r="P13" s="2">
        <v>250816</v>
      </c>
      <c r="Q13" s="7">
        <v>208871</v>
      </c>
    </row>
    <row r="14" spans="2:26" x14ac:dyDescent="0.25">
      <c r="B14" s="6" t="s">
        <v>320</v>
      </c>
      <c r="C14" s="2">
        <v>74642041</v>
      </c>
      <c r="D14" s="2">
        <v>440289</v>
      </c>
      <c r="E14" s="2">
        <v>731648</v>
      </c>
      <c r="F14" s="2">
        <v>6316758.200000003</v>
      </c>
      <c r="G14" s="2">
        <v>1847713.1199999973</v>
      </c>
      <c r="H14" s="2">
        <v>3418912.0399999991</v>
      </c>
      <c r="I14" s="2">
        <v>2403454.7899999991</v>
      </c>
      <c r="J14" s="2">
        <v>1522372.0399999991</v>
      </c>
      <c r="K14" s="2">
        <v>3685587.1800000072</v>
      </c>
      <c r="L14" s="2">
        <v>665532.71999999881</v>
      </c>
      <c r="M14" s="2">
        <v>2104834.5799999982</v>
      </c>
      <c r="N14" s="2">
        <v>675021.07999999821</v>
      </c>
      <c r="O14" s="2">
        <v>663874</v>
      </c>
      <c r="P14" s="7">
        <v>1243452</v>
      </c>
    </row>
    <row r="15" spans="2:26" x14ac:dyDescent="0.25">
      <c r="B15" s="6" t="s">
        <v>359</v>
      </c>
      <c r="C15" s="2">
        <v>38644695</v>
      </c>
      <c r="D15" s="2">
        <v>2901453</v>
      </c>
      <c r="E15" s="2">
        <v>597854</v>
      </c>
      <c r="F15" s="2">
        <v>4738868.0600000024</v>
      </c>
      <c r="G15" s="2">
        <v>600582</v>
      </c>
      <c r="H15" s="2">
        <v>1469705.9599999972</v>
      </c>
      <c r="I15" s="2">
        <v>894626.6400000006</v>
      </c>
      <c r="J15" s="2">
        <v>5094522</v>
      </c>
      <c r="K15" s="2">
        <v>909187.5</v>
      </c>
      <c r="L15" s="2">
        <v>256537.66000000015</v>
      </c>
      <c r="M15" s="2">
        <v>444019</v>
      </c>
      <c r="N15" s="2">
        <v>903661.41000000015</v>
      </c>
      <c r="O15" s="7">
        <v>738216</v>
      </c>
    </row>
    <row r="16" spans="2:26" x14ac:dyDescent="0.25">
      <c r="B16" s="6" t="s">
        <v>360</v>
      </c>
      <c r="C16" s="2">
        <v>67429542.50999999</v>
      </c>
      <c r="D16" s="2">
        <v>680397.99999999255</v>
      </c>
      <c r="E16" s="2">
        <v>51805</v>
      </c>
      <c r="F16" s="2">
        <v>76586</v>
      </c>
      <c r="G16" s="2">
        <v>15197123.999999993</v>
      </c>
      <c r="H16" s="2">
        <v>649479.59000000358</v>
      </c>
      <c r="I16" s="2">
        <v>243340.65999999642</v>
      </c>
      <c r="J16" s="2">
        <v>19935234.000000007</v>
      </c>
      <c r="K16" s="2">
        <v>1445440.6299999952</v>
      </c>
      <c r="L16" s="2">
        <v>2079607</v>
      </c>
      <c r="M16" s="2">
        <v>1403764.0000000037</v>
      </c>
      <c r="N16" s="7">
        <v>268577.5</v>
      </c>
    </row>
    <row r="17" spans="2:29" x14ac:dyDescent="0.25">
      <c r="B17" s="6" t="s">
        <v>447</v>
      </c>
      <c r="C17" s="2">
        <v>104372150</v>
      </c>
      <c r="D17" s="2" t="s">
        <v>6</v>
      </c>
      <c r="E17" s="2" t="s">
        <v>6</v>
      </c>
      <c r="F17" s="2">
        <v>3231059</v>
      </c>
      <c r="G17" s="2">
        <v>1495489.4099999964</v>
      </c>
      <c r="H17" s="2">
        <v>1863380.4600000083</v>
      </c>
      <c r="I17" s="2">
        <v>1604512.7400000095</v>
      </c>
      <c r="J17" s="2">
        <v>1191988</v>
      </c>
      <c r="K17" s="2">
        <v>1811833.2999999821</v>
      </c>
      <c r="L17" s="2">
        <v>1676863.25</v>
      </c>
      <c r="M17" s="7">
        <v>1346888.5</v>
      </c>
    </row>
    <row r="18" spans="2:29" x14ac:dyDescent="0.25">
      <c r="B18" s="6" t="s">
        <v>495</v>
      </c>
      <c r="C18" s="2">
        <v>66814735</v>
      </c>
      <c r="D18" s="2">
        <v>4943455</v>
      </c>
      <c r="E18" s="2">
        <v>457987</v>
      </c>
      <c r="F18" s="2">
        <v>1136562</v>
      </c>
      <c r="G18" s="2">
        <v>5631487.3799999952</v>
      </c>
      <c r="H18" s="2">
        <v>1579882.700000003</v>
      </c>
      <c r="I18" s="2">
        <v>953632</v>
      </c>
      <c r="J18" s="2">
        <v>875345</v>
      </c>
      <c r="K18" s="2">
        <v>717173.67000000179</v>
      </c>
      <c r="L18" s="7">
        <v>971766.89999999851</v>
      </c>
    </row>
    <row r="19" spans="2:29" x14ac:dyDescent="0.25">
      <c r="B19" s="6" t="s">
        <v>554</v>
      </c>
      <c r="C19" s="2">
        <v>61335919.510000005</v>
      </c>
      <c r="D19" s="2">
        <v>1435421.5100000054</v>
      </c>
      <c r="E19" s="2">
        <v>10096777.489999995</v>
      </c>
      <c r="F19" s="2">
        <v>637571</v>
      </c>
      <c r="G19" s="2">
        <v>1050797.6200000048</v>
      </c>
      <c r="H19" s="2">
        <v>1123094.5099999979</v>
      </c>
      <c r="I19" s="2">
        <v>2164763.4900000021</v>
      </c>
      <c r="J19" s="2">
        <v>4136697.5099999979</v>
      </c>
      <c r="K19" s="7">
        <v>3255038.2100000009</v>
      </c>
    </row>
    <row r="20" spans="2:29" x14ac:dyDescent="0.25">
      <c r="B20" s="6" t="s">
        <v>555</v>
      </c>
      <c r="C20" s="2">
        <v>74576350</v>
      </c>
      <c r="D20" s="2">
        <v>8392241</v>
      </c>
      <c r="E20" s="2">
        <v>4251372</v>
      </c>
      <c r="F20" s="2">
        <v>2572912</v>
      </c>
      <c r="G20" s="2">
        <v>5325655.5</v>
      </c>
      <c r="H20" s="2">
        <v>1074905.5</v>
      </c>
      <c r="I20" s="2">
        <v>1658389</v>
      </c>
      <c r="J20" s="7">
        <v>2654314</v>
      </c>
    </row>
    <row r="21" spans="2:29" x14ac:dyDescent="0.25">
      <c r="B21" s="18" t="s">
        <v>683</v>
      </c>
      <c r="C21" s="2">
        <v>97865082</v>
      </c>
      <c r="D21" s="2">
        <v>27672591</v>
      </c>
      <c r="E21" s="2">
        <v>6541973</v>
      </c>
      <c r="F21" s="2">
        <v>1113769</v>
      </c>
      <c r="G21" s="2">
        <v>1264217</v>
      </c>
      <c r="H21" s="2">
        <v>1099464</v>
      </c>
      <c r="I21" s="7">
        <v>1275315.0399999991</v>
      </c>
    </row>
    <row r="22" spans="2:29" x14ac:dyDescent="0.25">
      <c r="B22" s="6" t="s">
        <v>684</v>
      </c>
      <c r="C22" s="2">
        <v>80658561</v>
      </c>
      <c r="D22" s="2">
        <v>2104080</v>
      </c>
      <c r="E22" s="2">
        <v>2310070</v>
      </c>
      <c r="F22" s="2">
        <v>2991478</v>
      </c>
      <c r="G22" s="2">
        <v>1267207.8400000036</v>
      </c>
      <c r="H22" s="7">
        <v>5262434</v>
      </c>
    </row>
    <row r="23" spans="2:29" ht="15.75" thickBot="1" x14ac:dyDescent="0.3">
      <c r="B23" s="18" t="s">
        <v>796</v>
      </c>
      <c r="C23" s="29">
        <v>50023066.130000003</v>
      </c>
      <c r="D23" s="2">
        <v>657825</v>
      </c>
      <c r="E23" s="2">
        <v>4563705.5</v>
      </c>
      <c r="F23" s="2">
        <v>695341.5</v>
      </c>
      <c r="G23" s="7">
        <v>4774125.0000000075</v>
      </c>
    </row>
    <row r="24" spans="2:29" ht="15.75" thickBot="1" x14ac:dyDescent="0.3">
      <c r="B24" s="31" t="s">
        <v>844</v>
      </c>
      <c r="C24" s="29">
        <v>53098300</v>
      </c>
      <c r="D24" s="2">
        <v>263126</v>
      </c>
      <c r="E24" s="2">
        <v>3935468</v>
      </c>
      <c r="F24" s="7">
        <v>1050402</v>
      </c>
    </row>
    <row r="25" spans="2:29" ht="15.75" thickBot="1" x14ac:dyDescent="0.3">
      <c r="B25" s="31" t="s">
        <v>889</v>
      </c>
      <c r="C25" s="29">
        <v>61667922.980000004</v>
      </c>
      <c r="D25" s="2">
        <v>3730028</v>
      </c>
      <c r="E25" s="7">
        <v>1719712</v>
      </c>
    </row>
    <row r="26" spans="2:29" ht="15.75" thickBot="1" x14ac:dyDescent="0.3">
      <c r="B26" s="31" t="s">
        <v>936</v>
      </c>
      <c r="C26" s="29">
        <v>62201209.789999999</v>
      </c>
      <c r="D26" s="1">
        <v>410733</v>
      </c>
    </row>
    <row r="28" spans="2:29" ht="15.75" thickBot="1" x14ac:dyDescent="0.3"/>
    <row r="29" spans="2:29" ht="15.75" thickBot="1" x14ac:dyDescent="0.3">
      <c r="C29" s="39" t="s">
        <v>7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1"/>
    </row>
    <row r="30" spans="2:29" ht="15.75" thickBot="1" x14ac:dyDescent="0.3">
      <c r="B30" s="3" t="s">
        <v>4</v>
      </c>
      <c r="C30" s="4" t="s">
        <v>5</v>
      </c>
      <c r="D30" s="4">
        <v>1</v>
      </c>
      <c r="E30" s="4">
        <v>2</v>
      </c>
      <c r="F30" s="4">
        <v>3</v>
      </c>
      <c r="G30" s="4">
        <v>4</v>
      </c>
      <c r="H30" s="4">
        <v>5</v>
      </c>
      <c r="I30" s="4">
        <v>6</v>
      </c>
      <c r="J30" s="4">
        <v>7</v>
      </c>
      <c r="K30" s="4">
        <v>8</v>
      </c>
      <c r="L30" s="4">
        <v>9</v>
      </c>
      <c r="M30" s="4">
        <v>10</v>
      </c>
      <c r="N30" s="4">
        <v>11</v>
      </c>
      <c r="O30" s="4">
        <v>12</v>
      </c>
      <c r="P30" s="4">
        <v>13</v>
      </c>
      <c r="Q30" s="4">
        <v>14</v>
      </c>
      <c r="R30" s="4">
        <v>15</v>
      </c>
      <c r="S30" s="4">
        <v>16</v>
      </c>
      <c r="T30" s="4">
        <v>17</v>
      </c>
      <c r="U30" s="4">
        <v>18</v>
      </c>
      <c r="V30" s="4">
        <v>19</v>
      </c>
      <c r="W30" s="4">
        <v>20</v>
      </c>
      <c r="X30" s="4">
        <v>21</v>
      </c>
      <c r="Y30" s="4">
        <v>22</v>
      </c>
      <c r="Z30" s="5">
        <v>23</v>
      </c>
      <c r="AB30" s="8">
        <v>100</v>
      </c>
      <c r="AC30" s="9">
        <v>1</v>
      </c>
    </row>
    <row r="31" spans="2:29" x14ac:dyDescent="0.25">
      <c r="B31" s="6" t="s">
        <v>27</v>
      </c>
      <c r="C31" s="2">
        <v>21544256</v>
      </c>
      <c r="D31" s="2">
        <f>IF(D4="-","-",D4/(1+$AC31)^D$30)</f>
        <v>69306.698345010387</v>
      </c>
      <c r="E31" s="2" t="str">
        <f t="shared" ref="E31:Z46" si="0">IF(E4="-","-",E4/(1+$AC31)^E$30)</f>
        <v>-</v>
      </c>
      <c r="F31" s="2">
        <f t="shared" si="0"/>
        <v>32883.332123788183</v>
      </c>
      <c r="G31" s="2">
        <f t="shared" si="0"/>
        <v>346994.11001419468</v>
      </c>
      <c r="H31" s="2">
        <f t="shared" si="0"/>
        <v>319025.95395506325</v>
      </c>
      <c r="I31" s="2">
        <f t="shared" si="0"/>
        <v>293016.11047711846</v>
      </c>
      <c r="J31" s="2">
        <f t="shared" si="0"/>
        <v>833569.61816561862</v>
      </c>
      <c r="K31" s="2">
        <f t="shared" si="0"/>
        <v>424083.7397525619</v>
      </c>
      <c r="L31" s="2">
        <f t="shared" si="0"/>
        <v>806196.79341153381</v>
      </c>
      <c r="M31" s="2">
        <f t="shared" si="0"/>
        <v>225679.11935295543</v>
      </c>
      <c r="N31" s="2">
        <f t="shared" si="0"/>
        <v>465332.39070785698</v>
      </c>
      <c r="O31" s="2">
        <f t="shared" si="0"/>
        <v>426825.61420124222</v>
      </c>
      <c r="P31" s="2">
        <f t="shared" si="0"/>
        <v>282194.11050325545</v>
      </c>
      <c r="Q31" s="2">
        <f t="shared" si="0"/>
        <v>859968.26758947398</v>
      </c>
      <c r="R31" s="2">
        <f t="shared" si="0"/>
        <v>326230.31941268151</v>
      </c>
      <c r="S31" s="2" t="str">
        <f t="shared" si="0"/>
        <v>-</v>
      </c>
      <c r="T31" s="2" t="str">
        <f t="shared" si="0"/>
        <v>-</v>
      </c>
      <c r="U31" s="2" t="str">
        <f t="shared" si="0"/>
        <v>-</v>
      </c>
      <c r="V31" s="2" t="str">
        <f t="shared" si="0"/>
        <v>-</v>
      </c>
      <c r="W31" s="2" t="str">
        <f t="shared" si="0"/>
        <v>-</v>
      </c>
      <c r="X31" s="2" t="str">
        <f t="shared" si="0"/>
        <v>-</v>
      </c>
      <c r="Y31" s="2" t="str">
        <f t="shared" si="0"/>
        <v>-</v>
      </c>
      <c r="Z31" s="7" t="str">
        <f t="shared" si="0"/>
        <v>-</v>
      </c>
      <c r="AA31" s="10">
        <v>40.720233279348335</v>
      </c>
      <c r="AB31" s="9">
        <f t="shared" ref="AB31:AB52" si="1">AA31/$AB$30*$AC$30</f>
        <v>0.40720233279348333</v>
      </c>
      <c r="AC31" s="11">
        <f t="shared" ref="AC31:AC52" si="2">(1+AB31)^(1/12)-1</f>
        <v>2.8876020684567738E-2</v>
      </c>
    </row>
    <row r="32" spans="2:29" x14ac:dyDescent="0.25">
      <c r="B32" s="6" t="s">
        <v>41</v>
      </c>
      <c r="C32" s="2">
        <v>16832843</v>
      </c>
      <c r="D32" s="2">
        <f t="shared" ref="D32:S47" si="3">IF(D5="-","-",D5/(1+$AC32)^D$30)</f>
        <v>1847850.1278301838</v>
      </c>
      <c r="E32" s="2">
        <f t="shared" si="3"/>
        <v>981036.4790142813</v>
      </c>
      <c r="F32" s="2" t="str">
        <f t="shared" si="3"/>
        <v>-</v>
      </c>
      <c r="G32" s="2">
        <f t="shared" si="3"/>
        <v>807551.04835250054</v>
      </c>
      <c r="H32" s="2">
        <f t="shared" si="3"/>
        <v>216183.18091639879</v>
      </c>
      <c r="I32" s="2" t="str">
        <f t="shared" si="3"/>
        <v>-</v>
      </c>
      <c r="J32" s="2" t="str">
        <f t="shared" si="3"/>
        <v>-</v>
      </c>
      <c r="K32" s="2">
        <f t="shared" si="3"/>
        <v>9348.2147472589968</v>
      </c>
      <c r="L32" s="2">
        <f t="shared" si="3"/>
        <v>66689.151935479546</v>
      </c>
      <c r="M32" s="2">
        <f t="shared" si="3"/>
        <v>58326.835605460139</v>
      </c>
      <c r="N32" s="2">
        <f t="shared" si="3"/>
        <v>92507.600525844537</v>
      </c>
      <c r="O32" s="2" t="str">
        <f t="shared" si="3"/>
        <v>-</v>
      </c>
      <c r="P32" s="2" t="str">
        <f t="shared" si="3"/>
        <v>-</v>
      </c>
      <c r="Q32" s="2">
        <f t="shared" si="3"/>
        <v>31682.25366878412</v>
      </c>
      <c r="R32" s="2">
        <f t="shared" si="3"/>
        <v>34359.181062918775</v>
      </c>
      <c r="S32" s="2" t="str">
        <f t="shared" si="3"/>
        <v>-</v>
      </c>
      <c r="T32" s="2">
        <f t="shared" si="0"/>
        <v>80962.392355588905</v>
      </c>
      <c r="U32" s="2">
        <f t="shared" si="0"/>
        <v>33733.327515404751</v>
      </c>
      <c r="V32" s="2">
        <f t="shared" si="0"/>
        <v>31346.119430573741</v>
      </c>
      <c r="W32" s="2">
        <f t="shared" si="0"/>
        <v>31112.918448547702</v>
      </c>
      <c r="X32" s="2">
        <f t="shared" si="0"/>
        <v>30451.840699751374</v>
      </c>
      <c r="Y32" s="7">
        <f t="shared" si="0"/>
        <v>29084.197900798612</v>
      </c>
      <c r="AA32" s="10">
        <v>42.106094132761775</v>
      </c>
      <c r="AB32" s="9">
        <f t="shared" si="1"/>
        <v>0.42106094132761773</v>
      </c>
      <c r="AC32" s="11">
        <f t="shared" si="2"/>
        <v>2.971662655038787E-2</v>
      </c>
    </row>
    <row r="33" spans="2:29" x14ac:dyDescent="0.25">
      <c r="B33" s="6" t="s">
        <v>61</v>
      </c>
      <c r="C33" s="2">
        <v>36637608</v>
      </c>
      <c r="D33" s="2">
        <f t="shared" si="3"/>
        <v>14139029.745081991</v>
      </c>
      <c r="E33" s="2">
        <f t="shared" si="0"/>
        <v>126944.29399446312</v>
      </c>
      <c r="F33" s="2">
        <f t="shared" si="0"/>
        <v>2836496.8623090596</v>
      </c>
      <c r="G33" s="2">
        <f t="shared" si="0"/>
        <v>1158788.2503941401</v>
      </c>
      <c r="H33" s="2">
        <f t="shared" si="0"/>
        <v>485824.00262838899</v>
      </c>
      <c r="I33" s="2">
        <f t="shared" si="0"/>
        <v>1047141.855012603</v>
      </c>
      <c r="J33" s="2">
        <f t="shared" si="0"/>
        <v>527274.8659825729</v>
      </c>
      <c r="K33" s="2">
        <f t="shared" si="0"/>
        <v>980947.6263959253</v>
      </c>
      <c r="L33" s="2">
        <f t="shared" si="0"/>
        <v>425177.34880543209</v>
      </c>
      <c r="M33" s="2">
        <f t="shared" si="0"/>
        <v>272436.99817887176</v>
      </c>
      <c r="N33" s="2">
        <f t="shared" si="0"/>
        <v>219972.94838241916</v>
      </c>
      <c r="O33" s="2">
        <f t="shared" si="0"/>
        <v>350502.68141120236</v>
      </c>
      <c r="P33" s="2">
        <f t="shared" si="0"/>
        <v>194080.92313147566</v>
      </c>
      <c r="Q33" s="2">
        <f t="shared" si="0"/>
        <v>183452.15896954562</v>
      </c>
      <c r="R33" s="2">
        <f t="shared" si="0"/>
        <v>165161.85291291247</v>
      </c>
      <c r="S33" s="2" t="str">
        <f t="shared" si="0"/>
        <v>-</v>
      </c>
      <c r="T33" s="2">
        <f t="shared" si="0"/>
        <v>32783.089896793208</v>
      </c>
      <c r="U33" s="2">
        <f t="shared" si="0"/>
        <v>28627.714390998324</v>
      </c>
      <c r="V33" s="2">
        <f t="shared" si="0"/>
        <v>45679.14796289178</v>
      </c>
      <c r="W33" s="2">
        <f t="shared" si="0"/>
        <v>44474.387329695288</v>
      </c>
      <c r="X33" s="7">
        <f t="shared" si="0"/>
        <v>43301.401548877388</v>
      </c>
      <c r="AA33" s="10">
        <v>37.81492285740925</v>
      </c>
      <c r="AB33" s="9">
        <f t="shared" si="1"/>
        <v>0.3781492285740925</v>
      </c>
      <c r="AC33" s="11">
        <f t="shared" si="2"/>
        <v>2.7088864075077934E-2</v>
      </c>
    </row>
    <row r="34" spans="2:29" x14ac:dyDescent="0.25">
      <c r="B34" s="6" t="s">
        <v>67</v>
      </c>
      <c r="C34" s="2">
        <v>7921043</v>
      </c>
      <c r="D34" s="2">
        <f t="shared" si="3"/>
        <v>52499.910086423573</v>
      </c>
      <c r="E34" s="2">
        <f t="shared" si="0"/>
        <v>211892.72629342051</v>
      </c>
      <c r="F34" s="2" t="str">
        <f t="shared" si="0"/>
        <v>-</v>
      </c>
      <c r="G34" s="2">
        <f t="shared" si="0"/>
        <v>987837.2677573486</v>
      </c>
      <c r="H34" s="2" t="str">
        <f t="shared" si="0"/>
        <v>-</v>
      </c>
      <c r="I34" s="2">
        <f t="shared" si="0"/>
        <v>557899.28979998862</v>
      </c>
      <c r="J34" s="2">
        <f t="shared" si="0"/>
        <v>395268.71197296423</v>
      </c>
      <c r="K34" s="2" t="str">
        <f t="shared" si="0"/>
        <v>-</v>
      </c>
      <c r="L34" s="2" t="str">
        <f t="shared" si="0"/>
        <v>-</v>
      </c>
      <c r="M34" s="2" t="str">
        <f t="shared" si="0"/>
        <v>-</v>
      </c>
      <c r="N34" s="2" t="str">
        <f t="shared" si="0"/>
        <v>-</v>
      </c>
      <c r="O34" s="2" t="str">
        <f t="shared" si="0"/>
        <v>-</v>
      </c>
      <c r="P34" s="2" t="str">
        <f t="shared" si="0"/>
        <v>-</v>
      </c>
      <c r="Q34" s="2">
        <f t="shared" si="0"/>
        <v>474550.93004480837</v>
      </c>
      <c r="R34" s="2">
        <f t="shared" si="0"/>
        <v>204969.86029063532</v>
      </c>
      <c r="S34" s="2" t="str">
        <f t="shared" si="0"/>
        <v>-</v>
      </c>
      <c r="T34" s="2" t="str">
        <f t="shared" si="0"/>
        <v>-</v>
      </c>
      <c r="U34" s="2" t="str">
        <f t="shared" si="0"/>
        <v>-</v>
      </c>
      <c r="V34" s="2" t="str">
        <f t="shared" si="0"/>
        <v>-</v>
      </c>
      <c r="W34" s="7" t="str">
        <f t="shared" si="0"/>
        <v>-</v>
      </c>
      <c r="AA34" s="10">
        <v>39.540010845793915</v>
      </c>
      <c r="AB34" s="9">
        <f t="shared" si="1"/>
        <v>0.39540010845793916</v>
      </c>
      <c r="AC34" s="11">
        <f t="shared" si="2"/>
        <v>2.8154141809828781E-2</v>
      </c>
    </row>
    <row r="35" spans="2:29" x14ac:dyDescent="0.25">
      <c r="B35" s="6" t="s">
        <v>92</v>
      </c>
      <c r="C35" s="2">
        <v>38566989</v>
      </c>
      <c r="D35" s="2">
        <f t="shared" si="3"/>
        <v>265500.72598133009</v>
      </c>
      <c r="E35" s="2">
        <f t="shared" si="0"/>
        <v>7082131.0287445877</v>
      </c>
      <c r="F35" s="2">
        <f t="shared" si="0"/>
        <v>806372.0832560095</v>
      </c>
      <c r="G35" s="2">
        <f t="shared" si="0"/>
        <v>257839.58408179443</v>
      </c>
      <c r="H35" s="2">
        <f t="shared" si="0"/>
        <v>911775.02701899759</v>
      </c>
      <c r="I35" s="2">
        <f t="shared" si="0"/>
        <v>7761185.0640807478</v>
      </c>
      <c r="J35" s="2">
        <f t="shared" si="0"/>
        <v>350339.11315089441</v>
      </c>
      <c r="K35" s="2">
        <f t="shared" si="0"/>
        <v>514958.02022307127</v>
      </c>
      <c r="L35" s="2">
        <f t="shared" si="0"/>
        <v>283488.39384404762</v>
      </c>
      <c r="M35" s="2">
        <f t="shared" si="0"/>
        <v>374508.17891844828</v>
      </c>
      <c r="N35" s="2">
        <f t="shared" si="0"/>
        <v>846572.92754747823</v>
      </c>
      <c r="O35" s="2">
        <f t="shared" si="0"/>
        <v>624159.27408628806</v>
      </c>
      <c r="P35" s="2">
        <f t="shared" si="0"/>
        <v>247958.45022389974</v>
      </c>
      <c r="Q35" s="2">
        <f t="shared" si="0"/>
        <v>43628.585235070845</v>
      </c>
      <c r="R35" s="2">
        <f t="shared" si="0"/>
        <v>33870.516961859314</v>
      </c>
      <c r="S35" s="2">
        <f t="shared" si="0"/>
        <v>408818.54086228821</v>
      </c>
      <c r="T35" s="2">
        <f t="shared" si="0"/>
        <v>196210.77132726149</v>
      </c>
      <c r="U35" s="2">
        <f t="shared" si="0"/>
        <v>5453.4219997789669</v>
      </c>
      <c r="V35" s="7">
        <f t="shared" si="0"/>
        <v>125314.49416557016</v>
      </c>
      <c r="AA35" s="10">
        <v>37.628011897687941</v>
      </c>
      <c r="AB35" s="9">
        <f t="shared" si="1"/>
        <v>0.37628011897687941</v>
      </c>
      <c r="AC35" s="11">
        <f t="shared" si="2"/>
        <v>2.6972709743827483E-2</v>
      </c>
    </row>
    <row r="36" spans="2:29" x14ac:dyDescent="0.25">
      <c r="B36" s="6" t="s">
        <v>116</v>
      </c>
      <c r="C36" s="2">
        <v>39264655</v>
      </c>
      <c r="D36" s="2">
        <f t="shared" si="3"/>
        <v>1471831.0195128568</v>
      </c>
      <c r="E36" s="2">
        <f t="shared" si="0"/>
        <v>743831.34216344124</v>
      </c>
      <c r="F36" s="2">
        <f t="shared" si="0"/>
        <v>4120805.006997711</v>
      </c>
      <c r="G36" s="2">
        <f t="shared" si="0"/>
        <v>187633.63900623907</v>
      </c>
      <c r="H36" s="2">
        <f t="shared" si="0"/>
        <v>79931.746459389615</v>
      </c>
      <c r="I36" s="2">
        <f t="shared" si="0"/>
        <v>795711.73571706167</v>
      </c>
      <c r="J36" s="2">
        <f t="shared" si="0"/>
        <v>1572011.6308100394</v>
      </c>
      <c r="K36" s="2">
        <f t="shared" si="0"/>
        <v>5429628.1057009054</v>
      </c>
      <c r="L36" s="2">
        <f t="shared" si="0"/>
        <v>142675.06515947348</v>
      </c>
      <c r="M36" s="2">
        <f t="shared" si="0"/>
        <v>85206.407625497479</v>
      </c>
      <c r="N36" s="2">
        <f t="shared" si="0"/>
        <v>66219.736268203662</v>
      </c>
      <c r="O36" s="2">
        <f t="shared" si="0"/>
        <v>2580386.3671034807</v>
      </c>
      <c r="P36" s="2">
        <f t="shared" si="0"/>
        <v>405666.40240739356</v>
      </c>
      <c r="Q36" s="2">
        <f t="shared" si="0"/>
        <v>100775.26073036644</v>
      </c>
      <c r="R36" s="2">
        <f t="shared" si="0"/>
        <v>5394690.0649760496</v>
      </c>
      <c r="S36" s="2">
        <f t="shared" si="0"/>
        <v>196756.8430149761</v>
      </c>
      <c r="T36" s="2" t="str">
        <f t="shared" si="0"/>
        <v>-</v>
      </c>
      <c r="U36" s="7" t="str">
        <f t="shared" si="0"/>
        <v>-</v>
      </c>
      <c r="AA36" s="10">
        <v>40.140757450180061</v>
      </c>
      <c r="AB36" s="9">
        <f t="shared" si="1"/>
        <v>0.40140757450180059</v>
      </c>
      <c r="AC36" s="11">
        <f t="shared" si="2"/>
        <v>2.8522282742102778E-2</v>
      </c>
    </row>
    <row r="37" spans="2:29" x14ac:dyDescent="0.25">
      <c r="B37" s="6" t="s">
        <v>161</v>
      </c>
      <c r="C37" s="2">
        <v>74193488</v>
      </c>
      <c r="D37" s="2">
        <f t="shared" si="3"/>
        <v>8315604.2053889129</v>
      </c>
      <c r="E37" s="2">
        <f t="shared" si="0"/>
        <v>503782.0765435631</v>
      </c>
      <c r="F37" s="2">
        <f t="shared" si="0"/>
        <v>2028231.5517613485</v>
      </c>
      <c r="G37" s="2">
        <f t="shared" si="0"/>
        <v>1730273.7042466856</v>
      </c>
      <c r="H37" s="2">
        <f t="shared" si="0"/>
        <v>1358915.4305670944</v>
      </c>
      <c r="I37" s="2">
        <f t="shared" si="0"/>
        <v>1261167.144713945</v>
      </c>
      <c r="J37" s="2">
        <f t="shared" si="0"/>
        <v>17655.762824823218</v>
      </c>
      <c r="K37" s="2">
        <f t="shared" si="0"/>
        <v>1461044.5469887387</v>
      </c>
      <c r="L37" s="2">
        <f t="shared" si="0"/>
        <v>621806.48418122914</v>
      </c>
      <c r="M37" s="2">
        <f t="shared" si="0"/>
        <v>6326120.7670327164</v>
      </c>
      <c r="N37" s="2">
        <f t="shared" si="0"/>
        <v>2104353.2748857462</v>
      </c>
      <c r="O37" s="2">
        <f t="shared" si="0"/>
        <v>2589150.5888960385</v>
      </c>
      <c r="P37" s="2">
        <f t="shared" si="0"/>
        <v>1032199.2987520203</v>
      </c>
      <c r="Q37" s="2">
        <f t="shared" si="0"/>
        <v>634854.40547375381</v>
      </c>
      <c r="R37" s="2">
        <f t="shared" si="0"/>
        <v>341631.04507541232</v>
      </c>
      <c r="S37" s="2">
        <f t="shared" si="0"/>
        <v>117102.80854924739</v>
      </c>
      <c r="T37" s="7">
        <f t="shared" si="0"/>
        <v>137565.4866576528</v>
      </c>
      <c r="AA37" s="10">
        <v>40.227647073554486</v>
      </c>
      <c r="AB37" s="9">
        <f t="shared" si="1"/>
        <v>0.40227647073554484</v>
      </c>
      <c r="AC37" s="11">
        <f t="shared" si="2"/>
        <v>2.8575409404057117E-2</v>
      </c>
    </row>
    <row r="38" spans="2:29" x14ac:dyDescent="0.25">
      <c r="B38" s="6" t="s">
        <v>202</v>
      </c>
      <c r="C38" s="2">
        <v>72136546</v>
      </c>
      <c r="D38" s="2">
        <f t="shared" si="3"/>
        <v>686211.45531337662</v>
      </c>
      <c r="E38" s="2">
        <f t="shared" si="0"/>
        <v>2021549.5563644918</v>
      </c>
      <c r="F38" s="2">
        <f t="shared" si="0"/>
        <v>8801609.0501078591</v>
      </c>
      <c r="G38" s="2">
        <f t="shared" si="0"/>
        <v>2572246.4864238705</v>
      </c>
      <c r="H38" s="2">
        <f t="shared" si="0"/>
        <v>587760.91361546132</v>
      </c>
      <c r="I38" s="2">
        <f t="shared" si="0"/>
        <v>1233621.3614529518</v>
      </c>
      <c r="J38" s="2">
        <f t="shared" si="0"/>
        <v>116479.74311716271</v>
      </c>
      <c r="K38" s="2">
        <f t="shared" si="0"/>
        <v>11132645.980360297</v>
      </c>
      <c r="L38" s="2">
        <f t="shared" si="0"/>
        <v>294185.1354589535</v>
      </c>
      <c r="M38" s="2">
        <f t="shared" si="0"/>
        <v>219601.61532751771</v>
      </c>
      <c r="N38" s="2">
        <f t="shared" si="0"/>
        <v>2937893.7887897366</v>
      </c>
      <c r="O38" s="2">
        <f t="shared" si="0"/>
        <v>491670.06202975591</v>
      </c>
      <c r="P38" s="2">
        <f t="shared" si="0"/>
        <v>258287.13681958115</v>
      </c>
      <c r="Q38" s="2">
        <f t="shared" si="0"/>
        <v>891267.62116297649</v>
      </c>
      <c r="R38" s="2">
        <f t="shared" si="0"/>
        <v>3080560.4885086841</v>
      </c>
      <c r="S38" s="7">
        <f t="shared" si="0"/>
        <v>117094.83243178125</v>
      </c>
      <c r="AA38" s="10">
        <v>38.704162133573732</v>
      </c>
      <c r="AB38" s="9">
        <f t="shared" si="1"/>
        <v>0.38704162133573733</v>
      </c>
      <c r="AC38" s="11">
        <f t="shared" si="2"/>
        <v>2.7639504615908583E-2</v>
      </c>
    </row>
    <row r="39" spans="2:29" x14ac:dyDescent="0.25">
      <c r="B39" s="6" t="s">
        <v>233</v>
      </c>
      <c r="C39" s="2">
        <v>45124424</v>
      </c>
      <c r="D39" s="2">
        <f t="shared" si="3"/>
        <v>277623.21327600442</v>
      </c>
      <c r="E39" s="2">
        <f t="shared" si="0"/>
        <v>98116.740083758821</v>
      </c>
      <c r="F39" s="2">
        <f t="shared" si="0"/>
        <v>695462.59938416025</v>
      </c>
      <c r="G39" s="2">
        <f t="shared" si="0"/>
        <v>468853.07647941675</v>
      </c>
      <c r="H39" s="2">
        <f t="shared" si="0"/>
        <v>1503157.8904551372</v>
      </c>
      <c r="I39" s="2" t="str">
        <f t="shared" si="0"/>
        <v>-</v>
      </c>
      <c r="J39" s="2">
        <f t="shared" si="0"/>
        <v>4826938.8451490654</v>
      </c>
      <c r="K39" s="2">
        <f t="shared" si="0"/>
        <v>551046.61258045305</v>
      </c>
      <c r="L39" s="2">
        <f t="shared" si="0"/>
        <v>1335130.7018190846</v>
      </c>
      <c r="M39" s="2" t="str">
        <f t="shared" si="0"/>
        <v>-</v>
      </c>
      <c r="N39" s="2">
        <f t="shared" si="0"/>
        <v>54695.054263623446</v>
      </c>
      <c r="O39" s="2">
        <f t="shared" si="0"/>
        <v>2774777.138479887</v>
      </c>
      <c r="P39" s="2" t="str">
        <f t="shared" si="0"/>
        <v>-</v>
      </c>
      <c r="Q39" s="2">
        <f t="shared" si="0"/>
        <v>456265.03752276435</v>
      </c>
      <c r="R39" s="7">
        <f t="shared" si="0"/>
        <v>417192.90593792533</v>
      </c>
      <c r="AA39" s="10">
        <v>40.809722907709592</v>
      </c>
      <c r="AB39" s="9">
        <f t="shared" si="1"/>
        <v>0.40809722907709589</v>
      </c>
      <c r="AC39" s="11">
        <f t="shared" si="2"/>
        <v>2.8930530085071293E-2</v>
      </c>
    </row>
    <row r="40" spans="2:29" x14ac:dyDescent="0.25">
      <c r="B40" s="6" t="s">
        <v>274</v>
      </c>
      <c r="C40" s="2">
        <v>53232585.469999999</v>
      </c>
      <c r="D40" s="2">
        <f t="shared" si="3"/>
        <v>3978064.9986349009</v>
      </c>
      <c r="E40" s="2" t="str">
        <f t="shared" si="0"/>
        <v>-</v>
      </c>
      <c r="F40" s="2">
        <f t="shared" si="0"/>
        <v>1046327.3992324009</v>
      </c>
      <c r="G40" s="2">
        <f t="shared" si="0"/>
        <v>1944095.0358659306</v>
      </c>
      <c r="H40" s="2">
        <f t="shared" si="0"/>
        <v>699849.42924694158</v>
      </c>
      <c r="I40" s="2">
        <f t="shared" si="0"/>
        <v>428380.79789626756</v>
      </c>
      <c r="J40" s="2">
        <f t="shared" si="0"/>
        <v>7600343.023251093</v>
      </c>
      <c r="K40" s="2">
        <f t="shared" si="0"/>
        <v>508228.13989313791</v>
      </c>
      <c r="L40" s="2">
        <f t="shared" si="0"/>
        <v>1647680.3114272188</v>
      </c>
      <c r="M40" s="2">
        <f t="shared" si="0"/>
        <v>511267.91027950222</v>
      </c>
      <c r="N40" s="2">
        <f t="shared" si="0"/>
        <v>692778.92763572349</v>
      </c>
      <c r="O40" s="2">
        <f t="shared" si="0"/>
        <v>155169.70598749392</v>
      </c>
      <c r="P40" s="2">
        <f t="shared" si="0"/>
        <v>172295.04218488824</v>
      </c>
      <c r="Q40" s="7">
        <f t="shared" si="0"/>
        <v>139396.18396316882</v>
      </c>
      <c r="AA40" s="10">
        <v>41.428733529780601</v>
      </c>
      <c r="AB40" s="9">
        <f t="shared" si="1"/>
        <v>0.41428733529780604</v>
      </c>
      <c r="AC40" s="11">
        <f t="shared" si="2"/>
        <v>2.9306711027875521E-2</v>
      </c>
    </row>
    <row r="41" spans="2:29" x14ac:dyDescent="0.25">
      <c r="B41" s="6" t="s">
        <v>320</v>
      </c>
      <c r="C41" s="2">
        <v>74642041</v>
      </c>
      <c r="D41" s="2">
        <f t="shared" si="3"/>
        <v>428200.91142564121</v>
      </c>
      <c r="E41" s="2">
        <f t="shared" si="0"/>
        <v>692024.85619948409</v>
      </c>
      <c r="F41" s="2">
        <f t="shared" si="0"/>
        <v>5810633.8368962519</v>
      </c>
      <c r="G41" s="2">
        <f t="shared" si="0"/>
        <v>1653002.6529550739</v>
      </c>
      <c r="H41" s="2">
        <f t="shared" si="0"/>
        <v>2974655.5755690429</v>
      </c>
      <c r="I41" s="2">
        <f t="shared" si="0"/>
        <v>2033735.4986037398</v>
      </c>
      <c r="J41" s="2">
        <f t="shared" si="0"/>
        <v>1252821.1111847258</v>
      </c>
      <c r="K41" s="2">
        <f t="shared" si="0"/>
        <v>2949746.56834618</v>
      </c>
      <c r="L41" s="2">
        <f t="shared" si="0"/>
        <v>518032.70598659257</v>
      </c>
      <c r="M41" s="2">
        <f t="shared" si="0"/>
        <v>1593365.7956509318</v>
      </c>
      <c r="N41" s="2">
        <f t="shared" si="0"/>
        <v>496963.63128626847</v>
      </c>
      <c r="O41" s="2">
        <f t="shared" si="0"/>
        <v>475338.16379988421</v>
      </c>
      <c r="P41" s="7">
        <f t="shared" si="0"/>
        <v>865876.1972452011</v>
      </c>
      <c r="AA41" s="10">
        <v>39.663517587762627</v>
      </c>
      <c r="AB41" s="9">
        <f t="shared" si="1"/>
        <v>0.39663517587762626</v>
      </c>
      <c r="AC41" s="11">
        <f t="shared" si="2"/>
        <v>2.8229945924479694E-2</v>
      </c>
    </row>
    <row r="42" spans="2:29" x14ac:dyDescent="0.25">
      <c r="B42" s="6" t="s">
        <v>359</v>
      </c>
      <c r="C42" s="2">
        <v>38644695</v>
      </c>
      <c r="D42" s="2">
        <f t="shared" si="3"/>
        <v>2819795.7043391592</v>
      </c>
      <c r="E42" s="2">
        <f t="shared" si="0"/>
        <v>564676.02471304161</v>
      </c>
      <c r="F42" s="2">
        <f t="shared" si="0"/>
        <v>4349916.6084735468</v>
      </c>
      <c r="G42" s="2">
        <f t="shared" si="0"/>
        <v>535772.88501943299</v>
      </c>
      <c r="H42" s="2">
        <f t="shared" si="0"/>
        <v>1274209.9109629707</v>
      </c>
      <c r="I42" s="2">
        <f t="shared" si="0"/>
        <v>753797.08636816358</v>
      </c>
      <c r="J42" s="2">
        <f t="shared" si="0"/>
        <v>4171749.0411520568</v>
      </c>
      <c r="K42" s="2">
        <f t="shared" si="0"/>
        <v>723552.90853401448</v>
      </c>
      <c r="L42" s="2">
        <f t="shared" si="0"/>
        <v>198412.97600340805</v>
      </c>
      <c r="M42" s="2">
        <f t="shared" si="0"/>
        <v>333751.01966158126</v>
      </c>
      <c r="N42" s="2">
        <f t="shared" si="0"/>
        <v>660129.11547475308</v>
      </c>
      <c r="O42" s="7">
        <f t="shared" si="0"/>
        <v>524093.42341185926</v>
      </c>
      <c r="AA42" s="10">
        <v>40.855802996763209</v>
      </c>
      <c r="AB42" s="9">
        <f t="shared" si="1"/>
        <v>0.40855802996763207</v>
      </c>
      <c r="AC42" s="11">
        <f t="shared" si="2"/>
        <v>2.895858573554988E-2</v>
      </c>
    </row>
    <row r="43" spans="2:29" x14ac:dyDescent="0.25">
      <c r="B43" s="6" t="s">
        <v>360</v>
      </c>
      <c r="C43" s="2">
        <v>67429542.50999999</v>
      </c>
      <c r="D43" s="2">
        <f t="shared" si="3"/>
        <v>662446.70321019716</v>
      </c>
      <c r="E43" s="2">
        <f t="shared" si="0"/>
        <v>49107.464063967236</v>
      </c>
      <c r="F43" s="2">
        <f t="shared" si="0"/>
        <v>70682.700146033443</v>
      </c>
      <c r="G43" s="2">
        <f t="shared" si="0"/>
        <v>13655671.661949174</v>
      </c>
      <c r="H43" s="2">
        <f t="shared" si="0"/>
        <v>568205.0398840236</v>
      </c>
      <c r="I43" s="2">
        <f t="shared" si="0"/>
        <v>207272.73118561</v>
      </c>
      <c r="J43" s="2">
        <f t="shared" si="0"/>
        <v>16532431.842171226</v>
      </c>
      <c r="K43" s="2">
        <f t="shared" si="0"/>
        <v>1167087.9257810835</v>
      </c>
      <c r="L43" s="2">
        <f t="shared" si="0"/>
        <v>1634829.6407828559</v>
      </c>
      <c r="M43" s="2">
        <f t="shared" si="0"/>
        <v>1074417.9316453859</v>
      </c>
      <c r="N43" s="7">
        <f t="shared" si="0"/>
        <v>200141.28740471945</v>
      </c>
      <c r="AA43" s="10">
        <v>37.830402112136468</v>
      </c>
      <c r="AB43" s="9">
        <f t="shared" si="1"/>
        <v>0.37830402112136469</v>
      </c>
      <c r="AC43" s="11">
        <f t="shared" si="2"/>
        <v>2.7098477059065873E-2</v>
      </c>
    </row>
    <row r="44" spans="2:29" x14ac:dyDescent="0.25">
      <c r="B44" s="6" t="s">
        <v>447</v>
      </c>
      <c r="C44" s="2">
        <v>104372150</v>
      </c>
      <c r="D44" s="2" t="str">
        <f t="shared" si="3"/>
        <v>-</v>
      </c>
      <c r="E44" s="2" t="str">
        <f t="shared" si="0"/>
        <v>-</v>
      </c>
      <c r="F44" s="2">
        <f t="shared" si="0"/>
        <v>2971736.754444737</v>
      </c>
      <c r="G44" s="2">
        <f t="shared" si="0"/>
        <v>1337633.915347544</v>
      </c>
      <c r="H44" s="2">
        <f t="shared" si="0"/>
        <v>1620854.1939513055</v>
      </c>
      <c r="I44" s="2">
        <f t="shared" si="0"/>
        <v>1357294.4218540897</v>
      </c>
      <c r="J44" s="2">
        <f t="shared" si="0"/>
        <v>980598.58034777304</v>
      </c>
      <c r="K44" s="2">
        <f t="shared" si="0"/>
        <v>1449526.2903695337</v>
      </c>
      <c r="L44" s="2">
        <f t="shared" si="0"/>
        <v>1304649.9097577804</v>
      </c>
      <c r="M44" s="7">
        <f t="shared" si="0"/>
        <v>1019099.2194331291</v>
      </c>
      <c r="AA44" s="10">
        <v>39.745622009798602</v>
      </c>
      <c r="AB44" s="9">
        <f t="shared" si="1"/>
        <v>0.39745622009798603</v>
      </c>
      <c r="AC44" s="11">
        <f t="shared" si="2"/>
        <v>2.8280304749120466E-2</v>
      </c>
    </row>
    <row r="45" spans="2:29" x14ac:dyDescent="0.25">
      <c r="B45" s="6" t="s">
        <v>495</v>
      </c>
      <c r="C45" s="2">
        <v>66814735</v>
      </c>
      <c r="D45" s="2">
        <f t="shared" si="3"/>
        <v>4812040.3260327568</v>
      </c>
      <c r="E45" s="2">
        <f t="shared" si="0"/>
        <v>433960.79559774644</v>
      </c>
      <c r="F45" s="2">
        <f t="shared" si="0"/>
        <v>1048308.6051064811</v>
      </c>
      <c r="G45" s="2">
        <f t="shared" si="0"/>
        <v>5056125.0587789956</v>
      </c>
      <c r="H45" s="2">
        <f t="shared" si="0"/>
        <v>1380760.0362083057</v>
      </c>
      <c r="I45" s="2">
        <f t="shared" si="0"/>
        <v>811283.8934101389</v>
      </c>
      <c r="J45" s="2">
        <f t="shared" si="0"/>
        <v>724886.42462006642</v>
      </c>
      <c r="K45" s="2">
        <f t="shared" si="0"/>
        <v>578114.31174289912</v>
      </c>
      <c r="L45" s="7">
        <f t="shared" si="0"/>
        <v>762518.10409443395</v>
      </c>
      <c r="AA45" s="10">
        <v>38.170689156965139</v>
      </c>
      <c r="AB45" s="9">
        <f t="shared" si="1"/>
        <v>0.38170689156965137</v>
      </c>
      <c r="AC45" s="11">
        <f t="shared" si="2"/>
        <v>2.7309553757540295E-2</v>
      </c>
    </row>
    <row r="46" spans="2:29" x14ac:dyDescent="0.25">
      <c r="B46" s="6" t="s">
        <v>554</v>
      </c>
      <c r="C46" s="2">
        <v>61335919.510000005</v>
      </c>
      <c r="D46" s="2">
        <f t="shared" si="3"/>
        <v>1395084.9074878178</v>
      </c>
      <c r="E46" s="2">
        <f t="shared" si="0"/>
        <v>9537293.9101520833</v>
      </c>
      <c r="F46" s="2">
        <f t="shared" si="0"/>
        <v>585318.33204683126</v>
      </c>
      <c r="G46" s="2">
        <f t="shared" si="0"/>
        <v>937570.3019661142</v>
      </c>
      <c r="H46" s="2">
        <f t="shared" si="0"/>
        <v>973917.6953350465</v>
      </c>
      <c r="I46" s="2">
        <f t="shared" si="0"/>
        <v>1824473.6589569543</v>
      </c>
      <c r="J46" s="2">
        <f t="shared" si="0"/>
        <v>3388457.9324953724</v>
      </c>
      <c r="K46" s="7">
        <f t="shared" si="0"/>
        <v>2591347.2554416191</v>
      </c>
      <c r="AA46" s="10">
        <v>40.781540848471082</v>
      </c>
      <c r="AB46" s="9">
        <f t="shared" si="1"/>
        <v>0.40781540848471082</v>
      </c>
      <c r="AC46" s="11">
        <f t="shared" si="2"/>
        <v>2.8913367419925118E-2</v>
      </c>
    </row>
    <row r="47" spans="2:29" x14ac:dyDescent="0.25">
      <c r="B47" s="6" t="s">
        <v>555</v>
      </c>
      <c r="C47" s="2">
        <v>74576350</v>
      </c>
      <c r="D47" s="2">
        <f t="shared" si="3"/>
        <v>8155562.896777018</v>
      </c>
      <c r="E47" s="2">
        <f t="shared" si="3"/>
        <v>4014958.8336999402</v>
      </c>
      <c r="F47" s="2">
        <f t="shared" si="3"/>
        <v>2361309.5074047758</v>
      </c>
      <c r="G47" s="2">
        <f t="shared" si="3"/>
        <v>4749818.8587191533</v>
      </c>
      <c r="H47" s="2">
        <f t="shared" si="3"/>
        <v>931644.57005673461</v>
      </c>
      <c r="I47" s="2">
        <f t="shared" si="3"/>
        <v>1396826.20794033</v>
      </c>
      <c r="J47" s="7">
        <f t="shared" si="3"/>
        <v>2172622.4286354901</v>
      </c>
      <c r="AA47" s="10">
        <v>40.957460585426894</v>
      </c>
      <c r="AB47" s="9">
        <f t="shared" si="1"/>
        <v>0.40957460585426891</v>
      </c>
      <c r="AC47" s="11">
        <f t="shared" si="2"/>
        <v>2.9020449749276533E-2</v>
      </c>
    </row>
    <row r="48" spans="2:29" x14ac:dyDescent="0.25">
      <c r="B48" s="6" t="s">
        <v>683</v>
      </c>
      <c r="C48" s="2">
        <v>97865082</v>
      </c>
      <c r="D48" s="2">
        <f t="shared" ref="D48:I52" si="4">IF(D21="-","-",D21/(1+$AC48)^D$30)</f>
        <v>26923408.710173942</v>
      </c>
      <c r="E48" s="2">
        <f t="shared" si="4"/>
        <v>6192545.2240577405</v>
      </c>
      <c r="F48" s="2">
        <f t="shared" si="4"/>
        <v>1025736.4417205794</v>
      </c>
      <c r="G48" s="2">
        <f t="shared" si="4"/>
        <v>1132771.9988583867</v>
      </c>
      <c r="H48" s="2">
        <f t="shared" si="4"/>
        <v>958477.91974384652</v>
      </c>
      <c r="I48" s="7">
        <f t="shared" si="4"/>
        <v>1081680.0006530026</v>
      </c>
      <c r="AA48" s="10">
        <v>39.007221527081533</v>
      </c>
      <c r="AB48" s="9">
        <f t="shared" si="1"/>
        <v>0.39007221527081531</v>
      </c>
      <c r="AC48" s="11">
        <f t="shared" si="2"/>
        <v>2.7826427845407009E-2</v>
      </c>
    </row>
    <row r="49" spans="2:29" x14ac:dyDescent="0.25">
      <c r="B49" s="18" t="s">
        <v>684</v>
      </c>
      <c r="C49" s="2">
        <v>80658561</v>
      </c>
      <c r="D49" s="2">
        <f t="shared" si="4"/>
        <v>2049252.7820534315</v>
      </c>
      <c r="E49" s="2">
        <f t="shared" si="4"/>
        <v>2191248.8960725446</v>
      </c>
      <c r="F49" s="2">
        <f t="shared" si="4"/>
        <v>2763666.7184132063</v>
      </c>
      <c r="G49" s="2">
        <f t="shared" si="4"/>
        <v>1140199.8814545646</v>
      </c>
      <c r="H49" s="7">
        <f t="shared" si="4"/>
        <v>4611615.4714088719</v>
      </c>
      <c r="AA49" s="10">
        <v>37.277884818698901</v>
      </c>
      <c r="AB49" s="9">
        <f t="shared" si="1"/>
        <v>0.37277884818698903</v>
      </c>
      <c r="AC49" s="11">
        <f t="shared" si="2"/>
        <v>2.6754736373532984E-2</v>
      </c>
    </row>
    <row r="50" spans="2:29" x14ac:dyDescent="0.25">
      <c r="B50" s="6" t="s">
        <v>796</v>
      </c>
      <c r="C50" s="2">
        <v>50023066.130000003</v>
      </c>
      <c r="D50" s="2">
        <f t="shared" si="4"/>
        <v>638930.53202643339</v>
      </c>
      <c r="E50" s="2">
        <f t="shared" si="4"/>
        <v>4305307.207514111</v>
      </c>
      <c r="F50" s="2">
        <f t="shared" si="4"/>
        <v>637129.85000229185</v>
      </c>
      <c r="G50" s="7">
        <f t="shared" si="4"/>
        <v>4248805.5510439528</v>
      </c>
      <c r="AA50" s="10">
        <v>41.866805691226816</v>
      </c>
      <c r="AB50" s="9">
        <f t="shared" si="1"/>
        <v>0.41866805691226816</v>
      </c>
      <c r="AC50" s="11">
        <f t="shared" si="2"/>
        <v>2.9572022350600191E-2</v>
      </c>
    </row>
    <row r="51" spans="2:29" ht="15.75" thickBot="1" x14ac:dyDescent="0.3">
      <c r="B51" s="18" t="s">
        <v>844</v>
      </c>
      <c r="C51" s="29">
        <v>53098300</v>
      </c>
      <c r="D51" s="2">
        <f t="shared" si="4"/>
        <v>255833.08848732617</v>
      </c>
      <c r="E51" s="2">
        <f t="shared" si="4"/>
        <v>3720337.0355081996</v>
      </c>
      <c r="F51" s="7">
        <f t="shared" si="4"/>
        <v>965460.23347792518</v>
      </c>
      <c r="AA51" s="10">
        <v>40.114989627163204</v>
      </c>
      <c r="AB51" s="9">
        <f t="shared" si="1"/>
        <v>0.40114989627163206</v>
      </c>
      <c r="AC51" s="11">
        <f t="shared" si="2"/>
        <v>2.8506521794326556E-2</v>
      </c>
    </row>
    <row r="52" spans="2:29" ht="15.75" thickBot="1" x14ac:dyDescent="0.3">
      <c r="B52" s="31" t="s">
        <v>889</v>
      </c>
      <c r="C52" s="29">
        <v>61667922.980000004</v>
      </c>
      <c r="D52" s="2">
        <v>14522040</v>
      </c>
      <c r="E52" s="7">
        <f t="shared" si="4"/>
        <v>1622764.7766716764</v>
      </c>
      <c r="AA52" s="10">
        <v>41.644884880457177</v>
      </c>
      <c r="AB52" s="9">
        <f t="shared" si="1"/>
        <v>0.41644884880457178</v>
      </c>
      <c r="AC52" s="11">
        <f t="shared" si="2"/>
        <v>2.9437713602537885E-2</v>
      </c>
    </row>
    <row r="53" spans="2:29" ht="15.75" thickBot="1" x14ac:dyDescent="0.3">
      <c r="B53" s="31" t="s">
        <v>936</v>
      </c>
      <c r="C53" s="29">
        <v>62201209.789999999</v>
      </c>
      <c r="D53" s="7">
        <f t="shared" ref="D53" si="5">IF(D26="-","-",D26/(1+$AC53)^D$30)</f>
        <v>399074.1781729018</v>
      </c>
      <c r="AA53" s="10">
        <v>41.277054565406075</v>
      </c>
      <c r="AB53" s="9">
        <f t="shared" ref="AB53" si="6">AA53/$AB$30*$AC$30</f>
        <v>0.41277054565406074</v>
      </c>
      <c r="AC53" s="11">
        <f t="shared" ref="AC53" si="7">(1+AB53)^(1/12)-1</f>
        <v>2.9214673523795254E-2</v>
      </c>
    </row>
    <row r="54" spans="2:29" x14ac:dyDescent="0.25">
      <c r="B54" s="8"/>
    </row>
    <row r="55" spans="2:29" ht="15.75" thickBot="1" x14ac:dyDescent="0.3"/>
    <row r="56" spans="2:29" ht="15.75" thickBot="1" x14ac:dyDescent="0.3">
      <c r="C56" s="39" t="s">
        <v>8</v>
      </c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1"/>
    </row>
    <row r="57" spans="2:29" ht="15.75" thickBot="1" x14ac:dyDescent="0.3">
      <c r="B57" s="3" t="s">
        <v>4</v>
      </c>
      <c r="C57" s="4" t="s">
        <v>5</v>
      </c>
      <c r="D57" s="4">
        <v>1</v>
      </c>
      <c r="E57" s="4">
        <v>2</v>
      </c>
      <c r="F57" s="4">
        <v>3</v>
      </c>
      <c r="G57" s="4">
        <v>4</v>
      </c>
      <c r="H57" s="4">
        <v>5</v>
      </c>
      <c r="I57" s="4">
        <v>6</v>
      </c>
      <c r="J57" s="4">
        <v>7</v>
      </c>
      <c r="K57" s="4">
        <v>8</v>
      </c>
      <c r="L57" s="4">
        <v>9</v>
      </c>
      <c r="M57" s="4">
        <v>10</v>
      </c>
      <c r="N57" s="4">
        <v>11</v>
      </c>
      <c r="O57" s="4">
        <v>12</v>
      </c>
      <c r="P57" s="4">
        <v>13</v>
      </c>
      <c r="Q57" s="4">
        <v>14</v>
      </c>
      <c r="R57" s="4">
        <v>15</v>
      </c>
      <c r="S57" s="4">
        <v>16</v>
      </c>
      <c r="T57" s="4">
        <v>17</v>
      </c>
      <c r="U57" s="4">
        <v>18</v>
      </c>
      <c r="V57" s="4">
        <v>19</v>
      </c>
      <c r="W57" s="4">
        <v>20</v>
      </c>
      <c r="X57" s="4">
        <v>21</v>
      </c>
      <c r="Y57" s="4">
        <v>22</v>
      </c>
      <c r="Z57" s="5">
        <v>23</v>
      </c>
    </row>
    <row r="58" spans="2:29" x14ac:dyDescent="0.25">
      <c r="B58" s="6" t="s">
        <v>27</v>
      </c>
      <c r="C58" s="2">
        <v>21544256</v>
      </c>
      <c r="D58" s="11">
        <f>IF(D31="-",0%,D31/$C31)</f>
        <v>3.2169455443256147E-3</v>
      </c>
      <c r="E58" s="11">
        <f t="shared" ref="E58:Z73" si="8">IF(E31="-",0%,E31/$C31)</f>
        <v>0</v>
      </c>
      <c r="F58" s="11">
        <f t="shared" si="8"/>
        <v>1.5263155118370383E-3</v>
      </c>
      <c r="G58" s="11">
        <f t="shared" si="8"/>
        <v>1.6106107818909813E-2</v>
      </c>
      <c r="H58" s="11">
        <f t="shared" si="8"/>
        <v>1.4807935533028536E-2</v>
      </c>
      <c r="I58" s="11">
        <f t="shared" si="8"/>
        <v>1.3600660448758057E-2</v>
      </c>
      <c r="J58" s="11">
        <f t="shared" si="8"/>
        <v>3.8691037563126737E-2</v>
      </c>
      <c r="K58" s="11">
        <f t="shared" si="8"/>
        <v>1.96843065619236E-2</v>
      </c>
      <c r="L58" s="11">
        <f t="shared" si="8"/>
        <v>3.742049822521297E-2</v>
      </c>
      <c r="M58" s="11">
        <f t="shared" si="8"/>
        <v>1.0475141000596884E-2</v>
      </c>
      <c r="N58" s="11">
        <f t="shared" si="8"/>
        <v>2.1598907416800886E-2</v>
      </c>
      <c r="O58" s="11">
        <f t="shared" si="8"/>
        <v>1.9811573637132898E-2</v>
      </c>
      <c r="P58" s="11">
        <f t="shared" si="8"/>
        <v>1.3098345587021221E-2</v>
      </c>
      <c r="Q58" s="11">
        <f t="shared" si="8"/>
        <v>3.9916359496910636E-2</v>
      </c>
      <c r="R58" s="11">
        <f t="shared" si="8"/>
        <v>1.5142333966542243E-2</v>
      </c>
      <c r="S58" s="11">
        <f t="shared" si="8"/>
        <v>0</v>
      </c>
      <c r="T58" s="11">
        <f t="shared" si="8"/>
        <v>0</v>
      </c>
      <c r="U58" s="11">
        <f t="shared" si="8"/>
        <v>0</v>
      </c>
      <c r="V58" s="11">
        <f t="shared" si="8"/>
        <v>0</v>
      </c>
      <c r="W58" s="11">
        <f t="shared" si="8"/>
        <v>0</v>
      </c>
      <c r="X58" s="11">
        <f t="shared" si="8"/>
        <v>0</v>
      </c>
      <c r="Y58" s="11">
        <f t="shared" si="8"/>
        <v>0</v>
      </c>
      <c r="Z58" s="12">
        <f t="shared" si="8"/>
        <v>0</v>
      </c>
    </row>
    <row r="59" spans="2:29" x14ac:dyDescent="0.25">
      <c r="B59" s="6" t="s">
        <v>41</v>
      </c>
      <c r="C59" s="2">
        <v>16832843</v>
      </c>
      <c r="D59" s="11">
        <f t="shared" ref="D59:S74" si="9">IF(D32="-",0%,D32/$C32)</f>
        <v>0.10977647256795443</v>
      </c>
      <c r="E59" s="11">
        <f t="shared" si="9"/>
        <v>5.8281092446135288E-2</v>
      </c>
      <c r="F59" s="11">
        <f t="shared" si="9"/>
        <v>0</v>
      </c>
      <c r="G59" s="11">
        <f t="shared" si="9"/>
        <v>4.797472704714828E-2</v>
      </c>
      <c r="H59" s="11">
        <f t="shared" si="9"/>
        <v>1.2842939301245714E-2</v>
      </c>
      <c r="I59" s="11">
        <f t="shared" si="9"/>
        <v>0</v>
      </c>
      <c r="J59" s="11">
        <f t="shared" si="9"/>
        <v>0</v>
      </c>
      <c r="K59" s="11">
        <f t="shared" si="9"/>
        <v>5.5535566673193572E-4</v>
      </c>
      <c r="L59" s="11">
        <f t="shared" si="9"/>
        <v>3.9618472016568771E-3</v>
      </c>
      <c r="M59" s="11">
        <f t="shared" si="9"/>
        <v>3.4650614637978944E-3</v>
      </c>
      <c r="N59" s="11">
        <f t="shared" si="9"/>
        <v>5.4956611028716025E-3</v>
      </c>
      <c r="O59" s="11">
        <f t="shared" si="9"/>
        <v>0</v>
      </c>
      <c r="P59" s="11">
        <f t="shared" si="9"/>
        <v>0</v>
      </c>
      <c r="Q59" s="11">
        <f t="shared" si="9"/>
        <v>1.8821689044913044E-3</v>
      </c>
      <c r="R59" s="11">
        <f t="shared" si="9"/>
        <v>2.041198926581729E-3</v>
      </c>
      <c r="S59" s="11">
        <f t="shared" si="9"/>
        <v>0</v>
      </c>
      <c r="T59" s="11">
        <f t="shared" si="8"/>
        <v>4.8097871735385935E-3</v>
      </c>
      <c r="U59" s="11">
        <f t="shared" si="8"/>
        <v>2.0040184248973718E-3</v>
      </c>
      <c r="V59" s="11">
        <f t="shared" si="8"/>
        <v>1.8621999522346726E-3</v>
      </c>
      <c r="W59" s="11">
        <f t="shared" si="8"/>
        <v>1.8483460250028887E-3</v>
      </c>
      <c r="X59" s="11">
        <f t="shared" si="8"/>
        <v>1.8090729355552935E-3</v>
      </c>
      <c r="Y59" s="12">
        <f t="shared" si="8"/>
        <v>1.727824462023356E-3</v>
      </c>
      <c r="Z59" s="11"/>
    </row>
    <row r="60" spans="2:29" x14ac:dyDescent="0.25">
      <c r="B60" s="6" t="s">
        <v>61</v>
      </c>
      <c r="C60" s="2">
        <v>36637608</v>
      </c>
      <c r="D60" s="11">
        <f t="shared" si="9"/>
        <v>0.38591574387394478</v>
      </c>
      <c r="E60" s="11">
        <f t="shared" si="8"/>
        <v>3.4648630444013462E-3</v>
      </c>
      <c r="F60" s="11">
        <f t="shared" si="8"/>
        <v>7.7420361676151447E-2</v>
      </c>
      <c r="G60" s="11">
        <f t="shared" si="8"/>
        <v>3.162838169986807E-2</v>
      </c>
      <c r="H60" s="11">
        <f t="shared" si="8"/>
        <v>1.3260254398387281E-2</v>
      </c>
      <c r="I60" s="11">
        <f t="shared" si="8"/>
        <v>2.8581064981442101E-2</v>
      </c>
      <c r="J60" s="11">
        <f t="shared" si="8"/>
        <v>1.4391629114612857E-2</v>
      </c>
      <c r="K60" s="11">
        <f t="shared" si="8"/>
        <v>2.6774335988198939E-2</v>
      </c>
      <c r="L60" s="11">
        <f t="shared" si="8"/>
        <v>1.1604942899258928E-2</v>
      </c>
      <c r="M60" s="11">
        <f t="shared" si="8"/>
        <v>7.4359930424189201E-3</v>
      </c>
      <c r="N60" s="11">
        <f t="shared" si="8"/>
        <v>6.0040204694154472E-3</v>
      </c>
      <c r="O60" s="11">
        <f t="shared" si="8"/>
        <v>9.5667457714816526E-3</v>
      </c>
      <c r="P60" s="11">
        <f t="shared" si="8"/>
        <v>5.2973142551084578E-3</v>
      </c>
      <c r="Q60" s="11">
        <f t="shared" si="8"/>
        <v>5.007208957788555E-3</v>
      </c>
      <c r="R60" s="11">
        <f t="shared" si="8"/>
        <v>4.5079867908656172E-3</v>
      </c>
      <c r="S60" s="11">
        <f t="shared" si="8"/>
        <v>0</v>
      </c>
      <c r="T60" s="11">
        <f t="shared" si="8"/>
        <v>8.9479340181796829E-4</v>
      </c>
      <c r="U60" s="11">
        <f t="shared" si="8"/>
        <v>7.8137509389254679E-4</v>
      </c>
      <c r="V60" s="11">
        <f t="shared" si="8"/>
        <v>1.2467830313292226E-3</v>
      </c>
      <c r="W60" s="11">
        <f t="shared" si="8"/>
        <v>1.2138998629412513E-3</v>
      </c>
      <c r="X60" s="12">
        <f t="shared" si="8"/>
        <v>1.1818839687590245E-3</v>
      </c>
      <c r="Y60" s="11"/>
      <c r="Z60" s="11"/>
    </row>
    <row r="61" spans="2:29" x14ac:dyDescent="0.25">
      <c r="B61" s="6" t="s">
        <v>67</v>
      </c>
      <c r="C61" s="2">
        <v>7921043</v>
      </c>
      <c r="D61" s="11">
        <f t="shared" si="9"/>
        <v>6.6279036847071244E-3</v>
      </c>
      <c r="E61" s="11">
        <f t="shared" si="8"/>
        <v>2.6750609268680968E-2</v>
      </c>
      <c r="F61" s="11">
        <f t="shared" si="8"/>
        <v>0</v>
      </c>
      <c r="G61" s="11">
        <f t="shared" si="8"/>
        <v>0.12471050438147459</v>
      </c>
      <c r="H61" s="11">
        <f t="shared" si="8"/>
        <v>0</v>
      </c>
      <c r="I61" s="11">
        <f t="shared" si="8"/>
        <v>7.0432554121974675E-2</v>
      </c>
      <c r="J61" s="11">
        <f t="shared" si="8"/>
        <v>4.9901094082302574E-2</v>
      </c>
      <c r="K61" s="11">
        <f t="shared" si="8"/>
        <v>0</v>
      </c>
      <c r="L61" s="11">
        <f t="shared" si="8"/>
        <v>0</v>
      </c>
      <c r="M61" s="11">
        <f t="shared" si="8"/>
        <v>0</v>
      </c>
      <c r="N61" s="11">
        <f t="shared" si="8"/>
        <v>0</v>
      </c>
      <c r="O61" s="11">
        <f t="shared" si="8"/>
        <v>0</v>
      </c>
      <c r="P61" s="11">
        <f t="shared" si="8"/>
        <v>0</v>
      </c>
      <c r="Q61" s="11">
        <f t="shared" si="8"/>
        <v>5.9910157039269746E-2</v>
      </c>
      <c r="R61" s="11">
        <f t="shared" si="8"/>
        <v>2.5876625122554609E-2</v>
      </c>
      <c r="S61" s="11">
        <f t="shared" si="8"/>
        <v>0</v>
      </c>
      <c r="T61" s="11">
        <f t="shared" si="8"/>
        <v>0</v>
      </c>
      <c r="U61" s="11">
        <f t="shared" si="8"/>
        <v>0</v>
      </c>
      <c r="V61" s="11">
        <f t="shared" si="8"/>
        <v>0</v>
      </c>
      <c r="W61" s="12">
        <f t="shared" si="8"/>
        <v>0</v>
      </c>
      <c r="X61" s="11"/>
      <c r="Y61" s="11"/>
      <c r="Z61" s="11"/>
    </row>
    <row r="62" spans="2:29" x14ac:dyDescent="0.25">
      <c r="B62" s="6" t="s">
        <v>92</v>
      </c>
      <c r="C62" s="2">
        <v>38566989</v>
      </c>
      <c r="D62" s="11">
        <f t="shared" si="9"/>
        <v>6.8841445201057849E-3</v>
      </c>
      <c r="E62" s="11">
        <f t="shared" si="8"/>
        <v>0.18363194048528361</v>
      </c>
      <c r="F62" s="11">
        <f t="shared" si="8"/>
        <v>2.09083494502516E-2</v>
      </c>
      <c r="G62" s="11">
        <f t="shared" si="8"/>
        <v>6.685499458663844E-3</v>
      </c>
      <c r="H62" s="11">
        <f t="shared" si="8"/>
        <v>2.3641332929023772E-2</v>
      </c>
      <c r="I62" s="11">
        <f t="shared" si="8"/>
        <v>0.20123907168591118</v>
      </c>
      <c r="J62" s="11">
        <f t="shared" si="8"/>
        <v>9.0839114547131075E-3</v>
      </c>
      <c r="K62" s="11">
        <f t="shared" si="8"/>
        <v>1.3352300337033603E-2</v>
      </c>
      <c r="L62" s="11">
        <f t="shared" si="8"/>
        <v>7.3505451474069608E-3</v>
      </c>
      <c r="M62" s="11">
        <f t="shared" si="8"/>
        <v>9.7105889940863228E-3</v>
      </c>
      <c r="N62" s="11">
        <f t="shared" si="8"/>
        <v>2.1950713537618356E-2</v>
      </c>
      <c r="O62" s="11">
        <f t="shared" si="8"/>
        <v>1.618376985785144E-2</v>
      </c>
      <c r="P62" s="11">
        <f t="shared" si="8"/>
        <v>6.4292924247703062E-3</v>
      </c>
      <c r="Q62" s="11">
        <f t="shared" si="8"/>
        <v>1.1312416749741819E-3</v>
      </c>
      <c r="R62" s="11">
        <f t="shared" si="8"/>
        <v>8.7822559759226512E-4</v>
      </c>
      <c r="S62" s="11">
        <f t="shared" si="8"/>
        <v>1.0600219292781404E-2</v>
      </c>
      <c r="T62" s="11">
        <f t="shared" si="8"/>
        <v>5.0875314981748123E-3</v>
      </c>
      <c r="U62" s="11">
        <f t="shared" si="8"/>
        <v>1.4140129009757455E-4</v>
      </c>
      <c r="V62" s="12">
        <f t="shared" si="8"/>
        <v>3.2492682839609325E-3</v>
      </c>
      <c r="W62" s="11"/>
      <c r="X62" s="11"/>
      <c r="Y62" s="11"/>
      <c r="Z62" s="11"/>
    </row>
    <row r="63" spans="2:29" x14ac:dyDescent="0.25">
      <c r="B63" s="6" t="s">
        <v>116</v>
      </c>
      <c r="C63" s="2">
        <v>39264655</v>
      </c>
      <c r="D63" s="11">
        <f t="shared" si="9"/>
        <v>3.7484883529801977E-2</v>
      </c>
      <c r="E63" s="11">
        <f t="shared" si="8"/>
        <v>1.8944043750376546E-2</v>
      </c>
      <c r="F63" s="11">
        <f t="shared" si="8"/>
        <v>0.10494947700413287</v>
      </c>
      <c r="G63" s="11">
        <f t="shared" si="8"/>
        <v>4.77869063172054E-3</v>
      </c>
      <c r="H63" s="11">
        <f t="shared" si="8"/>
        <v>2.035717529146496E-3</v>
      </c>
      <c r="I63" s="11">
        <f t="shared" si="8"/>
        <v>2.0265343875224721E-2</v>
      </c>
      <c r="J63" s="11">
        <f t="shared" si="8"/>
        <v>4.0036303153817072E-2</v>
      </c>
      <c r="K63" s="11">
        <f t="shared" si="8"/>
        <v>0.13828284256415613</v>
      </c>
      <c r="L63" s="11">
        <f t="shared" si="8"/>
        <v>3.6336767802868375E-3</v>
      </c>
      <c r="M63" s="11">
        <f t="shared" si="8"/>
        <v>2.1700536430409863E-3</v>
      </c>
      <c r="N63" s="11">
        <f t="shared" si="8"/>
        <v>1.686497341392753E-3</v>
      </c>
      <c r="O63" s="11">
        <f t="shared" si="8"/>
        <v>6.571779039198182E-2</v>
      </c>
      <c r="P63" s="11">
        <f t="shared" si="8"/>
        <v>1.0331592176408874E-2</v>
      </c>
      <c r="Q63" s="11">
        <f t="shared" si="8"/>
        <v>2.5665642733997394E-3</v>
      </c>
      <c r="R63" s="11">
        <f t="shared" si="8"/>
        <v>0.13739303363231001</v>
      </c>
      <c r="S63" s="11">
        <f t="shared" si="8"/>
        <v>5.0110421959641844E-3</v>
      </c>
      <c r="T63" s="11">
        <f t="shared" si="8"/>
        <v>0</v>
      </c>
      <c r="U63" s="12">
        <f t="shared" si="8"/>
        <v>0</v>
      </c>
      <c r="V63" s="11"/>
      <c r="W63" s="11"/>
      <c r="X63" s="11"/>
      <c r="Y63" s="11"/>
      <c r="Z63" s="11"/>
    </row>
    <row r="64" spans="2:29" x14ac:dyDescent="0.25">
      <c r="B64" s="6" t="s">
        <v>161</v>
      </c>
      <c r="C64" s="2">
        <v>74193488</v>
      </c>
      <c r="D64" s="11">
        <f t="shared" si="9"/>
        <v>0.11207997399163809</v>
      </c>
      <c r="E64" s="11">
        <f t="shared" si="8"/>
        <v>6.7901117756259564E-3</v>
      </c>
      <c r="F64" s="11">
        <f t="shared" si="8"/>
        <v>2.7337056208509142E-2</v>
      </c>
      <c r="G64" s="11">
        <f t="shared" si="8"/>
        <v>2.3321099342932704E-2</v>
      </c>
      <c r="H64" s="11">
        <f t="shared" si="8"/>
        <v>1.8315831580355064E-2</v>
      </c>
      <c r="I64" s="11">
        <f t="shared" si="8"/>
        <v>1.6998353611760979E-2</v>
      </c>
      <c r="J64" s="11">
        <f t="shared" si="8"/>
        <v>2.3796917089035114E-4</v>
      </c>
      <c r="K64" s="11">
        <f t="shared" si="8"/>
        <v>1.9692355574235015E-2</v>
      </c>
      <c r="L64" s="11">
        <f t="shared" si="8"/>
        <v>8.3808768254867473E-3</v>
      </c>
      <c r="M64" s="11">
        <f t="shared" si="8"/>
        <v>8.5265175388879358E-2</v>
      </c>
      <c r="N64" s="11">
        <f t="shared" si="8"/>
        <v>2.8363045485686644E-2</v>
      </c>
      <c r="O64" s="11">
        <f t="shared" si="8"/>
        <v>3.4897275471076905E-2</v>
      </c>
      <c r="P64" s="11">
        <f t="shared" si="8"/>
        <v>1.3912262741334122E-2</v>
      </c>
      <c r="Q64" s="11">
        <f t="shared" si="8"/>
        <v>8.5567402556104896E-3</v>
      </c>
      <c r="R64" s="11">
        <f t="shared" si="8"/>
        <v>4.604596094409422E-3</v>
      </c>
      <c r="S64" s="11">
        <f t="shared" si="8"/>
        <v>1.5783434868198592E-3</v>
      </c>
      <c r="T64" s="12">
        <f t="shared" si="8"/>
        <v>1.8541450249333581E-3</v>
      </c>
      <c r="U64" s="11"/>
      <c r="V64" s="11"/>
      <c r="W64" s="11"/>
      <c r="X64" s="11"/>
      <c r="Y64" s="11"/>
      <c r="Z64" s="11"/>
    </row>
    <row r="65" spans="2:26" x14ac:dyDescent="0.25">
      <c r="B65" s="6" t="s">
        <v>202</v>
      </c>
      <c r="C65" s="2">
        <v>72136546</v>
      </c>
      <c r="D65" s="11">
        <f t="shared" si="9"/>
        <v>9.5126741348743899E-3</v>
      </c>
      <c r="E65" s="11">
        <f t="shared" si="8"/>
        <v>2.8023930565853429E-2</v>
      </c>
      <c r="F65" s="11">
        <f t="shared" si="8"/>
        <v>0.12201317554222597</v>
      </c>
      <c r="G65" s="11">
        <f t="shared" si="8"/>
        <v>3.5658021198074423E-2</v>
      </c>
      <c r="H65" s="11">
        <f t="shared" si="8"/>
        <v>8.1478937682358862E-3</v>
      </c>
      <c r="I65" s="11">
        <f t="shared" si="8"/>
        <v>1.7101198073067592E-2</v>
      </c>
      <c r="J65" s="11">
        <f t="shared" si="8"/>
        <v>1.6147119535937125E-3</v>
      </c>
      <c r="K65" s="11">
        <f t="shared" si="8"/>
        <v>0.15432740542304726</v>
      </c>
      <c r="L65" s="11">
        <f t="shared" si="8"/>
        <v>4.0781705220395981E-3</v>
      </c>
      <c r="M65" s="11">
        <f t="shared" si="8"/>
        <v>3.0442491012463739E-3</v>
      </c>
      <c r="N65" s="11">
        <f t="shared" si="8"/>
        <v>4.0726843073270194E-2</v>
      </c>
      <c r="O65" s="11">
        <f t="shared" si="8"/>
        <v>6.8158248390456054E-3</v>
      </c>
      <c r="P65" s="11">
        <f t="shared" si="8"/>
        <v>3.5805309671963106E-3</v>
      </c>
      <c r="Q65" s="11">
        <f t="shared" si="8"/>
        <v>1.2355285504839343E-2</v>
      </c>
      <c r="R65" s="11">
        <f t="shared" si="8"/>
        <v>4.270457430147382E-2</v>
      </c>
      <c r="S65" s="12">
        <f t="shared" si="8"/>
        <v>1.6232386900224089E-3</v>
      </c>
      <c r="T65" s="11"/>
      <c r="U65" s="11"/>
      <c r="V65" s="11"/>
      <c r="W65" s="11"/>
      <c r="X65" s="11"/>
      <c r="Y65" s="11"/>
      <c r="Z65" s="11"/>
    </row>
    <row r="66" spans="2:26" x14ac:dyDescent="0.25">
      <c r="B66" s="6" t="s">
        <v>233</v>
      </c>
      <c r="C66" s="2">
        <v>45124424</v>
      </c>
      <c r="D66" s="11">
        <f t="shared" si="9"/>
        <v>6.152393508136623E-3</v>
      </c>
      <c r="E66" s="11">
        <f t="shared" si="8"/>
        <v>2.174359944932678E-3</v>
      </c>
      <c r="F66" s="11">
        <f t="shared" si="8"/>
        <v>1.5412110288303298E-2</v>
      </c>
      <c r="G66" s="11">
        <f t="shared" si="8"/>
        <v>1.0390228504178065E-2</v>
      </c>
      <c r="H66" s="11">
        <f t="shared" si="8"/>
        <v>3.3311403386670095E-2</v>
      </c>
      <c r="I66" s="11">
        <f t="shared" si="8"/>
        <v>0</v>
      </c>
      <c r="J66" s="11">
        <f t="shared" si="8"/>
        <v>0.1069695392709958</v>
      </c>
      <c r="K66" s="11">
        <f t="shared" si="8"/>
        <v>1.2211715158523753E-2</v>
      </c>
      <c r="L66" s="11">
        <f t="shared" si="8"/>
        <v>2.9587761648084077E-2</v>
      </c>
      <c r="M66" s="11">
        <f t="shared" si="8"/>
        <v>0</v>
      </c>
      <c r="N66" s="11">
        <f t="shared" si="8"/>
        <v>1.2120942366737678E-3</v>
      </c>
      <c r="O66" s="11">
        <f t="shared" si="8"/>
        <v>6.1491691029228142E-2</v>
      </c>
      <c r="P66" s="11">
        <f t="shared" si="8"/>
        <v>0</v>
      </c>
      <c r="Q66" s="11">
        <f t="shared" si="8"/>
        <v>1.0111265631285718E-2</v>
      </c>
      <c r="R66" s="12">
        <f t="shared" si="8"/>
        <v>9.2453901669287859E-3</v>
      </c>
      <c r="S66" s="11"/>
      <c r="T66" s="11"/>
      <c r="U66" s="11"/>
      <c r="V66" s="11"/>
      <c r="W66" s="11"/>
      <c r="X66" s="11"/>
      <c r="Y66" s="11"/>
      <c r="Z66" s="11"/>
    </row>
    <row r="67" spans="2:26" x14ac:dyDescent="0.25">
      <c r="B67" s="6" t="s">
        <v>274</v>
      </c>
      <c r="C67" s="2">
        <v>53232585.469999999</v>
      </c>
      <c r="D67" s="11">
        <f t="shared" si="9"/>
        <v>7.47298851542125E-2</v>
      </c>
      <c r="E67" s="11">
        <f t="shared" si="8"/>
        <v>0</v>
      </c>
      <c r="F67" s="11">
        <f t="shared" si="8"/>
        <v>1.9655768924131518E-2</v>
      </c>
      <c r="G67" s="11">
        <f t="shared" si="8"/>
        <v>3.6520770477352707E-2</v>
      </c>
      <c r="H67" s="11">
        <f t="shared" si="8"/>
        <v>1.314701179865389E-2</v>
      </c>
      <c r="I67" s="11">
        <f t="shared" si="8"/>
        <v>8.0473415693417295E-3</v>
      </c>
      <c r="J67" s="11">
        <f t="shared" si="8"/>
        <v>0.14277613901609904</v>
      </c>
      <c r="K67" s="11">
        <f t="shared" si="8"/>
        <v>9.5473127109251023E-3</v>
      </c>
      <c r="L67" s="11">
        <f t="shared" si="8"/>
        <v>3.0952475760468053E-2</v>
      </c>
      <c r="M67" s="11">
        <f t="shared" si="8"/>
        <v>9.6044162755843359E-3</v>
      </c>
      <c r="N67" s="11">
        <f t="shared" si="8"/>
        <v>1.3014188988174342E-2</v>
      </c>
      <c r="O67" s="11">
        <f t="shared" si="8"/>
        <v>2.9149383712527371E-3</v>
      </c>
      <c r="P67" s="11">
        <f t="shared" si="8"/>
        <v>3.2366461381438559E-3</v>
      </c>
      <c r="Q67" s="12">
        <f t="shared" si="8"/>
        <v>2.6186250908614532E-3</v>
      </c>
      <c r="R67" s="11"/>
      <c r="S67" s="11"/>
      <c r="T67" s="11"/>
      <c r="U67" s="11"/>
      <c r="V67" s="11"/>
      <c r="W67" s="11"/>
      <c r="X67" s="11"/>
      <c r="Y67" s="11"/>
      <c r="Z67" s="11"/>
    </row>
    <row r="68" spans="2:26" x14ac:dyDescent="0.25">
      <c r="B68" s="6" t="s">
        <v>320</v>
      </c>
      <c r="C68" s="2">
        <v>74642041</v>
      </c>
      <c r="D68" s="11">
        <f t="shared" si="9"/>
        <v>5.7367256533840116E-3</v>
      </c>
      <c r="E68" s="11">
        <f t="shared" si="8"/>
        <v>9.2712477704017249E-3</v>
      </c>
      <c r="F68" s="11">
        <f t="shared" si="8"/>
        <v>7.7846663342127156E-2</v>
      </c>
      <c r="G68" s="11">
        <f t="shared" si="8"/>
        <v>2.2145732228236816E-2</v>
      </c>
      <c r="H68" s="11">
        <f t="shared" si="8"/>
        <v>3.9852280775240896E-2</v>
      </c>
      <c r="I68" s="11">
        <f t="shared" si="8"/>
        <v>2.7246515118788617E-2</v>
      </c>
      <c r="J68" s="11">
        <f t="shared" si="8"/>
        <v>1.6784389794281294E-2</v>
      </c>
      <c r="K68" s="11">
        <f t="shared" si="8"/>
        <v>3.9518567938759609E-2</v>
      </c>
      <c r="L68" s="11">
        <f t="shared" si="8"/>
        <v>6.9402269692302836E-3</v>
      </c>
      <c r="M68" s="11">
        <f t="shared" si="8"/>
        <v>2.1346760810719682E-2</v>
      </c>
      <c r="N68" s="11">
        <f t="shared" si="8"/>
        <v>6.6579587673154389E-3</v>
      </c>
      <c r="O68" s="11">
        <f t="shared" si="8"/>
        <v>6.3682364178638175E-3</v>
      </c>
      <c r="P68" s="12">
        <f t="shared" si="8"/>
        <v>1.1600382112343379E-2</v>
      </c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2:26" x14ac:dyDescent="0.25">
      <c r="B69" s="6" t="s">
        <v>359</v>
      </c>
      <c r="C69" s="2">
        <v>38644695</v>
      </c>
      <c r="D69" s="11">
        <f t="shared" si="9"/>
        <v>7.2967213335210931E-2</v>
      </c>
      <c r="E69" s="11">
        <f t="shared" si="8"/>
        <v>1.4611993307568908E-2</v>
      </c>
      <c r="F69" s="11">
        <f t="shared" si="8"/>
        <v>0.11256180462735045</v>
      </c>
      <c r="G69" s="11">
        <f t="shared" si="8"/>
        <v>1.3864073322856682E-2</v>
      </c>
      <c r="H69" s="11">
        <f t="shared" si="8"/>
        <v>3.2972440614758916E-2</v>
      </c>
      <c r="I69" s="11">
        <f t="shared" si="8"/>
        <v>1.9505836088709292E-2</v>
      </c>
      <c r="J69" s="11">
        <f t="shared" si="8"/>
        <v>0.10795140293259027</v>
      </c>
      <c r="K69" s="11">
        <f t="shared" si="8"/>
        <v>1.8723214364455832E-2</v>
      </c>
      <c r="L69" s="11">
        <f t="shared" si="8"/>
        <v>5.1342875394257362E-3</v>
      </c>
      <c r="M69" s="11">
        <f t="shared" si="8"/>
        <v>8.6363993728396943E-3</v>
      </c>
      <c r="N69" s="11">
        <f t="shared" si="8"/>
        <v>1.7082011268940097E-2</v>
      </c>
      <c r="O69" s="12">
        <f t="shared" si="8"/>
        <v>1.3561846546126428E-2</v>
      </c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2:26" x14ac:dyDescent="0.25">
      <c r="B70" s="6" t="s">
        <v>360</v>
      </c>
      <c r="C70" s="2">
        <v>67429542.50999999</v>
      </c>
      <c r="D70" s="11">
        <f t="shared" si="9"/>
        <v>9.8242799602556163E-3</v>
      </c>
      <c r="E70" s="11">
        <f t="shared" si="8"/>
        <v>7.2827817357183557E-4</v>
      </c>
      <c r="F70" s="11">
        <f t="shared" si="8"/>
        <v>1.0482452870794875E-3</v>
      </c>
      <c r="G70" s="11">
        <f t="shared" si="8"/>
        <v>0.20251763772420672</v>
      </c>
      <c r="H70" s="11">
        <f t="shared" si="8"/>
        <v>8.4266483018145526E-3</v>
      </c>
      <c r="I70" s="11">
        <f t="shared" si="8"/>
        <v>3.0739157269956395E-3</v>
      </c>
      <c r="J70" s="11">
        <f t="shared" si="8"/>
        <v>0.24518083953660844</v>
      </c>
      <c r="K70" s="11">
        <f t="shared" si="8"/>
        <v>1.7308258106719338E-2</v>
      </c>
      <c r="L70" s="11">
        <f t="shared" si="8"/>
        <v>2.4245005674484683E-2</v>
      </c>
      <c r="M70" s="11">
        <f t="shared" si="8"/>
        <v>1.5933934765849058E-2</v>
      </c>
      <c r="N70" s="12">
        <f t="shared" si="8"/>
        <v>2.9681543127040781E-3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2:26" x14ac:dyDescent="0.25">
      <c r="B71" s="6" t="s">
        <v>447</v>
      </c>
      <c r="C71" s="2">
        <v>104372150</v>
      </c>
      <c r="D71" s="11">
        <f t="shared" si="9"/>
        <v>0</v>
      </c>
      <c r="E71" s="11">
        <f t="shared" si="8"/>
        <v>0</v>
      </c>
      <c r="F71" s="11">
        <f t="shared" si="8"/>
        <v>2.8472506836782964E-2</v>
      </c>
      <c r="G71" s="11">
        <f t="shared" si="8"/>
        <v>1.2816004224762487E-2</v>
      </c>
      <c r="H71" s="11">
        <f t="shared" si="8"/>
        <v>1.5529566018821165E-2</v>
      </c>
      <c r="I71" s="11">
        <f t="shared" si="8"/>
        <v>1.3004373502453382E-2</v>
      </c>
      <c r="J71" s="11">
        <f t="shared" si="8"/>
        <v>9.3952129983695173E-3</v>
      </c>
      <c r="K71" s="11">
        <f t="shared" si="8"/>
        <v>1.3888056252262061E-2</v>
      </c>
      <c r="L71" s="11">
        <f t="shared" si="8"/>
        <v>1.249998117081789E-2</v>
      </c>
      <c r="M71" s="12">
        <f t="shared" si="8"/>
        <v>9.7640914691623105E-3</v>
      </c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2:26" x14ac:dyDescent="0.25">
      <c r="B72" s="6" t="s">
        <v>495</v>
      </c>
      <c r="C72" s="2">
        <v>66814735</v>
      </c>
      <c r="D72" s="11">
        <f t="shared" si="9"/>
        <v>7.202064523690406E-2</v>
      </c>
      <c r="E72" s="11">
        <f t="shared" si="8"/>
        <v>6.4949864067820736E-3</v>
      </c>
      <c r="F72" s="11">
        <f t="shared" si="8"/>
        <v>1.5689781679243075E-2</v>
      </c>
      <c r="G72" s="11">
        <f t="shared" si="8"/>
        <v>7.5673802474543916E-2</v>
      </c>
      <c r="H72" s="11">
        <f t="shared" si="8"/>
        <v>2.0665501946663497E-2</v>
      </c>
      <c r="I72" s="11">
        <f t="shared" si="8"/>
        <v>1.2142290071346372E-2</v>
      </c>
      <c r="J72" s="11">
        <f t="shared" si="8"/>
        <v>1.084920002481588E-2</v>
      </c>
      <c r="K72" s="11">
        <f t="shared" si="8"/>
        <v>8.6524972634090241E-3</v>
      </c>
      <c r="L72" s="12">
        <f t="shared" si="8"/>
        <v>1.1412424281776077E-2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2:26" x14ac:dyDescent="0.25">
      <c r="B73" s="6" t="s">
        <v>554</v>
      </c>
      <c r="C73" s="2">
        <v>61335919.510000005</v>
      </c>
      <c r="D73" s="11">
        <f t="shared" si="9"/>
        <v>2.2744990515066264E-2</v>
      </c>
      <c r="E73" s="11">
        <f t="shared" si="8"/>
        <v>0.15549280073313573</v>
      </c>
      <c r="F73" s="11">
        <f t="shared" si="8"/>
        <v>9.5428312923784061E-3</v>
      </c>
      <c r="G73" s="11">
        <f t="shared" si="8"/>
        <v>1.5285827773614055E-2</v>
      </c>
      <c r="H73" s="11">
        <f t="shared" si="8"/>
        <v>1.5878423330333576E-2</v>
      </c>
      <c r="I73" s="11">
        <f t="shared" si="8"/>
        <v>2.9745598884508419E-2</v>
      </c>
      <c r="J73" s="11">
        <f t="shared" si="8"/>
        <v>5.5244267299896427E-2</v>
      </c>
      <c r="K73" s="12">
        <f t="shared" si="8"/>
        <v>4.2248445546155616E-2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2:26" x14ac:dyDescent="0.25">
      <c r="B74" s="6" t="s">
        <v>555</v>
      </c>
      <c r="C74" s="2">
        <v>74576350</v>
      </c>
      <c r="D74" s="11">
        <f t="shared" si="9"/>
        <v>0.10935856872556807</v>
      </c>
      <c r="E74" s="11">
        <f t="shared" si="9"/>
        <v>5.3836891101534737E-2</v>
      </c>
      <c r="F74" s="11">
        <f t="shared" si="9"/>
        <v>3.1662980387277946E-2</v>
      </c>
      <c r="G74" s="11">
        <f t="shared" si="9"/>
        <v>6.3690685568805028E-2</v>
      </c>
      <c r="H74" s="11">
        <f t="shared" si="9"/>
        <v>1.2492493532557367E-2</v>
      </c>
      <c r="I74" s="11">
        <f t="shared" si="9"/>
        <v>1.8730149812109739E-2</v>
      </c>
      <c r="J74" s="12">
        <f t="shared" si="9"/>
        <v>2.9132860868566108E-2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2:26" x14ac:dyDescent="0.25">
      <c r="B75" s="6" t="s">
        <v>683</v>
      </c>
      <c r="C75" s="2">
        <v>97865082</v>
      </c>
      <c r="D75" s="11">
        <f t="shared" ref="D75:I80" si="10">IF(D48="-",0%,D48/$C48)</f>
        <v>0.27510740460191863</v>
      </c>
      <c r="E75" s="11">
        <f t="shared" si="10"/>
        <v>6.3276350435773815E-2</v>
      </c>
      <c r="F75" s="11">
        <f t="shared" si="10"/>
        <v>1.0481127903418907E-2</v>
      </c>
      <c r="G75" s="11">
        <f t="shared" si="10"/>
        <v>1.1574833185736121E-2</v>
      </c>
      <c r="H75" s="11">
        <f t="shared" si="10"/>
        <v>9.7938702973124417E-3</v>
      </c>
      <c r="I75" s="12">
        <f t="shared" si="10"/>
        <v>1.1052767530026722E-2</v>
      </c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2:26" x14ac:dyDescent="0.25">
      <c r="B76" s="18" t="s">
        <v>684</v>
      </c>
      <c r="C76" s="2">
        <v>80658561</v>
      </c>
      <c r="D76" s="11">
        <f t="shared" si="10"/>
        <v>2.540651304271882E-2</v>
      </c>
      <c r="E76" s="11">
        <f t="shared" si="10"/>
        <v>2.7166972344975813E-2</v>
      </c>
      <c r="F76" s="11">
        <f t="shared" si="10"/>
        <v>3.4263774162958428E-2</v>
      </c>
      <c r="G76" s="11">
        <f t="shared" si="10"/>
        <v>1.4136129721612125E-2</v>
      </c>
      <c r="H76" s="12">
        <f t="shared" si="10"/>
        <v>5.7174531931072657E-2</v>
      </c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2:26" x14ac:dyDescent="0.25">
      <c r="B77" s="6" t="s">
        <v>796</v>
      </c>
      <c r="C77" s="2">
        <v>50023066.130000003</v>
      </c>
      <c r="D77" s="11">
        <f t="shared" si="10"/>
        <v>1.2772718296914867E-2</v>
      </c>
      <c r="E77" s="11">
        <f t="shared" si="10"/>
        <v>8.6066439756520993E-2</v>
      </c>
      <c r="F77" s="11">
        <f t="shared" si="10"/>
        <v>1.2736721262677463E-2</v>
      </c>
      <c r="G77" s="12">
        <f t="shared" si="10"/>
        <v>8.4936927696558057E-2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2:26" ht="15.75" thickBot="1" x14ac:dyDescent="0.3">
      <c r="B78" s="18" t="s">
        <v>844</v>
      </c>
      <c r="C78" s="29">
        <v>53098300</v>
      </c>
      <c r="D78" s="11">
        <f t="shared" si="10"/>
        <v>4.8181031876223185E-3</v>
      </c>
      <c r="E78" s="11">
        <f t="shared" si="10"/>
        <v>7.006508749824758E-2</v>
      </c>
      <c r="F78" s="12">
        <f t="shared" si="10"/>
        <v>1.8182507415075908E-2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2:26" ht="15.75" thickBot="1" x14ac:dyDescent="0.3">
      <c r="B79" s="31" t="s">
        <v>889</v>
      </c>
      <c r="C79" s="29">
        <v>61667922.980000004</v>
      </c>
      <c r="D79" s="11">
        <f t="shared" si="10"/>
        <v>0.23548774303149067</v>
      </c>
      <c r="E79" s="12">
        <f t="shared" si="10"/>
        <v>2.6314568389111594E-2</v>
      </c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2:26" ht="15.75" thickBot="1" x14ac:dyDescent="0.3">
      <c r="B80" s="31" t="s">
        <v>936</v>
      </c>
      <c r="C80" s="29">
        <v>62201209.789999999</v>
      </c>
      <c r="D80" s="12">
        <f t="shared" si="10"/>
        <v>6.4158587834582661E-3</v>
      </c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2:26" ht="15.75" thickBot="1" x14ac:dyDescent="0.3">
      <c r="D81" s="13">
        <f>SUMPRODUCT(D58:D80,$C$58:$C$80)/SUM($C$58:$C$80)</f>
        <v>7.2502580830477309E-2</v>
      </c>
      <c r="E81" s="14">
        <f>SUMPRODUCT(E58:E79,$C$58:$C$79)/SUM($C$58:$C$79)</f>
        <v>3.6466227067560988E-2</v>
      </c>
      <c r="F81" s="14">
        <f>SUMPRODUCT(F58:F78,$C$58:$C$78)/SUM($C$58:$C$78)</f>
        <v>3.6562723154207416E-2</v>
      </c>
      <c r="G81" s="14">
        <f>SUMPRODUCT(G58:G77,$C$58:$C$77)/SUM($C$58:$C$77)</f>
        <v>4.0032823355068421E-2</v>
      </c>
      <c r="H81" s="14">
        <f>SUMPRODUCT(H58:H76,$C$58:$C$76)/SUM($C$58:$C$76)</f>
        <v>2.0019494163679888E-2</v>
      </c>
      <c r="I81" s="14">
        <f>SUMPRODUCT(I58:I75,$C$58:$C$75)/SUM($C$58:$C$75)</f>
        <v>2.3048815704391379E-2</v>
      </c>
      <c r="J81" s="14">
        <f>SUMPRODUCT(J58:J74,$C$58:$C$74)/SUM($C$58:$C$74)</f>
        <v>5.0895535802738028E-2</v>
      </c>
      <c r="K81" s="14">
        <f>SUMPRODUCT(K58:K73,$C$58:$C$73)/SUM($C$58:$C$73)</f>
        <v>3.7219430084923781E-2</v>
      </c>
      <c r="L81" s="14">
        <f>SUMPRODUCT(L58:L72,$C$58:$C$72)/SUM($C$58:$C$72)</f>
        <v>1.3258562018357159E-2</v>
      </c>
      <c r="M81" s="14">
        <f>SUMPRODUCT(M58:M71,$C$58:$C$71)/SUM($C$58:$C$71)</f>
        <v>1.7513441083123527E-2</v>
      </c>
      <c r="N81" s="14">
        <f>SUMPRODUCT(N58:N70,$C$58:$C$70)/SUM($C$58:$C$70)</f>
        <v>1.5076769347641563E-2</v>
      </c>
      <c r="O81" s="14">
        <f>SUMPRODUCT(O58:O69,$C$58:$C$69)/SUM($C$58:$C$69)</f>
        <v>2.1189898896743019E-2</v>
      </c>
      <c r="P81" s="14">
        <f>SUMPRODUCT(P58:P68,$C$58:$C$68)/SUM($C$58:$C$68)</f>
        <v>7.2038802956640134E-3</v>
      </c>
      <c r="Q81" s="14">
        <f>SUMPRODUCT(Q58:Q67,$C$58:$C$67)/SUM($C$58:$C$67)</f>
        <v>9.4112688177029787E-3</v>
      </c>
      <c r="R81" s="14">
        <f>SUMPRODUCT(R58:R66,$C$58:$C$66)/SUM($C$58:$C$66)</f>
        <v>2.8387410316436237E-2</v>
      </c>
      <c r="S81" s="14">
        <f>SUMPRODUCT(S58:S65,$C$58:$C$65)/SUM($C$58:$C$65)</f>
        <v>2.7345491960886524E-3</v>
      </c>
      <c r="T81" s="14">
        <f>SUMPRODUCT(T58:T64,$C$58:$C$64)/SUM($C$58:$C$64)</f>
        <v>1.9046648805025189E-3</v>
      </c>
      <c r="U81" s="14">
        <f>SUMPRODUCT(U58:U63,$C$58:$C$63)/SUM($C$58:$C$63)</f>
        <v>4.2181727413073596E-4</v>
      </c>
      <c r="V81" s="14">
        <f>SUMPRODUCT(V58:V62,$C$58:$C$62)/SUM($C$58:$C$62)</f>
        <v>1.6653102903222263E-3</v>
      </c>
      <c r="W81" s="14">
        <f>SUMPRODUCT(W58:W61,$C$58:$C$61)/SUM($C$58:$C$61)</f>
        <v>9.113959393656294E-4</v>
      </c>
      <c r="X81" s="14">
        <f>SUMPRODUCT(X58:X60,$C$58:$C$60)/SUM($C$58:$C$60)</f>
        <v>9.8318376753279524E-4</v>
      </c>
      <c r="Y81" s="14">
        <f>SUMPRODUCT(Y58:Y59,$C$58:$C$59)/SUM($C$58:$C$59)</f>
        <v>7.5785295550345299E-4</v>
      </c>
      <c r="Z81" s="15">
        <f>SUMPRODUCT(Z58:Z58,$C$58:$C$58)/SUM($C$58:$C$58)</f>
        <v>0</v>
      </c>
    </row>
    <row r="82" spans="2:26" ht="15.75" thickBot="1" x14ac:dyDescent="0.3">
      <c r="B82" s="16" t="s">
        <v>9</v>
      </c>
      <c r="Z82" s="17">
        <f>SUM(D81:Z81)</f>
        <v>0.43816763524216168</v>
      </c>
    </row>
    <row r="83" spans="2:26" x14ac:dyDescent="0.2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2:26" x14ac:dyDescent="0.25">
      <c r="Z84" s="9"/>
    </row>
    <row r="85" spans="2:26" x14ac:dyDescent="0.2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2:26" x14ac:dyDescent="0.25">
      <c r="Z86" s="9"/>
    </row>
  </sheetData>
  <mergeCells count="3">
    <mergeCell ref="C2:Z2"/>
    <mergeCell ref="C29:Z29"/>
    <mergeCell ref="C56:Z56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36"/>
  <sheetViews>
    <sheetView topLeftCell="A19" workbookViewId="0">
      <selection activeCell="E35" sqref="E35:S35"/>
    </sheetView>
  </sheetViews>
  <sheetFormatPr defaultRowHeight="15" x14ac:dyDescent="0.25"/>
  <cols>
    <col min="16" max="17" width="11" bestFit="1" customWidth="1"/>
    <col min="18" max="19" width="11" customWidth="1"/>
  </cols>
  <sheetData>
    <row r="1" spans="1:22" x14ac:dyDescent="0.25">
      <c r="B1" s="19" t="s">
        <v>0</v>
      </c>
      <c r="C1" s="19" t="s">
        <v>1</v>
      </c>
      <c r="D1" s="19">
        <v>202207</v>
      </c>
      <c r="E1" s="19">
        <v>202208</v>
      </c>
      <c r="F1" s="19">
        <v>202209</v>
      </c>
      <c r="G1" s="19">
        <v>202210</v>
      </c>
      <c r="H1" s="19">
        <v>202211</v>
      </c>
      <c r="I1" s="19">
        <v>202212</v>
      </c>
      <c r="J1" s="19">
        <v>202301</v>
      </c>
      <c r="K1" s="19">
        <v>202302</v>
      </c>
      <c r="L1" s="19">
        <v>202303</v>
      </c>
      <c r="M1" s="19">
        <v>202304</v>
      </c>
      <c r="N1" s="19">
        <v>202305</v>
      </c>
      <c r="O1" s="19">
        <v>202306</v>
      </c>
      <c r="P1" s="19">
        <v>202307</v>
      </c>
      <c r="Q1" s="19">
        <v>202308</v>
      </c>
      <c r="R1" s="19">
        <v>202309</v>
      </c>
      <c r="S1" s="19">
        <v>202310</v>
      </c>
      <c r="T1" t="s">
        <v>358</v>
      </c>
      <c r="U1" t="s">
        <v>358</v>
      </c>
      <c r="V1" t="s">
        <v>358</v>
      </c>
    </row>
    <row r="2" spans="1:22" x14ac:dyDescent="0.25">
      <c r="A2">
        <v>1</v>
      </c>
      <c r="B2" t="s">
        <v>203</v>
      </c>
      <c r="C2">
        <v>42.56</v>
      </c>
      <c r="D2">
        <v>3442217</v>
      </c>
      <c r="E2">
        <v>3534708</v>
      </c>
      <c r="F2">
        <v>3559032</v>
      </c>
      <c r="G2">
        <v>3517723</v>
      </c>
      <c r="H2">
        <v>3467837</v>
      </c>
      <c r="I2">
        <v>3433930</v>
      </c>
      <c r="J2">
        <v>3456421</v>
      </c>
      <c r="K2">
        <v>3439962</v>
      </c>
      <c r="L2">
        <v>3429453</v>
      </c>
      <c r="M2">
        <v>3443073</v>
      </c>
      <c r="N2">
        <v>3535565</v>
      </c>
      <c r="O2">
        <v>3625072</v>
      </c>
      <c r="P2">
        <v>3717564</v>
      </c>
      <c r="Q2">
        <v>3810055</v>
      </c>
      <c r="R2">
        <v>3129878</v>
      </c>
      <c r="S2">
        <v>2938058</v>
      </c>
    </row>
    <row r="3" spans="1:22" x14ac:dyDescent="0.25">
      <c r="A3">
        <v>7</v>
      </c>
      <c r="B3" t="s">
        <v>210</v>
      </c>
      <c r="C3">
        <v>37.119999999999997</v>
      </c>
      <c r="D3">
        <v>4882690</v>
      </c>
      <c r="E3">
        <v>5000606</v>
      </c>
      <c r="F3">
        <v>5114720</v>
      </c>
      <c r="G3">
        <v>5232637</v>
      </c>
      <c r="H3">
        <v>5346751</v>
      </c>
      <c r="I3">
        <v>5464668</v>
      </c>
      <c r="J3">
        <v>5582585</v>
      </c>
    </row>
    <row r="4" spans="1:22" x14ac:dyDescent="0.25">
      <c r="A4">
        <v>9</v>
      </c>
      <c r="B4" t="s">
        <v>213</v>
      </c>
      <c r="C4">
        <v>34.49</v>
      </c>
      <c r="D4">
        <v>1621106</v>
      </c>
      <c r="E4">
        <v>1631891</v>
      </c>
      <c r="F4">
        <v>1631891</v>
      </c>
      <c r="G4">
        <v>1631891</v>
      </c>
      <c r="H4">
        <v>1631891</v>
      </c>
      <c r="I4">
        <v>1631891</v>
      </c>
      <c r="J4">
        <v>1631891</v>
      </c>
      <c r="K4">
        <v>1631891</v>
      </c>
      <c r="L4">
        <v>1283625</v>
      </c>
    </row>
    <row r="5" spans="1:22" x14ac:dyDescent="0.25">
      <c r="A5">
        <v>11</v>
      </c>
      <c r="B5" t="s">
        <v>215</v>
      </c>
      <c r="C5">
        <v>42.58</v>
      </c>
      <c r="D5">
        <v>2869673</v>
      </c>
      <c r="E5">
        <v>2265010</v>
      </c>
      <c r="F5">
        <v>2231789</v>
      </c>
      <c r="G5">
        <v>2186516</v>
      </c>
      <c r="H5">
        <v>2073250</v>
      </c>
      <c r="I5">
        <v>1943236</v>
      </c>
      <c r="J5">
        <v>2000571</v>
      </c>
      <c r="K5">
        <v>1686377</v>
      </c>
      <c r="L5">
        <v>1381179</v>
      </c>
      <c r="M5">
        <v>1421047</v>
      </c>
      <c r="N5">
        <v>1463071</v>
      </c>
      <c r="O5">
        <v>1503739</v>
      </c>
    </row>
    <row r="6" spans="1:22" x14ac:dyDescent="0.25">
      <c r="A6">
        <v>13</v>
      </c>
      <c r="B6" t="s">
        <v>217</v>
      </c>
      <c r="C6">
        <v>42.56</v>
      </c>
      <c r="D6">
        <v>274250</v>
      </c>
      <c r="E6">
        <v>126116</v>
      </c>
    </row>
    <row r="7" spans="1:22" x14ac:dyDescent="0.25">
      <c r="A7">
        <v>14</v>
      </c>
      <c r="B7" t="s">
        <v>218</v>
      </c>
      <c r="C7">
        <v>42.54</v>
      </c>
      <c r="D7">
        <v>375800</v>
      </c>
      <c r="E7">
        <v>355632</v>
      </c>
      <c r="F7">
        <v>87562</v>
      </c>
    </row>
    <row r="8" spans="1:22" x14ac:dyDescent="0.25">
      <c r="A8">
        <v>15</v>
      </c>
      <c r="B8" t="s">
        <v>219</v>
      </c>
      <c r="C8">
        <v>42.56</v>
      </c>
      <c r="D8">
        <v>2487361</v>
      </c>
      <c r="E8">
        <v>2495909</v>
      </c>
      <c r="F8">
        <v>2495909</v>
      </c>
      <c r="G8">
        <v>2495909</v>
      </c>
      <c r="H8">
        <v>2495909</v>
      </c>
      <c r="I8">
        <v>2495909</v>
      </c>
      <c r="J8">
        <v>2495909</v>
      </c>
      <c r="K8">
        <v>2495909</v>
      </c>
      <c r="L8">
        <v>2495909</v>
      </c>
      <c r="M8">
        <v>2495909</v>
      </c>
      <c r="N8">
        <v>2495909</v>
      </c>
      <c r="O8">
        <v>2495909</v>
      </c>
    </row>
    <row r="9" spans="1:22" x14ac:dyDescent="0.25">
      <c r="A9">
        <v>16</v>
      </c>
      <c r="B9" t="s">
        <v>220</v>
      </c>
      <c r="C9">
        <v>42.57</v>
      </c>
      <c r="D9">
        <v>1625320</v>
      </c>
      <c r="E9">
        <v>1636498</v>
      </c>
      <c r="F9">
        <v>1636498</v>
      </c>
      <c r="G9">
        <v>1636498</v>
      </c>
      <c r="H9">
        <v>1636498</v>
      </c>
    </row>
    <row r="10" spans="1:22" x14ac:dyDescent="0.25">
      <c r="A10">
        <v>19</v>
      </c>
      <c r="B10" t="s">
        <v>223</v>
      </c>
      <c r="C10">
        <v>42.59</v>
      </c>
      <c r="D10">
        <v>883197</v>
      </c>
      <c r="E10">
        <v>907402</v>
      </c>
      <c r="F10">
        <v>930826</v>
      </c>
      <c r="G10">
        <v>653882</v>
      </c>
      <c r="H10">
        <v>668676</v>
      </c>
      <c r="I10">
        <v>683964</v>
      </c>
      <c r="J10">
        <v>699251</v>
      </c>
      <c r="K10">
        <v>713059</v>
      </c>
      <c r="L10">
        <v>728347</v>
      </c>
      <c r="M10">
        <v>741168</v>
      </c>
      <c r="N10">
        <v>741168</v>
      </c>
      <c r="O10">
        <v>741168</v>
      </c>
      <c r="P10">
        <v>741168</v>
      </c>
      <c r="Q10">
        <v>741168</v>
      </c>
      <c r="R10">
        <v>741168</v>
      </c>
      <c r="S10">
        <v>293065</v>
      </c>
    </row>
    <row r="11" spans="1:22" x14ac:dyDescent="0.25">
      <c r="A11">
        <v>20</v>
      </c>
      <c r="B11" t="s">
        <v>224</v>
      </c>
      <c r="C11">
        <v>37.14</v>
      </c>
      <c r="D11">
        <v>464198</v>
      </c>
      <c r="E11">
        <v>464928</v>
      </c>
      <c r="F11">
        <v>464928</v>
      </c>
      <c r="G11">
        <v>464928</v>
      </c>
      <c r="H11">
        <v>464928</v>
      </c>
      <c r="I11">
        <v>464928</v>
      </c>
      <c r="J11">
        <v>464928</v>
      </c>
      <c r="K11">
        <v>464928</v>
      </c>
      <c r="L11">
        <v>464928</v>
      </c>
    </row>
    <row r="12" spans="1:22" x14ac:dyDescent="0.25">
      <c r="A12">
        <v>22</v>
      </c>
      <c r="B12" t="s">
        <v>227</v>
      </c>
      <c r="C12">
        <v>42.6</v>
      </c>
      <c r="D12">
        <v>754329</v>
      </c>
      <c r="E12">
        <v>756959</v>
      </c>
      <c r="F12">
        <v>756959</v>
      </c>
      <c r="G12">
        <v>166670</v>
      </c>
    </row>
    <row r="13" spans="1:22" s="25" customFormat="1" x14ac:dyDescent="0.25">
      <c r="A13" s="25">
        <v>18</v>
      </c>
      <c r="B13" s="25" t="s">
        <v>222</v>
      </c>
      <c r="C13" s="25">
        <v>42.57</v>
      </c>
      <c r="D13" s="25">
        <v>1422020</v>
      </c>
      <c r="E13" s="25">
        <v>1434349</v>
      </c>
      <c r="F13" s="25">
        <v>1434349</v>
      </c>
      <c r="G13" s="25">
        <v>1434349</v>
      </c>
      <c r="H13" s="25">
        <v>1104349</v>
      </c>
      <c r="I13" s="25">
        <v>1034446</v>
      </c>
      <c r="J13" s="25">
        <v>1034446</v>
      </c>
      <c r="K13" s="25">
        <v>1034446</v>
      </c>
      <c r="L13" s="25">
        <v>1034446</v>
      </c>
      <c r="M13" s="25">
        <v>1034446</v>
      </c>
      <c r="N13" s="25">
        <v>1034446</v>
      </c>
      <c r="O13" s="25">
        <v>1034446</v>
      </c>
      <c r="P13" s="25">
        <v>1034446</v>
      </c>
      <c r="Q13" s="25">
        <v>1034446</v>
      </c>
      <c r="R13" s="25">
        <v>1034446</v>
      </c>
      <c r="S13" s="25">
        <v>1034446</v>
      </c>
      <c r="T13" s="25" t="s">
        <v>222</v>
      </c>
    </row>
    <row r="14" spans="1:22" s="23" customFormat="1" x14ac:dyDescent="0.25">
      <c r="A14" s="23">
        <v>25</v>
      </c>
      <c r="B14" s="23" t="s">
        <v>211</v>
      </c>
      <c r="C14" s="23">
        <v>42.57</v>
      </c>
      <c r="D14" s="23">
        <v>1075999</v>
      </c>
      <c r="E14" s="23">
        <v>1104877</v>
      </c>
      <c r="F14" s="23">
        <v>1132822</v>
      </c>
      <c r="G14" s="23">
        <v>1161700</v>
      </c>
      <c r="H14" s="23">
        <v>1161700</v>
      </c>
      <c r="I14" s="23">
        <v>1161700</v>
      </c>
      <c r="J14" s="23">
        <v>1161700</v>
      </c>
      <c r="K14" s="23">
        <v>1161700</v>
      </c>
      <c r="L14" s="23">
        <v>1161700</v>
      </c>
      <c r="M14" s="23">
        <v>1161700</v>
      </c>
      <c r="N14" s="23">
        <v>1161700</v>
      </c>
      <c r="O14" s="23">
        <v>1161700</v>
      </c>
      <c r="P14" s="23">
        <v>1161700</v>
      </c>
      <c r="Q14" s="23">
        <v>1161700</v>
      </c>
      <c r="R14" s="23">
        <v>1161700</v>
      </c>
      <c r="S14" s="23">
        <v>1161700</v>
      </c>
      <c r="U14" s="23" t="s">
        <v>211</v>
      </c>
    </row>
    <row r="15" spans="1:22" s="23" customFormat="1" x14ac:dyDescent="0.25">
      <c r="A15" s="23">
        <v>26</v>
      </c>
      <c r="B15" s="23" t="s">
        <v>204</v>
      </c>
      <c r="C15" s="23">
        <v>42.59</v>
      </c>
      <c r="D15" s="23">
        <v>985277</v>
      </c>
      <c r="E15" s="23">
        <v>1012031</v>
      </c>
      <c r="F15" s="23">
        <v>1037922</v>
      </c>
      <c r="G15" s="23">
        <v>1064676</v>
      </c>
      <c r="H15" s="23">
        <v>1064676</v>
      </c>
      <c r="I15" s="23">
        <v>1064676</v>
      </c>
      <c r="J15" s="23">
        <v>1064676</v>
      </c>
      <c r="K15" s="23">
        <v>1064676</v>
      </c>
      <c r="L15" s="23">
        <v>1064676</v>
      </c>
      <c r="M15" s="23">
        <v>1064676</v>
      </c>
      <c r="N15" s="23">
        <v>1064676</v>
      </c>
      <c r="O15" s="23">
        <v>1064676</v>
      </c>
      <c r="P15" s="23">
        <v>1064676</v>
      </c>
      <c r="Q15" s="23">
        <v>1064676</v>
      </c>
      <c r="R15" s="23">
        <v>1064676</v>
      </c>
      <c r="S15" s="23">
        <v>1064676</v>
      </c>
      <c r="U15" s="23" t="s">
        <v>204</v>
      </c>
    </row>
    <row r="16" spans="1:22" s="23" customFormat="1" x14ac:dyDescent="0.25">
      <c r="A16" s="23">
        <v>27</v>
      </c>
      <c r="B16" s="23" t="s">
        <v>228</v>
      </c>
      <c r="C16" s="23">
        <v>31.89</v>
      </c>
      <c r="D16" s="23">
        <v>304631</v>
      </c>
      <c r="E16" s="23">
        <v>304212</v>
      </c>
      <c r="F16" s="23">
        <v>304212</v>
      </c>
      <c r="G16" s="23">
        <v>304212</v>
      </c>
      <c r="H16" s="23">
        <v>304212</v>
      </c>
      <c r="I16" s="23">
        <v>304212</v>
      </c>
      <c r="J16" s="23">
        <v>304212</v>
      </c>
      <c r="K16" s="23">
        <v>304212</v>
      </c>
      <c r="L16" s="23">
        <v>304212</v>
      </c>
      <c r="M16" s="23">
        <v>304212</v>
      </c>
      <c r="N16" s="23">
        <v>304212</v>
      </c>
      <c r="O16" s="23">
        <v>304212</v>
      </c>
      <c r="P16" s="23">
        <v>304212</v>
      </c>
      <c r="Q16" s="23">
        <v>304212</v>
      </c>
      <c r="R16" s="23">
        <v>304212</v>
      </c>
      <c r="S16" s="23">
        <v>304212</v>
      </c>
      <c r="U16" s="23" t="s">
        <v>228</v>
      </c>
    </row>
    <row r="17" spans="1:22" s="23" customFormat="1" x14ac:dyDescent="0.25">
      <c r="A17" s="23">
        <v>28</v>
      </c>
      <c r="B17" s="23" t="s">
        <v>226</v>
      </c>
      <c r="C17" s="23">
        <v>31.89</v>
      </c>
      <c r="D17" s="23">
        <v>415070</v>
      </c>
      <c r="E17" s="23">
        <v>424246</v>
      </c>
      <c r="F17" s="23">
        <v>422911</v>
      </c>
      <c r="G17" s="23">
        <v>426371</v>
      </c>
      <c r="H17" s="23">
        <v>426371</v>
      </c>
      <c r="I17" s="23">
        <v>426371</v>
      </c>
      <c r="J17" s="23">
        <v>426371</v>
      </c>
      <c r="K17" s="23">
        <v>426371</v>
      </c>
      <c r="L17" s="23">
        <v>426371</v>
      </c>
      <c r="M17" s="23">
        <v>426371</v>
      </c>
      <c r="N17" s="23">
        <v>426371</v>
      </c>
      <c r="O17" s="23">
        <v>426371</v>
      </c>
      <c r="P17" s="23">
        <v>426371</v>
      </c>
      <c r="Q17" s="23">
        <v>426371</v>
      </c>
      <c r="R17" s="23">
        <v>426371</v>
      </c>
      <c r="S17" s="23">
        <v>426371</v>
      </c>
      <c r="U17" s="23" t="s">
        <v>226</v>
      </c>
    </row>
    <row r="18" spans="1:22" s="23" customFormat="1" x14ac:dyDescent="0.25">
      <c r="A18" s="23">
        <v>29</v>
      </c>
      <c r="B18" s="23" t="s">
        <v>229</v>
      </c>
      <c r="C18" s="23">
        <v>42.57</v>
      </c>
      <c r="D18" s="23">
        <v>509793</v>
      </c>
      <c r="E18" s="23">
        <v>523692</v>
      </c>
      <c r="F18" s="23">
        <v>529520</v>
      </c>
      <c r="G18" s="23">
        <v>529520</v>
      </c>
      <c r="H18" s="23">
        <v>529520</v>
      </c>
      <c r="I18" s="23">
        <v>529520</v>
      </c>
      <c r="J18" s="23">
        <v>529520</v>
      </c>
      <c r="K18" s="23">
        <v>529520</v>
      </c>
      <c r="L18" s="23">
        <v>529520</v>
      </c>
      <c r="M18" s="23">
        <v>529520</v>
      </c>
      <c r="N18" s="23">
        <v>529520</v>
      </c>
      <c r="O18" s="23">
        <v>529520</v>
      </c>
      <c r="P18" s="23">
        <v>529520</v>
      </c>
      <c r="Q18" s="23">
        <v>529520</v>
      </c>
      <c r="R18" s="23">
        <v>529520</v>
      </c>
      <c r="S18" s="23">
        <v>529520</v>
      </c>
      <c r="U18" s="23" t="s">
        <v>229</v>
      </c>
    </row>
    <row r="19" spans="1:22" s="23" customFormat="1" x14ac:dyDescent="0.25">
      <c r="A19" s="23">
        <v>30</v>
      </c>
      <c r="B19" s="23" t="s">
        <v>230</v>
      </c>
      <c r="C19" s="23">
        <v>42.57</v>
      </c>
      <c r="D19" s="23">
        <v>1107442</v>
      </c>
      <c r="E19" s="23">
        <v>1137144</v>
      </c>
      <c r="F19" s="23">
        <v>1165888</v>
      </c>
      <c r="G19" s="23">
        <v>1195589</v>
      </c>
      <c r="H19" s="23">
        <v>1195589</v>
      </c>
      <c r="I19" s="23">
        <v>1195589</v>
      </c>
      <c r="J19" s="23">
        <v>1195589</v>
      </c>
      <c r="K19" s="23">
        <v>1195589</v>
      </c>
      <c r="L19" s="23">
        <v>1195589</v>
      </c>
      <c r="M19" s="23">
        <v>1195589</v>
      </c>
      <c r="N19" s="23">
        <v>1195589</v>
      </c>
      <c r="O19" s="23">
        <v>1195589</v>
      </c>
      <c r="P19" s="23">
        <v>1195589</v>
      </c>
      <c r="Q19" s="23">
        <v>1195589</v>
      </c>
      <c r="R19" s="23">
        <v>1195589</v>
      </c>
      <c r="S19" s="23">
        <v>1195589</v>
      </c>
      <c r="U19" s="23" t="s">
        <v>230</v>
      </c>
    </row>
    <row r="20" spans="1:22" s="32" customFormat="1" x14ac:dyDescent="0.25">
      <c r="A20" s="32">
        <v>2</v>
      </c>
      <c r="B20" s="32" t="s">
        <v>205</v>
      </c>
      <c r="C20" s="32">
        <v>42.58</v>
      </c>
      <c r="D20" s="32">
        <v>487955</v>
      </c>
      <c r="E20" s="32">
        <v>489364</v>
      </c>
      <c r="F20" s="32">
        <v>489364</v>
      </c>
      <c r="G20" s="32">
        <v>489364</v>
      </c>
      <c r="H20" s="32">
        <v>489364</v>
      </c>
      <c r="I20" s="32">
        <v>489364</v>
      </c>
      <c r="J20" s="32">
        <v>489364</v>
      </c>
      <c r="K20" s="32">
        <v>489364</v>
      </c>
      <c r="L20" s="32">
        <v>489364</v>
      </c>
      <c r="M20" s="32">
        <v>489364</v>
      </c>
      <c r="N20" s="32">
        <v>489364</v>
      </c>
      <c r="O20" s="32">
        <v>489364</v>
      </c>
      <c r="P20" s="32">
        <v>489364</v>
      </c>
      <c r="Q20" s="32">
        <v>489364</v>
      </c>
      <c r="R20" s="32">
        <v>489364</v>
      </c>
      <c r="S20" s="32">
        <v>489364</v>
      </c>
      <c r="V20" s="32" t="s">
        <v>205</v>
      </c>
    </row>
    <row r="21" spans="1:22" s="32" customFormat="1" x14ac:dyDescent="0.25">
      <c r="A21" s="32">
        <v>3</v>
      </c>
      <c r="B21" s="32" t="s">
        <v>206</v>
      </c>
      <c r="C21" s="32">
        <v>42.59</v>
      </c>
      <c r="D21" s="32">
        <v>2545398</v>
      </c>
      <c r="E21" s="32">
        <v>2613307</v>
      </c>
      <c r="F21" s="32">
        <v>2679026</v>
      </c>
      <c r="G21" s="32">
        <v>2746934</v>
      </c>
      <c r="H21" s="32">
        <v>2762269</v>
      </c>
      <c r="I21" s="32">
        <v>2762269</v>
      </c>
      <c r="J21" s="32">
        <v>2762269</v>
      </c>
      <c r="K21" s="32">
        <v>2762269</v>
      </c>
      <c r="L21" s="32">
        <v>2762269</v>
      </c>
      <c r="M21" s="32">
        <v>2762269</v>
      </c>
      <c r="N21" s="32">
        <v>2762269</v>
      </c>
      <c r="O21" s="32">
        <v>2762269</v>
      </c>
      <c r="P21" s="32">
        <v>2762269</v>
      </c>
      <c r="Q21" s="32">
        <v>2762269</v>
      </c>
      <c r="R21" s="32">
        <v>2762269</v>
      </c>
      <c r="S21" s="32">
        <v>2762269</v>
      </c>
      <c r="V21" s="32" t="s">
        <v>206</v>
      </c>
    </row>
    <row r="22" spans="1:22" s="32" customFormat="1" x14ac:dyDescent="0.25">
      <c r="A22" s="32">
        <v>4</v>
      </c>
      <c r="B22" s="32" t="s">
        <v>207</v>
      </c>
      <c r="C22" s="32">
        <v>37.130000000000003</v>
      </c>
      <c r="D22" s="32">
        <v>4234165</v>
      </c>
      <c r="E22" s="32">
        <v>4234165</v>
      </c>
      <c r="F22" s="32">
        <v>4234165</v>
      </c>
      <c r="G22" s="32">
        <v>4234165</v>
      </c>
      <c r="H22" s="32">
        <v>4234165</v>
      </c>
      <c r="I22" s="32">
        <v>4234165</v>
      </c>
      <c r="J22" s="32">
        <v>4234165</v>
      </c>
      <c r="K22" s="32">
        <v>4234165</v>
      </c>
      <c r="L22" s="32">
        <v>4234165</v>
      </c>
      <c r="M22" s="32">
        <v>4234165</v>
      </c>
      <c r="N22" s="32">
        <v>4234165</v>
      </c>
      <c r="O22" s="32">
        <v>4234165</v>
      </c>
      <c r="P22" s="32">
        <v>4234165</v>
      </c>
      <c r="Q22" s="32">
        <v>4234165</v>
      </c>
      <c r="R22" s="32">
        <v>4234165</v>
      </c>
      <c r="S22" s="32">
        <v>4234165</v>
      </c>
      <c r="V22" s="32" t="s">
        <v>207</v>
      </c>
    </row>
    <row r="23" spans="1:22" s="32" customFormat="1" x14ac:dyDescent="0.25">
      <c r="A23" s="32">
        <v>5</v>
      </c>
      <c r="B23" s="32" t="s">
        <v>208</v>
      </c>
      <c r="C23" s="32">
        <v>37.15</v>
      </c>
      <c r="D23" s="32">
        <v>588021</v>
      </c>
      <c r="E23" s="32">
        <v>588021</v>
      </c>
      <c r="F23" s="32">
        <v>588021</v>
      </c>
      <c r="G23" s="32">
        <v>588021</v>
      </c>
      <c r="H23" s="32">
        <v>588021</v>
      </c>
      <c r="I23" s="32">
        <v>588021</v>
      </c>
      <c r="J23" s="32">
        <v>588021</v>
      </c>
      <c r="K23" s="32">
        <v>588021</v>
      </c>
      <c r="L23" s="32">
        <v>588021</v>
      </c>
      <c r="M23" s="32">
        <v>588021</v>
      </c>
      <c r="N23" s="32">
        <v>588021</v>
      </c>
      <c r="O23" s="32">
        <v>588021</v>
      </c>
      <c r="P23" s="32">
        <v>588021</v>
      </c>
      <c r="Q23" s="32">
        <v>588021</v>
      </c>
      <c r="R23" s="32">
        <v>588021</v>
      </c>
      <c r="S23" s="32">
        <v>588021</v>
      </c>
      <c r="V23" s="32" t="s">
        <v>208</v>
      </c>
    </row>
    <row r="24" spans="1:22" s="32" customFormat="1" x14ac:dyDescent="0.25">
      <c r="A24" s="32">
        <v>6</v>
      </c>
      <c r="B24" s="32" t="s">
        <v>209</v>
      </c>
      <c r="C24" s="32">
        <v>37.15</v>
      </c>
      <c r="D24" s="32">
        <v>620611</v>
      </c>
      <c r="E24" s="32">
        <v>620611</v>
      </c>
      <c r="F24" s="32">
        <v>620611</v>
      </c>
      <c r="G24" s="32">
        <v>620611</v>
      </c>
      <c r="H24" s="32">
        <v>620611</v>
      </c>
      <c r="I24" s="32">
        <v>620611</v>
      </c>
      <c r="J24" s="32">
        <v>620611</v>
      </c>
      <c r="K24" s="32">
        <v>620611</v>
      </c>
      <c r="L24" s="32">
        <v>620611</v>
      </c>
      <c r="M24" s="32">
        <v>620611</v>
      </c>
      <c r="N24" s="32">
        <v>620611</v>
      </c>
      <c r="O24" s="32">
        <v>620611</v>
      </c>
      <c r="P24" s="32">
        <v>620611</v>
      </c>
      <c r="Q24" s="32">
        <v>620611</v>
      </c>
      <c r="R24" s="32">
        <v>620611</v>
      </c>
      <c r="S24" s="32">
        <v>620611</v>
      </c>
      <c r="V24" s="32" t="s">
        <v>209</v>
      </c>
    </row>
    <row r="25" spans="1:22" s="32" customFormat="1" x14ac:dyDescent="0.25">
      <c r="A25" s="32">
        <v>8</v>
      </c>
      <c r="B25" s="32" t="s">
        <v>212</v>
      </c>
      <c r="C25" s="32">
        <v>42.58</v>
      </c>
      <c r="D25" s="32">
        <v>443569</v>
      </c>
      <c r="E25" s="32">
        <v>444949</v>
      </c>
      <c r="F25" s="32">
        <v>444949</v>
      </c>
      <c r="G25" s="32">
        <v>444949</v>
      </c>
      <c r="H25" s="32">
        <v>426142</v>
      </c>
      <c r="I25" s="32">
        <v>420542</v>
      </c>
      <c r="J25" s="32">
        <v>420542</v>
      </c>
      <c r="K25" s="32">
        <v>420542</v>
      </c>
      <c r="L25" s="32">
        <v>420542</v>
      </c>
      <c r="M25" s="32">
        <v>420542</v>
      </c>
      <c r="N25" s="32">
        <v>420542</v>
      </c>
      <c r="O25" s="32">
        <v>420542</v>
      </c>
      <c r="P25" s="32">
        <v>420542</v>
      </c>
      <c r="Q25" s="32">
        <v>420542</v>
      </c>
      <c r="R25" s="32">
        <v>420542</v>
      </c>
      <c r="S25" s="32">
        <v>420542</v>
      </c>
      <c r="V25" s="32" t="s">
        <v>212</v>
      </c>
    </row>
    <row r="26" spans="1:22" s="32" customFormat="1" x14ac:dyDescent="0.25">
      <c r="A26" s="32">
        <v>10</v>
      </c>
      <c r="B26" s="32" t="s">
        <v>214</v>
      </c>
      <c r="C26" s="32">
        <v>42.56</v>
      </c>
      <c r="D26" s="32">
        <v>1522824</v>
      </c>
      <c r="E26" s="32">
        <v>1534828</v>
      </c>
      <c r="F26" s="32">
        <v>1534828</v>
      </c>
      <c r="G26" s="32">
        <v>1534828</v>
      </c>
      <c r="H26" s="32">
        <v>1534828</v>
      </c>
      <c r="I26" s="32">
        <v>1534828</v>
      </c>
      <c r="J26" s="32">
        <v>1534828</v>
      </c>
      <c r="K26" s="32">
        <v>1534828</v>
      </c>
      <c r="L26" s="32">
        <v>1491241</v>
      </c>
      <c r="M26" s="32">
        <v>1447654</v>
      </c>
      <c r="N26" s="32">
        <v>1404067</v>
      </c>
      <c r="O26" s="32">
        <v>1280078</v>
      </c>
      <c r="P26" s="32">
        <v>1280078</v>
      </c>
      <c r="Q26" s="32">
        <v>1280078</v>
      </c>
      <c r="R26" s="32">
        <v>1280078</v>
      </c>
      <c r="S26" s="32">
        <v>1280078</v>
      </c>
      <c r="V26" s="32" t="s">
        <v>214</v>
      </c>
    </row>
    <row r="27" spans="1:22" s="32" customFormat="1" x14ac:dyDescent="0.25">
      <c r="A27" s="32">
        <v>12</v>
      </c>
      <c r="B27" s="32" t="s">
        <v>216</v>
      </c>
      <c r="C27" s="32">
        <v>42.58</v>
      </c>
      <c r="D27" s="32">
        <v>1920711</v>
      </c>
      <c r="E27" s="32">
        <v>1927345</v>
      </c>
      <c r="F27" s="32">
        <v>1927345</v>
      </c>
      <c r="G27" s="32">
        <v>1927345</v>
      </c>
      <c r="H27" s="32">
        <v>1927345</v>
      </c>
      <c r="I27" s="32">
        <v>1927345</v>
      </c>
      <c r="J27" s="32">
        <v>1927345</v>
      </c>
      <c r="K27" s="32">
        <v>1927345</v>
      </c>
      <c r="L27" s="32">
        <v>1927345</v>
      </c>
      <c r="M27" s="32">
        <v>1927345</v>
      </c>
      <c r="N27" s="32">
        <v>1927345</v>
      </c>
      <c r="O27" s="32">
        <v>1927345</v>
      </c>
      <c r="P27" s="32">
        <v>1927345</v>
      </c>
      <c r="Q27" s="32">
        <v>1927345</v>
      </c>
      <c r="R27" s="32">
        <v>1927345</v>
      </c>
      <c r="S27" s="32">
        <v>1927345</v>
      </c>
      <c r="V27" s="32" t="s">
        <v>216</v>
      </c>
    </row>
    <row r="28" spans="1:22" s="32" customFormat="1" x14ac:dyDescent="0.25">
      <c r="A28" s="32">
        <v>17</v>
      </c>
      <c r="B28" s="32" t="s">
        <v>221</v>
      </c>
      <c r="C28" s="32">
        <v>42.57</v>
      </c>
      <c r="D28" s="32">
        <v>5416527</v>
      </c>
      <c r="E28" s="32">
        <v>5416527</v>
      </c>
      <c r="F28" s="32">
        <v>5416527</v>
      </c>
      <c r="G28" s="32">
        <v>5416527</v>
      </c>
      <c r="H28" s="32">
        <v>5416527</v>
      </c>
      <c r="I28" s="32">
        <v>5416527</v>
      </c>
      <c r="J28" s="32">
        <v>5416527</v>
      </c>
      <c r="K28" s="32">
        <v>5416527</v>
      </c>
      <c r="L28" s="32">
        <v>5416527</v>
      </c>
      <c r="M28" s="32">
        <v>5416527</v>
      </c>
      <c r="N28" s="32">
        <v>5416527</v>
      </c>
      <c r="O28" s="32">
        <v>5416527</v>
      </c>
      <c r="P28" s="32">
        <v>5416527</v>
      </c>
      <c r="Q28" s="32">
        <v>5416527</v>
      </c>
      <c r="R28" s="32">
        <v>5416527</v>
      </c>
      <c r="S28" s="32">
        <v>5416527</v>
      </c>
      <c r="V28" s="32" t="s">
        <v>221</v>
      </c>
    </row>
    <row r="29" spans="1:22" s="32" customFormat="1" x14ac:dyDescent="0.25">
      <c r="A29" s="32">
        <v>21</v>
      </c>
      <c r="B29" s="32" t="s">
        <v>225</v>
      </c>
      <c r="C29" s="32">
        <v>42.57</v>
      </c>
      <c r="D29" s="32">
        <v>935578</v>
      </c>
      <c r="E29" s="32">
        <v>935578</v>
      </c>
      <c r="F29" s="32">
        <v>935578</v>
      </c>
      <c r="G29" s="32">
        <v>935578</v>
      </c>
      <c r="H29" s="32">
        <v>935578</v>
      </c>
      <c r="I29" s="32">
        <v>935578</v>
      </c>
      <c r="J29" s="32">
        <v>935578</v>
      </c>
      <c r="K29" s="32">
        <v>935578</v>
      </c>
      <c r="L29" s="32">
        <v>935578</v>
      </c>
      <c r="M29" s="32">
        <v>935578</v>
      </c>
      <c r="N29" s="32">
        <v>935578</v>
      </c>
      <c r="O29" s="32">
        <v>935578</v>
      </c>
      <c r="P29" s="32">
        <v>935578</v>
      </c>
      <c r="Q29" s="32">
        <v>935578</v>
      </c>
      <c r="R29" s="32">
        <v>935578</v>
      </c>
      <c r="S29" s="32">
        <v>935578</v>
      </c>
      <c r="V29" s="32" t="s">
        <v>225</v>
      </c>
    </row>
    <row r="30" spans="1:22" s="32" customFormat="1" x14ac:dyDescent="0.25">
      <c r="A30" s="32">
        <v>23</v>
      </c>
      <c r="B30" s="32" t="s">
        <v>231</v>
      </c>
      <c r="C30" s="32">
        <v>42.57</v>
      </c>
      <c r="D30" s="32">
        <v>567562</v>
      </c>
      <c r="E30" s="32">
        <v>567562</v>
      </c>
      <c r="F30" s="32">
        <v>567562</v>
      </c>
      <c r="G30" s="32">
        <v>567562</v>
      </c>
      <c r="H30" s="32">
        <v>567562</v>
      </c>
      <c r="I30" s="32">
        <v>567562</v>
      </c>
      <c r="J30" s="32">
        <v>567562</v>
      </c>
      <c r="K30" s="32">
        <v>567562</v>
      </c>
      <c r="L30" s="32">
        <v>567562</v>
      </c>
      <c r="M30" s="32">
        <v>567562</v>
      </c>
      <c r="N30" s="32">
        <v>567562</v>
      </c>
      <c r="O30" s="32">
        <v>567562</v>
      </c>
      <c r="P30" s="32">
        <v>567562</v>
      </c>
      <c r="Q30" s="32">
        <v>567562</v>
      </c>
      <c r="R30" s="32">
        <v>567562</v>
      </c>
      <c r="S30" s="32">
        <v>567562</v>
      </c>
      <c r="V30" s="32" t="s">
        <v>231</v>
      </c>
    </row>
    <row r="31" spans="1:22" s="32" customFormat="1" x14ac:dyDescent="0.25">
      <c r="A31" s="32">
        <v>24</v>
      </c>
      <c r="B31" s="32" t="s">
        <v>232</v>
      </c>
      <c r="C31" s="32">
        <v>42.54</v>
      </c>
      <c r="D31" s="32">
        <v>341130</v>
      </c>
      <c r="E31" s="32">
        <v>350302</v>
      </c>
      <c r="F31" s="32">
        <v>359179</v>
      </c>
      <c r="G31" s="32">
        <v>368352</v>
      </c>
      <c r="H31" s="32">
        <v>377228</v>
      </c>
      <c r="I31" s="32">
        <v>386401</v>
      </c>
      <c r="J31" s="32">
        <v>395574</v>
      </c>
      <c r="K31" s="32">
        <v>401492</v>
      </c>
      <c r="L31" s="32">
        <v>401492</v>
      </c>
      <c r="M31" s="32">
        <v>401492</v>
      </c>
      <c r="N31" s="32">
        <v>401492</v>
      </c>
      <c r="O31" s="32">
        <v>320455.51</v>
      </c>
      <c r="P31" s="32">
        <v>320455.51</v>
      </c>
      <c r="Q31" s="32">
        <v>320455.51</v>
      </c>
      <c r="R31" s="32">
        <v>320455.51</v>
      </c>
      <c r="S31" s="32">
        <v>320455.51</v>
      </c>
      <c r="V31" s="32" t="s">
        <v>232</v>
      </c>
    </row>
    <row r="34" spans="2:19" x14ac:dyDescent="0.25">
      <c r="D34" s="1">
        <f>SUM(D2:D31)</f>
        <v>45124424</v>
      </c>
      <c r="E34" s="19">
        <f>SUM(E2:E31)</f>
        <v>44838769</v>
      </c>
      <c r="F34" s="19">
        <f t="shared" ref="F34:O34" si="0">SUM(F2:F31)</f>
        <v>44734893</v>
      </c>
      <c r="G34" s="19">
        <f t="shared" si="0"/>
        <v>43977307</v>
      </c>
      <c r="H34" s="19">
        <f t="shared" si="0"/>
        <v>43451797</v>
      </c>
      <c r="I34" s="19">
        <f t="shared" si="0"/>
        <v>41718253</v>
      </c>
      <c r="J34" s="19">
        <f t="shared" si="0"/>
        <v>41940456</v>
      </c>
      <c r="K34" s="19">
        <f t="shared" si="0"/>
        <v>36046944</v>
      </c>
      <c r="L34" s="19">
        <f t="shared" si="0"/>
        <v>35354672</v>
      </c>
      <c r="M34" s="19">
        <f t="shared" si="0"/>
        <v>33628841</v>
      </c>
      <c r="N34" s="19">
        <f t="shared" si="0"/>
        <v>33719770</v>
      </c>
      <c r="O34" s="19">
        <f t="shared" si="0"/>
        <v>33644919.509999998</v>
      </c>
      <c r="P34" s="19">
        <f>SUM(P2:P31)</f>
        <v>29737763.510000002</v>
      </c>
      <c r="Q34" s="19">
        <f>SUM(Q2:Q31)</f>
        <v>29830254.510000002</v>
      </c>
      <c r="R34" s="19">
        <f>SUM(R2:R31)</f>
        <v>29150077.510000002</v>
      </c>
      <c r="S34" s="19">
        <f>SUM(S2:S31)</f>
        <v>28510154.510000002</v>
      </c>
    </row>
    <row r="35" spans="2:19" x14ac:dyDescent="0.25">
      <c r="B35" t="s">
        <v>2</v>
      </c>
      <c r="E35" s="19">
        <f t="shared" ref="E35:P35" si="1">IF(D34&gt;E34,D34-E34,"-")</f>
        <v>285655</v>
      </c>
      <c r="F35" s="19">
        <f t="shared" si="1"/>
        <v>103876</v>
      </c>
      <c r="G35" s="19">
        <f t="shared" si="1"/>
        <v>757586</v>
      </c>
      <c r="H35" s="19">
        <f t="shared" si="1"/>
        <v>525510</v>
      </c>
      <c r="I35" s="19">
        <f t="shared" si="1"/>
        <v>1733544</v>
      </c>
      <c r="J35" s="19" t="str">
        <f t="shared" si="1"/>
        <v>-</v>
      </c>
      <c r="K35" s="19">
        <f t="shared" si="1"/>
        <v>5893512</v>
      </c>
      <c r="L35" s="19">
        <f t="shared" si="1"/>
        <v>692272</v>
      </c>
      <c r="M35" s="19">
        <f t="shared" si="1"/>
        <v>1725831</v>
      </c>
      <c r="N35" s="19" t="str">
        <f t="shared" si="1"/>
        <v>-</v>
      </c>
      <c r="O35" s="19">
        <f t="shared" si="1"/>
        <v>74850.490000002086</v>
      </c>
      <c r="P35" s="19">
        <f t="shared" si="1"/>
        <v>3907155.9999999963</v>
      </c>
      <c r="Q35" s="19" t="str">
        <f>IF(P34&gt;Q34,P34-Q34,"-")</f>
        <v>-</v>
      </c>
      <c r="R35" s="19">
        <f>IF(Q34&gt;R34,Q34-R34,"-")</f>
        <v>680177</v>
      </c>
      <c r="S35" s="19">
        <f>IF(R34&gt;S34,R34-S34,"-")</f>
        <v>639923</v>
      </c>
    </row>
    <row r="36" spans="2:19" x14ac:dyDescent="0.25">
      <c r="B36" t="s">
        <v>1</v>
      </c>
      <c r="C36" s="21">
        <f>SUMPRODUCT(D2:D31,C2:C31)/D34</f>
        <v>40.809722907709585</v>
      </c>
    </row>
  </sheetData>
  <autoFilter ref="A1:V19" xr:uid="{00000000-0001-0000-1200-000000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5"/>
  <sheetViews>
    <sheetView topLeftCell="A28" workbookViewId="0">
      <selection activeCell="E44" sqref="E44:R44"/>
    </sheetView>
  </sheetViews>
  <sheetFormatPr defaultRowHeight="15" x14ac:dyDescent="0.25"/>
  <cols>
    <col min="4" max="5" width="11" bestFit="1" customWidth="1"/>
    <col min="15" max="15" width="9" style="27" bestFit="1" customWidth="1"/>
    <col min="16" max="18" width="9" style="27" customWidth="1"/>
  </cols>
  <sheetData>
    <row r="1" spans="1:20" x14ac:dyDescent="0.25">
      <c r="A1" s="19"/>
      <c r="B1" s="19" t="s">
        <v>0</v>
      </c>
      <c r="C1" s="19" t="s">
        <v>1</v>
      </c>
      <c r="D1" s="19">
        <v>202208</v>
      </c>
      <c r="E1" s="19">
        <v>202209</v>
      </c>
      <c r="F1" s="19">
        <v>202210</v>
      </c>
      <c r="G1" s="19">
        <v>202211</v>
      </c>
      <c r="H1" s="19">
        <v>202212</v>
      </c>
      <c r="I1" s="19">
        <v>202301</v>
      </c>
      <c r="J1" s="19">
        <v>202302</v>
      </c>
      <c r="K1" s="19">
        <v>202303</v>
      </c>
      <c r="L1" s="19">
        <v>202304</v>
      </c>
      <c r="M1" s="19">
        <v>202305</v>
      </c>
      <c r="N1" s="19">
        <v>202306</v>
      </c>
      <c r="O1" s="26">
        <v>202307</v>
      </c>
      <c r="P1" s="26">
        <v>202308</v>
      </c>
      <c r="Q1" s="26">
        <v>202309</v>
      </c>
      <c r="R1" s="26">
        <v>202310</v>
      </c>
      <c r="S1" t="s">
        <v>358</v>
      </c>
      <c r="T1" t="s">
        <v>358</v>
      </c>
    </row>
    <row r="2" spans="1:20" x14ac:dyDescent="0.25">
      <c r="A2">
        <v>2</v>
      </c>
      <c r="B2" t="s">
        <v>235</v>
      </c>
      <c r="C2">
        <v>42.57</v>
      </c>
      <c r="D2">
        <v>421094</v>
      </c>
      <c r="E2">
        <v>388280</v>
      </c>
      <c r="F2">
        <v>388280</v>
      </c>
      <c r="G2">
        <v>388280</v>
      </c>
      <c r="H2">
        <v>323632.63</v>
      </c>
      <c r="I2">
        <v>323632.63</v>
      </c>
      <c r="J2">
        <v>303332.63</v>
      </c>
      <c r="K2">
        <v>283032.63</v>
      </c>
      <c r="L2">
        <v>283032.63</v>
      </c>
      <c r="M2">
        <v>262732.63</v>
      </c>
      <c r="N2">
        <v>242432.63</v>
      </c>
      <c r="O2" s="27">
        <v>222132.63</v>
      </c>
      <c r="P2" s="27">
        <v>202132.63</v>
      </c>
      <c r="Q2" s="27">
        <v>181832.63</v>
      </c>
      <c r="R2" s="27">
        <v>181832.63</v>
      </c>
    </row>
    <row r="3" spans="1:20" x14ac:dyDescent="0.25">
      <c r="A3">
        <v>3</v>
      </c>
      <c r="B3" t="s">
        <v>236</v>
      </c>
      <c r="C3">
        <v>42.57</v>
      </c>
      <c r="D3">
        <v>467104</v>
      </c>
      <c r="E3">
        <v>469539</v>
      </c>
      <c r="F3">
        <v>469539</v>
      </c>
      <c r="G3">
        <v>469539</v>
      </c>
      <c r="H3">
        <v>462625</v>
      </c>
      <c r="I3">
        <v>462625</v>
      </c>
      <c r="J3">
        <v>435325</v>
      </c>
      <c r="K3">
        <v>408025</v>
      </c>
      <c r="L3">
        <v>408025</v>
      </c>
      <c r="M3">
        <v>354225</v>
      </c>
      <c r="N3">
        <v>354225</v>
      </c>
      <c r="O3" s="27">
        <v>327225</v>
      </c>
      <c r="P3" s="27">
        <v>300425</v>
      </c>
      <c r="Q3" s="27">
        <v>273425</v>
      </c>
      <c r="R3" s="27">
        <v>246425</v>
      </c>
    </row>
    <row r="4" spans="1:20" x14ac:dyDescent="0.25">
      <c r="A4">
        <v>4</v>
      </c>
      <c r="B4" t="s">
        <v>237</v>
      </c>
      <c r="C4">
        <v>42.56</v>
      </c>
      <c r="D4">
        <v>528499</v>
      </c>
    </row>
    <row r="5" spans="1:20" x14ac:dyDescent="0.25">
      <c r="A5">
        <v>8</v>
      </c>
      <c r="B5" t="s">
        <v>241</v>
      </c>
      <c r="C5">
        <v>42.57</v>
      </c>
      <c r="D5">
        <v>2099114</v>
      </c>
      <c r="E5">
        <v>2099114</v>
      </c>
      <c r="F5">
        <v>2099114</v>
      </c>
      <c r="G5">
        <v>2099114</v>
      </c>
      <c r="H5">
        <v>1471467</v>
      </c>
      <c r="I5">
        <v>1221467</v>
      </c>
      <c r="J5">
        <v>1221467</v>
      </c>
      <c r="K5">
        <v>999984</v>
      </c>
      <c r="L5">
        <v>999984</v>
      </c>
    </row>
    <row r="6" spans="1:20" x14ac:dyDescent="0.25">
      <c r="A6">
        <v>9</v>
      </c>
      <c r="B6" t="s">
        <v>242</v>
      </c>
      <c r="C6">
        <v>42.57</v>
      </c>
      <c r="D6">
        <v>280199</v>
      </c>
      <c r="E6">
        <v>281678</v>
      </c>
      <c r="F6">
        <v>281678</v>
      </c>
    </row>
    <row r="7" spans="1:20" x14ac:dyDescent="0.25">
      <c r="A7">
        <v>11</v>
      </c>
      <c r="B7" t="s">
        <v>244</v>
      </c>
      <c r="C7">
        <v>42.58</v>
      </c>
      <c r="D7">
        <v>1793055</v>
      </c>
      <c r="E7">
        <v>1806942</v>
      </c>
      <c r="F7">
        <v>1806942</v>
      </c>
      <c r="G7">
        <v>1746942</v>
      </c>
      <c r="H7">
        <v>1721942</v>
      </c>
      <c r="I7">
        <v>1721942</v>
      </c>
      <c r="J7">
        <v>1721942</v>
      </c>
      <c r="K7">
        <v>1670611</v>
      </c>
      <c r="L7">
        <v>1614350</v>
      </c>
      <c r="M7">
        <v>1058089</v>
      </c>
      <c r="N7">
        <v>998089</v>
      </c>
      <c r="O7" s="27">
        <v>938089</v>
      </c>
      <c r="P7" s="27">
        <v>878089</v>
      </c>
      <c r="Q7" s="27">
        <v>818089</v>
      </c>
      <c r="R7" s="27">
        <v>758089</v>
      </c>
    </row>
    <row r="8" spans="1:20" x14ac:dyDescent="0.25">
      <c r="A8">
        <v>12</v>
      </c>
      <c r="B8" t="s">
        <v>245</v>
      </c>
      <c r="C8">
        <v>42.57</v>
      </c>
      <c r="D8">
        <v>3338593</v>
      </c>
      <c r="E8">
        <v>3338593</v>
      </c>
      <c r="F8">
        <v>3338593</v>
      </c>
      <c r="G8">
        <v>3203593</v>
      </c>
      <c r="H8">
        <v>3164393</v>
      </c>
      <c r="I8">
        <v>3131972.5</v>
      </c>
      <c r="J8">
        <v>2904425.72</v>
      </c>
      <c r="K8">
        <v>2837525.72</v>
      </c>
      <c r="L8">
        <v>2612398.7200000002</v>
      </c>
      <c r="M8">
        <v>2457210.7199999997</v>
      </c>
      <c r="N8">
        <v>2359520.7199999997</v>
      </c>
      <c r="O8" s="27">
        <v>2349578.7199999997</v>
      </c>
      <c r="P8" s="27">
        <v>2349578.7199999997</v>
      </c>
      <c r="Q8" s="27">
        <v>2339636.7199999997</v>
      </c>
      <c r="R8" s="27">
        <v>2319752.7199999997</v>
      </c>
    </row>
    <row r="9" spans="1:20" x14ac:dyDescent="0.25">
      <c r="A9">
        <v>13</v>
      </c>
      <c r="B9" t="s">
        <v>246</v>
      </c>
      <c r="C9">
        <v>42.56</v>
      </c>
      <c r="D9">
        <v>450234</v>
      </c>
      <c r="E9">
        <v>446515</v>
      </c>
      <c r="F9">
        <v>457876</v>
      </c>
      <c r="G9">
        <v>468870</v>
      </c>
      <c r="H9">
        <v>444862</v>
      </c>
    </row>
    <row r="10" spans="1:20" x14ac:dyDescent="0.25">
      <c r="A10">
        <v>14</v>
      </c>
      <c r="B10" t="s">
        <v>247</v>
      </c>
      <c r="C10">
        <v>42.53</v>
      </c>
      <c r="D10">
        <v>754959</v>
      </c>
      <c r="E10">
        <v>674886</v>
      </c>
      <c r="F10">
        <v>692218</v>
      </c>
      <c r="G10">
        <v>698369</v>
      </c>
      <c r="H10">
        <v>698369</v>
      </c>
      <c r="I10">
        <v>698369</v>
      </c>
      <c r="J10">
        <v>698369</v>
      </c>
      <c r="K10">
        <v>698369</v>
      </c>
      <c r="L10">
        <v>698369</v>
      </c>
      <c r="M10">
        <v>609405</v>
      </c>
      <c r="N10">
        <v>609405</v>
      </c>
    </row>
    <row r="11" spans="1:20" x14ac:dyDescent="0.25">
      <c r="A11">
        <v>15</v>
      </c>
      <c r="B11" t="s">
        <v>248</v>
      </c>
      <c r="C11">
        <v>42.57</v>
      </c>
      <c r="D11">
        <v>387269</v>
      </c>
      <c r="E11">
        <v>392016</v>
      </c>
      <c r="F11">
        <v>392016</v>
      </c>
      <c r="G11">
        <v>392016</v>
      </c>
      <c r="H11">
        <v>392016</v>
      </c>
      <c r="I11">
        <v>392016</v>
      </c>
      <c r="J11">
        <v>237312</v>
      </c>
      <c r="K11">
        <v>237312</v>
      </c>
      <c r="L11">
        <v>196366</v>
      </c>
      <c r="M11">
        <v>22118</v>
      </c>
    </row>
    <row r="12" spans="1:20" x14ac:dyDescent="0.25">
      <c r="A12">
        <v>16</v>
      </c>
      <c r="B12" t="s">
        <v>249</v>
      </c>
      <c r="C12">
        <v>42.56</v>
      </c>
      <c r="D12">
        <v>945413</v>
      </c>
      <c r="E12">
        <v>763123</v>
      </c>
      <c r="F12">
        <v>785545</v>
      </c>
      <c r="G12">
        <v>638992</v>
      </c>
      <c r="H12">
        <v>658078</v>
      </c>
      <c r="I12">
        <v>677434</v>
      </c>
      <c r="J12">
        <v>694917</v>
      </c>
      <c r="K12">
        <v>506349</v>
      </c>
      <c r="L12">
        <v>471275</v>
      </c>
      <c r="M12">
        <v>437186</v>
      </c>
      <c r="N12">
        <v>404044</v>
      </c>
      <c r="O12" s="27">
        <v>370651</v>
      </c>
      <c r="P12" s="27">
        <v>336628</v>
      </c>
      <c r="Q12" s="27">
        <v>303054</v>
      </c>
      <c r="R12" s="27">
        <v>269567</v>
      </c>
    </row>
    <row r="13" spans="1:20" x14ac:dyDescent="0.25">
      <c r="A13">
        <v>19</v>
      </c>
      <c r="B13" t="s">
        <v>252</v>
      </c>
      <c r="C13">
        <v>42.58</v>
      </c>
      <c r="D13">
        <v>1763648</v>
      </c>
      <c r="E13">
        <v>1782059</v>
      </c>
      <c r="F13">
        <v>1782059</v>
      </c>
      <c r="G13">
        <v>1782059</v>
      </c>
      <c r="H13">
        <v>1782059</v>
      </c>
      <c r="I13">
        <v>1662059</v>
      </c>
      <c r="J13">
        <v>1587059</v>
      </c>
      <c r="K13">
        <v>1570059</v>
      </c>
      <c r="L13">
        <v>1390059</v>
      </c>
      <c r="M13">
        <v>1355059</v>
      </c>
      <c r="N13">
        <v>925839</v>
      </c>
      <c r="O13" s="27">
        <v>795839</v>
      </c>
      <c r="P13" s="27">
        <v>795839</v>
      </c>
      <c r="Q13" s="27">
        <v>795839</v>
      </c>
      <c r="R13" s="27">
        <v>795839</v>
      </c>
    </row>
    <row r="14" spans="1:20" x14ac:dyDescent="0.25">
      <c r="A14">
        <v>20</v>
      </c>
      <c r="B14" t="s">
        <v>253</v>
      </c>
      <c r="C14">
        <v>42.57</v>
      </c>
      <c r="D14">
        <v>2234105</v>
      </c>
    </row>
    <row r="15" spans="1:20" x14ac:dyDescent="0.25">
      <c r="A15">
        <v>23</v>
      </c>
      <c r="B15" t="s">
        <v>256</v>
      </c>
      <c r="C15">
        <v>42.57</v>
      </c>
      <c r="D15">
        <v>1010642</v>
      </c>
      <c r="E15">
        <v>42165</v>
      </c>
    </row>
    <row r="16" spans="1:20" x14ac:dyDescent="0.25">
      <c r="A16">
        <v>24</v>
      </c>
      <c r="B16" t="s">
        <v>257</v>
      </c>
      <c r="C16">
        <v>42.56</v>
      </c>
      <c r="D16">
        <v>548892</v>
      </c>
      <c r="E16">
        <v>308839</v>
      </c>
      <c r="F16">
        <v>308839</v>
      </c>
      <c r="G16">
        <v>299039</v>
      </c>
      <c r="H16">
        <v>299039</v>
      </c>
      <c r="I16">
        <v>299039</v>
      </c>
      <c r="J16">
        <v>275000</v>
      </c>
      <c r="K16">
        <v>250000</v>
      </c>
      <c r="L16">
        <v>225000</v>
      </c>
      <c r="M16">
        <v>225000</v>
      </c>
      <c r="N16">
        <v>225000</v>
      </c>
      <c r="O16" s="27">
        <v>225000</v>
      </c>
      <c r="P16" s="27">
        <v>225000</v>
      </c>
      <c r="Q16" s="27">
        <v>125000</v>
      </c>
      <c r="R16" s="27">
        <v>95000</v>
      </c>
    </row>
    <row r="17" spans="1:20" x14ac:dyDescent="0.25">
      <c r="A17">
        <v>26</v>
      </c>
      <c r="B17" t="s">
        <v>259</v>
      </c>
      <c r="C17">
        <v>42.57</v>
      </c>
      <c r="D17">
        <v>916428</v>
      </c>
      <c r="E17">
        <v>916428</v>
      </c>
      <c r="F17">
        <v>916428</v>
      </c>
      <c r="G17">
        <v>916428</v>
      </c>
      <c r="H17">
        <v>916428</v>
      </c>
      <c r="I17">
        <v>916428</v>
      </c>
      <c r="J17">
        <v>916428</v>
      </c>
      <c r="K17">
        <v>624704.69999999995</v>
      </c>
      <c r="L17">
        <v>624704.69999999995</v>
      </c>
      <c r="M17">
        <v>624704.69999999995</v>
      </c>
      <c r="N17">
        <v>624704.69999999995</v>
      </c>
      <c r="O17" s="27">
        <v>624704.69999999995</v>
      </c>
      <c r="P17" s="27">
        <v>619704.69999999995</v>
      </c>
      <c r="Q17" s="27">
        <v>619704.69999999995</v>
      </c>
      <c r="R17" s="27">
        <v>619704.69999999995</v>
      </c>
    </row>
    <row r="18" spans="1:20" x14ac:dyDescent="0.25">
      <c r="A18">
        <v>27</v>
      </c>
      <c r="B18" t="s">
        <v>261</v>
      </c>
      <c r="C18">
        <v>42.58</v>
      </c>
      <c r="D18">
        <v>766952</v>
      </c>
      <c r="E18">
        <v>766952</v>
      </c>
      <c r="F18">
        <v>766952</v>
      </c>
      <c r="G18">
        <v>766952</v>
      </c>
      <c r="H18">
        <v>766952</v>
      </c>
      <c r="I18">
        <v>766952</v>
      </c>
      <c r="J18">
        <v>766952</v>
      </c>
      <c r="K18">
        <v>517152</v>
      </c>
      <c r="L18">
        <v>437352</v>
      </c>
      <c r="M18">
        <v>437352</v>
      </c>
      <c r="N18">
        <v>437352</v>
      </c>
      <c r="O18" s="27">
        <v>399352</v>
      </c>
      <c r="P18" s="27">
        <v>385343</v>
      </c>
      <c r="Q18" s="27">
        <v>385343</v>
      </c>
      <c r="R18" s="27">
        <v>346843</v>
      </c>
    </row>
    <row r="19" spans="1:20" x14ac:dyDescent="0.25">
      <c r="A19">
        <v>30</v>
      </c>
      <c r="B19" t="s">
        <v>267</v>
      </c>
      <c r="C19">
        <v>42.57</v>
      </c>
      <c r="D19">
        <v>1881098.47</v>
      </c>
      <c r="E19">
        <v>1881098.47</v>
      </c>
      <c r="F19">
        <v>1881098.47</v>
      </c>
      <c r="G19">
        <v>1333439.47</v>
      </c>
    </row>
    <row r="20" spans="1:20" x14ac:dyDescent="0.25">
      <c r="A20">
        <v>32</v>
      </c>
      <c r="B20" t="s">
        <v>269</v>
      </c>
      <c r="C20">
        <v>42.56</v>
      </c>
      <c r="D20">
        <v>462800</v>
      </c>
      <c r="E20">
        <v>321449</v>
      </c>
      <c r="F20">
        <v>330961</v>
      </c>
      <c r="G20">
        <v>285465</v>
      </c>
      <c r="H20">
        <v>222469</v>
      </c>
      <c r="I20">
        <v>229248</v>
      </c>
      <c r="J20">
        <v>235385</v>
      </c>
      <c r="K20">
        <v>242180</v>
      </c>
      <c r="L20">
        <v>248756</v>
      </c>
      <c r="M20">
        <v>255550</v>
      </c>
      <c r="N20">
        <v>262126</v>
      </c>
      <c r="O20" s="27">
        <v>268921</v>
      </c>
      <c r="P20" s="27">
        <v>274401</v>
      </c>
      <c r="Q20" s="27">
        <v>274401</v>
      </c>
      <c r="R20" s="27">
        <v>274401</v>
      </c>
    </row>
    <row r="21" spans="1:20" x14ac:dyDescent="0.25">
      <c r="A21">
        <v>35</v>
      </c>
      <c r="B21" t="s">
        <v>272</v>
      </c>
      <c r="C21">
        <v>42.55</v>
      </c>
      <c r="D21">
        <v>1092044</v>
      </c>
      <c r="E21">
        <v>1121018</v>
      </c>
      <c r="F21">
        <v>1150956</v>
      </c>
      <c r="G21">
        <v>1159648</v>
      </c>
      <c r="H21">
        <v>1159648</v>
      </c>
      <c r="I21">
        <v>1159648</v>
      </c>
      <c r="J21">
        <v>1159648</v>
      </c>
    </row>
    <row r="22" spans="1:20" s="23" customFormat="1" x14ac:dyDescent="0.25">
      <c r="A22" s="23">
        <v>37</v>
      </c>
      <c r="B22" s="23" t="s">
        <v>260</v>
      </c>
      <c r="C22" s="23">
        <v>31.88</v>
      </c>
      <c r="D22" s="23">
        <v>508957</v>
      </c>
      <c r="E22" s="23">
        <v>513578</v>
      </c>
      <c r="F22" s="23">
        <v>513578</v>
      </c>
      <c r="G22" s="23">
        <v>513578</v>
      </c>
      <c r="H22" s="23">
        <v>513578</v>
      </c>
      <c r="I22" s="23">
        <v>513578</v>
      </c>
      <c r="J22" s="23">
        <v>513578</v>
      </c>
      <c r="K22" s="23">
        <v>513578</v>
      </c>
      <c r="L22" s="23">
        <v>513578</v>
      </c>
      <c r="M22" s="23">
        <v>513578</v>
      </c>
      <c r="N22" s="23">
        <v>513578</v>
      </c>
      <c r="O22" s="28">
        <v>513578</v>
      </c>
      <c r="P22" s="28">
        <v>513578</v>
      </c>
      <c r="Q22" s="28">
        <v>513578</v>
      </c>
      <c r="R22" s="28">
        <v>513578</v>
      </c>
      <c r="S22" s="23" t="s">
        <v>260</v>
      </c>
    </row>
    <row r="23" spans="1:20" s="23" customFormat="1" x14ac:dyDescent="0.25">
      <c r="A23" s="23">
        <v>38</v>
      </c>
      <c r="B23" s="23" t="s">
        <v>262</v>
      </c>
      <c r="C23" s="23">
        <v>42.57</v>
      </c>
      <c r="D23" s="23">
        <v>1051960</v>
      </c>
      <c r="E23" s="23">
        <v>1063938</v>
      </c>
      <c r="F23" s="23">
        <v>1063938</v>
      </c>
      <c r="G23" s="23">
        <v>1063938</v>
      </c>
      <c r="H23" s="23">
        <v>1063938</v>
      </c>
      <c r="I23" s="23">
        <v>1063938</v>
      </c>
      <c r="J23" s="23">
        <v>1063938</v>
      </c>
      <c r="K23" s="23">
        <v>1063938</v>
      </c>
      <c r="L23" s="23">
        <v>1063938</v>
      </c>
      <c r="M23" s="23">
        <v>1063938</v>
      </c>
      <c r="N23" s="23">
        <v>1063938</v>
      </c>
      <c r="O23" s="28">
        <v>1063938</v>
      </c>
      <c r="P23" s="28">
        <v>1063938</v>
      </c>
      <c r="Q23" s="28">
        <v>1063938</v>
      </c>
      <c r="R23" s="28">
        <v>1063938</v>
      </c>
      <c r="S23" s="23" t="s">
        <v>262</v>
      </c>
    </row>
    <row r="24" spans="1:20" s="23" customFormat="1" x14ac:dyDescent="0.25">
      <c r="A24" s="23">
        <v>39</v>
      </c>
      <c r="B24" s="23" t="s">
        <v>263</v>
      </c>
      <c r="C24" s="23">
        <v>42.57</v>
      </c>
      <c r="D24" s="23">
        <v>1048286</v>
      </c>
      <c r="E24" s="23">
        <v>1075899</v>
      </c>
      <c r="F24" s="23">
        <v>1085103</v>
      </c>
      <c r="G24" s="23">
        <v>1085103</v>
      </c>
      <c r="H24" s="23">
        <v>1085103</v>
      </c>
      <c r="I24" s="23">
        <v>1085103</v>
      </c>
      <c r="J24" s="23">
        <v>1085103</v>
      </c>
      <c r="K24" s="23">
        <v>1085103</v>
      </c>
      <c r="L24" s="23">
        <v>1085103</v>
      </c>
      <c r="M24" s="23">
        <v>1085103</v>
      </c>
      <c r="N24" s="23">
        <v>1085103</v>
      </c>
      <c r="O24" s="28">
        <v>1085103</v>
      </c>
      <c r="P24" s="28">
        <v>1085103</v>
      </c>
      <c r="Q24" s="28">
        <v>1085103</v>
      </c>
      <c r="R24" s="28">
        <v>1085103</v>
      </c>
      <c r="S24" s="23" t="s">
        <v>263</v>
      </c>
    </row>
    <row r="25" spans="1:20" s="23" customFormat="1" x14ac:dyDescent="0.25">
      <c r="A25" s="23">
        <v>40</v>
      </c>
      <c r="B25" s="23" t="s">
        <v>266</v>
      </c>
      <c r="C25" s="23">
        <v>42.57</v>
      </c>
      <c r="D25" s="23">
        <v>1042054</v>
      </c>
      <c r="E25" s="23">
        <v>1042054</v>
      </c>
      <c r="F25" s="23">
        <v>1042054</v>
      </c>
      <c r="G25" s="23">
        <v>1042054</v>
      </c>
      <c r="H25" s="23">
        <v>1042054</v>
      </c>
      <c r="I25" s="23">
        <v>1042054</v>
      </c>
      <c r="J25" s="23">
        <v>1042054</v>
      </c>
      <c r="K25" s="23">
        <v>1042054</v>
      </c>
      <c r="L25" s="23">
        <v>1042054</v>
      </c>
      <c r="M25" s="23">
        <v>1042054</v>
      </c>
      <c r="N25" s="23">
        <v>1042054</v>
      </c>
      <c r="O25" s="28">
        <v>1042054</v>
      </c>
      <c r="P25" s="28">
        <v>1042054</v>
      </c>
      <c r="Q25" s="28">
        <v>1042054</v>
      </c>
      <c r="R25" s="28">
        <v>1042054</v>
      </c>
      <c r="S25" s="23" t="s">
        <v>266</v>
      </c>
    </row>
    <row r="26" spans="1:20" s="32" customFormat="1" x14ac:dyDescent="0.25">
      <c r="A26" s="32">
        <v>1</v>
      </c>
      <c r="B26" s="32" t="s">
        <v>234</v>
      </c>
      <c r="C26" s="32">
        <v>37.15</v>
      </c>
      <c r="D26" s="32">
        <v>809238</v>
      </c>
      <c r="E26" s="32">
        <v>809238</v>
      </c>
      <c r="F26" s="32">
        <v>809238</v>
      </c>
      <c r="G26" s="32">
        <v>809238</v>
      </c>
      <c r="H26" s="32">
        <v>809238</v>
      </c>
      <c r="I26" s="32">
        <v>809238</v>
      </c>
      <c r="J26" s="32">
        <v>809238</v>
      </c>
      <c r="K26" s="32">
        <v>809238</v>
      </c>
      <c r="L26" s="32">
        <v>809238</v>
      </c>
      <c r="M26" s="32">
        <v>809238</v>
      </c>
      <c r="N26" s="32">
        <v>809238</v>
      </c>
      <c r="O26" s="33">
        <v>809238</v>
      </c>
      <c r="P26" s="33">
        <v>809238</v>
      </c>
      <c r="Q26" s="33">
        <v>809238</v>
      </c>
      <c r="R26" s="33">
        <v>809238</v>
      </c>
      <c r="T26" s="32" t="s">
        <v>234</v>
      </c>
    </row>
    <row r="27" spans="1:20" s="32" customFormat="1" x14ac:dyDescent="0.25">
      <c r="A27" s="32">
        <v>5</v>
      </c>
      <c r="B27" s="32" t="s">
        <v>238</v>
      </c>
      <c r="C27" s="32">
        <v>42.57</v>
      </c>
      <c r="D27" s="32">
        <v>420229</v>
      </c>
      <c r="E27" s="32">
        <v>431325</v>
      </c>
      <c r="F27" s="32">
        <v>442791</v>
      </c>
      <c r="G27" s="32">
        <v>442791</v>
      </c>
      <c r="H27" s="32">
        <v>442791</v>
      </c>
      <c r="I27" s="32">
        <v>442791</v>
      </c>
      <c r="J27" s="32">
        <v>442791</v>
      </c>
      <c r="K27" s="32">
        <v>442791</v>
      </c>
      <c r="L27" s="32">
        <v>442791</v>
      </c>
      <c r="M27" s="32">
        <v>442791</v>
      </c>
      <c r="N27" s="32">
        <v>442791</v>
      </c>
      <c r="O27" s="33">
        <v>442791</v>
      </c>
      <c r="P27" s="33">
        <v>442791</v>
      </c>
      <c r="Q27" s="33">
        <v>442791</v>
      </c>
      <c r="R27" s="33">
        <v>442791</v>
      </c>
      <c r="T27" s="32" t="s">
        <v>238</v>
      </c>
    </row>
    <row r="28" spans="1:20" s="32" customFormat="1" x14ac:dyDescent="0.25">
      <c r="A28" s="32">
        <v>6</v>
      </c>
      <c r="B28" s="32" t="s">
        <v>239</v>
      </c>
      <c r="C28" s="32">
        <v>42.57</v>
      </c>
      <c r="D28" s="32">
        <v>693498</v>
      </c>
      <c r="E28" s="32">
        <v>693498</v>
      </c>
      <c r="F28" s="32">
        <v>693498</v>
      </c>
      <c r="G28" s="32">
        <v>693498</v>
      </c>
      <c r="H28" s="32">
        <v>693498</v>
      </c>
      <c r="I28" s="32">
        <v>693498</v>
      </c>
      <c r="J28" s="32">
        <v>693498</v>
      </c>
      <c r="K28" s="32">
        <v>693498</v>
      </c>
      <c r="L28" s="32">
        <v>693498</v>
      </c>
      <c r="M28" s="32">
        <v>693498</v>
      </c>
      <c r="N28" s="32">
        <v>693498</v>
      </c>
      <c r="O28" s="33">
        <v>693498</v>
      </c>
      <c r="P28" s="33">
        <v>693498</v>
      </c>
      <c r="Q28" s="33">
        <v>693498</v>
      </c>
      <c r="R28" s="33">
        <v>693498</v>
      </c>
      <c r="T28" s="32" t="s">
        <v>239</v>
      </c>
    </row>
    <row r="29" spans="1:20" s="32" customFormat="1" x14ac:dyDescent="0.25">
      <c r="A29" s="32">
        <v>7</v>
      </c>
      <c r="B29" s="32" t="s">
        <v>240</v>
      </c>
      <c r="C29" s="32">
        <v>37.14</v>
      </c>
      <c r="D29" s="32">
        <v>7558225</v>
      </c>
      <c r="E29" s="32">
        <v>7558225</v>
      </c>
      <c r="F29" s="32">
        <v>7558225</v>
      </c>
      <c r="G29" s="32">
        <v>7558225</v>
      </c>
      <c r="H29" s="32">
        <v>7558225</v>
      </c>
      <c r="I29" s="32">
        <v>7558225</v>
      </c>
      <c r="J29" s="32">
        <v>7558225</v>
      </c>
      <c r="K29" s="32">
        <v>566831</v>
      </c>
      <c r="L29" s="32">
        <v>566831</v>
      </c>
      <c r="M29" s="32">
        <v>566831</v>
      </c>
      <c r="N29" s="32">
        <v>566831</v>
      </c>
      <c r="O29" s="33">
        <v>566831</v>
      </c>
      <c r="P29" s="33">
        <v>566831</v>
      </c>
      <c r="Q29" s="33">
        <v>566831</v>
      </c>
      <c r="R29" s="33">
        <v>566831</v>
      </c>
      <c r="T29" s="32" t="s">
        <v>240</v>
      </c>
    </row>
    <row r="30" spans="1:20" s="32" customFormat="1" x14ac:dyDescent="0.25">
      <c r="A30" s="32">
        <v>10</v>
      </c>
      <c r="B30" s="32" t="s">
        <v>243</v>
      </c>
      <c r="C30" s="32">
        <v>42.59</v>
      </c>
      <c r="D30" s="32">
        <v>326663</v>
      </c>
      <c r="E30" s="32">
        <v>328389</v>
      </c>
      <c r="F30" s="32">
        <v>328389</v>
      </c>
      <c r="G30" s="32">
        <v>328389</v>
      </c>
      <c r="H30" s="32">
        <v>328389</v>
      </c>
      <c r="I30" s="32">
        <v>328389</v>
      </c>
      <c r="J30" s="32">
        <v>312872</v>
      </c>
      <c r="K30" s="32">
        <v>300458.40000000002</v>
      </c>
      <c r="L30" s="32">
        <v>288044.79999999999</v>
      </c>
      <c r="M30" s="32">
        <v>275631.2</v>
      </c>
      <c r="N30" s="32">
        <v>262441.75</v>
      </c>
      <c r="O30" s="33">
        <v>247270.1</v>
      </c>
      <c r="P30" s="33">
        <v>245312.55</v>
      </c>
      <c r="Q30" s="33">
        <v>245312.55</v>
      </c>
      <c r="R30" s="33">
        <v>245312.55</v>
      </c>
      <c r="T30" s="32" t="s">
        <v>243</v>
      </c>
    </row>
    <row r="31" spans="1:20" s="32" customFormat="1" x14ac:dyDescent="0.25">
      <c r="A31" s="32">
        <v>17</v>
      </c>
      <c r="B31" s="32" t="s">
        <v>250</v>
      </c>
      <c r="C31" s="32">
        <v>42.52</v>
      </c>
      <c r="D31" s="32">
        <v>197688</v>
      </c>
      <c r="E31" s="32">
        <v>202867</v>
      </c>
      <c r="F31" s="32">
        <v>208217</v>
      </c>
      <c r="G31" s="32">
        <v>209598</v>
      </c>
      <c r="H31" s="32">
        <v>209598</v>
      </c>
      <c r="I31" s="32">
        <v>209598</v>
      </c>
      <c r="J31" s="32">
        <v>209598</v>
      </c>
      <c r="K31" s="32">
        <v>209598</v>
      </c>
      <c r="L31" s="32">
        <v>209598</v>
      </c>
      <c r="M31" s="32">
        <v>209598</v>
      </c>
      <c r="N31" s="32">
        <v>209598</v>
      </c>
      <c r="O31" s="33">
        <v>209598</v>
      </c>
      <c r="P31" s="33">
        <v>209598</v>
      </c>
      <c r="Q31" s="33">
        <v>209598</v>
      </c>
      <c r="R31" s="33">
        <v>209598</v>
      </c>
      <c r="T31" s="32" t="s">
        <v>250</v>
      </c>
    </row>
    <row r="32" spans="1:20" s="32" customFormat="1" x14ac:dyDescent="0.25">
      <c r="A32" s="32">
        <v>18</v>
      </c>
      <c r="B32" s="32" t="s">
        <v>251</v>
      </c>
      <c r="C32" s="32">
        <v>42.55</v>
      </c>
      <c r="D32" s="32">
        <v>465859</v>
      </c>
      <c r="E32" s="32">
        <v>478009</v>
      </c>
      <c r="F32" s="32">
        <v>490566</v>
      </c>
      <c r="G32" s="32">
        <v>502717</v>
      </c>
      <c r="H32" s="32">
        <v>515272</v>
      </c>
      <c r="I32" s="32">
        <v>527829</v>
      </c>
      <c r="J32" s="32">
        <v>539169</v>
      </c>
      <c r="K32" s="32">
        <v>551725</v>
      </c>
      <c r="L32" s="32">
        <v>559421</v>
      </c>
      <c r="M32" s="32">
        <v>559421</v>
      </c>
      <c r="N32" s="32">
        <v>559421</v>
      </c>
      <c r="O32" s="33">
        <v>559421</v>
      </c>
      <c r="P32" s="33">
        <v>559421</v>
      </c>
      <c r="Q32" s="33">
        <v>559421</v>
      </c>
      <c r="R32" s="33">
        <v>559421</v>
      </c>
      <c r="T32" s="32" t="s">
        <v>251</v>
      </c>
    </row>
    <row r="33" spans="1:20" s="32" customFormat="1" x14ac:dyDescent="0.25">
      <c r="A33" s="32">
        <v>21</v>
      </c>
      <c r="B33" s="32" t="s">
        <v>254</v>
      </c>
      <c r="C33" s="32">
        <v>42.57</v>
      </c>
      <c r="D33" s="32">
        <v>1001108</v>
      </c>
      <c r="E33" s="32">
        <v>1006368</v>
      </c>
      <c r="F33" s="32">
        <v>1006368</v>
      </c>
      <c r="G33" s="32">
        <v>1006368</v>
      </c>
      <c r="H33" s="32">
        <v>1006368</v>
      </c>
      <c r="I33" s="32">
        <v>1006368</v>
      </c>
      <c r="J33" s="32">
        <v>1006368</v>
      </c>
      <c r="K33" s="32">
        <v>1006368</v>
      </c>
      <c r="L33" s="32">
        <v>1006368</v>
      </c>
      <c r="M33" s="32">
        <v>1006368</v>
      </c>
      <c r="N33" s="32">
        <v>1006368</v>
      </c>
      <c r="O33" s="33">
        <v>1006368</v>
      </c>
      <c r="P33" s="33">
        <v>1006368</v>
      </c>
      <c r="Q33" s="33">
        <v>1006368</v>
      </c>
      <c r="R33" s="33">
        <v>1006368</v>
      </c>
      <c r="T33" s="32" t="s">
        <v>254</v>
      </c>
    </row>
    <row r="34" spans="1:20" s="32" customFormat="1" x14ac:dyDescent="0.25">
      <c r="A34" s="32">
        <v>22</v>
      </c>
      <c r="B34" s="32" t="s">
        <v>255</v>
      </c>
      <c r="C34" s="32">
        <v>42.53</v>
      </c>
      <c r="D34" s="32">
        <v>3411971</v>
      </c>
      <c r="E34" s="32">
        <v>3414928</v>
      </c>
      <c r="F34" s="32">
        <v>3414928</v>
      </c>
      <c r="G34" s="32">
        <v>3414928</v>
      </c>
      <c r="H34" s="32">
        <v>3414928</v>
      </c>
      <c r="I34" s="32">
        <v>3414928</v>
      </c>
      <c r="J34" s="32">
        <v>3414928</v>
      </c>
      <c r="K34" s="32">
        <v>3414928</v>
      </c>
      <c r="L34" s="32">
        <v>3414928</v>
      </c>
      <c r="M34" s="32">
        <v>3414928</v>
      </c>
      <c r="N34" s="32">
        <v>3414928</v>
      </c>
      <c r="O34" s="33">
        <v>3414928</v>
      </c>
      <c r="P34" s="33">
        <v>3414928</v>
      </c>
      <c r="Q34" s="33">
        <v>3414928</v>
      </c>
      <c r="R34" s="33">
        <v>3414928</v>
      </c>
      <c r="T34" s="32" t="s">
        <v>255</v>
      </c>
    </row>
    <row r="35" spans="1:20" s="32" customFormat="1" x14ac:dyDescent="0.25">
      <c r="A35" s="32">
        <v>25</v>
      </c>
      <c r="B35" s="32" t="s">
        <v>258</v>
      </c>
      <c r="C35" s="32">
        <v>37.130000000000003</v>
      </c>
      <c r="D35" s="32">
        <v>1766600</v>
      </c>
      <c r="E35" s="32">
        <v>1766600</v>
      </c>
      <c r="F35" s="32">
        <v>1766600</v>
      </c>
      <c r="G35" s="32">
        <v>1766600</v>
      </c>
      <c r="H35" s="32">
        <v>1766600</v>
      </c>
      <c r="I35" s="32">
        <v>1766600</v>
      </c>
      <c r="J35" s="32">
        <v>1766600</v>
      </c>
      <c r="K35" s="32">
        <v>1766600</v>
      </c>
      <c r="L35" s="32">
        <v>1766600</v>
      </c>
      <c r="M35" s="32">
        <v>1766600</v>
      </c>
      <c r="N35" s="32">
        <v>1766600</v>
      </c>
      <c r="O35" s="33">
        <v>1766600</v>
      </c>
      <c r="P35" s="33">
        <v>1766600</v>
      </c>
      <c r="Q35" s="33">
        <v>1766600</v>
      </c>
      <c r="R35" s="33">
        <v>1766600</v>
      </c>
      <c r="T35" s="32" t="s">
        <v>258</v>
      </c>
    </row>
    <row r="36" spans="1:20" s="32" customFormat="1" x14ac:dyDescent="0.25">
      <c r="A36" s="32">
        <v>28</v>
      </c>
      <c r="B36" s="32" t="s">
        <v>264</v>
      </c>
      <c r="C36" s="32">
        <v>42.57</v>
      </c>
      <c r="D36" s="32">
        <v>2110041</v>
      </c>
      <c r="E36" s="32">
        <v>2119082</v>
      </c>
      <c r="F36" s="32">
        <v>2119082</v>
      </c>
      <c r="G36" s="32">
        <v>2119082</v>
      </c>
      <c r="H36" s="32">
        <v>2119082</v>
      </c>
      <c r="I36" s="32">
        <v>2119082</v>
      </c>
      <c r="J36" s="32">
        <v>2119082</v>
      </c>
      <c r="K36" s="32">
        <v>2119082</v>
      </c>
      <c r="L36" s="32">
        <v>2119082</v>
      </c>
      <c r="M36" s="32">
        <v>2105675</v>
      </c>
      <c r="N36" s="32">
        <v>2092268</v>
      </c>
      <c r="O36" s="33">
        <v>2076793</v>
      </c>
      <c r="P36" s="33">
        <v>2061318</v>
      </c>
      <c r="Q36" s="33">
        <v>2061318</v>
      </c>
      <c r="R36" s="33">
        <v>2061318</v>
      </c>
      <c r="T36" s="32" t="s">
        <v>264</v>
      </c>
    </row>
    <row r="37" spans="1:20" s="32" customFormat="1" x14ac:dyDescent="0.25">
      <c r="A37" s="32">
        <v>29</v>
      </c>
      <c r="B37" s="32" t="s">
        <v>265</v>
      </c>
      <c r="C37" s="32">
        <v>42.58</v>
      </c>
      <c r="D37" s="32">
        <v>744805</v>
      </c>
      <c r="E37" s="32">
        <v>750065</v>
      </c>
      <c r="F37" s="32">
        <v>750065</v>
      </c>
      <c r="G37" s="32">
        <v>750065</v>
      </c>
      <c r="H37" s="32">
        <v>750065</v>
      </c>
      <c r="I37" s="32">
        <v>750065</v>
      </c>
      <c r="J37" s="32">
        <v>750065</v>
      </c>
      <c r="K37" s="32">
        <v>750065</v>
      </c>
      <c r="L37" s="32">
        <v>750065</v>
      </c>
      <c r="M37" s="32">
        <v>750065</v>
      </c>
      <c r="N37" s="32">
        <v>750065</v>
      </c>
      <c r="O37" s="33">
        <v>750065</v>
      </c>
      <c r="P37" s="33">
        <v>750065</v>
      </c>
      <c r="Q37" s="33">
        <v>750065</v>
      </c>
      <c r="R37" s="33">
        <v>750065</v>
      </c>
      <c r="T37" s="32" t="s">
        <v>265</v>
      </c>
    </row>
    <row r="38" spans="1:20" s="32" customFormat="1" x14ac:dyDescent="0.25">
      <c r="A38" s="32">
        <v>31</v>
      </c>
      <c r="B38" s="32" t="s">
        <v>268</v>
      </c>
      <c r="C38" s="32">
        <v>42.56</v>
      </c>
      <c r="D38" s="32">
        <v>4753294</v>
      </c>
      <c r="E38" s="32">
        <v>4877077</v>
      </c>
      <c r="F38" s="32">
        <v>5004986</v>
      </c>
      <c r="G38" s="32">
        <v>5050760</v>
      </c>
      <c r="H38" s="32">
        <v>5020760</v>
      </c>
      <c r="I38" s="32">
        <v>5020760</v>
      </c>
      <c r="J38" s="32">
        <v>5020760</v>
      </c>
      <c r="K38" s="32">
        <v>5020760</v>
      </c>
      <c r="L38" s="32">
        <v>5020760</v>
      </c>
      <c r="M38" s="32">
        <v>5020760</v>
      </c>
      <c r="N38" s="32">
        <v>5020760</v>
      </c>
      <c r="O38" s="33">
        <v>5020760</v>
      </c>
      <c r="P38" s="33">
        <v>5020760</v>
      </c>
      <c r="Q38" s="33">
        <v>5020760</v>
      </c>
      <c r="R38" s="33">
        <v>5020760</v>
      </c>
      <c r="T38" s="32" t="s">
        <v>268</v>
      </c>
    </row>
    <row r="39" spans="1:20" s="32" customFormat="1" x14ac:dyDescent="0.25">
      <c r="A39" s="32">
        <v>33</v>
      </c>
      <c r="B39" s="32" t="s">
        <v>270</v>
      </c>
      <c r="C39" s="32">
        <v>42.52</v>
      </c>
      <c r="D39" s="32">
        <v>998845</v>
      </c>
      <c r="E39" s="32">
        <v>1024980</v>
      </c>
      <c r="F39" s="32">
        <v>1031078</v>
      </c>
      <c r="G39" s="32">
        <v>1031078</v>
      </c>
      <c r="H39" s="32">
        <v>1031078</v>
      </c>
      <c r="I39" s="32">
        <v>1031078</v>
      </c>
      <c r="J39" s="32">
        <v>1031078</v>
      </c>
      <c r="K39" s="32">
        <v>1031078</v>
      </c>
      <c r="L39" s="32">
        <v>1031078</v>
      </c>
      <c r="M39" s="32">
        <v>1031078</v>
      </c>
      <c r="N39" s="32">
        <v>1031078</v>
      </c>
      <c r="O39" s="33">
        <v>1031078</v>
      </c>
      <c r="P39" s="33">
        <v>983408</v>
      </c>
      <c r="Q39" s="33">
        <v>983408</v>
      </c>
      <c r="R39" s="33">
        <v>983408</v>
      </c>
      <c r="T39" s="32" t="s">
        <v>270</v>
      </c>
    </row>
    <row r="40" spans="1:20" s="32" customFormat="1" x14ac:dyDescent="0.25">
      <c r="A40" s="32">
        <v>34</v>
      </c>
      <c r="B40" s="32" t="s">
        <v>271</v>
      </c>
      <c r="C40" s="32">
        <v>42.57</v>
      </c>
      <c r="D40" s="32">
        <v>2079239</v>
      </c>
      <c r="E40" s="32">
        <v>2079239</v>
      </c>
      <c r="F40" s="32">
        <v>2079239</v>
      </c>
      <c r="G40" s="32">
        <v>2079239</v>
      </c>
      <c r="H40" s="32">
        <v>2079239</v>
      </c>
      <c r="I40" s="32">
        <v>2079239</v>
      </c>
      <c r="J40" s="32">
        <v>2079239</v>
      </c>
      <c r="K40" s="32">
        <v>2079239</v>
      </c>
      <c r="L40" s="32">
        <v>2079239</v>
      </c>
      <c r="M40" s="32">
        <v>2079239</v>
      </c>
      <c r="N40" s="32">
        <v>2079239</v>
      </c>
      <c r="O40" s="33">
        <v>2079239</v>
      </c>
      <c r="P40" s="33">
        <v>2079239</v>
      </c>
      <c r="Q40" s="33">
        <v>2079239</v>
      </c>
      <c r="R40" s="33">
        <v>2079239</v>
      </c>
      <c r="T40" s="32" t="s">
        <v>271</v>
      </c>
    </row>
    <row r="41" spans="1:20" s="32" customFormat="1" x14ac:dyDescent="0.25">
      <c r="A41" s="32">
        <v>36</v>
      </c>
      <c r="B41" s="32" t="s">
        <v>273</v>
      </c>
      <c r="C41" s="32">
        <v>42.6</v>
      </c>
      <c r="D41" s="32">
        <v>101883</v>
      </c>
      <c r="E41" s="32">
        <v>101883</v>
      </c>
      <c r="F41" s="32">
        <v>101883</v>
      </c>
      <c r="G41" s="32">
        <v>101883</v>
      </c>
      <c r="H41" s="32">
        <v>101883</v>
      </c>
      <c r="I41" s="32">
        <v>101883</v>
      </c>
      <c r="J41" s="32">
        <v>101883</v>
      </c>
      <c r="K41" s="32">
        <v>101883</v>
      </c>
      <c r="L41" s="32">
        <v>101883</v>
      </c>
      <c r="M41" s="32">
        <v>101883</v>
      </c>
      <c r="N41" s="32">
        <v>101883</v>
      </c>
      <c r="O41" s="33">
        <v>101883</v>
      </c>
      <c r="P41" s="33">
        <v>101883</v>
      </c>
      <c r="Q41" s="33">
        <v>101883</v>
      </c>
      <c r="R41" s="33">
        <v>101883</v>
      </c>
      <c r="T41" s="32" t="s">
        <v>273</v>
      </c>
    </row>
    <row r="43" spans="1:20" x14ac:dyDescent="0.25">
      <c r="D43" s="1">
        <f>SUM(D2:D41)</f>
        <v>53232585.469999999</v>
      </c>
      <c r="E43" s="19">
        <f>SUM(E2:E41)</f>
        <v>49137936.469999999</v>
      </c>
      <c r="F43" s="19">
        <f t="shared" ref="F43:O43" si="0">SUM(F2:F41)</f>
        <v>49358920.469999999</v>
      </c>
      <c r="G43" s="19">
        <f t="shared" si="0"/>
        <v>48217877.469999999</v>
      </c>
      <c r="H43" s="19">
        <f t="shared" si="0"/>
        <v>46035666.629999995</v>
      </c>
      <c r="I43" s="19">
        <f t="shared" si="0"/>
        <v>45227076.129999995</v>
      </c>
      <c r="J43" s="19">
        <f t="shared" si="0"/>
        <v>44717629.350000001</v>
      </c>
      <c r="K43" s="19">
        <f t="shared" si="0"/>
        <v>35414119.449999996</v>
      </c>
      <c r="L43" s="19">
        <f t="shared" si="0"/>
        <v>34773769.850000001</v>
      </c>
      <c r="M43" s="19">
        <f t="shared" si="0"/>
        <v>32636909.25</v>
      </c>
      <c r="N43" s="19">
        <f t="shared" si="0"/>
        <v>31954418.800000001</v>
      </c>
      <c r="O43" s="19">
        <f t="shared" si="0"/>
        <v>31002527.149999999</v>
      </c>
      <c r="P43" s="26">
        <f>SUM(P2:P41)</f>
        <v>30783072.600000001</v>
      </c>
      <c r="Q43" s="26">
        <f>SUM(Q2:Q41)</f>
        <v>30532256.600000001</v>
      </c>
      <c r="R43" s="26">
        <f>SUM(R2:R41)</f>
        <v>30323385.600000001</v>
      </c>
    </row>
    <row r="44" spans="1:20" x14ac:dyDescent="0.25">
      <c r="B44" t="s">
        <v>2</v>
      </c>
      <c r="E44" s="19">
        <f t="shared" ref="E44:O44" si="1">IF(D43&gt;E43,D43-E43,"-")</f>
        <v>4094649</v>
      </c>
      <c r="F44" s="19" t="str">
        <f t="shared" si="1"/>
        <v>-</v>
      </c>
      <c r="G44" s="19">
        <f t="shared" si="1"/>
        <v>1141043</v>
      </c>
      <c r="H44" s="19">
        <f t="shared" si="1"/>
        <v>2182210.8400000036</v>
      </c>
      <c r="I44" s="19">
        <f t="shared" si="1"/>
        <v>808590.5</v>
      </c>
      <c r="J44" s="19">
        <f t="shared" si="1"/>
        <v>509446.77999999374</v>
      </c>
      <c r="K44" s="19">
        <f t="shared" si="1"/>
        <v>9303509.900000006</v>
      </c>
      <c r="L44" s="19">
        <f t="shared" si="1"/>
        <v>640349.59999999404</v>
      </c>
      <c r="M44" s="19">
        <f t="shared" si="1"/>
        <v>2136860.6000000015</v>
      </c>
      <c r="N44" s="19">
        <f t="shared" si="1"/>
        <v>682490.44999999925</v>
      </c>
      <c r="O44" s="26">
        <f t="shared" si="1"/>
        <v>951891.65000000224</v>
      </c>
      <c r="P44" s="26">
        <f>IF(O43&gt;P43,O43-P43,"-")</f>
        <v>219454.54999999702</v>
      </c>
      <c r="Q44" s="26">
        <f>IF(P43&gt;Q43,P43-Q43,"-")</f>
        <v>250816</v>
      </c>
      <c r="R44" s="26">
        <f>IF(Q43&gt;R43,Q43-R43,"-")</f>
        <v>208871</v>
      </c>
    </row>
    <row r="45" spans="1:20" x14ac:dyDescent="0.25">
      <c r="B45" t="s">
        <v>1</v>
      </c>
      <c r="C45" s="21">
        <f>SUMPRODUCT(D2:D41,C2:C41)/D43</f>
        <v>41.428733529780601</v>
      </c>
    </row>
  </sheetData>
  <autoFilter ref="A1:T25" xr:uid="{00000000-0001-0000-1300-000000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51"/>
  <sheetViews>
    <sheetView topLeftCell="A40" workbookViewId="0">
      <selection activeCell="E50" sqref="E50:Q50"/>
    </sheetView>
  </sheetViews>
  <sheetFormatPr defaultRowHeight="15" x14ac:dyDescent="0.25"/>
  <cols>
    <col min="12" max="13" width="11" bestFit="1" customWidth="1"/>
    <col min="14" max="17" width="11.28515625" customWidth="1"/>
  </cols>
  <sheetData>
    <row r="1" spans="1:19" x14ac:dyDescent="0.25">
      <c r="B1" s="19" t="s">
        <v>0</v>
      </c>
      <c r="C1" s="19" t="s">
        <v>1</v>
      </c>
      <c r="D1" s="19">
        <v>202209</v>
      </c>
      <c r="E1" s="19">
        <v>202210</v>
      </c>
      <c r="F1" s="19">
        <v>202211</v>
      </c>
      <c r="G1" s="19">
        <v>202212</v>
      </c>
      <c r="H1" s="19">
        <v>202301</v>
      </c>
      <c r="I1" s="19">
        <v>202302</v>
      </c>
      <c r="J1" s="19">
        <v>202303</v>
      </c>
      <c r="K1" s="19">
        <v>202304</v>
      </c>
      <c r="L1" s="19">
        <v>202305</v>
      </c>
      <c r="M1" s="19">
        <v>202306</v>
      </c>
      <c r="N1" s="19">
        <v>202307</v>
      </c>
      <c r="O1" s="19">
        <v>202308</v>
      </c>
      <c r="P1" s="38">
        <v>202309</v>
      </c>
      <c r="Q1" s="19">
        <v>202310</v>
      </c>
      <c r="R1" t="s">
        <v>358</v>
      </c>
      <c r="S1" t="s">
        <v>358</v>
      </c>
    </row>
    <row r="2" spans="1:19" x14ac:dyDescent="0.25">
      <c r="A2">
        <v>5</v>
      </c>
      <c r="B2" t="s">
        <v>279</v>
      </c>
      <c r="C2">
        <v>42.58</v>
      </c>
      <c r="D2">
        <v>491785</v>
      </c>
      <c r="E2">
        <v>219275</v>
      </c>
      <c r="F2">
        <v>114481</v>
      </c>
    </row>
    <row r="3" spans="1:19" x14ac:dyDescent="0.25">
      <c r="A3">
        <v>6</v>
      </c>
      <c r="B3" t="s">
        <v>280</v>
      </c>
      <c r="C3">
        <v>42.56</v>
      </c>
      <c r="D3">
        <v>2015540</v>
      </c>
      <c r="E3">
        <v>2015540</v>
      </c>
      <c r="F3">
        <v>2015540</v>
      </c>
      <c r="G3">
        <v>1723318.8</v>
      </c>
      <c r="H3">
        <v>1590440.44</v>
      </c>
      <c r="I3">
        <v>1422575.4</v>
      </c>
      <c r="J3">
        <v>1254710.3599999999</v>
      </c>
      <c r="K3">
        <v>1254710.3599999999</v>
      </c>
      <c r="L3">
        <v>1254710.3599999999</v>
      </c>
      <c r="M3">
        <v>1254710.3599999999</v>
      </c>
      <c r="N3">
        <v>1254710.3599999999</v>
      </c>
      <c r="O3">
        <v>1254710.3599999999</v>
      </c>
      <c r="P3">
        <v>1254710.3599999999</v>
      </c>
      <c r="Q3">
        <v>884710.36</v>
      </c>
    </row>
    <row r="4" spans="1:19" x14ac:dyDescent="0.25">
      <c r="A4">
        <v>11</v>
      </c>
      <c r="B4" t="s">
        <v>285</v>
      </c>
      <c r="C4">
        <v>37.130000000000003</v>
      </c>
      <c r="D4">
        <v>5804088</v>
      </c>
      <c r="E4">
        <v>5831363</v>
      </c>
      <c r="F4">
        <v>5831363</v>
      </c>
    </row>
    <row r="5" spans="1:19" x14ac:dyDescent="0.25">
      <c r="A5">
        <v>12</v>
      </c>
      <c r="B5" t="s">
        <v>286</v>
      </c>
      <c r="C5">
        <v>42.57</v>
      </c>
      <c r="D5">
        <v>512740</v>
      </c>
      <c r="E5">
        <v>526743</v>
      </c>
      <c r="F5">
        <v>420956</v>
      </c>
      <c r="G5">
        <v>411441</v>
      </c>
      <c r="H5">
        <v>399587</v>
      </c>
      <c r="I5">
        <v>385419</v>
      </c>
    </row>
    <row r="6" spans="1:19" x14ac:dyDescent="0.25">
      <c r="A6">
        <v>14</v>
      </c>
      <c r="B6" t="s">
        <v>288</v>
      </c>
      <c r="C6">
        <v>42.57</v>
      </c>
      <c r="D6">
        <v>919018</v>
      </c>
      <c r="E6">
        <v>943577</v>
      </c>
      <c r="F6">
        <v>967344</v>
      </c>
      <c r="G6">
        <v>956533</v>
      </c>
      <c r="H6">
        <v>964864</v>
      </c>
      <c r="I6">
        <v>964864</v>
      </c>
    </row>
    <row r="7" spans="1:19" x14ac:dyDescent="0.25">
      <c r="A7">
        <v>15</v>
      </c>
      <c r="B7" t="s">
        <v>289</v>
      </c>
      <c r="C7">
        <v>42.57</v>
      </c>
      <c r="D7">
        <v>1908288</v>
      </c>
      <c r="E7">
        <v>1960266</v>
      </c>
      <c r="F7">
        <v>2010568</v>
      </c>
      <c r="G7">
        <v>2062546</v>
      </c>
      <c r="H7">
        <v>2114525</v>
      </c>
      <c r="I7">
        <v>2161473</v>
      </c>
      <c r="J7">
        <v>2164826</v>
      </c>
      <c r="K7">
        <v>2164826</v>
      </c>
    </row>
    <row r="8" spans="1:19" x14ac:dyDescent="0.25">
      <c r="A8">
        <v>16</v>
      </c>
      <c r="B8" t="s">
        <v>290</v>
      </c>
      <c r="C8">
        <v>42.58</v>
      </c>
      <c r="D8">
        <v>1047016</v>
      </c>
      <c r="E8">
        <v>1075553</v>
      </c>
      <c r="F8">
        <v>1103170</v>
      </c>
      <c r="G8">
        <v>1131707</v>
      </c>
      <c r="H8">
        <v>1160245</v>
      </c>
      <c r="I8">
        <v>1186020</v>
      </c>
      <c r="J8">
        <v>1187861</v>
      </c>
      <c r="K8">
        <v>1187861</v>
      </c>
    </row>
    <row r="9" spans="1:19" x14ac:dyDescent="0.25">
      <c r="A9">
        <v>18</v>
      </c>
      <c r="B9" t="s">
        <v>292</v>
      </c>
      <c r="C9">
        <v>42.59</v>
      </c>
      <c r="D9">
        <v>1150828</v>
      </c>
      <c r="E9">
        <v>990828</v>
      </c>
      <c r="F9">
        <v>990828</v>
      </c>
      <c r="G9">
        <v>990828</v>
      </c>
      <c r="H9">
        <v>990828</v>
      </c>
      <c r="I9">
        <v>325665</v>
      </c>
      <c r="J9">
        <v>325665</v>
      </c>
      <c r="K9">
        <v>221994.96</v>
      </c>
      <c r="L9">
        <v>179067.78</v>
      </c>
      <c r="M9">
        <v>118545.66</v>
      </c>
      <c r="N9">
        <v>37185.08</v>
      </c>
    </row>
    <row r="10" spans="1:19" x14ac:dyDescent="0.25">
      <c r="A10">
        <v>19</v>
      </c>
      <c r="B10" t="s">
        <v>293</v>
      </c>
      <c r="C10">
        <v>42.57</v>
      </c>
      <c r="D10">
        <v>917664</v>
      </c>
      <c r="E10">
        <v>942506</v>
      </c>
      <c r="F10">
        <v>948115</v>
      </c>
      <c r="G10">
        <v>948115</v>
      </c>
      <c r="H10">
        <v>948115</v>
      </c>
      <c r="I10">
        <v>948115</v>
      </c>
      <c r="J10">
        <v>948115</v>
      </c>
    </row>
    <row r="11" spans="1:19" x14ac:dyDescent="0.25">
      <c r="A11">
        <v>23</v>
      </c>
      <c r="B11" t="s">
        <v>297</v>
      </c>
      <c r="C11">
        <v>42.57</v>
      </c>
      <c r="D11">
        <v>364387</v>
      </c>
      <c r="E11">
        <v>366592</v>
      </c>
      <c r="F11">
        <v>366592</v>
      </c>
      <c r="G11">
        <v>366592</v>
      </c>
      <c r="H11">
        <v>366592</v>
      </c>
    </row>
    <row r="12" spans="1:19" x14ac:dyDescent="0.25">
      <c r="A12">
        <v>24</v>
      </c>
      <c r="B12" t="s">
        <v>298</v>
      </c>
      <c r="C12">
        <v>42.57</v>
      </c>
      <c r="D12">
        <v>5991233</v>
      </c>
      <c r="E12">
        <v>5991233</v>
      </c>
      <c r="F12">
        <v>5540633</v>
      </c>
      <c r="G12">
        <v>5540633</v>
      </c>
      <c r="H12">
        <v>5139199.24</v>
      </c>
      <c r="I12">
        <v>5139199.24</v>
      </c>
      <c r="J12">
        <v>4939199.24</v>
      </c>
      <c r="K12">
        <v>4939199.24</v>
      </c>
      <c r="L12">
        <v>4739399.24</v>
      </c>
      <c r="M12">
        <v>4539599.24</v>
      </c>
      <c r="N12">
        <v>3689599.24</v>
      </c>
      <c r="O12">
        <v>3689599.24</v>
      </c>
      <c r="P12">
        <v>3189799.24</v>
      </c>
      <c r="Q12">
        <v>2489899.2400000002</v>
      </c>
    </row>
    <row r="13" spans="1:19" x14ac:dyDescent="0.25">
      <c r="A13">
        <v>25</v>
      </c>
      <c r="B13" t="s">
        <v>299</v>
      </c>
      <c r="C13">
        <v>42.56</v>
      </c>
      <c r="D13">
        <v>373236</v>
      </c>
      <c r="E13">
        <v>381300</v>
      </c>
      <c r="F13">
        <v>199350</v>
      </c>
    </row>
    <row r="14" spans="1:19" x14ac:dyDescent="0.25">
      <c r="A14">
        <v>26</v>
      </c>
      <c r="B14" t="s">
        <v>300</v>
      </c>
      <c r="C14">
        <v>42.55</v>
      </c>
      <c r="D14">
        <v>1907836</v>
      </c>
      <c r="E14">
        <v>1867836</v>
      </c>
      <c r="F14">
        <v>1867836</v>
      </c>
      <c r="G14">
        <v>1867836</v>
      </c>
      <c r="H14">
        <v>1867836</v>
      </c>
      <c r="I14">
        <v>1802836</v>
      </c>
      <c r="J14">
        <v>1672836</v>
      </c>
      <c r="K14">
        <v>1607836</v>
      </c>
      <c r="L14">
        <v>1542836</v>
      </c>
      <c r="M14">
        <v>1542836</v>
      </c>
      <c r="N14">
        <v>1542836</v>
      </c>
      <c r="O14">
        <v>1542836</v>
      </c>
      <c r="P14">
        <v>1542836</v>
      </c>
      <c r="Q14">
        <v>1542836</v>
      </c>
    </row>
    <row r="15" spans="1:19" x14ac:dyDescent="0.25">
      <c r="A15">
        <v>28</v>
      </c>
      <c r="B15" t="s">
        <v>302</v>
      </c>
      <c r="C15">
        <v>28.07</v>
      </c>
      <c r="D15">
        <v>4666629</v>
      </c>
      <c r="E15">
        <v>4609194</v>
      </c>
      <c r="F15">
        <v>4609194</v>
      </c>
      <c r="G15">
        <v>4609194</v>
      </c>
      <c r="H15">
        <v>3944743</v>
      </c>
      <c r="I15">
        <v>2144543</v>
      </c>
      <c r="J15">
        <v>2094493</v>
      </c>
      <c r="K15">
        <v>2094493</v>
      </c>
      <c r="L15">
        <v>2094493</v>
      </c>
      <c r="M15">
        <v>2094493</v>
      </c>
      <c r="N15">
        <v>2092493</v>
      </c>
      <c r="O15">
        <v>2092493</v>
      </c>
      <c r="P15">
        <v>2082193</v>
      </c>
      <c r="Q15">
        <v>2082193</v>
      </c>
    </row>
    <row r="16" spans="1:19" x14ac:dyDescent="0.25">
      <c r="A16">
        <v>29</v>
      </c>
      <c r="B16" t="s">
        <v>303</v>
      </c>
      <c r="C16">
        <v>42.57</v>
      </c>
      <c r="D16">
        <v>1692817</v>
      </c>
      <c r="E16">
        <v>1701693</v>
      </c>
      <c r="F16">
        <v>1701693</v>
      </c>
      <c r="G16">
        <v>1701693</v>
      </c>
      <c r="H16">
        <v>1701693</v>
      </c>
      <c r="I16">
        <v>1701693</v>
      </c>
      <c r="J16">
        <v>1701693</v>
      </c>
      <c r="K16">
        <v>1601706</v>
      </c>
      <c r="L16">
        <v>1031406</v>
      </c>
      <c r="M16">
        <v>961406</v>
      </c>
      <c r="N16">
        <v>961406</v>
      </c>
      <c r="O16">
        <v>821106</v>
      </c>
      <c r="P16">
        <v>751306</v>
      </c>
      <c r="Q16">
        <v>681306</v>
      </c>
    </row>
    <row r="17" spans="1:19" x14ac:dyDescent="0.25">
      <c r="A17">
        <v>30</v>
      </c>
      <c r="B17" t="s">
        <v>304</v>
      </c>
      <c r="C17">
        <v>42.57</v>
      </c>
      <c r="D17">
        <v>169780</v>
      </c>
      <c r="E17">
        <v>174366</v>
      </c>
      <c r="F17">
        <v>177768</v>
      </c>
      <c r="G17">
        <v>177768</v>
      </c>
      <c r="H17">
        <v>177768</v>
      </c>
    </row>
    <row r="18" spans="1:19" x14ac:dyDescent="0.25">
      <c r="A18">
        <v>31</v>
      </c>
      <c r="B18" t="s">
        <v>305</v>
      </c>
      <c r="C18">
        <v>42.58</v>
      </c>
      <c r="D18">
        <v>1924644</v>
      </c>
      <c r="E18">
        <v>1924644</v>
      </c>
      <c r="F18">
        <v>1924644</v>
      </c>
      <c r="G18">
        <v>1924644</v>
      </c>
      <c r="H18">
        <v>1846644</v>
      </c>
      <c r="I18">
        <v>1806644</v>
      </c>
      <c r="J18">
        <v>1776644</v>
      </c>
      <c r="K18">
        <v>1765644</v>
      </c>
      <c r="L18">
        <v>1660503</v>
      </c>
      <c r="M18">
        <v>1540356</v>
      </c>
      <c r="N18">
        <v>1540356</v>
      </c>
      <c r="O18">
        <v>1313344</v>
      </c>
      <c r="P18">
        <v>1284562</v>
      </c>
      <c r="Q18">
        <v>1255780</v>
      </c>
    </row>
    <row r="19" spans="1:19" x14ac:dyDescent="0.25">
      <c r="A19">
        <v>32</v>
      </c>
      <c r="B19" t="s">
        <v>306</v>
      </c>
      <c r="C19">
        <v>42.55</v>
      </c>
      <c r="D19">
        <v>911732</v>
      </c>
      <c r="E19">
        <v>911732</v>
      </c>
      <c r="F19">
        <v>911732</v>
      </c>
      <c r="G19">
        <v>911732</v>
      </c>
      <c r="H19">
        <v>911732</v>
      </c>
      <c r="I19">
        <v>911732</v>
      </c>
      <c r="J19">
        <v>880163.5</v>
      </c>
      <c r="K19">
        <v>848595.5</v>
      </c>
      <c r="L19">
        <v>817027.5</v>
      </c>
      <c r="M19">
        <v>785459.5</v>
      </c>
      <c r="N19">
        <v>753891.5</v>
      </c>
      <c r="O19">
        <v>722323.5</v>
      </c>
      <c r="P19">
        <v>690755.5</v>
      </c>
      <c r="Q19">
        <v>674972.5</v>
      </c>
    </row>
    <row r="20" spans="1:19" x14ac:dyDescent="0.25">
      <c r="A20">
        <v>33</v>
      </c>
      <c r="B20" t="s">
        <v>307</v>
      </c>
      <c r="C20">
        <v>42.57</v>
      </c>
      <c r="D20">
        <v>933594</v>
      </c>
      <c r="E20">
        <v>933594</v>
      </c>
      <c r="F20">
        <v>933594</v>
      </c>
      <c r="G20">
        <v>933594</v>
      </c>
      <c r="H20">
        <v>933594</v>
      </c>
      <c r="I20">
        <v>933594</v>
      </c>
      <c r="J20">
        <v>933594</v>
      </c>
      <c r="K20">
        <v>933594</v>
      </c>
      <c r="L20">
        <v>933594</v>
      </c>
      <c r="M20">
        <v>933594</v>
      </c>
      <c r="N20">
        <v>733594</v>
      </c>
      <c r="O20">
        <v>697369</v>
      </c>
      <c r="P20">
        <v>697369</v>
      </c>
      <c r="Q20">
        <v>697369</v>
      </c>
    </row>
    <row r="21" spans="1:19" x14ac:dyDescent="0.25">
      <c r="A21">
        <v>34</v>
      </c>
      <c r="B21" t="s">
        <v>308</v>
      </c>
      <c r="C21">
        <v>37.130000000000003</v>
      </c>
      <c r="D21">
        <v>1020825</v>
      </c>
      <c r="E21">
        <v>821146</v>
      </c>
      <c r="F21">
        <v>842353</v>
      </c>
      <c r="G21">
        <v>864340</v>
      </c>
      <c r="H21">
        <v>886328</v>
      </c>
      <c r="I21">
        <v>906188</v>
      </c>
      <c r="J21">
        <v>928174</v>
      </c>
      <c r="K21">
        <v>722334</v>
      </c>
      <c r="L21">
        <v>716131</v>
      </c>
      <c r="M21">
        <v>708488</v>
      </c>
      <c r="N21">
        <v>613139</v>
      </c>
      <c r="O21">
        <v>629131</v>
      </c>
      <c r="P21">
        <v>644607</v>
      </c>
      <c r="Q21">
        <v>660598</v>
      </c>
    </row>
    <row r="22" spans="1:19" x14ac:dyDescent="0.25">
      <c r="A22">
        <v>38</v>
      </c>
      <c r="B22" t="s">
        <v>312</v>
      </c>
      <c r="C22">
        <v>42.57</v>
      </c>
      <c r="D22">
        <v>932242</v>
      </c>
      <c r="E22">
        <v>932242</v>
      </c>
      <c r="F22">
        <v>932242</v>
      </c>
      <c r="G22">
        <v>932242</v>
      </c>
      <c r="H22">
        <v>932242</v>
      </c>
      <c r="I22">
        <v>833177</v>
      </c>
      <c r="J22">
        <v>833177</v>
      </c>
      <c r="K22">
        <v>831177</v>
      </c>
      <c r="L22">
        <v>830677</v>
      </c>
      <c r="M22">
        <v>830677</v>
      </c>
      <c r="N22">
        <v>828877</v>
      </c>
      <c r="O22">
        <v>828877</v>
      </c>
      <c r="P22">
        <v>825877</v>
      </c>
      <c r="Q22">
        <v>825877</v>
      </c>
    </row>
    <row r="23" spans="1:19" x14ac:dyDescent="0.25">
      <c r="A23">
        <v>39</v>
      </c>
      <c r="B23" t="s">
        <v>313</v>
      </c>
      <c r="C23">
        <v>42.58</v>
      </c>
      <c r="D23">
        <v>710024</v>
      </c>
      <c r="E23">
        <v>729389</v>
      </c>
      <c r="F23">
        <v>736261</v>
      </c>
      <c r="G23">
        <v>736261</v>
      </c>
      <c r="H23">
        <v>736261</v>
      </c>
      <c r="I23">
        <v>736261</v>
      </c>
      <c r="J23">
        <v>736261</v>
      </c>
      <c r="K23">
        <v>736261</v>
      </c>
      <c r="L23">
        <v>676506</v>
      </c>
      <c r="M23">
        <v>676506</v>
      </c>
      <c r="N23">
        <v>616751</v>
      </c>
      <c r="O23">
        <v>506964</v>
      </c>
      <c r="P23">
        <v>506964</v>
      </c>
      <c r="Q23">
        <v>431986</v>
      </c>
    </row>
    <row r="24" spans="1:19" x14ac:dyDescent="0.25">
      <c r="A24">
        <v>40</v>
      </c>
      <c r="B24" t="s">
        <v>315</v>
      </c>
      <c r="C24">
        <v>42.57</v>
      </c>
      <c r="D24">
        <v>986862</v>
      </c>
      <c r="E24">
        <v>986862</v>
      </c>
      <c r="F24">
        <v>986862</v>
      </c>
      <c r="G24">
        <v>986862</v>
      </c>
      <c r="H24">
        <v>986862</v>
      </c>
      <c r="I24">
        <v>861597</v>
      </c>
      <c r="J24">
        <v>802447</v>
      </c>
      <c r="K24">
        <v>802447</v>
      </c>
      <c r="L24">
        <v>802447</v>
      </c>
      <c r="M24">
        <v>802447</v>
      </c>
      <c r="N24">
        <v>802447</v>
      </c>
      <c r="O24">
        <v>795097</v>
      </c>
      <c r="P24">
        <v>795097</v>
      </c>
      <c r="Q24">
        <v>795097</v>
      </c>
    </row>
    <row r="25" spans="1:19" x14ac:dyDescent="0.25">
      <c r="A25">
        <v>43</v>
      </c>
      <c r="B25" t="s">
        <v>318</v>
      </c>
      <c r="C25">
        <v>42.57</v>
      </c>
      <c r="D25">
        <v>441743</v>
      </c>
      <c r="E25">
        <v>388624</v>
      </c>
      <c r="F25">
        <v>316626</v>
      </c>
      <c r="G25">
        <v>326121</v>
      </c>
      <c r="H25">
        <v>292604</v>
      </c>
      <c r="I25">
        <v>299998</v>
      </c>
      <c r="J25">
        <v>246725</v>
      </c>
      <c r="K25">
        <v>191533</v>
      </c>
      <c r="L25">
        <v>138303</v>
      </c>
      <c r="M25">
        <v>105398</v>
      </c>
      <c r="N25">
        <v>71080</v>
      </c>
      <c r="O25">
        <v>36100</v>
      </c>
    </row>
    <row r="26" spans="1:19" s="23" customFormat="1" x14ac:dyDescent="0.25">
      <c r="A26">
        <v>45</v>
      </c>
      <c r="B26" s="23" t="s">
        <v>314</v>
      </c>
      <c r="C26" s="23">
        <v>42.57</v>
      </c>
      <c r="D26" s="23">
        <v>1021769</v>
      </c>
      <c r="E26" s="23">
        <v>1049746</v>
      </c>
      <c r="F26" s="23">
        <v>1049746</v>
      </c>
      <c r="G26" s="23">
        <v>1049746</v>
      </c>
      <c r="H26" s="23">
        <v>1049746</v>
      </c>
      <c r="I26" s="23">
        <v>1049746</v>
      </c>
      <c r="J26" s="23">
        <v>1049746</v>
      </c>
      <c r="K26" s="23">
        <v>1049746</v>
      </c>
      <c r="L26" s="23">
        <v>1049746</v>
      </c>
      <c r="M26" s="23">
        <v>1049746</v>
      </c>
      <c r="N26" s="23">
        <v>1049746</v>
      </c>
      <c r="O26" s="23">
        <v>1049746</v>
      </c>
      <c r="P26" s="23">
        <v>1049746</v>
      </c>
      <c r="Q26" s="23">
        <v>1049746</v>
      </c>
      <c r="R26" s="23" t="s">
        <v>314</v>
      </c>
    </row>
    <row r="27" spans="1:19" s="32" customFormat="1" x14ac:dyDescent="0.25">
      <c r="A27" s="32">
        <v>1</v>
      </c>
      <c r="B27" s="32" t="s">
        <v>275</v>
      </c>
      <c r="C27" s="32">
        <v>42.57</v>
      </c>
      <c r="D27" s="32">
        <v>3124815</v>
      </c>
      <c r="E27" s="32">
        <v>3124815</v>
      </c>
      <c r="F27" s="32">
        <v>3124815</v>
      </c>
      <c r="G27" s="32">
        <v>3124815</v>
      </c>
      <c r="H27" s="32">
        <v>3124815</v>
      </c>
      <c r="I27" s="32">
        <v>3124815</v>
      </c>
      <c r="J27" s="32">
        <v>3124815</v>
      </c>
      <c r="K27" s="32">
        <v>3124815</v>
      </c>
      <c r="L27" s="32">
        <v>3124815</v>
      </c>
      <c r="M27" s="32">
        <v>3124815</v>
      </c>
      <c r="N27" s="32">
        <v>3124815</v>
      </c>
      <c r="O27" s="32">
        <v>3124815</v>
      </c>
      <c r="P27" s="32">
        <v>3124815</v>
      </c>
      <c r="Q27" s="32">
        <v>3124815</v>
      </c>
      <c r="S27" s="32" t="s">
        <v>275</v>
      </c>
    </row>
    <row r="28" spans="1:19" s="32" customFormat="1" x14ac:dyDescent="0.25">
      <c r="A28" s="32">
        <v>2</v>
      </c>
      <c r="B28" s="32" t="s">
        <v>276</v>
      </c>
      <c r="C28" s="32">
        <v>42.57</v>
      </c>
      <c r="D28" s="32">
        <v>352862</v>
      </c>
      <c r="E28" s="32">
        <v>352862</v>
      </c>
      <c r="F28" s="32">
        <v>352862</v>
      </c>
      <c r="G28" s="32">
        <v>352862</v>
      </c>
      <c r="H28" s="32">
        <v>352862</v>
      </c>
      <c r="I28" s="32">
        <v>352862</v>
      </c>
      <c r="J28" s="32">
        <v>256015.75</v>
      </c>
      <c r="K28" s="32">
        <v>256015.75</v>
      </c>
      <c r="L28" s="32">
        <v>256015.75</v>
      </c>
      <c r="M28" s="32">
        <v>255795.75</v>
      </c>
      <c r="N28" s="32">
        <v>248111.75</v>
      </c>
      <c r="O28" s="32">
        <v>240427.75</v>
      </c>
      <c r="P28" s="32">
        <v>240427.75</v>
      </c>
      <c r="Q28" s="32">
        <v>240427.75</v>
      </c>
      <c r="S28" s="32" t="s">
        <v>276</v>
      </c>
    </row>
    <row r="29" spans="1:19" s="32" customFormat="1" x14ac:dyDescent="0.25">
      <c r="A29" s="32">
        <v>3</v>
      </c>
      <c r="B29" s="32" t="s">
        <v>277</v>
      </c>
      <c r="C29" s="32">
        <v>42.6</v>
      </c>
      <c r="D29" s="32">
        <v>232560</v>
      </c>
      <c r="E29" s="32">
        <v>238930</v>
      </c>
      <c r="F29" s="32">
        <v>239752</v>
      </c>
      <c r="G29" s="32">
        <v>239752</v>
      </c>
      <c r="H29" s="32">
        <v>239752</v>
      </c>
      <c r="I29" s="32">
        <v>239752</v>
      </c>
      <c r="J29" s="32">
        <v>239752</v>
      </c>
      <c r="K29" s="32">
        <v>239752</v>
      </c>
      <c r="L29" s="32">
        <v>239752</v>
      </c>
      <c r="M29" s="32">
        <v>239752</v>
      </c>
      <c r="N29" s="32">
        <v>239752</v>
      </c>
      <c r="O29" s="32">
        <v>239752</v>
      </c>
      <c r="P29" s="32">
        <v>239752</v>
      </c>
      <c r="Q29" s="32">
        <v>239752</v>
      </c>
      <c r="S29" s="32" t="s">
        <v>277</v>
      </c>
    </row>
    <row r="30" spans="1:19" s="32" customFormat="1" x14ac:dyDescent="0.25">
      <c r="A30" s="32">
        <v>4</v>
      </c>
      <c r="B30" s="32" t="s">
        <v>278</v>
      </c>
      <c r="C30" s="32">
        <v>37.14</v>
      </c>
      <c r="D30" s="32">
        <v>6345298</v>
      </c>
      <c r="E30" s="32">
        <v>6345298</v>
      </c>
      <c r="F30" s="32">
        <v>6345298</v>
      </c>
      <c r="G30" s="32">
        <v>6345298</v>
      </c>
      <c r="H30" s="32">
        <v>6345298</v>
      </c>
      <c r="I30" s="32">
        <v>6345298</v>
      </c>
      <c r="J30" s="32">
        <v>6345298</v>
      </c>
      <c r="K30" s="32">
        <v>6345298</v>
      </c>
      <c r="L30" s="32">
        <v>6697226</v>
      </c>
      <c r="M30" s="32">
        <v>6596926</v>
      </c>
      <c r="N30" s="32">
        <v>6596926</v>
      </c>
      <c r="O30" s="32">
        <v>6596926</v>
      </c>
      <c r="P30" s="32">
        <v>6596926</v>
      </c>
      <c r="Q30" s="32">
        <v>6596926</v>
      </c>
      <c r="S30" s="32" t="s">
        <v>278</v>
      </c>
    </row>
    <row r="31" spans="1:19" s="32" customFormat="1" x14ac:dyDescent="0.25">
      <c r="A31" s="32">
        <v>7</v>
      </c>
      <c r="B31" s="32" t="s">
        <v>281</v>
      </c>
      <c r="C31" s="32">
        <v>34.479999999999997</v>
      </c>
      <c r="D31" s="32">
        <v>3167543</v>
      </c>
      <c r="E31" s="32">
        <v>3167543</v>
      </c>
      <c r="F31" s="32">
        <v>3167543</v>
      </c>
      <c r="G31" s="32">
        <v>3167543</v>
      </c>
      <c r="H31" s="32">
        <v>3167543</v>
      </c>
      <c r="I31" s="32">
        <v>3167543</v>
      </c>
      <c r="J31" s="32">
        <v>3167543</v>
      </c>
      <c r="K31" s="32">
        <v>3167543</v>
      </c>
      <c r="L31" s="32">
        <v>3167543</v>
      </c>
      <c r="M31" s="32">
        <v>3167543</v>
      </c>
      <c r="N31" s="32">
        <v>2835663</v>
      </c>
      <c r="O31" s="32">
        <v>2835663</v>
      </c>
      <c r="P31" s="32">
        <v>2835663</v>
      </c>
      <c r="Q31" s="32">
        <v>2835663</v>
      </c>
      <c r="S31" s="32" t="s">
        <v>281</v>
      </c>
    </row>
    <row r="32" spans="1:19" s="32" customFormat="1" x14ac:dyDescent="0.25">
      <c r="A32" s="32">
        <v>8</v>
      </c>
      <c r="B32" s="32" t="s">
        <v>282</v>
      </c>
      <c r="C32" s="32">
        <v>37.14</v>
      </c>
      <c r="D32" s="32">
        <v>2145224</v>
      </c>
      <c r="E32" s="32">
        <v>2145224</v>
      </c>
      <c r="F32" s="32">
        <v>2145224</v>
      </c>
      <c r="G32" s="32">
        <v>2145224</v>
      </c>
      <c r="H32" s="32">
        <v>2145224</v>
      </c>
      <c r="I32" s="32">
        <v>2145224</v>
      </c>
      <c r="J32" s="32">
        <v>2145224</v>
      </c>
      <c r="K32" s="32">
        <v>2145224</v>
      </c>
      <c r="L32" s="32">
        <v>2145224</v>
      </c>
      <c r="M32" s="32">
        <v>2145224</v>
      </c>
      <c r="N32" s="32">
        <v>2145224</v>
      </c>
      <c r="O32" s="32">
        <v>2145224</v>
      </c>
      <c r="P32" s="32">
        <v>2145224</v>
      </c>
      <c r="Q32" s="32">
        <v>2145224</v>
      </c>
      <c r="S32" s="32" t="s">
        <v>282</v>
      </c>
    </row>
    <row r="33" spans="1:19" s="32" customFormat="1" x14ac:dyDescent="0.25">
      <c r="A33" s="32">
        <v>9</v>
      </c>
      <c r="B33" s="32" t="s">
        <v>283</v>
      </c>
      <c r="C33" s="32">
        <v>37.130000000000003</v>
      </c>
      <c r="D33" s="32">
        <v>3831819</v>
      </c>
      <c r="E33" s="32">
        <v>3831819</v>
      </c>
      <c r="F33" s="32">
        <v>3831819</v>
      </c>
      <c r="G33" s="32">
        <v>3831819</v>
      </c>
      <c r="H33" s="32">
        <v>3831819</v>
      </c>
      <c r="I33" s="32">
        <v>3831819</v>
      </c>
      <c r="J33" s="32">
        <v>3831819</v>
      </c>
      <c r="K33" s="32">
        <v>3831819</v>
      </c>
      <c r="L33" s="32">
        <v>3831819</v>
      </c>
      <c r="M33" s="32">
        <v>3831819</v>
      </c>
      <c r="N33" s="32">
        <v>3831819</v>
      </c>
      <c r="O33" s="32">
        <v>3831819</v>
      </c>
      <c r="P33" s="32">
        <v>3831819</v>
      </c>
      <c r="Q33" s="32">
        <v>3831819</v>
      </c>
      <c r="S33" s="32" t="s">
        <v>283</v>
      </c>
    </row>
    <row r="34" spans="1:19" s="32" customFormat="1" x14ac:dyDescent="0.25">
      <c r="A34" s="32">
        <v>10</v>
      </c>
      <c r="B34" s="32" t="s">
        <v>284</v>
      </c>
      <c r="C34" s="32">
        <v>37.119999999999997</v>
      </c>
      <c r="D34" s="32">
        <v>1660889</v>
      </c>
      <c r="E34" s="32">
        <v>1660889</v>
      </c>
      <c r="F34" s="32">
        <v>1660889</v>
      </c>
      <c r="G34" s="32">
        <v>1660889</v>
      </c>
      <c r="H34" s="32">
        <v>1660889</v>
      </c>
      <c r="I34" s="32">
        <v>1660889</v>
      </c>
      <c r="J34" s="32">
        <v>1529290</v>
      </c>
      <c r="K34" s="32">
        <v>1529290</v>
      </c>
      <c r="L34" s="32">
        <v>1529290</v>
      </c>
      <c r="M34" s="32">
        <v>1502490</v>
      </c>
      <c r="N34" s="32">
        <v>1093370</v>
      </c>
      <c r="O34" s="32">
        <v>1093370</v>
      </c>
      <c r="P34" s="32">
        <v>1093370</v>
      </c>
      <c r="Q34" s="32">
        <v>1093370</v>
      </c>
      <c r="S34" s="32" t="s">
        <v>284</v>
      </c>
    </row>
    <row r="35" spans="1:19" s="32" customFormat="1" x14ac:dyDescent="0.25">
      <c r="A35" s="32">
        <v>13</v>
      </c>
      <c r="B35" s="32" t="s">
        <v>287</v>
      </c>
      <c r="C35" s="32">
        <v>42.56</v>
      </c>
      <c r="D35" s="32">
        <v>2929349</v>
      </c>
      <c r="E35" s="32">
        <v>2936993</v>
      </c>
      <c r="F35" s="32">
        <v>2936993</v>
      </c>
      <c r="G35" s="32">
        <v>2936993</v>
      </c>
      <c r="H35" s="32">
        <v>2936993</v>
      </c>
      <c r="I35" s="32">
        <v>2936993</v>
      </c>
      <c r="J35" s="32">
        <v>2936993</v>
      </c>
      <c r="K35" s="32">
        <v>2936993</v>
      </c>
      <c r="L35" s="32">
        <v>2936993</v>
      </c>
      <c r="M35" s="32">
        <v>2936993</v>
      </c>
      <c r="N35" s="32">
        <v>2936993</v>
      </c>
      <c r="O35" s="32">
        <v>2936993</v>
      </c>
      <c r="P35" s="32">
        <v>2936993</v>
      </c>
      <c r="Q35" s="32">
        <v>2936993</v>
      </c>
      <c r="S35" s="32" t="s">
        <v>287</v>
      </c>
    </row>
    <row r="36" spans="1:19" s="32" customFormat="1" x14ac:dyDescent="0.25">
      <c r="A36" s="32">
        <v>17</v>
      </c>
      <c r="B36" s="32" t="s">
        <v>291</v>
      </c>
      <c r="C36" s="32">
        <v>42.57</v>
      </c>
      <c r="D36" s="32">
        <v>120590</v>
      </c>
      <c r="E36" s="32">
        <v>123647</v>
      </c>
      <c r="F36" s="32">
        <v>124436</v>
      </c>
      <c r="G36" s="32">
        <v>124436</v>
      </c>
      <c r="H36" s="32">
        <v>124436</v>
      </c>
      <c r="I36" s="32">
        <v>124436</v>
      </c>
      <c r="J36" s="32">
        <v>124436</v>
      </c>
      <c r="K36" s="32">
        <v>124436</v>
      </c>
      <c r="L36" s="32">
        <v>124436</v>
      </c>
      <c r="M36" s="32">
        <v>124436</v>
      </c>
      <c r="N36" s="32">
        <v>124436</v>
      </c>
      <c r="O36" s="32">
        <v>124436</v>
      </c>
      <c r="P36" s="32">
        <v>124436</v>
      </c>
      <c r="Q36" s="32">
        <v>124436</v>
      </c>
      <c r="S36" s="32" t="s">
        <v>291</v>
      </c>
    </row>
    <row r="37" spans="1:19" s="32" customFormat="1" x14ac:dyDescent="0.25">
      <c r="A37" s="32">
        <v>20</v>
      </c>
      <c r="B37" s="32" t="s">
        <v>294</v>
      </c>
      <c r="C37" s="32">
        <v>42.57</v>
      </c>
      <c r="D37" s="32">
        <v>282688</v>
      </c>
      <c r="E37" s="32">
        <v>290255</v>
      </c>
      <c r="F37" s="32">
        <v>297578</v>
      </c>
      <c r="G37" s="32">
        <v>305146</v>
      </c>
      <c r="H37" s="32">
        <v>312713</v>
      </c>
      <c r="I37" s="32">
        <v>314910</v>
      </c>
      <c r="J37" s="32">
        <v>314910</v>
      </c>
      <c r="K37" s="32">
        <v>314910</v>
      </c>
      <c r="L37" s="32">
        <v>314910</v>
      </c>
      <c r="M37" s="32">
        <v>314910</v>
      </c>
      <c r="N37" s="32">
        <v>314910</v>
      </c>
      <c r="O37" s="32">
        <v>314910</v>
      </c>
      <c r="P37" s="32">
        <v>314910</v>
      </c>
      <c r="Q37" s="32">
        <v>314910</v>
      </c>
      <c r="S37" s="32" t="s">
        <v>294</v>
      </c>
    </row>
    <row r="38" spans="1:19" s="32" customFormat="1" x14ac:dyDescent="0.25">
      <c r="A38" s="32">
        <v>21</v>
      </c>
      <c r="B38" s="32" t="s">
        <v>295</v>
      </c>
      <c r="C38" s="32">
        <v>42.58</v>
      </c>
      <c r="D38" s="32">
        <v>934244</v>
      </c>
      <c r="E38" s="32">
        <v>939175</v>
      </c>
      <c r="F38" s="32">
        <v>939175</v>
      </c>
      <c r="G38" s="32">
        <v>939175</v>
      </c>
      <c r="H38" s="32">
        <v>939175</v>
      </c>
      <c r="I38" s="32">
        <v>939175</v>
      </c>
      <c r="J38" s="32">
        <v>939175</v>
      </c>
      <c r="K38" s="32">
        <v>939175</v>
      </c>
      <c r="L38" s="32">
        <v>939175</v>
      </c>
      <c r="M38" s="32">
        <v>939175</v>
      </c>
      <c r="N38" s="32">
        <v>939175</v>
      </c>
      <c r="O38" s="32">
        <v>880253</v>
      </c>
      <c r="P38" s="32">
        <v>880253</v>
      </c>
      <c r="Q38" s="32">
        <v>880253</v>
      </c>
      <c r="S38" s="32" t="s">
        <v>295</v>
      </c>
    </row>
    <row r="39" spans="1:19" s="32" customFormat="1" x14ac:dyDescent="0.25">
      <c r="A39" s="32">
        <v>22</v>
      </c>
      <c r="B39" s="32" t="s">
        <v>296</v>
      </c>
      <c r="C39" s="32">
        <v>42.57</v>
      </c>
      <c r="D39" s="32">
        <v>4229720</v>
      </c>
      <c r="E39" s="32">
        <v>4229720</v>
      </c>
      <c r="F39" s="32">
        <v>4229720</v>
      </c>
      <c r="G39" s="32">
        <v>4229720</v>
      </c>
      <c r="H39" s="32">
        <v>3578138</v>
      </c>
      <c r="I39" s="32">
        <v>3578138</v>
      </c>
      <c r="J39" s="32">
        <v>3448138</v>
      </c>
      <c r="K39" s="32">
        <v>3448138</v>
      </c>
      <c r="L39" s="32">
        <v>3448138</v>
      </c>
      <c r="M39" s="32">
        <v>3448138</v>
      </c>
      <c r="N39" s="32">
        <v>3448138</v>
      </c>
      <c r="O39" s="32">
        <v>3448138</v>
      </c>
      <c r="P39" s="32">
        <v>3448138</v>
      </c>
      <c r="Q39" s="32">
        <v>3448138</v>
      </c>
      <c r="S39" s="32" t="s">
        <v>296</v>
      </c>
    </row>
    <row r="40" spans="1:19" s="32" customFormat="1" x14ac:dyDescent="0.25">
      <c r="A40" s="32">
        <v>27</v>
      </c>
      <c r="B40" s="32" t="s">
        <v>301</v>
      </c>
      <c r="C40" s="32">
        <v>42.52</v>
      </c>
      <c r="D40" s="32">
        <v>692332</v>
      </c>
      <c r="E40" s="32">
        <v>696595</v>
      </c>
      <c r="F40" s="32">
        <v>696595</v>
      </c>
      <c r="G40" s="32">
        <v>696595</v>
      </c>
      <c r="H40" s="32">
        <v>696595</v>
      </c>
      <c r="I40" s="32">
        <v>696595</v>
      </c>
      <c r="J40" s="32">
        <v>696595</v>
      </c>
      <c r="K40" s="32">
        <v>696595</v>
      </c>
      <c r="L40" s="32">
        <v>696595</v>
      </c>
      <c r="M40" s="32">
        <v>696595</v>
      </c>
      <c r="N40" s="32">
        <v>696595</v>
      </c>
      <c r="O40" s="32">
        <v>696595</v>
      </c>
      <c r="P40" s="32">
        <v>696595</v>
      </c>
      <c r="Q40" s="32">
        <v>696595</v>
      </c>
      <c r="S40" s="32" t="s">
        <v>301</v>
      </c>
    </row>
    <row r="41" spans="1:19" s="32" customFormat="1" x14ac:dyDescent="0.25">
      <c r="A41" s="32">
        <v>35</v>
      </c>
      <c r="B41" s="32" t="s">
        <v>309</v>
      </c>
      <c r="C41" s="32">
        <v>42.57</v>
      </c>
      <c r="D41" s="32">
        <v>627550</v>
      </c>
      <c r="E41" s="32">
        <v>644493</v>
      </c>
      <c r="F41" s="32">
        <v>650506</v>
      </c>
      <c r="G41" s="32">
        <v>650506</v>
      </c>
      <c r="H41" s="32">
        <v>650506</v>
      </c>
      <c r="I41" s="32">
        <v>650506</v>
      </c>
      <c r="J41" s="32">
        <v>650506</v>
      </c>
      <c r="K41" s="32">
        <v>650506</v>
      </c>
      <c r="L41" s="32">
        <v>650506</v>
      </c>
      <c r="M41" s="32">
        <v>650506</v>
      </c>
      <c r="N41" s="32">
        <v>650506</v>
      </c>
      <c r="O41" s="32">
        <v>650506</v>
      </c>
      <c r="P41" s="32">
        <v>650506</v>
      </c>
      <c r="Q41" s="32">
        <v>650506</v>
      </c>
      <c r="S41" s="32" t="s">
        <v>309</v>
      </c>
    </row>
    <row r="42" spans="1:19" s="32" customFormat="1" x14ac:dyDescent="0.25">
      <c r="A42" s="32">
        <v>36</v>
      </c>
      <c r="B42" s="32" t="s">
        <v>310</v>
      </c>
      <c r="C42" s="32">
        <v>31.89</v>
      </c>
      <c r="D42" s="32">
        <v>981626</v>
      </c>
      <c r="E42" s="32">
        <v>1003043</v>
      </c>
      <c r="F42" s="32">
        <v>1023770</v>
      </c>
      <c r="G42" s="32">
        <v>1045188</v>
      </c>
      <c r="H42" s="32">
        <v>1052788</v>
      </c>
      <c r="I42" s="32">
        <v>1052788</v>
      </c>
      <c r="J42" s="32">
        <v>1052788</v>
      </c>
      <c r="K42" s="32">
        <v>1052788</v>
      </c>
      <c r="L42" s="32">
        <v>1052788</v>
      </c>
      <c r="M42" s="32">
        <v>1052788</v>
      </c>
      <c r="N42" s="32">
        <v>1052788</v>
      </c>
      <c r="O42" s="32">
        <v>1052788</v>
      </c>
      <c r="P42" s="32">
        <v>1052788</v>
      </c>
      <c r="Q42" s="32">
        <v>1052788</v>
      </c>
      <c r="S42" s="32" t="s">
        <v>310</v>
      </c>
    </row>
    <row r="43" spans="1:19" s="32" customFormat="1" x14ac:dyDescent="0.25">
      <c r="A43" s="32">
        <v>37</v>
      </c>
      <c r="B43" s="32" t="s">
        <v>311</v>
      </c>
      <c r="C43" s="32">
        <v>42.57</v>
      </c>
      <c r="D43" s="32">
        <v>517120</v>
      </c>
      <c r="E43" s="32">
        <v>531138</v>
      </c>
      <c r="F43" s="32">
        <v>535660</v>
      </c>
      <c r="G43" s="32">
        <v>535660</v>
      </c>
      <c r="H43" s="32">
        <v>535660</v>
      </c>
      <c r="I43" s="32">
        <v>535660</v>
      </c>
      <c r="J43" s="32">
        <v>535660</v>
      </c>
      <c r="K43" s="32">
        <v>535660</v>
      </c>
      <c r="L43" s="32">
        <v>535660</v>
      </c>
      <c r="M43" s="32">
        <v>535660</v>
      </c>
      <c r="N43" s="32">
        <v>535660</v>
      </c>
      <c r="O43" s="32">
        <v>535660</v>
      </c>
      <c r="P43" s="32">
        <v>535660</v>
      </c>
      <c r="Q43" s="32">
        <v>535660</v>
      </c>
      <c r="S43" s="32" t="s">
        <v>311</v>
      </c>
    </row>
    <row r="44" spans="1:19" s="32" customFormat="1" x14ac:dyDescent="0.25">
      <c r="A44" s="32">
        <v>41</v>
      </c>
      <c r="B44" s="32" t="s">
        <v>316</v>
      </c>
      <c r="C44" s="32">
        <v>42.58</v>
      </c>
      <c r="D44" s="32">
        <v>2064998</v>
      </c>
      <c r="E44" s="32">
        <v>2064998</v>
      </c>
      <c r="F44" s="32">
        <v>2064998</v>
      </c>
      <c r="G44" s="32">
        <v>2064998</v>
      </c>
      <c r="H44" s="32">
        <v>2064998</v>
      </c>
      <c r="I44" s="32">
        <v>2064998</v>
      </c>
      <c r="J44" s="32">
        <v>2064998</v>
      </c>
      <c r="K44" s="32">
        <v>2064998</v>
      </c>
      <c r="L44" s="32">
        <v>2514594</v>
      </c>
      <c r="M44" s="32">
        <v>2514594</v>
      </c>
      <c r="N44" s="32">
        <v>2514594</v>
      </c>
      <c r="O44" s="32">
        <v>2514594</v>
      </c>
      <c r="P44" s="32">
        <v>2514594</v>
      </c>
      <c r="Q44" s="32">
        <v>2514594</v>
      </c>
      <c r="S44" s="32" t="s">
        <v>316</v>
      </c>
    </row>
    <row r="45" spans="1:19" s="32" customFormat="1" x14ac:dyDescent="0.25">
      <c r="A45" s="32">
        <v>42</v>
      </c>
      <c r="B45" s="32" t="s">
        <v>317</v>
      </c>
      <c r="C45" s="32">
        <v>42.57</v>
      </c>
      <c r="D45" s="32">
        <v>518534</v>
      </c>
      <c r="E45" s="32">
        <v>532511</v>
      </c>
      <c r="F45" s="32">
        <v>537020</v>
      </c>
      <c r="G45" s="32">
        <v>537020</v>
      </c>
      <c r="H45" s="32">
        <v>537020</v>
      </c>
      <c r="I45" s="32">
        <v>537020</v>
      </c>
      <c r="J45" s="32">
        <v>537020</v>
      </c>
      <c r="K45" s="32">
        <v>537020</v>
      </c>
      <c r="L45" s="32">
        <v>537020</v>
      </c>
      <c r="M45" s="32">
        <v>537020</v>
      </c>
      <c r="N45" s="32">
        <v>537020</v>
      </c>
      <c r="O45" s="32">
        <v>537020</v>
      </c>
      <c r="P45" s="32">
        <v>537020</v>
      </c>
      <c r="Q45" s="32">
        <v>537020</v>
      </c>
      <c r="S45" s="32" t="s">
        <v>317</v>
      </c>
    </row>
    <row r="46" spans="1:19" s="32" customFormat="1" x14ac:dyDescent="0.25">
      <c r="A46" s="32">
        <v>44</v>
      </c>
      <c r="B46" s="32" t="s">
        <v>319</v>
      </c>
      <c r="C46" s="32">
        <v>42.57</v>
      </c>
      <c r="D46" s="32">
        <v>1065960</v>
      </c>
      <c r="E46" s="32">
        <v>1065960</v>
      </c>
      <c r="F46" s="32">
        <v>1065960</v>
      </c>
      <c r="G46" s="32">
        <v>1065960</v>
      </c>
      <c r="H46" s="32">
        <v>1065960</v>
      </c>
      <c r="I46" s="32">
        <v>1065960</v>
      </c>
      <c r="J46" s="32">
        <v>1065960</v>
      </c>
      <c r="K46" s="32">
        <v>1065960</v>
      </c>
      <c r="L46" s="32">
        <v>1065960</v>
      </c>
      <c r="M46" s="32">
        <v>1050332.3999999999</v>
      </c>
      <c r="N46" s="32">
        <v>1050332.3999999999</v>
      </c>
      <c r="O46" s="32">
        <v>1050332.3999999999</v>
      </c>
      <c r="P46" s="32">
        <v>1050332.3999999999</v>
      </c>
      <c r="Q46" s="32">
        <v>1050332.3999999999</v>
      </c>
      <c r="S46" s="32" t="s">
        <v>319</v>
      </c>
    </row>
    <row r="49" spans="2:17" x14ac:dyDescent="0.25">
      <c r="D49" s="1">
        <f t="shared" ref="D49:P49" si="0">SUM(D2:D46)</f>
        <v>74642041</v>
      </c>
      <c r="E49" s="19">
        <f t="shared" si="0"/>
        <v>74201752</v>
      </c>
      <c r="F49" s="19">
        <f t="shared" si="0"/>
        <v>73470104</v>
      </c>
      <c r="G49" s="19">
        <f t="shared" si="0"/>
        <v>67153345.799999997</v>
      </c>
      <c r="H49" s="19">
        <f t="shared" si="0"/>
        <v>65305632.68</v>
      </c>
      <c r="I49" s="19">
        <f t="shared" si="0"/>
        <v>61886720.640000001</v>
      </c>
      <c r="J49" s="19">
        <f t="shared" si="0"/>
        <v>59483265.850000001</v>
      </c>
      <c r="K49" s="19">
        <f t="shared" si="0"/>
        <v>57960893.810000002</v>
      </c>
      <c r="L49" s="19">
        <f t="shared" si="0"/>
        <v>54275306.629999995</v>
      </c>
      <c r="M49" s="19">
        <f t="shared" si="0"/>
        <v>53609773.909999996</v>
      </c>
      <c r="N49" s="19">
        <f t="shared" si="0"/>
        <v>51504939.329999998</v>
      </c>
      <c r="O49" s="19">
        <f t="shared" si="0"/>
        <v>50829918.25</v>
      </c>
      <c r="P49" s="19">
        <f t="shared" si="0"/>
        <v>50166044.25</v>
      </c>
      <c r="Q49" s="19">
        <f t="shared" ref="Q49" si="1">SUM(Q2:Q46)</f>
        <v>48922592.25</v>
      </c>
    </row>
    <row r="50" spans="2:17" x14ac:dyDescent="0.25">
      <c r="B50" t="s">
        <v>2</v>
      </c>
      <c r="E50" s="19">
        <f t="shared" ref="E50:N50" si="2">IF(D49&gt;E49,D49-E49,"-")</f>
        <v>440289</v>
      </c>
      <c r="F50" s="19">
        <f t="shared" si="2"/>
        <v>731648</v>
      </c>
      <c r="G50" s="19">
        <f t="shared" si="2"/>
        <v>6316758.200000003</v>
      </c>
      <c r="H50" s="19">
        <f t="shared" si="2"/>
        <v>1847713.1199999973</v>
      </c>
      <c r="I50" s="19">
        <f t="shared" si="2"/>
        <v>3418912.0399999991</v>
      </c>
      <c r="J50" s="19">
        <f t="shared" si="2"/>
        <v>2403454.7899999991</v>
      </c>
      <c r="K50" s="19">
        <f t="shared" si="2"/>
        <v>1522372.0399999991</v>
      </c>
      <c r="L50" s="19">
        <f t="shared" si="2"/>
        <v>3685587.1800000072</v>
      </c>
      <c r="M50" s="19">
        <f t="shared" si="2"/>
        <v>665532.71999999881</v>
      </c>
      <c r="N50" s="19">
        <f t="shared" si="2"/>
        <v>2104834.5799999982</v>
      </c>
      <c r="O50" s="19">
        <f>IF(N49&gt;O49,N49-O49,"-")</f>
        <v>675021.07999999821</v>
      </c>
      <c r="P50" s="19">
        <f>IF(O49&gt;P49,O49-P49,"-")</f>
        <v>663874</v>
      </c>
      <c r="Q50" s="19">
        <f>IF(P49&gt;Q49,P49-Q49,"-")</f>
        <v>1243452</v>
      </c>
    </row>
    <row r="51" spans="2:17" x14ac:dyDescent="0.25">
      <c r="B51" t="s">
        <v>1</v>
      </c>
      <c r="C51" s="21">
        <f>SUMPRODUCT(D2:D46,C2:C46)/D49</f>
        <v>39.663517587762627</v>
      </c>
    </row>
  </sheetData>
  <autoFilter ref="A1:S26" xr:uid="{00000000-0001-0000-1400-000000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43"/>
  <sheetViews>
    <sheetView topLeftCell="A21" workbookViewId="0">
      <selection activeCell="E42" sqref="E42:P42"/>
    </sheetView>
  </sheetViews>
  <sheetFormatPr defaultRowHeight="15" x14ac:dyDescent="0.25"/>
  <cols>
    <col min="2" max="2" width="18.28515625" customWidth="1"/>
    <col min="12" max="13" width="11" bestFit="1" customWidth="1"/>
    <col min="14" max="16" width="11" customWidth="1"/>
  </cols>
  <sheetData>
    <row r="1" spans="1:19" x14ac:dyDescent="0.25">
      <c r="B1" s="19" t="s">
        <v>0</v>
      </c>
      <c r="C1" s="19" t="s">
        <v>1</v>
      </c>
      <c r="D1" s="19">
        <v>202210</v>
      </c>
      <c r="E1" s="19">
        <v>202211</v>
      </c>
      <c r="F1" s="19">
        <v>202212</v>
      </c>
      <c r="G1" s="19">
        <v>202301</v>
      </c>
      <c r="H1" s="19">
        <v>202302</v>
      </c>
      <c r="I1" s="19">
        <v>202303</v>
      </c>
      <c r="J1" s="19">
        <v>202304</v>
      </c>
      <c r="K1" s="19">
        <v>202305</v>
      </c>
      <c r="L1" s="19">
        <v>202306</v>
      </c>
      <c r="M1" s="19">
        <v>202307</v>
      </c>
      <c r="N1" s="19">
        <v>202308</v>
      </c>
      <c r="O1" s="19">
        <v>202309</v>
      </c>
      <c r="P1" s="19">
        <v>202310</v>
      </c>
      <c r="Q1" t="s">
        <v>358</v>
      </c>
      <c r="R1" t="s">
        <v>358</v>
      </c>
      <c r="S1" t="s">
        <v>358</v>
      </c>
    </row>
    <row r="2" spans="1:19" x14ac:dyDescent="0.25">
      <c r="A2">
        <v>1</v>
      </c>
      <c r="B2" t="s">
        <v>321</v>
      </c>
      <c r="C2">
        <v>42.55</v>
      </c>
      <c r="D2">
        <v>666720</v>
      </c>
      <c r="E2">
        <v>477842</v>
      </c>
      <c r="F2">
        <v>491777</v>
      </c>
      <c r="G2">
        <v>242913</v>
      </c>
      <c r="H2">
        <v>244261</v>
      </c>
      <c r="I2">
        <v>244261</v>
      </c>
      <c r="J2">
        <v>244261</v>
      </c>
      <c r="K2">
        <v>154261</v>
      </c>
      <c r="L2">
        <v>154261</v>
      </c>
      <c r="M2">
        <v>154261</v>
      </c>
      <c r="N2">
        <v>154261</v>
      </c>
      <c r="O2">
        <v>154261</v>
      </c>
      <c r="P2">
        <v>154261</v>
      </c>
    </row>
    <row r="3" spans="1:19" x14ac:dyDescent="0.25">
      <c r="A3">
        <v>2</v>
      </c>
      <c r="B3" t="s">
        <v>322</v>
      </c>
      <c r="C3">
        <v>42.55</v>
      </c>
      <c r="D3">
        <v>1156282</v>
      </c>
      <c r="E3">
        <v>1156282</v>
      </c>
      <c r="F3">
        <v>1156282</v>
      </c>
      <c r="G3">
        <v>1156282</v>
      </c>
      <c r="H3">
        <v>1155650</v>
      </c>
      <c r="I3">
        <v>1029121</v>
      </c>
      <c r="J3">
        <v>951257</v>
      </c>
      <c r="K3">
        <v>828008</v>
      </c>
      <c r="L3">
        <v>750138</v>
      </c>
      <c r="M3">
        <v>666388</v>
      </c>
      <c r="N3">
        <v>551963</v>
      </c>
    </row>
    <row r="4" spans="1:19" x14ac:dyDescent="0.25">
      <c r="A4">
        <v>3</v>
      </c>
      <c r="B4" t="s">
        <v>323</v>
      </c>
      <c r="C4">
        <v>42.59</v>
      </c>
      <c r="D4">
        <v>764966</v>
      </c>
      <c r="E4">
        <v>745166</v>
      </c>
      <c r="F4">
        <v>745166</v>
      </c>
      <c r="G4">
        <v>745166</v>
      </c>
      <c r="H4">
        <v>745166</v>
      </c>
      <c r="I4">
        <v>560311.81000000006</v>
      </c>
      <c r="J4">
        <v>510502.81</v>
      </c>
      <c r="K4">
        <v>510502.81</v>
      </c>
      <c r="L4">
        <v>510502.81</v>
      </c>
      <c r="M4">
        <v>441746.81</v>
      </c>
      <c r="N4">
        <v>391746.81</v>
      </c>
      <c r="O4">
        <v>317746.81</v>
      </c>
      <c r="P4">
        <v>280746.81</v>
      </c>
    </row>
    <row r="5" spans="1:19" x14ac:dyDescent="0.25">
      <c r="A5">
        <v>5</v>
      </c>
      <c r="B5" t="s">
        <v>325</v>
      </c>
      <c r="C5">
        <v>42.53</v>
      </c>
      <c r="D5">
        <v>566276</v>
      </c>
      <c r="E5">
        <v>569728</v>
      </c>
      <c r="F5">
        <v>569728</v>
      </c>
      <c r="G5">
        <v>364863</v>
      </c>
      <c r="H5">
        <v>252863</v>
      </c>
      <c r="I5">
        <v>140863</v>
      </c>
      <c r="J5">
        <v>140863</v>
      </c>
    </row>
    <row r="6" spans="1:19" x14ac:dyDescent="0.25">
      <c r="A6">
        <v>7</v>
      </c>
      <c r="B6" t="s">
        <v>327</v>
      </c>
      <c r="C6">
        <v>42.59</v>
      </c>
      <c r="D6">
        <v>222663</v>
      </c>
    </row>
    <row r="7" spans="1:19" x14ac:dyDescent="0.25">
      <c r="A7">
        <v>11</v>
      </c>
      <c r="B7" t="s">
        <v>332</v>
      </c>
      <c r="C7">
        <v>42.58</v>
      </c>
      <c r="D7">
        <v>87805</v>
      </c>
      <c r="E7">
        <v>87805</v>
      </c>
      <c r="F7">
        <v>48005</v>
      </c>
      <c r="G7">
        <v>48005</v>
      </c>
      <c r="H7">
        <v>48005</v>
      </c>
    </row>
    <row r="8" spans="1:19" x14ac:dyDescent="0.25">
      <c r="A8">
        <v>12</v>
      </c>
      <c r="B8" t="s">
        <v>333</v>
      </c>
      <c r="C8">
        <v>37.130000000000003</v>
      </c>
      <c r="D8">
        <v>5087751</v>
      </c>
      <c r="E8">
        <v>4308717</v>
      </c>
      <c r="F8">
        <v>4422799</v>
      </c>
      <c r="G8">
        <v>3926491</v>
      </c>
      <c r="H8">
        <v>3767993</v>
      </c>
      <c r="I8">
        <v>3508240</v>
      </c>
      <c r="J8">
        <v>3256733</v>
      </c>
    </row>
    <row r="9" spans="1:19" x14ac:dyDescent="0.25">
      <c r="A9">
        <v>14</v>
      </c>
      <c r="B9" t="s">
        <v>335</v>
      </c>
      <c r="C9">
        <v>42.56</v>
      </c>
      <c r="D9">
        <v>240182</v>
      </c>
      <c r="E9">
        <v>246081</v>
      </c>
      <c r="F9">
        <v>252177</v>
      </c>
      <c r="G9">
        <v>258076</v>
      </c>
      <c r="H9">
        <v>258076</v>
      </c>
      <c r="I9">
        <v>256276</v>
      </c>
      <c r="J9">
        <v>256276</v>
      </c>
    </row>
    <row r="10" spans="1:19" x14ac:dyDescent="0.25">
      <c r="A10">
        <v>15</v>
      </c>
      <c r="B10" t="s">
        <v>336</v>
      </c>
      <c r="C10">
        <v>42.56</v>
      </c>
      <c r="D10">
        <v>915964</v>
      </c>
      <c r="E10">
        <v>915964</v>
      </c>
      <c r="F10">
        <v>915964</v>
      </c>
      <c r="G10">
        <v>915964</v>
      </c>
      <c r="H10">
        <v>913502</v>
      </c>
      <c r="I10">
        <v>869814</v>
      </c>
      <c r="J10">
        <v>869814</v>
      </c>
      <c r="K10">
        <v>869814</v>
      </c>
      <c r="L10">
        <v>811827.5</v>
      </c>
      <c r="M10">
        <v>811827.5</v>
      </c>
      <c r="N10">
        <v>811827.5</v>
      </c>
      <c r="O10">
        <v>811827.5</v>
      </c>
      <c r="P10">
        <v>811827.5</v>
      </c>
    </row>
    <row r="11" spans="1:19" x14ac:dyDescent="0.25">
      <c r="A11">
        <v>16</v>
      </c>
      <c r="B11" t="s">
        <v>337</v>
      </c>
      <c r="C11">
        <v>42.57</v>
      </c>
      <c r="D11">
        <v>2145590</v>
      </c>
      <c r="E11">
        <v>2145590</v>
      </c>
      <c r="F11">
        <v>2145590</v>
      </c>
      <c r="G11">
        <v>2095590</v>
      </c>
      <c r="H11">
        <v>2061590</v>
      </c>
      <c r="I11">
        <v>2027590</v>
      </c>
      <c r="J11">
        <v>2010590</v>
      </c>
      <c r="K11">
        <v>1968090</v>
      </c>
      <c r="L11">
        <v>1934090</v>
      </c>
      <c r="M11">
        <v>1900090</v>
      </c>
      <c r="N11">
        <v>1866090</v>
      </c>
      <c r="O11">
        <v>1808290</v>
      </c>
      <c r="P11">
        <v>1774290</v>
      </c>
    </row>
    <row r="12" spans="1:19" x14ac:dyDescent="0.25">
      <c r="A12">
        <v>18</v>
      </c>
      <c r="B12" t="s">
        <v>339</v>
      </c>
      <c r="C12">
        <v>42.54</v>
      </c>
      <c r="D12">
        <v>390743</v>
      </c>
      <c r="E12">
        <v>390743</v>
      </c>
      <c r="F12">
        <v>390743</v>
      </c>
      <c r="G12">
        <v>390743</v>
      </c>
      <c r="H12">
        <v>390743</v>
      </c>
      <c r="I12">
        <v>370743</v>
      </c>
      <c r="J12">
        <v>350743</v>
      </c>
      <c r="K12">
        <v>350743</v>
      </c>
      <c r="L12">
        <v>350743</v>
      </c>
      <c r="M12">
        <v>350743</v>
      </c>
      <c r="N12">
        <v>288903</v>
      </c>
      <c r="O12">
        <v>268903</v>
      </c>
      <c r="P12">
        <v>268903</v>
      </c>
    </row>
    <row r="13" spans="1:19" x14ac:dyDescent="0.25">
      <c r="A13">
        <v>19</v>
      </c>
      <c r="B13" t="s">
        <v>340</v>
      </c>
      <c r="C13">
        <v>42.54</v>
      </c>
      <c r="D13">
        <v>1621012</v>
      </c>
      <c r="E13">
        <v>1621012</v>
      </c>
      <c r="F13">
        <v>1621012</v>
      </c>
      <c r="G13">
        <v>1621012</v>
      </c>
      <c r="H13">
        <v>1561012</v>
      </c>
      <c r="I13">
        <v>1301012</v>
      </c>
      <c r="J13">
        <v>1055548</v>
      </c>
      <c r="K13">
        <v>944436</v>
      </c>
      <c r="L13">
        <v>935992</v>
      </c>
      <c r="M13">
        <v>888292</v>
      </c>
      <c r="N13">
        <v>777768</v>
      </c>
      <c r="O13">
        <v>635000</v>
      </c>
    </row>
    <row r="14" spans="1:19" x14ac:dyDescent="0.25">
      <c r="A14">
        <v>20</v>
      </c>
      <c r="B14" t="s">
        <v>341</v>
      </c>
      <c r="C14">
        <v>31.88</v>
      </c>
      <c r="D14">
        <v>726550</v>
      </c>
      <c r="E14">
        <v>741911</v>
      </c>
      <c r="F14">
        <v>757784</v>
      </c>
      <c r="G14">
        <v>765976</v>
      </c>
      <c r="H14">
        <v>765976</v>
      </c>
      <c r="I14">
        <v>765976</v>
      </c>
      <c r="J14">
        <v>765976</v>
      </c>
      <c r="K14">
        <v>765976</v>
      </c>
      <c r="L14">
        <v>765976</v>
      </c>
      <c r="M14">
        <v>765976</v>
      </c>
      <c r="N14">
        <v>765976</v>
      </c>
      <c r="O14">
        <v>765976</v>
      </c>
      <c r="P14">
        <v>765976</v>
      </c>
    </row>
    <row r="15" spans="1:19" x14ac:dyDescent="0.25">
      <c r="A15">
        <v>22</v>
      </c>
      <c r="B15" t="s">
        <v>343</v>
      </c>
      <c r="C15">
        <v>31.89</v>
      </c>
      <c r="D15">
        <v>882796</v>
      </c>
      <c r="E15">
        <v>897626</v>
      </c>
      <c r="F15">
        <v>897626</v>
      </c>
      <c r="G15">
        <v>897626</v>
      </c>
      <c r="H15">
        <v>897626</v>
      </c>
      <c r="I15">
        <v>897626</v>
      </c>
      <c r="J15">
        <v>897626</v>
      </c>
      <c r="K15">
        <v>897626</v>
      </c>
      <c r="L15">
        <v>766480</v>
      </c>
      <c r="M15">
        <v>766480</v>
      </c>
      <c r="N15">
        <v>766480</v>
      </c>
      <c r="O15">
        <v>766480</v>
      </c>
      <c r="P15">
        <v>766480</v>
      </c>
    </row>
    <row r="16" spans="1:19" x14ac:dyDescent="0.25">
      <c r="A16">
        <v>23</v>
      </c>
      <c r="B16" t="s">
        <v>344</v>
      </c>
      <c r="C16">
        <v>31.88</v>
      </c>
      <c r="D16">
        <v>1120788</v>
      </c>
      <c r="E16">
        <v>1142506</v>
      </c>
      <c r="F16">
        <v>1164948</v>
      </c>
      <c r="G16">
        <v>1172911</v>
      </c>
      <c r="H16">
        <v>1172911</v>
      </c>
      <c r="I16">
        <v>1172911</v>
      </c>
      <c r="J16">
        <v>1172911</v>
      </c>
      <c r="K16">
        <v>1172911</v>
      </c>
      <c r="L16">
        <v>1172911</v>
      </c>
      <c r="M16">
        <v>1172911</v>
      </c>
      <c r="N16">
        <v>1172911</v>
      </c>
      <c r="O16">
        <v>1172911</v>
      </c>
      <c r="P16">
        <v>1172911</v>
      </c>
    </row>
    <row r="17" spans="1:19" x14ac:dyDescent="0.25">
      <c r="A17">
        <v>25</v>
      </c>
      <c r="B17" t="s">
        <v>346</v>
      </c>
      <c r="C17">
        <v>42.57</v>
      </c>
      <c r="D17">
        <v>111603</v>
      </c>
      <c r="E17">
        <v>111603</v>
      </c>
      <c r="F17">
        <v>111603</v>
      </c>
      <c r="G17">
        <v>98721.94</v>
      </c>
      <c r="H17">
        <v>98721.94</v>
      </c>
    </row>
    <row r="18" spans="1:19" x14ac:dyDescent="0.25">
      <c r="A18">
        <v>26</v>
      </c>
      <c r="B18" t="s">
        <v>347</v>
      </c>
      <c r="C18">
        <v>42.57</v>
      </c>
      <c r="D18">
        <v>934253</v>
      </c>
      <c r="E18">
        <v>940828</v>
      </c>
      <c r="F18">
        <v>940828</v>
      </c>
      <c r="G18">
        <v>940828</v>
      </c>
      <c r="H18">
        <v>940828</v>
      </c>
      <c r="I18">
        <v>940828</v>
      </c>
      <c r="J18">
        <v>882163.86</v>
      </c>
      <c r="K18">
        <v>882163.86</v>
      </c>
      <c r="L18">
        <v>882163.86</v>
      </c>
      <c r="M18">
        <v>882163.86</v>
      </c>
      <c r="N18">
        <v>882163.86</v>
      </c>
      <c r="O18">
        <v>882163.86</v>
      </c>
      <c r="P18">
        <v>882163.86</v>
      </c>
    </row>
    <row r="19" spans="1:19" x14ac:dyDescent="0.25">
      <c r="A19">
        <v>30</v>
      </c>
      <c r="B19" t="s">
        <v>351</v>
      </c>
      <c r="C19">
        <v>42.57</v>
      </c>
      <c r="D19">
        <v>819206</v>
      </c>
      <c r="E19">
        <v>824189</v>
      </c>
      <c r="F19">
        <v>824189</v>
      </c>
      <c r="G19">
        <v>824189</v>
      </c>
      <c r="H19">
        <v>824189</v>
      </c>
      <c r="I19">
        <v>824189</v>
      </c>
      <c r="J19">
        <v>824189</v>
      </c>
      <c r="K19">
        <v>291661</v>
      </c>
    </row>
    <row r="20" spans="1:19" x14ac:dyDescent="0.25">
      <c r="A20">
        <v>31</v>
      </c>
      <c r="B20" t="s">
        <v>352</v>
      </c>
      <c r="C20">
        <v>42.57</v>
      </c>
      <c r="D20">
        <v>1826179</v>
      </c>
      <c r="E20">
        <v>1826179</v>
      </c>
      <c r="F20">
        <v>1826179</v>
      </c>
      <c r="G20">
        <v>1826179</v>
      </c>
      <c r="H20">
        <v>1599841</v>
      </c>
      <c r="I20">
        <v>1319486.17</v>
      </c>
      <c r="J20">
        <v>1199705.17</v>
      </c>
      <c r="K20">
        <v>1029767.17</v>
      </c>
      <c r="L20">
        <v>721687.17</v>
      </c>
      <c r="M20">
        <v>721687.17</v>
      </c>
      <c r="N20">
        <v>656687.17000000004</v>
      </c>
      <c r="O20">
        <v>599556.76</v>
      </c>
      <c r="P20">
        <v>567340.76</v>
      </c>
    </row>
    <row r="21" spans="1:19" x14ac:dyDescent="0.25">
      <c r="A21">
        <v>32</v>
      </c>
      <c r="B21" t="s">
        <v>353</v>
      </c>
      <c r="C21">
        <v>42.57</v>
      </c>
      <c r="D21">
        <v>363862</v>
      </c>
      <c r="E21">
        <v>371323</v>
      </c>
      <c r="F21">
        <v>371323</v>
      </c>
      <c r="G21">
        <v>371323</v>
      </c>
      <c r="H21">
        <v>371323</v>
      </c>
      <c r="I21">
        <v>371323</v>
      </c>
      <c r="J21">
        <v>371323</v>
      </c>
    </row>
    <row r="22" spans="1:19" x14ac:dyDescent="0.25">
      <c r="A22">
        <v>33</v>
      </c>
      <c r="B22" t="s">
        <v>354</v>
      </c>
      <c r="C22">
        <v>42.57</v>
      </c>
      <c r="D22">
        <v>4298360</v>
      </c>
      <c r="E22">
        <v>4209864</v>
      </c>
      <c r="F22">
        <v>3441529</v>
      </c>
    </row>
    <row r="23" spans="1:19" x14ac:dyDescent="0.25">
      <c r="A23">
        <v>34</v>
      </c>
      <c r="B23" t="s">
        <v>355</v>
      </c>
      <c r="C23">
        <v>42.56</v>
      </c>
      <c r="D23">
        <v>1010909</v>
      </c>
    </row>
    <row r="24" spans="1:19" x14ac:dyDescent="0.25">
      <c r="A24">
        <v>35</v>
      </c>
      <c r="B24" t="s">
        <v>356</v>
      </c>
      <c r="C24">
        <v>42.56</v>
      </c>
      <c r="D24">
        <v>1010878</v>
      </c>
      <c r="E24">
        <v>282621</v>
      </c>
      <c r="F24">
        <v>282621</v>
      </c>
    </row>
    <row r="25" spans="1:19" s="25" customFormat="1" x14ac:dyDescent="0.25">
      <c r="A25" s="25">
        <v>36</v>
      </c>
      <c r="B25" s="25" t="s">
        <v>357</v>
      </c>
      <c r="C25" s="25">
        <v>42.56</v>
      </c>
      <c r="D25" s="25">
        <v>511162</v>
      </c>
      <c r="E25" s="25">
        <v>414669</v>
      </c>
      <c r="F25" s="25">
        <v>414669</v>
      </c>
      <c r="G25" s="25">
        <v>370669</v>
      </c>
      <c r="H25" s="25">
        <v>370669</v>
      </c>
      <c r="I25" s="25">
        <v>370669</v>
      </c>
      <c r="J25" s="25">
        <v>370669</v>
      </c>
      <c r="K25" s="25">
        <v>370669</v>
      </c>
      <c r="L25" s="25">
        <v>370669</v>
      </c>
      <c r="M25" s="25">
        <v>370669</v>
      </c>
      <c r="N25" s="25">
        <v>370669</v>
      </c>
      <c r="O25" s="25">
        <v>370669</v>
      </c>
      <c r="P25" s="25">
        <v>370669</v>
      </c>
      <c r="Q25" s="25" t="s">
        <v>357</v>
      </c>
    </row>
    <row r="26" spans="1:19" s="23" customFormat="1" x14ac:dyDescent="0.25">
      <c r="A26" s="23">
        <v>37</v>
      </c>
      <c r="B26" s="23" t="s">
        <v>328</v>
      </c>
      <c r="C26" s="23">
        <v>42.57</v>
      </c>
      <c r="D26" s="23">
        <v>573630</v>
      </c>
      <c r="E26" s="23">
        <v>573630</v>
      </c>
      <c r="F26" s="23">
        <v>573630</v>
      </c>
      <c r="G26" s="23">
        <v>573630</v>
      </c>
      <c r="H26" s="23">
        <v>573630</v>
      </c>
      <c r="I26" s="23">
        <v>573630</v>
      </c>
      <c r="J26" s="23">
        <v>573630</v>
      </c>
      <c r="K26" s="23">
        <v>573630</v>
      </c>
      <c r="L26" s="23">
        <v>573630</v>
      </c>
      <c r="M26" s="23">
        <v>573630</v>
      </c>
      <c r="N26" s="23">
        <v>573630</v>
      </c>
      <c r="O26" s="23">
        <v>573630</v>
      </c>
      <c r="P26" s="23">
        <v>573630</v>
      </c>
      <c r="R26" s="23" t="s">
        <v>328</v>
      </c>
    </row>
    <row r="27" spans="1:19" s="32" customFormat="1" x14ac:dyDescent="0.25">
      <c r="A27" s="32">
        <v>4</v>
      </c>
      <c r="B27" s="32" t="s">
        <v>324</v>
      </c>
      <c r="C27" s="32">
        <v>42.57</v>
      </c>
      <c r="D27" s="32">
        <v>2232466</v>
      </c>
      <c r="E27" s="32">
        <v>2279324</v>
      </c>
      <c r="F27" s="32">
        <v>2279324</v>
      </c>
      <c r="G27" s="32">
        <v>2279324</v>
      </c>
      <c r="H27" s="32">
        <v>2279324</v>
      </c>
      <c r="I27" s="32">
        <v>2279324</v>
      </c>
      <c r="J27" s="32">
        <v>2279324</v>
      </c>
      <c r="K27" s="32">
        <v>2279324</v>
      </c>
      <c r="L27" s="32">
        <v>2279324</v>
      </c>
      <c r="M27" s="32">
        <v>2279324</v>
      </c>
      <c r="N27" s="32">
        <v>2279324</v>
      </c>
      <c r="O27" s="32">
        <v>2279324</v>
      </c>
      <c r="P27" s="32">
        <v>2279324</v>
      </c>
      <c r="S27" s="32" t="s">
        <v>324</v>
      </c>
    </row>
    <row r="28" spans="1:19" s="32" customFormat="1" x14ac:dyDescent="0.25">
      <c r="A28" s="32">
        <v>6</v>
      </c>
      <c r="B28" s="32" t="s">
        <v>326</v>
      </c>
      <c r="C28" s="32">
        <v>42.58</v>
      </c>
      <c r="D28" s="32">
        <v>1780088</v>
      </c>
      <c r="E28" s="32">
        <v>1817567</v>
      </c>
      <c r="F28" s="32">
        <v>1817567</v>
      </c>
      <c r="G28" s="32">
        <v>1817567</v>
      </c>
      <c r="H28" s="32">
        <v>1817567</v>
      </c>
      <c r="I28" s="32">
        <v>1817567</v>
      </c>
      <c r="J28" s="32">
        <v>1817567</v>
      </c>
      <c r="K28" s="32">
        <v>1817567</v>
      </c>
      <c r="L28" s="32">
        <v>1817567</v>
      </c>
      <c r="M28" s="32">
        <v>1817567</v>
      </c>
      <c r="N28" s="32">
        <v>1817567</v>
      </c>
      <c r="O28" s="32">
        <v>1817567</v>
      </c>
      <c r="P28" s="32">
        <v>1817567</v>
      </c>
      <c r="S28" s="32" t="s">
        <v>326</v>
      </c>
    </row>
    <row r="29" spans="1:19" s="32" customFormat="1" x14ac:dyDescent="0.25">
      <c r="A29" s="32">
        <v>8</v>
      </c>
      <c r="B29" s="32" t="s">
        <v>329</v>
      </c>
      <c r="C29" s="32">
        <v>42.57</v>
      </c>
      <c r="D29" s="32">
        <v>754106</v>
      </c>
      <c r="E29" s="32">
        <v>758709</v>
      </c>
      <c r="F29" s="32">
        <v>758709</v>
      </c>
      <c r="G29" s="32">
        <v>758709</v>
      </c>
      <c r="H29" s="32">
        <v>758709</v>
      </c>
      <c r="I29" s="32">
        <v>758709</v>
      </c>
      <c r="J29" s="32">
        <v>758709</v>
      </c>
      <c r="K29" s="32">
        <v>758709</v>
      </c>
      <c r="L29" s="32">
        <v>758709</v>
      </c>
      <c r="M29" s="32">
        <v>758709</v>
      </c>
      <c r="N29" s="32">
        <v>758709</v>
      </c>
      <c r="O29" s="32">
        <v>758709</v>
      </c>
      <c r="P29" s="32">
        <v>758709</v>
      </c>
      <c r="S29" s="32" t="s">
        <v>329</v>
      </c>
    </row>
    <row r="30" spans="1:19" s="32" customFormat="1" x14ac:dyDescent="0.25">
      <c r="A30" s="32">
        <v>9</v>
      </c>
      <c r="B30" s="32" t="s">
        <v>330</v>
      </c>
      <c r="C30" s="32">
        <v>42.58</v>
      </c>
      <c r="D30" s="32">
        <v>282081</v>
      </c>
      <c r="E30" s="32">
        <v>282081</v>
      </c>
      <c r="F30" s="32">
        <v>282081</v>
      </c>
      <c r="G30" s="32">
        <v>282081</v>
      </c>
      <c r="H30" s="32">
        <v>282081</v>
      </c>
      <c r="I30" s="32">
        <v>282081</v>
      </c>
      <c r="J30" s="32">
        <v>282081</v>
      </c>
      <c r="K30" s="32">
        <v>282081</v>
      </c>
      <c r="L30" s="32">
        <v>282081</v>
      </c>
      <c r="M30" s="32">
        <v>282081</v>
      </c>
      <c r="N30" s="32">
        <v>282081</v>
      </c>
      <c r="O30" s="32">
        <v>282081</v>
      </c>
      <c r="P30" s="32">
        <v>282081</v>
      </c>
      <c r="S30" s="32" t="s">
        <v>330</v>
      </c>
    </row>
    <row r="31" spans="1:19" s="32" customFormat="1" x14ac:dyDescent="0.25">
      <c r="A31" s="32">
        <v>10</v>
      </c>
      <c r="B31" s="32" t="s">
        <v>331</v>
      </c>
      <c r="C31" s="32">
        <v>42.59</v>
      </c>
      <c r="D31" s="32">
        <v>284113</v>
      </c>
      <c r="E31" s="32">
        <v>284113</v>
      </c>
      <c r="F31" s="32">
        <v>284113</v>
      </c>
      <c r="G31" s="32">
        <v>284113</v>
      </c>
      <c r="H31" s="32">
        <v>284113</v>
      </c>
      <c r="I31" s="32">
        <v>284113</v>
      </c>
      <c r="J31" s="32">
        <v>284113</v>
      </c>
      <c r="K31" s="32">
        <v>284113</v>
      </c>
      <c r="L31" s="32">
        <v>284113</v>
      </c>
      <c r="M31" s="32">
        <v>284113</v>
      </c>
      <c r="N31" s="32">
        <v>284113</v>
      </c>
      <c r="O31" s="32">
        <v>284113</v>
      </c>
      <c r="P31" s="32">
        <v>284113</v>
      </c>
      <c r="S31" s="32" t="s">
        <v>331</v>
      </c>
    </row>
    <row r="32" spans="1:19" s="32" customFormat="1" x14ac:dyDescent="0.25">
      <c r="A32" s="32">
        <v>13</v>
      </c>
      <c r="B32" s="32" t="s">
        <v>334</v>
      </c>
      <c r="C32" s="32">
        <v>42.57</v>
      </c>
      <c r="D32" s="32">
        <v>1380635</v>
      </c>
      <c r="E32" s="32">
        <v>1397586</v>
      </c>
      <c r="F32" s="32">
        <v>1397586</v>
      </c>
      <c r="G32" s="32">
        <v>1397586</v>
      </c>
      <c r="H32" s="32">
        <v>1397586</v>
      </c>
      <c r="I32" s="32">
        <v>1397586</v>
      </c>
      <c r="J32" s="32">
        <v>1397586</v>
      </c>
      <c r="K32" s="32">
        <v>1397586</v>
      </c>
      <c r="L32" s="32">
        <v>1397586</v>
      </c>
      <c r="M32" s="32">
        <v>1397586</v>
      </c>
      <c r="N32" s="32">
        <v>1397586</v>
      </c>
      <c r="O32" s="32">
        <v>1397586</v>
      </c>
      <c r="P32" s="32">
        <v>1397586</v>
      </c>
      <c r="S32" s="32" t="s">
        <v>334</v>
      </c>
    </row>
    <row r="33" spans="1:19" s="32" customFormat="1" x14ac:dyDescent="0.25">
      <c r="A33" s="32">
        <v>17</v>
      </c>
      <c r="B33" s="32" t="s">
        <v>338</v>
      </c>
      <c r="C33" s="32">
        <v>42.59</v>
      </c>
      <c r="D33" s="32">
        <v>679238</v>
      </c>
      <c r="E33" s="32">
        <v>697482</v>
      </c>
      <c r="F33" s="32">
        <v>716335</v>
      </c>
      <c r="G33" s="32">
        <v>726673</v>
      </c>
      <c r="H33" s="32">
        <v>726673</v>
      </c>
      <c r="I33" s="32">
        <v>726673</v>
      </c>
      <c r="J33" s="32">
        <v>726673</v>
      </c>
      <c r="K33" s="32">
        <v>726673</v>
      </c>
      <c r="L33" s="32">
        <v>726673</v>
      </c>
      <c r="M33" s="32">
        <v>704341.34</v>
      </c>
      <c r="N33" s="32">
        <v>704341.34</v>
      </c>
      <c r="O33" s="32">
        <v>704341.34</v>
      </c>
      <c r="P33" s="32">
        <v>704341.34</v>
      </c>
      <c r="S33" s="32" t="s">
        <v>338</v>
      </c>
    </row>
    <row r="34" spans="1:19" s="32" customFormat="1" x14ac:dyDescent="0.25">
      <c r="A34" s="32">
        <v>21</v>
      </c>
      <c r="B34" s="32" t="s">
        <v>342</v>
      </c>
      <c r="C34" s="32">
        <v>42.57</v>
      </c>
      <c r="D34" s="32">
        <v>332337</v>
      </c>
      <c r="E34" s="32">
        <v>332337</v>
      </c>
      <c r="F34" s="32">
        <v>332337</v>
      </c>
      <c r="G34" s="32">
        <v>332337</v>
      </c>
      <c r="H34" s="32">
        <v>332337</v>
      </c>
      <c r="I34" s="32">
        <v>332337</v>
      </c>
      <c r="J34" s="32">
        <v>332337</v>
      </c>
      <c r="K34" s="32">
        <v>332337</v>
      </c>
      <c r="L34" s="32">
        <v>332337</v>
      </c>
      <c r="M34" s="32">
        <v>332337</v>
      </c>
      <c r="N34" s="32">
        <v>332337</v>
      </c>
      <c r="O34" s="32">
        <v>332337</v>
      </c>
      <c r="P34" s="32">
        <v>332337</v>
      </c>
      <c r="S34" s="32" t="s">
        <v>342</v>
      </c>
    </row>
    <row r="35" spans="1:19" s="32" customFormat="1" x14ac:dyDescent="0.25">
      <c r="A35" s="32">
        <v>24</v>
      </c>
      <c r="B35" s="32" t="s">
        <v>345</v>
      </c>
      <c r="C35" s="32">
        <v>42.6</v>
      </c>
      <c r="D35" s="32">
        <v>234113</v>
      </c>
      <c r="E35" s="32">
        <v>237812</v>
      </c>
      <c r="F35" s="32">
        <v>237812</v>
      </c>
      <c r="G35" s="32">
        <v>237812</v>
      </c>
      <c r="H35" s="32">
        <v>237812</v>
      </c>
      <c r="I35" s="32">
        <v>237812</v>
      </c>
      <c r="J35" s="32">
        <v>237812</v>
      </c>
      <c r="K35" s="32">
        <v>237812</v>
      </c>
      <c r="L35" s="32">
        <v>237812</v>
      </c>
      <c r="M35" s="32">
        <v>237812</v>
      </c>
      <c r="N35" s="32">
        <v>229582</v>
      </c>
      <c r="O35" s="32">
        <v>229582</v>
      </c>
      <c r="P35" s="32">
        <v>229582</v>
      </c>
      <c r="S35" s="32" t="s">
        <v>345</v>
      </c>
    </row>
    <row r="36" spans="1:19" s="32" customFormat="1" x14ac:dyDescent="0.25">
      <c r="A36" s="32">
        <v>27</v>
      </c>
      <c r="B36" s="32" t="s">
        <v>348</v>
      </c>
      <c r="C36" s="32">
        <v>31.89</v>
      </c>
      <c r="D36" s="32">
        <v>871751</v>
      </c>
      <c r="E36" s="32">
        <v>890140</v>
      </c>
      <c r="F36" s="32">
        <v>909140</v>
      </c>
      <c r="G36" s="32">
        <v>918948</v>
      </c>
      <c r="H36" s="32">
        <v>918948</v>
      </c>
      <c r="I36" s="32">
        <v>918948</v>
      </c>
      <c r="J36" s="32">
        <v>918948</v>
      </c>
      <c r="K36" s="32">
        <v>918948</v>
      </c>
      <c r="L36" s="32">
        <v>918948</v>
      </c>
      <c r="M36" s="32">
        <v>918948</v>
      </c>
      <c r="N36" s="32">
        <v>918948</v>
      </c>
      <c r="O36" s="32">
        <v>918948</v>
      </c>
      <c r="P36" s="32">
        <v>918948</v>
      </c>
      <c r="S36" s="32" t="s">
        <v>348</v>
      </c>
    </row>
    <row r="37" spans="1:19" s="32" customFormat="1" x14ac:dyDescent="0.25">
      <c r="A37" s="32">
        <v>28</v>
      </c>
      <c r="B37" s="32" t="s">
        <v>349</v>
      </c>
      <c r="C37" s="32">
        <v>42.58</v>
      </c>
      <c r="D37" s="32">
        <v>816221</v>
      </c>
      <c r="E37" s="32">
        <v>816221</v>
      </c>
      <c r="F37" s="32">
        <v>816221</v>
      </c>
      <c r="G37" s="32">
        <v>816221</v>
      </c>
      <c r="H37" s="32">
        <v>808221</v>
      </c>
      <c r="I37" s="32">
        <v>808221</v>
      </c>
      <c r="J37" s="32">
        <v>808221</v>
      </c>
      <c r="K37" s="32">
        <v>808221</v>
      </c>
      <c r="L37" s="32">
        <v>808221</v>
      </c>
      <c r="M37" s="32">
        <v>808221</v>
      </c>
      <c r="N37" s="32">
        <v>808221</v>
      </c>
      <c r="O37" s="32">
        <v>808221</v>
      </c>
      <c r="P37" s="32">
        <v>808221</v>
      </c>
      <c r="S37" s="32" t="s">
        <v>349</v>
      </c>
    </row>
    <row r="38" spans="1:19" s="32" customFormat="1" x14ac:dyDescent="0.25">
      <c r="A38" s="32">
        <v>29</v>
      </c>
      <c r="B38" s="32" t="s">
        <v>350</v>
      </c>
      <c r="C38" s="32">
        <v>42.57</v>
      </c>
      <c r="D38" s="32">
        <v>941416</v>
      </c>
      <c r="E38" s="32">
        <v>947991</v>
      </c>
      <c r="F38" s="32">
        <v>947991</v>
      </c>
      <c r="G38" s="32">
        <v>947991</v>
      </c>
      <c r="H38" s="32">
        <v>947991</v>
      </c>
      <c r="I38" s="32">
        <v>947991</v>
      </c>
      <c r="J38" s="32">
        <v>893453.5</v>
      </c>
      <c r="K38" s="32">
        <v>893453.5</v>
      </c>
      <c r="L38" s="32">
        <v>893453.5</v>
      </c>
      <c r="M38" s="32">
        <v>893453.5</v>
      </c>
      <c r="N38" s="32">
        <v>893453.5</v>
      </c>
      <c r="O38" s="32">
        <v>893453.5</v>
      </c>
      <c r="P38" s="32">
        <v>893453.5</v>
      </c>
      <c r="S38" s="32" t="s">
        <v>350</v>
      </c>
    </row>
    <row r="41" spans="1:19" x14ac:dyDescent="0.25">
      <c r="D41" s="1">
        <f>SUM(D2:D38)</f>
        <v>38644695</v>
      </c>
      <c r="E41" s="19">
        <f>SUM(E2:E38)</f>
        <v>35743242</v>
      </c>
      <c r="F41" s="19">
        <f t="shared" ref="F41:O41" si="0">SUM(F2:F38)</f>
        <v>35145388</v>
      </c>
      <c r="G41" s="19">
        <f t="shared" si="0"/>
        <v>30406519.939999998</v>
      </c>
      <c r="H41" s="19">
        <f t="shared" si="0"/>
        <v>29805937.939999998</v>
      </c>
      <c r="I41" s="19">
        <f t="shared" si="0"/>
        <v>28336231.98</v>
      </c>
      <c r="J41" s="19">
        <f t="shared" si="0"/>
        <v>27441605.34</v>
      </c>
      <c r="K41" s="19">
        <f t="shared" si="0"/>
        <v>22347083.34</v>
      </c>
      <c r="L41" s="19">
        <f t="shared" si="0"/>
        <v>21437895.84</v>
      </c>
      <c r="M41" s="19">
        <f t="shared" si="0"/>
        <v>21181358.18</v>
      </c>
      <c r="N41" s="19">
        <f t="shared" si="0"/>
        <v>20737339.18</v>
      </c>
      <c r="O41" s="19">
        <f t="shared" si="0"/>
        <v>19833677.77</v>
      </c>
      <c r="P41" s="19">
        <f t="shared" ref="P41" si="1">SUM(P2:P38)</f>
        <v>19095461.77</v>
      </c>
    </row>
    <row r="42" spans="1:19" x14ac:dyDescent="0.25">
      <c r="B42" t="s">
        <v>2</v>
      </c>
      <c r="E42" s="19">
        <f t="shared" ref="E42:P42" si="2">IF(D41&gt;E41,D41-E41,"-")</f>
        <v>2901453</v>
      </c>
      <c r="F42" s="19">
        <f t="shared" si="2"/>
        <v>597854</v>
      </c>
      <c r="G42" s="19">
        <f t="shared" si="2"/>
        <v>4738868.0600000024</v>
      </c>
      <c r="H42" s="19">
        <f t="shared" si="2"/>
        <v>600582</v>
      </c>
      <c r="I42" s="19">
        <f t="shared" si="2"/>
        <v>1469705.9599999972</v>
      </c>
      <c r="J42" s="19">
        <f t="shared" si="2"/>
        <v>894626.6400000006</v>
      </c>
      <c r="K42" s="19">
        <f t="shared" si="2"/>
        <v>5094522</v>
      </c>
      <c r="L42" s="19">
        <f t="shared" si="2"/>
        <v>909187.5</v>
      </c>
      <c r="M42" s="19">
        <f t="shared" si="2"/>
        <v>256537.66000000015</v>
      </c>
      <c r="N42" s="19">
        <f t="shared" si="2"/>
        <v>444019</v>
      </c>
      <c r="O42" s="19">
        <f t="shared" si="2"/>
        <v>903661.41000000015</v>
      </c>
      <c r="P42" s="19">
        <f t="shared" si="2"/>
        <v>738216</v>
      </c>
    </row>
    <row r="43" spans="1:19" x14ac:dyDescent="0.25">
      <c r="B43" t="s">
        <v>1</v>
      </c>
      <c r="C43" s="21">
        <f>SUMPRODUCT(D2:D38,C2:C38)/D41</f>
        <v>40.855802996763209</v>
      </c>
    </row>
  </sheetData>
  <autoFilter ref="A1:S26" xr:uid="{00000000-0001-0000-1500-000000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46"/>
  <sheetViews>
    <sheetView topLeftCell="A34" workbookViewId="0">
      <selection activeCell="E45" sqref="E45:O45"/>
    </sheetView>
  </sheetViews>
  <sheetFormatPr defaultRowHeight="15" x14ac:dyDescent="0.25"/>
  <cols>
    <col min="2" max="2" width="10.7109375" customWidth="1"/>
    <col min="4" max="13" width="11" bestFit="1" customWidth="1"/>
    <col min="14" max="15" width="11" customWidth="1"/>
  </cols>
  <sheetData>
    <row r="1" spans="1:16" x14ac:dyDescent="0.25">
      <c r="B1" s="19" t="s">
        <v>0</v>
      </c>
      <c r="C1" s="19" t="s">
        <v>1</v>
      </c>
      <c r="D1" s="19">
        <v>202211</v>
      </c>
      <c r="E1" s="19">
        <v>202212</v>
      </c>
      <c r="F1" s="19">
        <v>202301</v>
      </c>
      <c r="G1" s="19">
        <v>202302</v>
      </c>
      <c r="H1" s="19">
        <v>202303</v>
      </c>
      <c r="I1" s="19">
        <v>202304</v>
      </c>
      <c r="J1" s="19">
        <v>202305</v>
      </c>
      <c r="K1" s="19">
        <v>202306</v>
      </c>
      <c r="L1" s="19">
        <v>202307</v>
      </c>
      <c r="M1" s="19">
        <v>202308</v>
      </c>
      <c r="N1" s="19">
        <v>202309</v>
      </c>
      <c r="O1" s="19">
        <v>202310</v>
      </c>
      <c r="P1" t="s">
        <v>358</v>
      </c>
    </row>
    <row r="2" spans="1:16" x14ac:dyDescent="0.25">
      <c r="A2">
        <v>1</v>
      </c>
      <c r="B2" t="s">
        <v>362</v>
      </c>
      <c r="C2">
        <v>42.57</v>
      </c>
      <c r="D2">
        <v>818211</v>
      </c>
      <c r="E2">
        <v>819651</v>
      </c>
      <c r="F2">
        <v>819651</v>
      </c>
      <c r="G2">
        <v>819651</v>
      </c>
      <c r="H2">
        <v>777079</v>
      </c>
      <c r="I2">
        <v>711229</v>
      </c>
      <c r="J2">
        <v>711229</v>
      </c>
      <c r="K2">
        <v>711229</v>
      </c>
      <c r="L2">
        <v>676629</v>
      </c>
      <c r="M2">
        <v>616329</v>
      </c>
      <c r="N2">
        <v>556029</v>
      </c>
      <c r="O2">
        <v>495451.5</v>
      </c>
    </row>
    <row r="3" spans="1:16" x14ac:dyDescent="0.25">
      <c r="A3">
        <v>2</v>
      </c>
      <c r="B3" t="s">
        <v>363</v>
      </c>
      <c r="C3">
        <v>42.59</v>
      </c>
      <c r="D3">
        <v>396224</v>
      </c>
      <c r="E3">
        <v>396224</v>
      </c>
      <c r="F3">
        <v>396224</v>
      </c>
      <c r="G3">
        <v>236524</v>
      </c>
      <c r="H3">
        <v>196524</v>
      </c>
      <c r="I3">
        <v>171524</v>
      </c>
      <c r="J3">
        <v>146524</v>
      </c>
      <c r="K3">
        <v>133861</v>
      </c>
      <c r="L3">
        <v>133861</v>
      </c>
      <c r="M3">
        <v>83861</v>
      </c>
      <c r="N3">
        <v>83861</v>
      </c>
      <c r="O3">
        <v>83861</v>
      </c>
    </row>
    <row r="4" spans="1:16" x14ac:dyDescent="0.25">
      <c r="A4">
        <v>3</v>
      </c>
      <c r="B4" t="s">
        <v>365</v>
      </c>
      <c r="C4">
        <v>34.49</v>
      </c>
      <c r="D4">
        <v>1925161</v>
      </c>
      <c r="E4">
        <v>1925161</v>
      </c>
      <c r="F4">
        <v>1925161</v>
      </c>
      <c r="G4">
        <v>1925161</v>
      </c>
      <c r="H4">
        <v>1875161</v>
      </c>
      <c r="I4">
        <v>1691992</v>
      </c>
      <c r="J4">
        <v>1669780</v>
      </c>
      <c r="K4">
        <v>1484024</v>
      </c>
      <c r="L4">
        <v>1384024</v>
      </c>
      <c r="M4">
        <v>1284024</v>
      </c>
      <c r="N4">
        <v>1188188</v>
      </c>
      <c r="O4">
        <v>1088188</v>
      </c>
    </row>
    <row r="5" spans="1:16" x14ac:dyDescent="0.25">
      <c r="A5">
        <v>4</v>
      </c>
      <c r="B5" t="s">
        <v>367</v>
      </c>
      <c r="C5">
        <v>28.05</v>
      </c>
      <c r="D5">
        <v>4002282</v>
      </c>
      <c r="E5">
        <v>4002282</v>
      </c>
      <c r="F5">
        <v>4002282</v>
      </c>
      <c r="G5">
        <v>4002282</v>
      </c>
    </row>
    <row r="6" spans="1:16" x14ac:dyDescent="0.25">
      <c r="A6">
        <v>5</v>
      </c>
      <c r="B6" t="s">
        <v>368</v>
      </c>
      <c r="C6">
        <v>37.130000000000003</v>
      </c>
      <c r="D6">
        <v>11016972</v>
      </c>
      <c r="E6">
        <v>11016972</v>
      </c>
      <c r="F6">
        <v>11016972</v>
      </c>
      <c r="G6">
        <v>11016972</v>
      </c>
    </row>
    <row r="7" spans="1:16" x14ac:dyDescent="0.25">
      <c r="A7">
        <v>6</v>
      </c>
      <c r="B7" t="s">
        <v>371</v>
      </c>
      <c r="C7">
        <v>42.57</v>
      </c>
      <c r="D7">
        <v>1515340</v>
      </c>
      <c r="E7">
        <v>1515340</v>
      </c>
      <c r="F7">
        <v>1184340</v>
      </c>
      <c r="G7">
        <v>1184340</v>
      </c>
      <c r="H7">
        <v>1034340</v>
      </c>
      <c r="I7">
        <v>960340</v>
      </c>
      <c r="J7">
        <v>885340</v>
      </c>
      <c r="K7">
        <v>810340</v>
      </c>
      <c r="L7">
        <v>735340</v>
      </c>
      <c r="M7">
        <v>660340</v>
      </c>
      <c r="N7">
        <v>660340</v>
      </c>
      <c r="O7">
        <v>585340</v>
      </c>
    </row>
    <row r="8" spans="1:16" x14ac:dyDescent="0.25">
      <c r="A8">
        <v>7</v>
      </c>
      <c r="B8" t="s">
        <v>375</v>
      </c>
      <c r="C8">
        <v>37.130000000000003</v>
      </c>
      <c r="D8">
        <v>11646806</v>
      </c>
      <c r="E8">
        <v>11929152</v>
      </c>
      <c r="F8">
        <v>11965584</v>
      </c>
      <c r="G8">
        <v>11965584</v>
      </c>
      <c r="H8">
        <v>11965584</v>
      </c>
      <c r="I8">
        <v>11965584</v>
      </c>
      <c r="J8">
        <v>11965584</v>
      </c>
      <c r="K8">
        <v>0</v>
      </c>
    </row>
    <row r="9" spans="1:16" x14ac:dyDescent="0.25">
      <c r="A9">
        <v>8</v>
      </c>
      <c r="B9" t="s">
        <v>376</v>
      </c>
      <c r="C9">
        <v>37.130000000000003</v>
      </c>
      <c r="D9">
        <v>819252</v>
      </c>
      <c r="E9">
        <v>839183</v>
      </c>
      <c r="F9">
        <v>841755</v>
      </c>
      <c r="G9">
        <v>841755</v>
      </c>
      <c r="H9">
        <v>841755</v>
      </c>
      <c r="I9">
        <v>841755</v>
      </c>
      <c r="J9">
        <v>841755</v>
      </c>
    </row>
    <row r="10" spans="1:16" x14ac:dyDescent="0.25">
      <c r="A10">
        <v>9</v>
      </c>
      <c r="B10" t="s">
        <v>377</v>
      </c>
      <c r="C10">
        <v>37.14</v>
      </c>
      <c r="D10">
        <v>2672079</v>
      </c>
      <c r="E10">
        <v>2737089</v>
      </c>
      <c r="F10">
        <v>2745477</v>
      </c>
      <c r="G10">
        <v>2745477</v>
      </c>
      <c r="H10">
        <v>2745477</v>
      </c>
      <c r="I10">
        <v>2745477</v>
      </c>
      <c r="J10">
        <v>2745477</v>
      </c>
    </row>
    <row r="11" spans="1:16" x14ac:dyDescent="0.25">
      <c r="A11">
        <v>10</v>
      </c>
      <c r="B11" t="s">
        <v>378</v>
      </c>
      <c r="C11">
        <v>42.56</v>
      </c>
      <c r="D11">
        <v>1467046</v>
      </c>
      <c r="E11">
        <v>1467046</v>
      </c>
      <c r="F11">
        <v>1467046</v>
      </c>
      <c r="G11">
        <v>1467046</v>
      </c>
      <c r="H11">
        <v>1467046</v>
      </c>
      <c r="I11">
        <v>1421181</v>
      </c>
      <c r="J11">
        <v>1395747</v>
      </c>
      <c r="K11">
        <v>1369948</v>
      </c>
      <c r="L11">
        <v>1284948</v>
      </c>
      <c r="M11">
        <v>1248671</v>
      </c>
      <c r="N11">
        <v>1208671</v>
      </c>
      <c r="O11">
        <v>1175671</v>
      </c>
    </row>
    <row r="12" spans="1:16" x14ac:dyDescent="0.25">
      <c r="A12">
        <v>11</v>
      </c>
      <c r="B12" t="s">
        <v>379</v>
      </c>
      <c r="C12">
        <v>42.57</v>
      </c>
      <c r="D12">
        <v>1250407</v>
      </c>
      <c r="E12">
        <v>1181949</v>
      </c>
      <c r="F12">
        <v>1205620</v>
      </c>
      <c r="G12">
        <v>1205620</v>
      </c>
      <c r="H12">
        <v>1205620</v>
      </c>
      <c r="I12">
        <v>1205620</v>
      </c>
      <c r="J12">
        <v>1205620</v>
      </c>
      <c r="K12">
        <v>1205620</v>
      </c>
      <c r="L12">
        <v>1205620</v>
      </c>
      <c r="M12">
        <v>1205620</v>
      </c>
      <c r="N12">
        <v>1205620</v>
      </c>
      <c r="O12">
        <v>1205620</v>
      </c>
    </row>
    <row r="13" spans="1:16" x14ac:dyDescent="0.25">
      <c r="A13">
        <v>12</v>
      </c>
      <c r="B13" t="s">
        <v>381</v>
      </c>
      <c r="C13">
        <v>42.57</v>
      </c>
      <c r="D13">
        <v>689786</v>
      </c>
      <c r="E13">
        <v>689786</v>
      </c>
      <c r="F13">
        <v>689786</v>
      </c>
      <c r="G13">
        <v>689786</v>
      </c>
      <c r="H13">
        <v>689786</v>
      </c>
      <c r="I13">
        <v>604957.29</v>
      </c>
      <c r="J13">
        <v>567888.63</v>
      </c>
      <c r="K13">
        <v>367888.63</v>
      </c>
    </row>
    <row r="14" spans="1:16" x14ac:dyDescent="0.25">
      <c r="A14">
        <v>13</v>
      </c>
      <c r="B14" t="s">
        <v>382</v>
      </c>
      <c r="C14">
        <v>42.58</v>
      </c>
      <c r="D14">
        <v>322458</v>
      </c>
      <c r="E14">
        <v>300987</v>
      </c>
      <c r="F14">
        <v>279027</v>
      </c>
      <c r="G14">
        <v>240019</v>
      </c>
      <c r="H14">
        <v>216903</v>
      </c>
      <c r="I14">
        <v>195579</v>
      </c>
      <c r="J14">
        <v>174775</v>
      </c>
      <c r="K14">
        <v>154007</v>
      </c>
      <c r="L14">
        <v>158330</v>
      </c>
      <c r="M14">
        <v>162652</v>
      </c>
      <c r="N14">
        <v>63144</v>
      </c>
      <c r="O14">
        <v>63144</v>
      </c>
    </row>
    <row r="15" spans="1:16" x14ac:dyDescent="0.25">
      <c r="A15">
        <v>14</v>
      </c>
      <c r="B15" t="s">
        <v>383</v>
      </c>
      <c r="C15">
        <v>42.57</v>
      </c>
      <c r="D15">
        <v>789380</v>
      </c>
      <c r="E15">
        <v>789380</v>
      </c>
      <c r="F15">
        <v>789380</v>
      </c>
      <c r="G15">
        <v>789380</v>
      </c>
      <c r="H15">
        <v>789380</v>
      </c>
      <c r="I15">
        <v>667346.12</v>
      </c>
      <c r="J15">
        <v>667346.12</v>
      </c>
      <c r="K15">
        <v>667346.12</v>
      </c>
      <c r="L15">
        <v>667346.12</v>
      </c>
      <c r="M15">
        <v>667346.12</v>
      </c>
      <c r="N15">
        <v>667346.12</v>
      </c>
      <c r="O15">
        <v>667346.12</v>
      </c>
    </row>
    <row r="16" spans="1:16" x14ac:dyDescent="0.25">
      <c r="A16">
        <v>15</v>
      </c>
      <c r="B16" t="s">
        <v>384</v>
      </c>
      <c r="C16">
        <v>37.119999999999997</v>
      </c>
      <c r="D16">
        <v>463120</v>
      </c>
      <c r="E16">
        <v>463120</v>
      </c>
      <c r="F16">
        <v>463120</v>
      </c>
      <c r="G16">
        <v>463120</v>
      </c>
      <c r="H16">
        <v>463120</v>
      </c>
      <c r="I16">
        <v>463120</v>
      </c>
      <c r="J16">
        <v>413120</v>
      </c>
      <c r="K16">
        <v>363120</v>
      </c>
      <c r="L16">
        <v>238412</v>
      </c>
      <c r="M16">
        <v>238412</v>
      </c>
      <c r="N16">
        <v>238412</v>
      </c>
      <c r="O16">
        <v>238412</v>
      </c>
    </row>
    <row r="17" spans="1:16" x14ac:dyDescent="0.25">
      <c r="A17">
        <v>16</v>
      </c>
      <c r="B17" t="s">
        <v>385</v>
      </c>
      <c r="C17">
        <v>31.89</v>
      </c>
      <c r="D17">
        <v>842468</v>
      </c>
      <c r="E17">
        <v>860599</v>
      </c>
      <c r="F17">
        <v>867033</v>
      </c>
      <c r="G17">
        <v>867033</v>
      </c>
      <c r="H17">
        <v>867033</v>
      </c>
      <c r="I17">
        <v>867033</v>
      </c>
      <c r="J17">
        <v>867033</v>
      </c>
    </row>
    <row r="18" spans="1:16" x14ac:dyDescent="0.25">
      <c r="A18">
        <v>17</v>
      </c>
      <c r="B18" t="s">
        <v>387</v>
      </c>
      <c r="C18">
        <v>42.57</v>
      </c>
      <c r="D18">
        <v>745902</v>
      </c>
      <c r="E18">
        <v>766162</v>
      </c>
      <c r="F18">
        <v>786421</v>
      </c>
      <c r="G18">
        <v>787728</v>
      </c>
      <c r="H18">
        <v>787728</v>
      </c>
      <c r="I18">
        <v>787728</v>
      </c>
      <c r="J18">
        <v>787728</v>
      </c>
      <c r="K18">
        <v>787728</v>
      </c>
      <c r="L18">
        <v>787728</v>
      </c>
      <c r="M18">
        <v>787728</v>
      </c>
      <c r="N18">
        <v>787728</v>
      </c>
      <c r="O18">
        <v>787728</v>
      </c>
    </row>
    <row r="19" spans="1:16" x14ac:dyDescent="0.25">
      <c r="A19">
        <v>18</v>
      </c>
      <c r="B19" t="s">
        <v>389</v>
      </c>
      <c r="C19">
        <v>42.55</v>
      </c>
      <c r="D19">
        <v>388566</v>
      </c>
      <c r="E19">
        <v>398926</v>
      </c>
      <c r="F19">
        <v>409287</v>
      </c>
      <c r="G19">
        <v>418645</v>
      </c>
      <c r="H19">
        <v>429006</v>
      </c>
      <c r="I19">
        <v>435690</v>
      </c>
      <c r="J19">
        <v>435690</v>
      </c>
      <c r="K19">
        <v>435690</v>
      </c>
      <c r="L19">
        <v>435690</v>
      </c>
      <c r="M19">
        <v>435690</v>
      </c>
      <c r="N19">
        <v>435690</v>
      </c>
      <c r="O19">
        <v>435690</v>
      </c>
    </row>
    <row r="20" spans="1:16" x14ac:dyDescent="0.25">
      <c r="A20">
        <v>19</v>
      </c>
      <c r="B20" t="s">
        <v>391</v>
      </c>
      <c r="C20">
        <v>42.58</v>
      </c>
      <c r="D20">
        <v>584885</v>
      </c>
      <c r="E20">
        <v>600750</v>
      </c>
      <c r="F20">
        <v>616615</v>
      </c>
      <c r="G20">
        <v>621220</v>
      </c>
      <c r="H20">
        <v>621220</v>
      </c>
      <c r="I20">
        <v>621220</v>
      </c>
      <c r="J20">
        <v>621220</v>
      </c>
      <c r="K20">
        <v>621220</v>
      </c>
    </row>
    <row r="21" spans="1:16" x14ac:dyDescent="0.25">
      <c r="A21">
        <v>20</v>
      </c>
      <c r="B21" t="s">
        <v>393</v>
      </c>
      <c r="C21">
        <v>28.07</v>
      </c>
      <c r="D21">
        <v>6347561</v>
      </c>
      <c r="E21">
        <v>5256456</v>
      </c>
      <c r="F21">
        <v>5361736</v>
      </c>
      <c r="G21">
        <v>5456827</v>
      </c>
      <c r="H21">
        <v>5562106</v>
      </c>
      <c r="I21">
        <v>5572295</v>
      </c>
      <c r="J21">
        <v>5572295</v>
      </c>
      <c r="K21">
        <v>2749084</v>
      </c>
      <c r="L21">
        <v>2749084</v>
      </c>
      <c r="M21">
        <v>1069740</v>
      </c>
    </row>
    <row r="22" spans="1:16" x14ac:dyDescent="0.25">
      <c r="A22">
        <v>21</v>
      </c>
      <c r="B22" t="s">
        <v>394</v>
      </c>
      <c r="C22">
        <v>42.57</v>
      </c>
      <c r="D22">
        <v>542905</v>
      </c>
      <c r="E22">
        <v>542905</v>
      </c>
      <c r="F22">
        <v>542905</v>
      </c>
      <c r="G22">
        <v>542905</v>
      </c>
      <c r="H22">
        <v>542905</v>
      </c>
      <c r="I22">
        <v>542905</v>
      </c>
      <c r="J22">
        <v>542905</v>
      </c>
      <c r="K22">
        <v>408959</v>
      </c>
      <c r="L22">
        <v>359459</v>
      </c>
      <c r="M22">
        <v>319328</v>
      </c>
      <c r="N22">
        <v>280948</v>
      </c>
      <c r="O22">
        <v>280948</v>
      </c>
    </row>
    <row r="23" spans="1:16" s="32" customFormat="1" x14ac:dyDescent="0.25">
      <c r="A23" s="32">
        <v>22</v>
      </c>
      <c r="B23" s="32" t="s">
        <v>361</v>
      </c>
      <c r="C23" s="32">
        <v>42.57</v>
      </c>
      <c r="D23" s="32">
        <v>423520.51</v>
      </c>
      <c r="E23" s="32">
        <v>423520.51</v>
      </c>
      <c r="F23" s="32">
        <v>423520.51</v>
      </c>
      <c r="G23" s="32">
        <v>423520.51</v>
      </c>
      <c r="H23" s="32">
        <v>423520.51</v>
      </c>
      <c r="I23" s="32">
        <v>423520.51</v>
      </c>
      <c r="J23" s="32">
        <v>423520.51</v>
      </c>
      <c r="K23" s="32">
        <v>423520.51</v>
      </c>
      <c r="L23" s="32">
        <v>423520.51</v>
      </c>
      <c r="M23" s="32">
        <v>423520.51</v>
      </c>
      <c r="N23" s="32">
        <v>423520.51</v>
      </c>
      <c r="O23" s="32">
        <v>423520.51</v>
      </c>
      <c r="P23" s="32" t="s">
        <v>361</v>
      </c>
    </row>
    <row r="24" spans="1:16" s="32" customFormat="1" x14ac:dyDescent="0.25">
      <c r="A24" s="32">
        <v>23</v>
      </c>
      <c r="B24" s="32" t="s">
        <v>273</v>
      </c>
      <c r="C24" s="32">
        <v>42.6</v>
      </c>
      <c r="D24" s="32">
        <v>101883</v>
      </c>
      <c r="E24" s="32">
        <v>101883</v>
      </c>
      <c r="F24" s="32">
        <v>101883</v>
      </c>
      <c r="G24" s="32">
        <v>101883</v>
      </c>
      <c r="H24" s="32">
        <v>101883</v>
      </c>
      <c r="I24" s="32">
        <v>101883</v>
      </c>
      <c r="J24" s="32">
        <v>101883</v>
      </c>
      <c r="K24" s="32">
        <v>101883</v>
      </c>
      <c r="L24" s="32">
        <v>101883</v>
      </c>
      <c r="M24" s="32">
        <v>101883</v>
      </c>
      <c r="N24" s="32">
        <v>101883</v>
      </c>
      <c r="O24" s="32">
        <v>101883</v>
      </c>
      <c r="P24" s="32" t="s">
        <v>273</v>
      </c>
    </row>
    <row r="25" spans="1:16" s="32" customFormat="1" x14ac:dyDescent="0.25">
      <c r="A25" s="32">
        <v>24</v>
      </c>
      <c r="B25" s="32" t="s">
        <v>364</v>
      </c>
      <c r="C25" s="32">
        <v>42.55</v>
      </c>
      <c r="D25" s="32">
        <v>281444</v>
      </c>
      <c r="E25" s="32">
        <v>281444</v>
      </c>
      <c r="F25" s="32">
        <v>281444</v>
      </c>
      <c r="G25" s="32">
        <v>281444</v>
      </c>
      <c r="H25" s="32">
        <v>281444</v>
      </c>
      <c r="I25" s="32">
        <v>281444</v>
      </c>
      <c r="J25" s="32">
        <v>281444</v>
      </c>
      <c r="K25" s="32">
        <v>281444</v>
      </c>
      <c r="L25" s="32">
        <v>281444</v>
      </c>
      <c r="M25" s="32">
        <v>281444</v>
      </c>
      <c r="N25" s="32">
        <v>281444</v>
      </c>
      <c r="O25" s="32">
        <v>281444</v>
      </c>
      <c r="P25" s="32" t="s">
        <v>364</v>
      </c>
    </row>
    <row r="26" spans="1:16" s="32" customFormat="1" x14ac:dyDescent="0.25">
      <c r="A26" s="32">
        <v>25</v>
      </c>
      <c r="B26" s="32" t="s">
        <v>366</v>
      </c>
      <c r="C26" s="32">
        <v>42.59</v>
      </c>
      <c r="D26" s="32">
        <v>838779</v>
      </c>
      <c r="E26" s="32">
        <v>838779</v>
      </c>
      <c r="F26" s="32">
        <v>838779</v>
      </c>
      <c r="G26" s="32">
        <v>838779</v>
      </c>
      <c r="H26" s="32">
        <v>838779</v>
      </c>
      <c r="I26" s="32">
        <v>838779</v>
      </c>
      <c r="J26" s="32">
        <v>838779</v>
      </c>
      <c r="K26" s="32">
        <v>838779</v>
      </c>
      <c r="L26" s="32">
        <v>838779</v>
      </c>
      <c r="M26" s="32">
        <v>838779</v>
      </c>
      <c r="N26" s="32">
        <v>838779</v>
      </c>
      <c r="O26" s="32">
        <v>838779</v>
      </c>
      <c r="P26" s="32" t="s">
        <v>366</v>
      </c>
    </row>
    <row r="27" spans="1:16" s="32" customFormat="1" x14ac:dyDescent="0.25">
      <c r="A27" s="32">
        <v>26</v>
      </c>
      <c r="B27" s="32" t="s">
        <v>369</v>
      </c>
      <c r="C27" s="32">
        <v>42.57</v>
      </c>
      <c r="D27" s="32">
        <v>480299</v>
      </c>
      <c r="E27" s="32">
        <v>493320</v>
      </c>
      <c r="F27" s="32">
        <v>506341</v>
      </c>
      <c r="G27" s="32">
        <v>518102</v>
      </c>
      <c r="H27" s="32">
        <v>531123</v>
      </c>
      <c r="I27" s="32">
        <v>543724</v>
      </c>
      <c r="J27" s="32">
        <v>556745</v>
      </c>
      <c r="K27" s="32">
        <v>569346</v>
      </c>
      <c r="L27" s="32">
        <v>582367</v>
      </c>
      <c r="M27" s="32">
        <v>592028</v>
      </c>
      <c r="N27" s="32">
        <v>592028</v>
      </c>
      <c r="O27" s="32">
        <v>592028</v>
      </c>
      <c r="P27" s="32" t="s">
        <v>369</v>
      </c>
    </row>
    <row r="28" spans="1:16" s="32" customFormat="1" x14ac:dyDescent="0.25">
      <c r="A28" s="32">
        <v>27</v>
      </c>
      <c r="B28" s="32" t="s">
        <v>370</v>
      </c>
      <c r="C28" s="32">
        <v>42.56</v>
      </c>
      <c r="D28" s="32">
        <v>276653</v>
      </c>
      <c r="E28" s="32">
        <v>276653</v>
      </c>
      <c r="F28" s="32">
        <v>276653</v>
      </c>
      <c r="G28" s="32">
        <v>276653</v>
      </c>
      <c r="H28" s="32">
        <v>276653</v>
      </c>
      <c r="I28" s="32">
        <v>276653</v>
      </c>
      <c r="J28" s="32">
        <v>276653</v>
      </c>
      <c r="K28" s="32">
        <v>276653</v>
      </c>
      <c r="L28" s="32">
        <v>276653</v>
      </c>
      <c r="M28" s="32">
        <v>276653</v>
      </c>
      <c r="N28" s="32">
        <v>276653</v>
      </c>
      <c r="O28" s="32">
        <v>276653</v>
      </c>
      <c r="P28" s="32" t="s">
        <v>370</v>
      </c>
    </row>
    <row r="29" spans="1:16" s="32" customFormat="1" x14ac:dyDescent="0.25">
      <c r="A29" s="32">
        <v>28</v>
      </c>
      <c r="B29" s="32" t="s">
        <v>372</v>
      </c>
      <c r="C29" s="32">
        <v>42.58</v>
      </c>
      <c r="D29" s="32">
        <v>304762</v>
      </c>
      <c r="E29" s="32">
        <v>304762</v>
      </c>
      <c r="F29" s="32">
        <v>304762</v>
      </c>
      <c r="G29" s="32">
        <v>304762</v>
      </c>
      <c r="H29" s="32">
        <v>304762</v>
      </c>
      <c r="I29" s="32">
        <v>304762</v>
      </c>
      <c r="J29" s="32">
        <v>304762</v>
      </c>
      <c r="K29" s="32">
        <v>304762</v>
      </c>
      <c r="L29" s="32">
        <v>304762</v>
      </c>
      <c r="M29" s="32">
        <v>304762</v>
      </c>
      <c r="N29" s="32">
        <v>304762</v>
      </c>
      <c r="O29" s="32">
        <v>304762</v>
      </c>
      <c r="P29" s="32" t="s">
        <v>372</v>
      </c>
    </row>
    <row r="30" spans="1:16" s="32" customFormat="1" x14ac:dyDescent="0.25">
      <c r="A30" s="32">
        <v>29</v>
      </c>
      <c r="B30" s="32" t="s">
        <v>373</v>
      </c>
      <c r="C30" s="32">
        <v>42.57</v>
      </c>
      <c r="D30" s="32">
        <v>80637</v>
      </c>
      <c r="E30" s="32">
        <v>80637</v>
      </c>
      <c r="F30" s="32">
        <v>80637</v>
      </c>
      <c r="G30" s="32">
        <v>80637</v>
      </c>
      <c r="H30" s="32">
        <v>80637</v>
      </c>
      <c r="I30" s="32">
        <v>80637</v>
      </c>
      <c r="J30" s="32">
        <v>80637</v>
      </c>
      <c r="K30" s="32">
        <v>80637</v>
      </c>
      <c r="L30" s="32">
        <v>80637</v>
      </c>
      <c r="M30" s="32">
        <v>80637</v>
      </c>
      <c r="N30" s="32">
        <v>80637</v>
      </c>
      <c r="O30" s="32">
        <v>80637</v>
      </c>
      <c r="P30" s="32" t="s">
        <v>373</v>
      </c>
    </row>
    <row r="31" spans="1:16" s="32" customFormat="1" x14ac:dyDescent="0.25">
      <c r="A31" s="32">
        <v>30</v>
      </c>
      <c r="B31" s="32" t="s">
        <v>374</v>
      </c>
      <c r="C31" s="32">
        <v>42.57</v>
      </c>
      <c r="D31" s="32">
        <v>1036047</v>
      </c>
      <c r="E31" s="32">
        <v>1064263</v>
      </c>
      <c r="F31" s="32">
        <v>1079737</v>
      </c>
      <c r="G31" s="32">
        <v>1079737</v>
      </c>
      <c r="H31" s="32">
        <v>1079737</v>
      </c>
      <c r="I31" s="32">
        <v>1079737</v>
      </c>
      <c r="J31" s="32">
        <v>1079737</v>
      </c>
      <c r="K31" s="32">
        <v>1079737</v>
      </c>
      <c r="L31" s="32">
        <v>1079737</v>
      </c>
      <c r="M31" s="32">
        <v>1079737</v>
      </c>
      <c r="N31" s="32">
        <v>1079737</v>
      </c>
      <c r="O31" s="32">
        <v>1079737</v>
      </c>
      <c r="P31" s="32" t="s">
        <v>374</v>
      </c>
    </row>
    <row r="32" spans="1:16" s="32" customFormat="1" x14ac:dyDescent="0.25">
      <c r="A32" s="32">
        <v>31</v>
      </c>
      <c r="B32" s="32" t="s">
        <v>380</v>
      </c>
      <c r="C32" s="32">
        <v>42.56</v>
      </c>
      <c r="D32" s="32">
        <v>919174</v>
      </c>
      <c r="E32" s="32">
        <v>919174</v>
      </c>
      <c r="F32" s="32">
        <v>919174</v>
      </c>
      <c r="G32" s="32">
        <v>919174</v>
      </c>
      <c r="H32" s="32">
        <v>919174</v>
      </c>
      <c r="I32" s="32">
        <v>919174</v>
      </c>
      <c r="J32" s="32">
        <v>919174</v>
      </c>
      <c r="K32" s="32">
        <v>919174</v>
      </c>
      <c r="L32" s="32">
        <v>919174</v>
      </c>
      <c r="M32" s="32">
        <v>919174</v>
      </c>
      <c r="N32" s="32">
        <v>919174</v>
      </c>
      <c r="O32" s="32">
        <v>919174</v>
      </c>
      <c r="P32" s="32" t="s">
        <v>380</v>
      </c>
    </row>
    <row r="33" spans="1:16" s="32" customFormat="1" x14ac:dyDescent="0.25">
      <c r="A33" s="32">
        <v>32</v>
      </c>
      <c r="B33" s="32" t="s">
        <v>386</v>
      </c>
      <c r="C33" s="32">
        <v>42.57</v>
      </c>
      <c r="D33" s="32">
        <v>897724</v>
      </c>
      <c r="E33" s="32">
        <v>897724</v>
      </c>
      <c r="F33" s="32">
        <v>897724</v>
      </c>
      <c r="G33" s="32">
        <v>897724</v>
      </c>
      <c r="H33" s="32">
        <v>897724</v>
      </c>
      <c r="I33" s="32">
        <v>897724</v>
      </c>
      <c r="J33" s="32">
        <v>897724</v>
      </c>
      <c r="K33" s="32">
        <v>897724</v>
      </c>
      <c r="L33" s="32">
        <v>897724</v>
      </c>
      <c r="M33" s="32">
        <v>897724</v>
      </c>
      <c r="N33" s="32">
        <v>897724</v>
      </c>
      <c r="O33" s="32">
        <v>897724</v>
      </c>
      <c r="P33" s="32" t="s">
        <v>386</v>
      </c>
    </row>
    <row r="34" spans="1:16" s="32" customFormat="1" x14ac:dyDescent="0.25">
      <c r="A34" s="32">
        <v>33</v>
      </c>
      <c r="B34" s="32" t="s">
        <v>268</v>
      </c>
      <c r="C34" s="32">
        <v>42.56</v>
      </c>
      <c r="D34" s="32">
        <v>5050760</v>
      </c>
      <c r="E34" s="32">
        <v>5020760</v>
      </c>
      <c r="F34" s="32">
        <v>5020760</v>
      </c>
      <c r="G34" s="32">
        <v>5020760</v>
      </c>
      <c r="H34" s="32">
        <v>5020760</v>
      </c>
      <c r="I34" s="32">
        <v>5020760</v>
      </c>
      <c r="J34" s="32">
        <v>5020760</v>
      </c>
      <c r="K34" s="32">
        <v>5020760</v>
      </c>
      <c r="L34" s="32">
        <v>5020760</v>
      </c>
      <c r="M34" s="32">
        <v>5020760</v>
      </c>
      <c r="N34" s="32">
        <v>5020760</v>
      </c>
      <c r="O34" s="32">
        <v>5020760</v>
      </c>
      <c r="P34" s="32" t="s">
        <v>268</v>
      </c>
    </row>
    <row r="35" spans="1:16" s="32" customFormat="1" x14ac:dyDescent="0.25">
      <c r="A35" s="32">
        <v>34</v>
      </c>
      <c r="B35" s="32" t="s">
        <v>270</v>
      </c>
      <c r="C35" s="32">
        <v>42.52</v>
      </c>
      <c r="D35" s="32">
        <v>1031078</v>
      </c>
      <c r="E35" s="32">
        <v>1031078</v>
      </c>
      <c r="F35" s="32">
        <v>1031078</v>
      </c>
      <c r="G35" s="32">
        <v>1031078</v>
      </c>
      <c r="H35" s="32">
        <v>1031078</v>
      </c>
      <c r="I35" s="32">
        <v>1031078</v>
      </c>
      <c r="J35" s="32">
        <v>1031078</v>
      </c>
      <c r="K35" s="32">
        <v>1031078</v>
      </c>
      <c r="L35" s="32">
        <v>1031078</v>
      </c>
      <c r="M35" s="32">
        <v>983408</v>
      </c>
      <c r="N35" s="32">
        <v>983408</v>
      </c>
      <c r="O35" s="32">
        <v>983408</v>
      </c>
      <c r="P35" s="32" t="s">
        <v>270</v>
      </c>
    </row>
    <row r="36" spans="1:16" s="32" customFormat="1" x14ac:dyDescent="0.25">
      <c r="A36" s="32">
        <v>35</v>
      </c>
      <c r="B36" s="32" t="s">
        <v>388</v>
      </c>
      <c r="C36" s="32">
        <v>42.57</v>
      </c>
      <c r="D36" s="32">
        <v>378094</v>
      </c>
      <c r="E36" s="32">
        <v>378094</v>
      </c>
      <c r="F36" s="32">
        <v>378094</v>
      </c>
      <c r="G36" s="32">
        <v>378094</v>
      </c>
      <c r="H36" s="32">
        <v>378094</v>
      </c>
      <c r="I36" s="32">
        <v>322054</v>
      </c>
      <c r="J36" s="32">
        <v>322054</v>
      </c>
      <c r="K36" s="32">
        <v>322054</v>
      </c>
      <c r="L36" s="32">
        <v>322054</v>
      </c>
      <c r="M36" s="32">
        <v>322054</v>
      </c>
      <c r="N36" s="32">
        <v>322054</v>
      </c>
      <c r="O36" s="32">
        <v>322054</v>
      </c>
      <c r="P36" s="32" t="s">
        <v>388</v>
      </c>
    </row>
    <row r="37" spans="1:16" s="32" customFormat="1" x14ac:dyDescent="0.25">
      <c r="A37" s="32">
        <v>36</v>
      </c>
      <c r="B37" s="32" t="s">
        <v>271</v>
      </c>
      <c r="C37" s="32">
        <v>42.57</v>
      </c>
      <c r="D37" s="32">
        <v>2079239</v>
      </c>
      <c r="E37" s="32">
        <v>2079239</v>
      </c>
      <c r="F37" s="32">
        <v>2079239</v>
      </c>
      <c r="G37" s="32">
        <v>2079239</v>
      </c>
      <c r="H37" s="32">
        <v>2079239</v>
      </c>
      <c r="I37" s="32">
        <v>2079239</v>
      </c>
      <c r="J37" s="32">
        <v>2079239</v>
      </c>
      <c r="K37" s="32">
        <v>2079239</v>
      </c>
      <c r="L37" s="32">
        <v>2079239</v>
      </c>
      <c r="M37" s="32">
        <v>2079239</v>
      </c>
      <c r="N37" s="32">
        <v>2079239</v>
      </c>
      <c r="O37" s="32">
        <v>2079239</v>
      </c>
      <c r="P37" s="32" t="s">
        <v>271</v>
      </c>
    </row>
    <row r="38" spans="1:16" s="32" customFormat="1" x14ac:dyDescent="0.25">
      <c r="A38" s="32">
        <v>37</v>
      </c>
      <c r="B38" s="32" t="s">
        <v>390</v>
      </c>
      <c r="C38" s="32">
        <v>42.57</v>
      </c>
      <c r="D38" s="32">
        <v>1951436</v>
      </c>
      <c r="E38" s="32">
        <v>1951436</v>
      </c>
      <c r="F38" s="32">
        <v>1951436</v>
      </c>
      <c r="G38" s="32">
        <v>1951436</v>
      </c>
      <c r="H38" s="32">
        <v>1950593</v>
      </c>
      <c r="I38" s="32">
        <v>1949750</v>
      </c>
      <c r="J38" s="32">
        <v>1948907</v>
      </c>
      <c r="K38" s="32">
        <v>1948064</v>
      </c>
      <c r="L38" s="32">
        <v>1943196</v>
      </c>
      <c r="M38" s="32">
        <v>1938328</v>
      </c>
      <c r="N38" s="32">
        <v>1938328</v>
      </c>
      <c r="O38" s="32">
        <v>1938328</v>
      </c>
      <c r="P38" s="32" t="s">
        <v>390</v>
      </c>
    </row>
    <row r="39" spans="1:16" s="32" customFormat="1" x14ac:dyDescent="0.25">
      <c r="A39" s="32">
        <v>38</v>
      </c>
      <c r="B39" s="32" t="s">
        <v>392</v>
      </c>
      <c r="C39" s="32">
        <v>42.57</v>
      </c>
      <c r="D39" s="32">
        <v>2051202</v>
      </c>
      <c r="E39" s="32">
        <v>2107258</v>
      </c>
      <c r="F39" s="32">
        <v>2150656</v>
      </c>
      <c r="G39" s="32">
        <v>2150656</v>
      </c>
      <c r="H39" s="32">
        <v>2150656</v>
      </c>
      <c r="I39" s="32">
        <v>2150656</v>
      </c>
      <c r="J39" s="32">
        <v>2150656</v>
      </c>
      <c r="K39" s="32">
        <v>2150656</v>
      </c>
      <c r="L39" s="32">
        <v>2150656</v>
      </c>
      <c r="M39" s="32">
        <v>2150656</v>
      </c>
      <c r="N39" s="32">
        <v>2150656</v>
      </c>
      <c r="O39" s="32">
        <v>2150656</v>
      </c>
      <c r="P39" s="32" t="s">
        <v>392</v>
      </c>
    </row>
    <row r="44" spans="1:16" x14ac:dyDescent="0.25">
      <c r="D44" s="1">
        <f>SUM(D2:D39)</f>
        <v>67429542.50999999</v>
      </c>
      <c r="E44" s="19">
        <f>SUM(E2:E39)</f>
        <v>66749144.509999998</v>
      </c>
      <c r="F44" s="19">
        <f t="shared" ref="F44:L44" si="0">SUM(F2:F39)</f>
        <v>66697339.509999998</v>
      </c>
      <c r="G44" s="19">
        <f t="shared" si="0"/>
        <v>66620753.509999998</v>
      </c>
      <c r="H44" s="19">
        <f t="shared" si="0"/>
        <v>51423629.510000005</v>
      </c>
      <c r="I44" s="19">
        <f t="shared" si="0"/>
        <v>50774149.920000002</v>
      </c>
      <c r="J44" s="19">
        <f t="shared" si="0"/>
        <v>50530809.260000005</v>
      </c>
      <c r="K44" s="19">
        <f t="shared" si="0"/>
        <v>30595575.259999998</v>
      </c>
      <c r="L44" s="19">
        <f t="shared" si="0"/>
        <v>29150134.630000003</v>
      </c>
      <c r="M44" s="19">
        <f>SUM(M2:M39)</f>
        <v>27070527.630000003</v>
      </c>
      <c r="N44" s="19">
        <f>SUM(N2:N39)</f>
        <v>25666763.629999999</v>
      </c>
      <c r="O44" s="19">
        <f>SUM(O2:O39)</f>
        <v>25398186.129999999</v>
      </c>
    </row>
    <row r="45" spans="1:16" x14ac:dyDescent="0.25">
      <c r="B45" t="s">
        <v>2</v>
      </c>
      <c r="E45" s="19">
        <f t="shared" ref="E45:L45" si="1">IF(D44&gt;E44,D44-E44,"-")</f>
        <v>680397.99999999255</v>
      </c>
      <c r="F45" s="19">
        <f t="shared" si="1"/>
        <v>51805</v>
      </c>
      <c r="G45" s="19">
        <f t="shared" si="1"/>
        <v>76586</v>
      </c>
      <c r="H45" s="19">
        <f t="shared" si="1"/>
        <v>15197123.999999993</v>
      </c>
      <c r="I45" s="19">
        <f t="shared" si="1"/>
        <v>649479.59000000358</v>
      </c>
      <c r="J45" s="19">
        <f t="shared" si="1"/>
        <v>243340.65999999642</v>
      </c>
      <c r="K45" s="19">
        <f t="shared" si="1"/>
        <v>19935234.000000007</v>
      </c>
      <c r="L45" s="19">
        <f t="shared" si="1"/>
        <v>1445440.6299999952</v>
      </c>
      <c r="M45" s="19">
        <f>IF(L44&gt;M44,L44-M44,"-")</f>
        <v>2079607</v>
      </c>
      <c r="N45" s="19">
        <f>IF(M44&gt;N44,M44-N44,"-")</f>
        <v>1403764.0000000037</v>
      </c>
      <c r="O45" s="19">
        <f>IF(N44&gt;O44,N44-O44,"-")</f>
        <v>268577.5</v>
      </c>
    </row>
    <row r="46" spans="1:16" x14ac:dyDescent="0.25">
      <c r="B46" t="s">
        <v>1</v>
      </c>
      <c r="C46" s="21">
        <f>SUMPRODUCT(D2:D39,C2:C39)/D44</f>
        <v>37.830402112136468</v>
      </c>
    </row>
  </sheetData>
  <autoFilter ref="A1:P22" xr:uid="{00000000-0001-0000-1600-000000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9"/>
  <sheetViews>
    <sheetView topLeftCell="A34" workbookViewId="0">
      <selection activeCell="E58" sqref="E58:N58"/>
    </sheetView>
  </sheetViews>
  <sheetFormatPr defaultRowHeight="15" x14ac:dyDescent="0.25"/>
  <cols>
    <col min="1" max="1" width="6.28515625" customWidth="1"/>
    <col min="4" max="5" width="9.85546875" customWidth="1"/>
    <col min="6" max="7" width="10" bestFit="1" customWidth="1"/>
    <col min="11" max="12" width="11" bestFit="1" customWidth="1"/>
    <col min="13" max="14" width="11" customWidth="1"/>
  </cols>
  <sheetData>
    <row r="1" spans="1:15" x14ac:dyDescent="0.25">
      <c r="B1" s="19" t="s">
        <v>0</v>
      </c>
      <c r="C1" s="19" t="s">
        <v>1</v>
      </c>
      <c r="D1" s="19">
        <v>202212</v>
      </c>
      <c r="E1" s="19">
        <v>202301</v>
      </c>
      <c r="F1" s="19">
        <v>202302</v>
      </c>
      <c r="G1" s="19">
        <v>202303</v>
      </c>
      <c r="H1" s="19">
        <v>202304</v>
      </c>
      <c r="I1" s="19">
        <v>202305</v>
      </c>
      <c r="J1" s="19">
        <v>202306</v>
      </c>
      <c r="K1" s="19">
        <v>202307</v>
      </c>
      <c r="L1" s="19">
        <v>202308</v>
      </c>
      <c r="M1" s="19">
        <v>202309</v>
      </c>
      <c r="N1" s="19">
        <v>202310</v>
      </c>
      <c r="O1" t="s">
        <v>358</v>
      </c>
    </row>
    <row r="2" spans="1:15" x14ac:dyDescent="0.25">
      <c r="A2">
        <v>1</v>
      </c>
      <c r="B2" t="s">
        <v>395</v>
      </c>
      <c r="C2">
        <v>42.57</v>
      </c>
      <c r="D2">
        <v>1990209</v>
      </c>
      <c r="E2">
        <v>2010922</v>
      </c>
      <c r="F2">
        <v>2010922</v>
      </c>
      <c r="G2">
        <v>2010922</v>
      </c>
      <c r="H2">
        <v>2010922</v>
      </c>
      <c r="I2">
        <v>1984622</v>
      </c>
      <c r="J2">
        <v>1958322</v>
      </c>
      <c r="K2">
        <v>1932822</v>
      </c>
      <c r="L2">
        <v>1508822</v>
      </c>
      <c r="M2">
        <v>1409822</v>
      </c>
      <c r="N2">
        <v>1409822</v>
      </c>
    </row>
    <row r="3" spans="1:15" x14ac:dyDescent="0.25">
      <c r="A3">
        <v>2</v>
      </c>
      <c r="B3" t="s">
        <v>396</v>
      </c>
      <c r="C3">
        <v>42.57</v>
      </c>
      <c r="D3">
        <v>136831</v>
      </c>
      <c r="E3">
        <v>136831</v>
      </c>
      <c r="F3">
        <v>136831</v>
      </c>
      <c r="G3">
        <v>117259</v>
      </c>
      <c r="H3">
        <v>117259</v>
      </c>
      <c r="I3">
        <v>56959</v>
      </c>
      <c r="J3">
        <v>6539</v>
      </c>
    </row>
    <row r="4" spans="1:15" x14ac:dyDescent="0.25">
      <c r="A4">
        <v>3</v>
      </c>
      <c r="B4" t="s">
        <v>397</v>
      </c>
      <c r="C4">
        <v>37.119999999999997</v>
      </c>
      <c r="D4">
        <v>5202660</v>
      </c>
      <c r="E4">
        <v>5251756</v>
      </c>
      <c r="F4">
        <v>5251756</v>
      </c>
      <c r="G4">
        <v>5251756</v>
      </c>
      <c r="H4">
        <v>5251756</v>
      </c>
      <c r="I4">
        <v>5251756</v>
      </c>
      <c r="J4">
        <v>5251756</v>
      </c>
      <c r="K4">
        <v>5251756</v>
      </c>
      <c r="L4">
        <v>5251756</v>
      </c>
      <c r="M4">
        <v>5251756</v>
      </c>
      <c r="N4">
        <v>5251756</v>
      </c>
    </row>
    <row r="5" spans="1:15" x14ac:dyDescent="0.25">
      <c r="A5">
        <v>4</v>
      </c>
      <c r="B5" t="s">
        <v>398</v>
      </c>
      <c r="C5">
        <v>31.89</v>
      </c>
      <c r="D5">
        <v>264933</v>
      </c>
      <c r="E5">
        <v>270483</v>
      </c>
      <c r="F5">
        <v>275496</v>
      </c>
      <c r="G5">
        <v>275854</v>
      </c>
      <c r="H5">
        <v>275854</v>
      </c>
      <c r="I5">
        <v>172854</v>
      </c>
      <c r="J5">
        <v>122854</v>
      </c>
      <c r="K5">
        <v>82616</v>
      </c>
      <c r="L5">
        <v>32616</v>
      </c>
    </row>
    <row r="6" spans="1:15" x14ac:dyDescent="0.25">
      <c r="A6">
        <v>5</v>
      </c>
      <c r="B6" t="s">
        <v>402</v>
      </c>
      <c r="C6">
        <v>42.57</v>
      </c>
      <c r="D6">
        <v>939807</v>
      </c>
      <c r="E6">
        <v>947204</v>
      </c>
      <c r="F6">
        <v>947204</v>
      </c>
      <c r="G6">
        <v>947204</v>
      </c>
      <c r="H6">
        <v>947204</v>
      </c>
      <c r="I6">
        <v>445086.84</v>
      </c>
      <c r="J6">
        <v>416658</v>
      </c>
      <c r="K6">
        <v>374991</v>
      </c>
      <c r="L6">
        <v>233358.84</v>
      </c>
      <c r="M6">
        <v>233358.84</v>
      </c>
      <c r="N6">
        <v>92206.84</v>
      </c>
    </row>
    <row r="7" spans="1:15" x14ac:dyDescent="0.25">
      <c r="A7">
        <v>6</v>
      </c>
      <c r="B7" t="s">
        <v>403</v>
      </c>
      <c r="C7">
        <v>42.58</v>
      </c>
      <c r="D7">
        <v>701230</v>
      </c>
      <c r="E7">
        <v>720316</v>
      </c>
      <c r="F7">
        <v>737554</v>
      </c>
      <c r="G7">
        <v>738170</v>
      </c>
      <c r="H7">
        <v>738170</v>
      </c>
      <c r="I7">
        <v>738170</v>
      </c>
      <c r="J7">
        <v>738170</v>
      </c>
      <c r="K7">
        <v>738170</v>
      </c>
      <c r="L7">
        <v>738170</v>
      </c>
      <c r="M7">
        <v>738170</v>
      </c>
      <c r="N7">
        <v>738170</v>
      </c>
    </row>
    <row r="8" spans="1:15" x14ac:dyDescent="0.25">
      <c r="A8">
        <v>7</v>
      </c>
      <c r="B8" t="s">
        <v>405</v>
      </c>
      <c r="C8">
        <v>42.57</v>
      </c>
      <c r="D8">
        <v>3446669</v>
      </c>
      <c r="E8">
        <v>3474696</v>
      </c>
      <c r="F8">
        <v>3474696</v>
      </c>
      <c r="G8">
        <v>3474696</v>
      </c>
      <c r="H8">
        <v>3474696</v>
      </c>
      <c r="I8">
        <v>3474696</v>
      </c>
      <c r="J8">
        <v>3474696</v>
      </c>
      <c r="K8">
        <v>3474696</v>
      </c>
      <c r="L8">
        <v>3474696</v>
      </c>
      <c r="M8">
        <v>3474696</v>
      </c>
      <c r="N8">
        <v>3474696</v>
      </c>
    </row>
    <row r="9" spans="1:15" x14ac:dyDescent="0.25">
      <c r="A9">
        <v>8</v>
      </c>
      <c r="B9" t="s">
        <v>406</v>
      </c>
      <c r="C9">
        <v>42.57</v>
      </c>
      <c r="D9">
        <v>2924638</v>
      </c>
      <c r="E9">
        <v>2970052</v>
      </c>
      <c r="F9">
        <v>2970052</v>
      </c>
      <c r="G9">
        <v>2970052</v>
      </c>
      <c r="H9">
        <v>2970052</v>
      </c>
      <c r="I9">
        <v>2716079.5</v>
      </c>
      <c r="J9">
        <v>2696079.5</v>
      </c>
      <c r="K9">
        <v>2563928.5</v>
      </c>
      <c r="L9">
        <v>2540428.5</v>
      </c>
      <c r="M9">
        <v>1976428.5</v>
      </c>
      <c r="N9">
        <v>1846428.5</v>
      </c>
    </row>
    <row r="10" spans="1:15" x14ac:dyDescent="0.25">
      <c r="A10">
        <v>9</v>
      </c>
      <c r="B10" t="s">
        <v>407</v>
      </c>
      <c r="C10">
        <v>42.47</v>
      </c>
      <c r="D10">
        <v>280457</v>
      </c>
      <c r="E10">
        <v>282674</v>
      </c>
      <c r="F10">
        <v>282674</v>
      </c>
      <c r="G10">
        <v>282674</v>
      </c>
      <c r="H10">
        <v>282674</v>
      </c>
      <c r="I10">
        <v>282674</v>
      </c>
      <c r="J10">
        <v>282674</v>
      </c>
      <c r="K10">
        <v>222174</v>
      </c>
      <c r="L10">
        <v>222174</v>
      </c>
      <c r="M10">
        <v>222174</v>
      </c>
      <c r="N10">
        <v>150474</v>
      </c>
    </row>
    <row r="11" spans="1:15" x14ac:dyDescent="0.25">
      <c r="A11">
        <v>10</v>
      </c>
      <c r="B11" t="s">
        <v>408</v>
      </c>
      <c r="C11">
        <v>42.58</v>
      </c>
      <c r="D11">
        <v>1990201</v>
      </c>
      <c r="E11">
        <v>1635256</v>
      </c>
      <c r="F11">
        <v>1671540</v>
      </c>
      <c r="G11">
        <v>1482956</v>
      </c>
      <c r="H11">
        <v>1391956</v>
      </c>
      <c r="I11">
        <v>1300956</v>
      </c>
      <c r="J11">
        <v>1236259</v>
      </c>
      <c r="K11">
        <v>1236259</v>
      </c>
      <c r="L11">
        <v>1236259</v>
      </c>
      <c r="M11">
        <v>1186259</v>
      </c>
      <c r="N11">
        <v>1136259</v>
      </c>
    </row>
    <row r="12" spans="1:15" x14ac:dyDescent="0.25">
      <c r="A12">
        <v>11</v>
      </c>
      <c r="B12" t="s">
        <v>409</v>
      </c>
      <c r="C12">
        <v>37.130000000000003</v>
      </c>
      <c r="D12">
        <v>8953849</v>
      </c>
      <c r="E12">
        <v>9038012</v>
      </c>
      <c r="F12">
        <v>9038012</v>
      </c>
      <c r="G12">
        <v>7200800</v>
      </c>
      <c r="H12">
        <v>6931000</v>
      </c>
      <c r="I12">
        <v>6631200</v>
      </c>
      <c r="J12">
        <v>6331400</v>
      </c>
      <c r="K12">
        <v>6133400</v>
      </c>
      <c r="L12">
        <v>5868600</v>
      </c>
      <c r="M12">
        <v>5590800</v>
      </c>
      <c r="N12">
        <v>5336000</v>
      </c>
    </row>
    <row r="13" spans="1:15" x14ac:dyDescent="0.25">
      <c r="A13">
        <v>12</v>
      </c>
      <c r="B13" t="s">
        <v>410</v>
      </c>
      <c r="C13">
        <v>42.58</v>
      </c>
      <c r="D13">
        <v>979440</v>
      </c>
      <c r="E13">
        <v>1005445</v>
      </c>
      <c r="F13">
        <v>1028932</v>
      </c>
      <c r="G13">
        <v>1054937</v>
      </c>
      <c r="H13">
        <v>1080102</v>
      </c>
      <c r="I13">
        <v>1106107</v>
      </c>
      <c r="J13">
        <v>1131272</v>
      </c>
      <c r="K13">
        <v>1157277</v>
      </c>
      <c r="L13">
        <v>1183281</v>
      </c>
      <c r="M13">
        <v>1208446</v>
      </c>
      <c r="N13">
        <v>1234451</v>
      </c>
    </row>
    <row r="14" spans="1:15" x14ac:dyDescent="0.25">
      <c r="A14">
        <v>13</v>
      </c>
      <c r="B14" t="s">
        <v>411</v>
      </c>
      <c r="C14">
        <v>42.58</v>
      </c>
      <c r="D14">
        <v>839262</v>
      </c>
    </row>
    <row r="15" spans="1:15" x14ac:dyDescent="0.25">
      <c r="A15">
        <v>14</v>
      </c>
      <c r="B15" t="s">
        <v>414</v>
      </c>
      <c r="C15">
        <v>42.57</v>
      </c>
      <c r="D15">
        <v>379355</v>
      </c>
      <c r="E15">
        <v>380670</v>
      </c>
      <c r="F15">
        <v>380670</v>
      </c>
      <c r="G15">
        <v>380670</v>
      </c>
      <c r="H15">
        <v>380670</v>
      </c>
      <c r="I15">
        <v>380670</v>
      </c>
      <c r="J15">
        <v>376198</v>
      </c>
      <c r="K15">
        <v>358799</v>
      </c>
      <c r="L15">
        <v>341400</v>
      </c>
      <c r="M15">
        <v>324001</v>
      </c>
      <c r="N15">
        <v>306602</v>
      </c>
    </row>
    <row r="16" spans="1:15" x14ac:dyDescent="0.25">
      <c r="A16">
        <v>15</v>
      </c>
      <c r="B16" t="s">
        <v>415</v>
      </c>
      <c r="C16">
        <v>42.58</v>
      </c>
      <c r="D16">
        <v>1561366</v>
      </c>
      <c r="E16">
        <v>1602632</v>
      </c>
      <c r="F16">
        <v>1605295</v>
      </c>
      <c r="G16">
        <v>1605295</v>
      </c>
      <c r="H16">
        <v>1605295</v>
      </c>
      <c r="I16">
        <v>1605295</v>
      </c>
      <c r="J16">
        <v>1551071.05</v>
      </c>
      <c r="K16">
        <v>1451071.05</v>
      </c>
      <c r="L16">
        <v>1351071.05</v>
      </c>
      <c r="M16">
        <v>1251071.05</v>
      </c>
      <c r="N16">
        <v>1251071.05</v>
      </c>
    </row>
    <row r="17" spans="1:14" x14ac:dyDescent="0.25">
      <c r="A17">
        <v>16</v>
      </c>
      <c r="B17" t="s">
        <v>419</v>
      </c>
      <c r="C17">
        <v>42.57</v>
      </c>
      <c r="D17">
        <v>2104546</v>
      </c>
      <c r="E17">
        <v>2160600</v>
      </c>
      <c r="F17">
        <v>2171450</v>
      </c>
      <c r="G17">
        <v>2171450</v>
      </c>
      <c r="H17">
        <v>2171450</v>
      </c>
      <c r="I17">
        <v>2007370.02</v>
      </c>
      <c r="J17">
        <v>1996870.02</v>
      </c>
      <c r="K17">
        <v>1996870.02</v>
      </c>
      <c r="L17">
        <v>1994635.02</v>
      </c>
      <c r="M17">
        <v>1964544.77</v>
      </c>
      <c r="N17">
        <v>1964240.77</v>
      </c>
    </row>
    <row r="18" spans="1:14" x14ac:dyDescent="0.25">
      <c r="A18">
        <v>17</v>
      </c>
      <c r="B18" t="s">
        <v>425</v>
      </c>
      <c r="C18">
        <v>42.59</v>
      </c>
      <c r="D18">
        <v>548464</v>
      </c>
      <c r="E18">
        <v>563210</v>
      </c>
      <c r="F18">
        <v>564161</v>
      </c>
      <c r="G18">
        <v>564161</v>
      </c>
      <c r="H18">
        <v>564161</v>
      </c>
      <c r="I18">
        <v>555471</v>
      </c>
      <c r="J18">
        <v>555471</v>
      </c>
      <c r="K18">
        <v>555471</v>
      </c>
      <c r="L18">
        <v>555471</v>
      </c>
      <c r="M18">
        <v>555471</v>
      </c>
      <c r="N18">
        <v>555471</v>
      </c>
    </row>
    <row r="19" spans="1:14" x14ac:dyDescent="0.25">
      <c r="A19">
        <v>18</v>
      </c>
      <c r="B19" t="s">
        <v>426</v>
      </c>
      <c r="C19">
        <v>42.54</v>
      </c>
      <c r="D19">
        <v>4283144</v>
      </c>
      <c r="E19">
        <v>4397299</v>
      </c>
      <c r="F19">
        <v>4419393</v>
      </c>
      <c r="G19">
        <v>4419393</v>
      </c>
      <c r="H19">
        <v>4419393</v>
      </c>
      <c r="I19">
        <v>4419393</v>
      </c>
      <c r="J19">
        <v>4419393</v>
      </c>
      <c r="K19">
        <v>4347881</v>
      </c>
      <c r="L19">
        <v>4180156.86</v>
      </c>
      <c r="M19">
        <v>4180156.86</v>
      </c>
      <c r="N19">
        <v>4180156.86</v>
      </c>
    </row>
    <row r="20" spans="1:14" x14ac:dyDescent="0.25">
      <c r="A20">
        <v>19</v>
      </c>
      <c r="B20" t="s">
        <v>428</v>
      </c>
      <c r="C20">
        <v>42.54</v>
      </c>
      <c r="D20">
        <v>662620</v>
      </c>
      <c r="E20">
        <v>680455</v>
      </c>
      <c r="F20">
        <v>681606</v>
      </c>
      <c r="G20">
        <v>681606</v>
      </c>
      <c r="H20">
        <v>681606</v>
      </c>
      <c r="I20">
        <v>681606</v>
      </c>
      <c r="J20">
        <v>681606</v>
      </c>
      <c r="K20">
        <v>681606</v>
      </c>
      <c r="L20">
        <v>681606</v>
      </c>
      <c r="M20">
        <v>681606</v>
      </c>
      <c r="N20">
        <v>681606</v>
      </c>
    </row>
    <row r="21" spans="1:14" x14ac:dyDescent="0.25">
      <c r="A21">
        <v>20</v>
      </c>
      <c r="B21" t="s">
        <v>429</v>
      </c>
      <c r="C21">
        <v>42.57</v>
      </c>
      <c r="D21">
        <v>518325</v>
      </c>
      <c r="E21">
        <v>518325</v>
      </c>
      <c r="F21">
        <v>518325</v>
      </c>
      <c r="G21">
        <v>518325</v>
      </c>
      <c r="H21">
        <v>518325</v>
      </c>
      <c r="I21">
        <v>518325</v>
      </c>
      <c r="J21">
        <v>518325</v>
      </c>
      <c r="K21">
        <v>518325</v>
      </c>
      <c r="L21">
        <v>518325</v>
      </c>
      <c r="M21">
        <v>518325</v>
      </c>
      <c r="N21">
        <v>518325</v>
      </c>
    </row>
    <row r="22" spans="1:14" x14ac:dyDescent="0.25">
      <c r="A22">
        <v>21</v>
      </c>
      <c r="B22" t="s">
        <v>431</v>
      </c>
      <c r="C22">
        <v>42.57</v>
      </c>
      <c r="D22">
        <v>882528</v>
      </c>
      <c r="E22">
        <v>890956</v>
      </c>
      <c r="F22">
        <v>890956</v>
      </c>
      <c r="G22">
        <v>890956</v>
      </c>
      <c r="H22">
        <v>890956</v>
      </c>
      <c r="I22">
        <v>890956</v>
      </c>
      <c r="J22">
        <v>890956</v>
      </c>
      <c r="K22">
        <v>890956</v>
      </c>
      <c r="L22">
        <v>890956</v>
      </c>
      <c r="M22">
        <v>799724</v>
      </c>
      <c r="N22">
        <v>799724</v>
      </c>
    </row>
    <row r="23" spans="1:14" x14ac:dyDescent="0.25">
      <c r="A23">
        <v>22</v>
      </c>
      <c r="B23" t="s">
        <v>432</v>
      </c>
      <c r="C23">
        <v>42.58</v>
      </c>
      <c r="D23">
        <v>3042656</v>
      </c>
      <c r="E23">
        <v>3071949</v>
      </c>
      <c r="F23">
        <v>3071949</v>
      </c>
      <c r="G23">
        <v>3071949</v>
      </c>
      <c r="H23">
        <v>2921430.59</v>
      </c>
      <c r="I23">
        <v>2921430.59</v>
      </c>
      <c r="J23">
        <v>2458649.59</v>
      </c>
      <c r="K23">
        <v>2458649.59</v>
      </c>
      <c r="L23">
        <v>2442470.59</v>
      </c>
      <c r="M23">
        <v>2296503.59</v>
      </c>
      <c r="N23">
        <v>2142002.59</v>
      </c>
    </row>
    <row r="24" spans="1:14" x14ac:dyDescent="0.25">
      <c r="A24">
        <v>23</v>
      </c>
      <c r="B24" t="s">
        <v>433</v>
      </c>
      <c r="C24">
        <v>42.58</v>
      </c>
      <c r="D24">
        <v>701794</v>
      </c>
      <c r="E24">
        <v>707922</v>
      </c>
      <c r="F24">
        <v>707922</v>
      </c>
      <c r="G24">
        <v>707922</v>
      </c>
      <c r="H24">
        <v>707922</v>
      </c>
      <c r="I24">
        <v>652488</v>
      </c>
      <c r="J24">
        <v>652488</v>
      </c>
      <c r="K24">
        <v>587478</v>
      </c>
      <c r="L24">
        <v>522478</v>
      </c>
      <c r="M24">
        <v>477678</v>
      </c>
      <c r="N24">
        <v>417878</v>
      </c>
    </row>
    <row r="25" spans="1:14" x14ac:dyDescent="0.25">
      <c r="A25">
        <v>24</v>
      </c>
      <c r="B25" t="s">
        <v>434</v>
      </c>
      <c r="C25">
        <v>42.57</v>
      </c>
      <c r="D25">
        <v>1808383</v>
      </c>
      <c r="E25">
        <v>1857647</v>
      </c>
      <c r="F25">
        <v>1857647</v>
      </c>
      <c r="G25">
        <v>1857647</v>
      </c>
      <c r="H25">
        <v>1857647</v>
      </c>
      <c r="I25">
        <v>1857647</v>
      </c>
      <c r="J25">
        <v>1842685</v>
      </c>
      <c r="K25">
        <v>1777791</v>
      </c>
      <c r="L25">
        <v>1700744</v>
      </c>
      <c r="M25">
        <v>1683347</v>
      </c>
      <c r="N25">
        <v>1538241</v>
      </c>
    </row>
    <row r="26" spans="1:14" x14ac:dyDescent="0.25">
      <c r="A26">
        <v>25</v>
      </c>
      <c r="B26" t="s">
        <v>436</v>
      </c>
      <c r="C26">
        <v>42.58</v>
      </c>
      <c r="D26">
        <v>1743639</v>
      </c>
      <c r="E26">
        <v>1781871</v>
      </c>
      <c r="F26">
        <v>1793106</v>
      </c>
      <c r="G26">
        <v>1793106</v>
      </c>
      <c r="H26">
        <v>1793106</v>
      </c>
      <c r="I26">
        <v>1793106</v>
      </c>
      <c r="J26">
        <v>1793106</v>
      </c>
      <c r="K26">
        <v>1793106</v>
      </c>
      <c r="L26">
        <v>1793106</v>
      </c>
      <c r="M26">
        <v>1793106</v>
      </c>
      <c r="N26">
        <v>1793106</v>
      </c>
    </row>
    <row r="27" spans="1:14" x14ac:dyDescent="0.25">
      <c r="A27">
        <v>26</v>
      </c>
      <c r="B27" t="s">
        <v>437</v>
      </c>
      <c r="C27">
        <v>42.58</v>
      </c>
      <c r="D27">
        <v>1787450</v>
      </c>
      <c r="E27">
        <v>1787450</v>
      </c>
      <c r="F27">
        <v>1787450</v>
      </c>
      <c r="G27">
        <v>1787450</v>
      </c>
      <c r="H27">
        <v>1782450</v>
      </c>
      <c r="I27">
        <v>1782450</v>
      </c>
      <c r="J27">
        <v>1782450</v>
      </c>
      <c r="K27">
        <v>1782450</v>
      </c>
      <c r="L27">
        <v>1782450</v>
      </c>
      <c r="M27">
        <v>1761841</v>
      </c>
      <c r="N27">
        <v>1761841</v>
      </c>
    </row>
    <row r="28" spans="1:14" x14ac:dyDescent="0.25">
      <c r="A28">
        <v>27</v>
      </c>
      <c r="B28" t="s">
        <v>438</v>
      </c>
      <c r="C28">
        <v>42.57</v>
      </c>
      <c r="D28">
        <v>1706512</v>
      </c>
      <c r="E28">
        <v>1722906</v>
      </c>
      <c r="F28">
        <v>1722906</v>
      </c>
      <c r="G28">
        <v>1722906</v>
      </c>
      <c r="H28">
        <v>1678464</v>
      </c>
      <c r="I28">
        <v>1678464</v>
      </c>
      <c r="J28">
        <v>1534150.05</v>
      </c>
      <c r="K28">
        <v>1534150.05</v>
      </c>
      <c r="L28">
        <v>1464487.05</v>
      </c>
      <c r="M28">
        <v>1307678.05</v>
      </c>
      <c r="N28">
        <v>1196399.05</v>
      </c>
    </row>
    <row r="29" spans="1:14" x14ac:dyDescent="0.25">
      <c r="A29">
        <v>28</v>
      </c>
      <c r="B29" t="s">
        <v>439</v>
      </c>
      <c r="C29">
        <v>42.59</v>
      </c>
      <c r="D29">
        <v>1207862</v>
      </c>
      <c r="E29">
        <v>1090636</v>
      </c>
      <c r="F29">
        <v>1103459</v>
      </c>
      <c r="G29">
        <v>1043459</v>
      </c>
      <c r="H29">
        <v>943459</v>
      </c>
      <c r="I29">
        <v>943459</v>
      </c>
      <c r="J29">
        <v>943459</v>
      </c>
      <c r="K29">
        <v>743459</v>
      </c>
      <c r="L29">
        <v>571459</v>
      </c>
      <c r="M29">
        <v>571459</v>
      </c>
      <c r="N29">
        <v>498459</v>
      </c>
    </row>
    <row r="30" spans="1:14" x14ac:dyDescent="0.25">
      <c r="A30">
        <v>29</v>
      </c>
      <c r="B30" t="s">
        <v>441</v>
      </c>
      <c r="C30">
        <v>42.57</v>
      </c>
      <c r="D30">
        <v>860694</v>
      </c>
      <c r="E30">
        <v>874295</v>
      </c>
      <c r="F30">
        <v>874295</v>
      </c>
      <c r="G30">
        <v>874295</v>
      </c>
      <c r="H30">
        <v>874295</v>
      </c>
      <c r="I30">
        <v>874295</v>
      </c>
      <c r="J30">
        <v>874295</v>
      </c>
      <c r="K30">
        <v>821040</v>
      </c>
      <c r="L30">
        <v>821040</v>
      </c>
      <c r="M30">
        <v>766731</v>
      </c>
      <c r="N30">
        <v>626678.5</v>
      </c>
    </row>
    <row r="31" spans="1:14" x14ac:dyDescent="0.25">
      <c r="A31">
        <v>30</v>
      </c>
      <c r="B31" t="s">
        <v>442</v>
      </c>
      <c r="C31">
        <v>28.07</v>
      </c>
      <c r="D31">
        <v>4387631</v>
      </c>
      <c r="E31">
        <v>4417768</v>
      </c>
      <c r="F31">
        <v>4417768</v>
      </c>
      <c r="G31">
        <v>4417768</v>
      </c>
      <c r="H31">
        <v>4257474</v>
      </c>
      <c r="I31">
        <v>3980905.18</v>
      </c>
      <c r="J31">
        <v>3791577.18</v>
      </c>
      <c r="K31">
        <v>3700249.18</v>
      </c>
      <c r="L31">
        <v>3667921.18</v>
      </c>
      <c r="M31">
        <v>3667921.18</v>
      </c>
      <c r="N31">
        <v>3667921.18</v>
      </c>
    </row>
    <row r="32" spans="1:14" x14ac:dyDescent="0.25">
      <c r="A32">
        <v>31</v>
      </c>
      <c r="B32" t="s">
        <v>272</v>
      </c>
      <c r="C32">
        <v>42.55</v>
      </c>
      <c r="D32">
        <v>1159648</v>
      </c>
      <c r="E32">
        <v>1159648</v>
      </c>
      <c r="F32">
        <v>1159648</v>
      </c>
    </row>
    <row r="33" spans="1:15" x14ac:dyDescent="0.25">
      <c r="A33">
        <v>32</v>
      </c>
      <c r="B33" t="s">
        <v>443</v>
      </c>
      <c r="C33">
        <v>42.57</v>
      </c>
      <c r="D33">
        <v>1995383</v>
      </c>
      <c r="E33">
        <v>2016425</v>
      </c>
      <c r="F33">
        <v>2016425</v>
      </c>
      <c r="G33">
        <v>2016425</v>
      </c>
      <c r="H33">
        <v>1316825</v>
      </c>
      <c r="I33">
        <v>1268702</v>
      </c>
      <c r="J33">
        <v>1194566</v>
      </c>
      <c r="K33">
        <v>1194566</v>
      </c>
      <c r="L33">
        <v>1194566</v>
      </c>
      <c r="M33">
        <v>1194566</v>
      </c>
      <c r="N33">
        <v>1194566</v>
      </c>
    </row>
    <row r="34" spans="1:15" x14ac:dyDescent="0.25">
      <c r="A34">
        <v>33</v>
      </c>
      <c r="B34" t="s">
        <v>444</v>
      </c>
      <c r="C34">
        <v>42.58</v>
      </c>
      <c r="D34">
        <v>4730412</v>
      </c>
      <c r="E34">
        <v>4825124</v>
      </c>
      <c r="F34">
        <v>4825124</v>
      </c>
      <c r="G34">
        <v>4825124</v>
      </c>
      <c r="H34">
        <v>4825124</v>
      </c>
      <c r="I34">
        <v>4825124</v>
      </c>
      <c r="J34">
        <v>4825124</v>
      </c>
      <c r="K34">
        <v>4825124</v>
      </c>
      <c r="L34">
        <v>4825124</v>
      </c>
      <c r="M34">
        <v>4825124</v>
      </c>
      <c r="N34">
        <v>4825124</v>
      </c>
    </row>
    <row r="35" spans="1:15" x14ac:dyDescent="0.25">
      <c r="A35">
        <v>34</v>
      </c>
      <c r="B35" t="s">
        <v>445</v>
      </c>
      <c r="C35">
        <v>42.59</v>
      </c>
      <c r="D35">
        <v>1035121</v>
      </c>
      <c r="E35">
        <v>1063149</v>
      </c>
      <c r="F35">
        <v>1071286</v>
      </c>
      <c r="G35">
        <v>1071286</v>
      </c>
      <c r="H35">
        <v>1071286</v>
      </c>
      <c r="I35">
        <v>1071286</v>
      </c>
      <c r="J35">
        <v>1071286</v>
      </c>
      <c r="K35">
        <v>1071286</v>
      </c>
      <c r="L35">
        <v>1018597</v>
      </c>
      <c r="M35">
        <v>1018597</v>
      </c>
      <c r="N35">
        <v>994797</v>
      </c>
    </row>
    <row r="36" spans="1:15" x14ac:dyDescent="0.25">
      <c r="A36">
        <v>35</v>
      </c>
      <c r="B36" t="s">
        <v>446</v>
      </c>
      <c r="C36">
        <v>42.59</v>
      </c>
      <c r="D36">
        <v>1035119</v>
      </c>
      <c r="E36">
        <v>1063147</v>
      </c>
      <c r="F36">
        <v>1071284</v>
      </c>
      <c r="G36">
        <v>1071284</v>
      </c>
      <c r="H36">
        <v>1071284</v>
      </c>
      <c r="I36">
        <v>1071284</v>
      </c>
      <c r="J36">
        <v>1071284</v>
      </c>
      <c r="K36">
        <v>1071284</v>
      </c>
      <c r="L36">
        <v>1071284</v>
      </c>
      <c r="M36">
        <v>1071284</v>
      </c>
      <c r="N36">
        <v>1071284</v>
      </c>
    </row>
    <row r="37" spans="1:15" s="32" customFormat="1" x14ac:dyDescent="0.25">
      <c r="A37" s="32">
        <v>36</v>
      </c>
      <c r="B37" s="32" t="s">
        <v>399</v>
      </c>
      <c r="C37" s="32">
        <v>42.57</v>
      </c>
      <c r="D37" s="32">
        <v>1820740</v>
      </c>
      <c r="E37" s="32">
        <v>1867590</v>
      </c>
      <c r="F37" s="32">
        <v>1867590</v>
      </c>
      <c r="G37" s="32">
        <v>1867590</v>
      </c>
      <c r="H37" s="32">
        <v>1867590</v>
      </c>
      <c r="I37" s="32">
        <v>1867590</v>
      </c>
      <c r="J37" s="32">
        <v>1867590</v>
      </c>
      <c r="K37" s="32">
        <v>1867590</v>
      </c>
      <c r="L37" s="32">
        <v>1867590</v>
      </c>
      <c r="M37" s="32">
        <v>1867590</v>
      </c>
      <c r="N37" s="32">
        <v>1867590</v>
      </c>
      <c r="O37" s="32" t="str">
        <f>VLOOKUP(B37,'[1]Список клиентов 360'!$G$5:$G$356,1,0)</f>
        <v>МК 6-3-121-2022</v>
      </c>
    </row>
    <row r="38" spans="1:15" s="32" customFormat="1" x14ac:dyDescent="0.25">
      <c r="A38" s="32">
        <v>37</v>
      </c>
      <c r="B38" s="32" t="s">
        <v>400</v>
      </c>
      <c r="C38" s="32">
        <v>42.59</v>
      </c>
      <c r="D38" s="32">
        <v>260646</v>
      </c>
      <c r="E38" s="32">
        <v>262680</v>
      </c>
      <c r="F38" s="32">
        <v>262680</v>
      </c>
      <c r="G38" s="32">
        <v>262680</v>
      </c>
      <c r="H38" s="32">
        <v>262680</v>
      </c>
      <c r="I38" s="32">
        <v>262680</v>
      </c>
      <c r="J38" s="32">
        <v>232680</v>
      </c>
      <c r="K38" s="32">
        <v>182680</v>
      </c>
      <c r="L38" s="32">
        <v>66880</v>
      </c>
      <c r="M38" s="32">
        <v>66880</v>
      </c>
      <c r="N38" s="32">
        <v>66880</v>
      </c>
      <c r="O38" s="32" t="str">
        <f>VLOOKUP(B38,'[1]Список клиентов 360'!$G$5:$G$356,1,0)</f>
        <v>БМК 7-1-91-2021</v>
      </c>
    </row>
    <row r="39" spans="1:15" s="32" customFormat="1" x14ac:dyDescent="0.25">
      <c r="A39" s="32">
        <v>38</v>
      </c>
      <c r="B39" s="32" t="s">
        <v>401</v>
      </c>
      <c r="C39" s="32">
        <v>42.56</v>
      </c>
      <c r="D39" s="32">
        <v>3108560</v>
      </c>
      <c r="E39" s="32">
        <v>3108560</v>
      </c>
      <c r="F39" s="32">
        <v>3108560</v>
      </c>
      <c r="G39" s="32">
        <v>3108560</v>
      </c>
      <c r="H39" s="32">
        <v>3108560</v>
      </c>
      <c r="I39" s="32">
        <v>3108560</v>
      </c>
      <c r="J39" s="32">
        <v>3108560</v>
      </c>
      <c r="K39" s="32">
        <v>3108560</v>
      </c>
      <c r="L39" s="32">
        <v>3108560</v>
      </c>
      <c r="M39" s="32">
        <v>3108560</v>
      </c>
      <c r="N39" s="32">
        <v>3108560</v>
      </c>
      <c r="O39" s="32" t="str">
        <f>VLOOKUP(B39,'[1]Список клиентов 360'!$G$5:$G$356,1,0)</f>
        <v>МК 7-1-70-2022</v>
      </c>
    </row>
    <row r="40" spans="1:15" s="32" customFormat="1" x14ac:dyDescent="0.25">
      <c r="A40" s="32">
        <v>39</v>
      </c>
      <c r="B40" s="32" t="s">
        <v>404</v>
      </c>
      <c r="C40" s="32">
        <v>42.55</v>
      </c>
      <c r="D40" s="32">
        <v>1345548</v>
      </c>
      <c r="E40" s="32">
        <v>1381602</v>
      </c>
      <c r="F40" s="32">
        <v>1414168</v>
      </c>
      <c r="G40" s="32">
        <v>1421146</v>
      </c>
      <c r="H40" s="32">
        <v>1421146</v>
      </c>
      <c r="I40" s="32">
        <v>1421146</v>
      </c>
      <c r="J40" s="32">
        <v>1421146</v>
      </c>
      <c r="K40" s="32">
        <v>1421146</v>
      </c>
      <c r="L40" s="32">
        <v>1421146</v>
      </c>
      <c r="M40" s="32">
        <v>1421146</v>
      </c>
      <c r="N40" s="32">
        <v>1421146</v>
      </c>
      <c r="O40" s="32" t="str">
        <f>VLOOKUP(B40,'[1]Список клиентов 360'!$G$5:$G$356,1,0)</f>
        <v>МКЛ 8-3-03-2020-5</v>
      </c>
    </row>
    <row r="41" spans="1:15" s="32" customFormat="1" x14ac:dyDescent="0.25">
      <c r="A41" s="32">
        <v>40</v>
      </c>
      <c r="B41" s="32" t="s">
        <v>412</v>
      </c>
      <c r="C41" s="32">
        <v>42.56</v>
      </c>
      <c r="D41" s="32">
        <v>2612971</v>
      </c>
      <c r="E41" s="32">
        <v>2683378</v>
      </c>
      <c r="F41" s="32">
        <v>2683378</v>
      </c>
      <c r="G41" s="32">
        <v>2683378</v>
      </c>
      <c r="H41" s="32">
        <v>2683378</v>
      </c>
      <c r="I41" s="32">
        <v>2683378</v>
      </c>
      <c r="J41" s="32">
        <v>2683378</v>
      </c>
      <c r="K41" s="32">
        <v>2683378</v>
      </c>
      <c r="L41" s="32">
        <v>2683378</v>
      </c>
      <c r="M41" s="32">
        <v>2683378</v>
      </c>
      <c r="N41" s="32">
        <v>2683378</v>
      </c>
      <c r="O41" s="32" t="str">
        <f>VLOOKUP(B41,'[1]Список клиентов 360'!$G$5:$G$356,1,0)</f>
        <v>МК 6-4-949-2021</v>
      </c>
    </row>
    <row r="42" spans="1:15" s="32" customFormat="1" x14ac:dyDescent="0.25">
      <c r="A42" s="32">
        <v>41</v>
      </c>
      <c r="B42" s="32" t="s">
        <v>413</v>
      </c>
      <c r="C42" s="32">
        <v>42.57</v>
      </c>
      <c r="D42" s="32">
        <v>567069</v>
      </c>
      <c r="E42" s="32">
        <v>582356</v>
      </c>
      <c r="F42" s="32">
        <v>582356</v>
      </c>
      <c r="G42" s="32">
        <v>582356</v>
      </c>
      <c r="H42" s="32">
        <v>582356</v>
      </c>
      <c r="I42" s="32">
        <v>582356</v>
      </c>
      <c r="J42" s="32">
        <v>582356</v>
      </c>
      <c r="K42" s="32">
        <v>582356</v>
      </c>
      <c r="L42" s="32">
        <v>582356</v>
      </c>
      <c r="M42" s="32">
        <v>582356</v>
      </c>
      <c r="N42" s="32">
        <v>582356</v>
      </c>
      <c r="O42" s="32" t="str">
        <f>VLOOKUP(B42,'[1]Список клиентов 360'!$G$5:$G$356,1,0)</f>
        <v>АкМК 6-4-569-2022</v>
      </c>
    </row>
    <row r="43" spans="1:15" s="32" customFormat="1" x14ac:dyDescent="0.25">
      <c r="A43" s="32">
        <v>42</v>
      </c>
      <c r="B43" s="32" t="s">
        <v>416</v>
      </c>
      <c r="C43" s="32">
        <v>42.57</v>
      </c>
      <c r="D43" s="32">
        <v>2384842</v>
      </c>
      <c r="E43" s="32">
        <v>2395107</v>
      </c>
      <c r="F43" s="32">
        <v>2395107</v>
      </c>
      <c r="G43" s="32">
        <v>2395107</v>
      </c>
      <c r="H43" s="32">
        <v>2395107</v>
      </c>
      <c r="I43" s="32">
        <v>2395107</v>
      </c>
      <c r="J43" s="32">
        <v>2395107</v>
      </c>
      <c r="K43" s="32">
        <v>2395107</v>
      </c>
      <c r="L43" s="32">
        <v>2395107</v>
      </c>
      <c r="M43" s="32">
        <v>2395107</v>
      </c>
      <c r="N43" s="32">
        <v>2395107</v>
      </c>
      <c r="O43" s="32" t="str">
        <f>VLOOKUP(B43,'[1]Список клиентов 360'!$G$5:$G$356,1,0)</f>
        <v>МК 3-1-281-2021</v>
      </c>
    </row>
    <row r="44" spans="1:15" s="32" customFormat="1" x14ac:dyDescent="0.25">
      <c r="A44" s="32">
        <v>43</v>
      </c>
      <c r="B44" s="32" t="s">
        <v>417</v>
      </c>
      <c r="C44" s="32">
        <v>42.58</v>
      </c>
      <c r="D44" s="32">
        <v>666593</v>
      </c>
      <c r="E44" s="32">
        <v>666593</v>
      </c>
      <c r="F44" s="32">
        <v>666593</v>
      </c>
      <c r="G44" s="32">
        <v>666593</v>
      </c>
      <c r="H44" s="32">
        <v>666593</v>
      </c>
      <c r="I44" s="32">
        <v>666593</v>
      </c>
      <c r="J44" s="32">
        <v>666593</v>
      </c>
      <c r="K44" s="32">
        <v>666593</v>
      </c>
      <c r="L44" s="32">
        <v>666593</v>
      </c>
      <c r="M44" s="32">
        <v>666593</v>
      </c>
      <c r="N44" s="32">
        <v>666593</v>
      </c>
      <c r="O44" s="32" t="str">
        <f>VLOOKUP(B44,'[1]Список клиентов 360'!$G$5:$G$356,1,0)</f>
        <v>МК 6-4-386-2021</v>
      </c>
    </row>
    <row r="45" spans="1:15" s="32" customFormat="1" x14ac:dyDescent="0.25">
      <c r="A45" s="32">
        <v>44</v>
      </c>
      <c r="B45" s="32" t="s">
        <v>418</v>
      </c>
      <c r="C45" s="32">
        <v>37.11</v>
      </c>
      <c r="D45" s="32">
        <v>373008</v>
      </c>
      <c r="E45" s="32">
        <v>376222</v>
      </c>
      <c r="F45" s="32">
        <v>376222</v>
      </c>
      <c r="G45" s="32">
        <v>376222</v>
      </c>
      <c r="H45" s="32">
        <v>376222</v>
      </c>
      <c r="I45" s="32">
        <v>376222</v>
      </c>
      <c r="J45" s="32">
        <v>376222</v>
      </c>
      <c r="K45" s="32">
        <v>376222</v>
      </c>
      <c r="L45" s="32">
        <v>376222</v>
      </c>
      <c r="M45" s="32">
        <v>376222</v>
      </c>
      <c r="N45" s="32">
        <v>376222</v>
      </c>
      <c r="O45" s="32" t="str">
        <f>VLOOKUP(B45,'[1]Список клиентов 360'!$G$5:$G$356,1,0)</f>
        <v>Ак2МК 4-5-105(1)-2021</v>
      </c>
    </row>
    <row r="46" spans="1:15" s="32" customFormat="1" x14ac:dyDescent="0.25">
      <c r="A46" s="32">
        <v>45</v>
      </c>
      <c r="B46" s="32" t="s">
        <v>420</v>
      </c>
      <c r="C46" s="32">
        <v>28.07</v>
      </c>
      <c r="D46" s="32">
        <v>3900180</v>
      </c>
      <c r="E46" s="32">
        <v>3978030</v>
      </c>
      <c r="F46" s="32">
        <v>3983053</v>
      </c>
      <c r="G46" s="32">
        <v>3983053</v>
      </c>
      <c r="H46" s="32">
        <v>3983053</v>
      </c>
      <c r="I46" s="32">
        <v>3983053</v>
      </c>
      <c r="J46" s="32">
        <v>3983053</v>
      </c>
      <c r="K46" s="32">
        <v>3983053</v>
      </c>
      <c r="L46" s="32">
        <v>3960141</v>
      </c>
      <c r="M46" s="32">
        <v>3960141</v>
      </c>
      <c r="N46" s="32">
        <v>3960141</v>
      </c>
      <c r="O46" s="32" t="str">
        <f>VLOOKUP(B46,'[1]Список клиентов 360'!$G$5:$G$356,1,0)</f>
        <v>КЛ 5-1-262-2021-1</v>
      </c>
    </row>
    <row r="47" spans="1:15" s="32" customFormat="1" x14ac:dyDescent="0.25">
      <c r="A47" s="32">
        <v>46</v>
      </c>
      <c r="B47" s="32" t="s">
        <v>421</v>
      </c>
      <c r="C47" s="32">
        <v>37.14</v>
      </c>
      <c r="D47" s="32">
        <v>5948377</v>
      </c>
      <c r="E47" s="32">
        <v>6097853</v>
      </c>
      <c r="F47" s="32">
        <v>6107497</v>
      </c>
      <c r="G47" s="32">
        <v>6107497</v>
      </c>
      <c r="H47" s="32">
        <v>6107497</v>
      </c>
      <c r="I47" s="32">
        <v>6107497</v>
      </c>
      <c r="J47" s="32">
        <v>6107497</v>
      </c>
      <c r="K47" s="32">
        <v>6107497</v>
      </c>
      <c r="L47" s="32">
        <v>6107497</v>
      </c>
      <c r="M47" s="32">
        <v>6107497</v>
      </c>
      <c r="N47" s="32">
        <v>6107497</v>
      </c>
      <c r="O47" s="32" t="str">
        <f>VLOOKUP(B47,'[1]Список клиентов 360'!$G$5:$G$356,1,0)</f>
        <v>КЛ 5-1-262-2021-2</v>
      </c>
    </row>
    <row r="48" spans="1:15" s="32" customFormat="1" x14ac:dyDescent="0.25">
      <c r="A48" s="32">
        <v>47</v>
      </c>
      <c r="B48" s="32" t="s">
        <v>422</v>
      </c>
      <c r="C48" s="32">
        <v>37.14</v>
      </c>
      <c r="D48" s="32">
        <v>1622364</v>
      </c>
      <c r="E48" s="32">
        <v>1663132</v>
      </c>
      <c r="F48" s="32">
        <v>1665762</v>
      </c>
      <c r="G48" s="32">
        <v>1665762</v>
      </c>
      <c r="H48" s="32">
        <v>1665762</v>
      </c>
      <c r="I48" s="32">
        <v>1665762</v>
      </c>
      <c r="J48" s="32">
        <v>1665762</v>
      </c>
      <c r="K48" s="32">
        <v>1665762</v>
      </c>
      <c r="L48" s="32">
        <v>1665762</v>
      </c>
      <c r="M48" s="32">
        <v>1665762</v>
      </c>
      <c r="N48" s="32">
        <v>1665762</v>
      </c>
      <c r="O48" s="32" t="str">
        <f>VLOOKUP(B48,'[1]Список клиентов 360'!$G$5:$G$356,1,0)</f>
        <v>КЛ 5-1-262-2021-4</v>
      </c>
    </row>
    <row r="49" spans="1:15" s="32" customFormat="1" x14ac:dyDescent="0.25">
      <c r="A49" s="32">
        <v>48</v>
      </c>
      <c r="B49" s="32" t="s">
        <v>423</v>
      </c>
      <c r="C49" s="32">
        <v>37.14</v>
      </c>
      <c r="D49" s="32">
        <v>2523648</v>
      </c>
      <c r="E49" s="32">
        <v>2587065</v>
      </c>
      <c r="F49" s="32">
        <v>2591156</v>
      </c>
      <c r="G49" s="32">
        <v>2591156</v>
      </c>
      <c r="H49" s="32">
        <v>2591156</v>
      </c>
      <c r="I49" s="32">
        <v>2591156</v>
      </c>
      <c r="J49" s="32">
        <v>2591156</v>
      </c>
      <c r="K49" s="32">
        <v>2591156</v>
      </c>
      <c r="L49" s="32">
        <v>2591156</v>
      </c>
      <c r="M49" s="32">
        <v>2591156</v>
      </c>
      <c r="N49" s="32">
        <v>2591156</v>
      </c>
      <c r="O49" s="32" t="str">
        <f>VLOOKUP(B49,'[1]Список клиентов 360'!$G$5:$G$356,1,0)</f>
        <v>КЛ 5-1-262-2021-5</v>
      </c>
    </row>
    <row r="50" spans="1:15" s="32" customFormat="1" x14ac:dyDescent="0.25">
      <c r="A50" s="32">
        <v>49</v>
      </c>
      <c r="B50" s="32" t="s">
        <v>424</v>
      </c>
      <c r="C50" s="32">
        <v>37.130000000000003</v>
      </c>
      <c r="D50" s="32">
        <v>6489198</v>
      </c>
      <c r="E50" s="32">
        <v>6652264</v>
      </c>
      <c r="F50" s="32">
        <v>6662784</v>
      </c>
      <c r="G50" s="32">
        <v>6662784</v>
      </c>
      <c r="H50" s="32">
        <v>6662784</v>
      </c>
      <c r="I50" s="32">
        <v>6662784</v>
      </c>
      <c r="J50" s="32">
        <v>6557469</v>
      </c>
      <c r="K50" s="32">
        <v>6557469</v>
      </c>
      <c r="L50" s="32">
        <v>6557469</v>
      </c>
      <c r="M50" s="32">
        <v>6557469</v>
      </c>
      <c r="N50" s="32">
        <v>6557469</v>
      </c>
      <c r="O50" s="32" t="str">
        <f>VLOOKUP(B50,'[1]Список клиентов 360'!$G$5:$G$356,1,0)</f>
        <v>КЛ 5-1-262-2021-6</v>
      </c>
    </row>
    <row r="51" spans="1:15" s="32" customFormat="1" x14ac:dyDescent="0.25">
      <c r="A51" s="32">
        <v>50</v>
      </c>
      <c r="B51" s="32" t="s">
        <v>427</v>
      </c>
      <c r="C51" s="32">
        <v>42.57</v>
      </c>
      <c r="D51" s="32">
        <v>852968</v>
      </c>
      <c r="E51" s="32">
        <v>852968</v>
      </c>
      <c r="F51" s="32">
        <v>852968</v>
      </c>
      <c r="G51" s="32">
        <v>852968</v>
      </c>
      <c r="H51" s="32">
        <v>852968</v>
      </c>
      <c r="I51" s="32">
        <v>852968</v>
      </c>
      <c r="J51" s="32">
        <v>852968</v>
      </c>
      <c r="K51" s="32">
        <v>852968</v>
      </c>
      <c r="L51" s="32">
        <v>852968</v>
      </c>
      <c r="M51" s="32">
        <v>852968</v>
      </c>
      <c r="N51" s="32">
        <v>852968</v>
      </c>
      <c r="O51" s="32" t="str">
        <f>VLOOKUP(B51,'[1]Список клиентов 360'!$G$5:$G$356,1,0)</f>
        <v>Ак2МК 6-1-902-2021</v>
      </c>
    </row>
    <row r="52" spans="1:15" s="32" customFormat="1" x14ac:dyDescent="0.25">
      <c r="A52" s="32">
        <v>51</v>
      </c>
      <c r="B52" s="32" t="s">
        <v>430</v>
      </c>
      <c r="C52" s="32">
        <v>42.58</v>
      </c>
      <c r="D52" s="32">
        <v>635074</v>
      </c>
      <c r="E52" s="32">
        <v>637812</v>
      </c>
      <c r="F52" s="32">
        <v>637812</v>
      </c>
      <c r="G52" s="32">
        <v>637812</v>
      </c>
      <c r="H52" s="32">
        <v>637812</v>
      </c>
      <c r="I52" s="32">
        <v>637812</v>
      </c>
      <c r="J52" s="32">
        <v>637812</v>
      </c>
      <c r="K52" s="32">
        <v>637812</v>
      </c>
      <c r="L52" s="32">
        <v>637812</v>
      </c>
      <c r="M52" s="32">
        <v>637812</v>
      </c>
      <c r="N52" s="32">
        <v>637812</v>
      </c>
      <c r="O52" s="32" t="str">
        <f>VLOOKUP(B52,'[1]Список клиентов 360'!$G$5:$G$356,1,0)</f>
        <v>Ак2МК 3-1-625-2021</v>
      </c>
    </row>
    <row r="53" spans="1:15" s="32" customFormat="1" x14ac:dyDescent="0.25">
      <c r="A53" s="32">
        <v>52</v>
      </c>
      <c r="B53" s="32" t="s">
        <v>435</v>
      </c>
      <c r="C53" s="32">
        <v>42.58</v>
      </c>
      <c r="D53" s="32">
        <v>1527052</v>
      </c>
      <c r="E53" s="32">
        <v>1550724</v>
      </c>
      <c r="F53" s="32">
        <v>1550724</v>
      </c>
      <c r="G53" s="32">
        <v>1550724</v>
      </c>
      <c r="H53" s="32">
        <v>1550724</v>
      </c>
      <c r="I53" s="32">
        <v>1550724</v>
      </c>
      <c r="J53" s="32">
        <v>1550724</v>
      </c>
      <c r="K53" s="32">
        <v>1550724</v>
      </c>
      <c r="L53" s="32">
        <v>1527795</v>
      </c>
      <c r="M53" s="32">
        <v>1527795</v>
      </c>
      <c r="N53" s="32">
        <v>1527795</v>
      </c>
      <c r="O53" s="32" t="str">
        <f>VLOOKUP(B53,'[1]Список клиентов 360'!$G$5:$G$356,1,0)</f>
        <v>БМК 6-1-77-2022</v>
      </c>
    </row>
    <row r="54" spans="1:15" s="32" customFormat="1" x14ac:dyDescent="0.25">
      <c r="A54" s="32">
        <v>53</v>
      </c>
      <c r="B54" s="32" t="s">
        <v>440</v>
      </c>
      <c r="C54" s="32">
        <v>39.83</v>
      </c>
      <c r="D54" s="32">
        <v>940474</v>
      </c>
      <c r="E54" s="32">
        <v>964538</v>
      </c>
      <c r="F54" s="32">
        <v>976182</v>
      </c>
      <c r="G54" s="32">
        <v>976182</v>
      </c>
      <c r="H54" s="32">
        <v>976182</v>
      </c>
      <c r="I54" s="32">
        <v>976182</v>
      </c>
      <c r="J54" s="32">
        <v>976182</v>
      </c>
      <c r="K54" s="32">
        <v>976182</v>
      </c>
      <c r="L54" s="32">
        <v>976182</v>
      </c>
      <c r="M54" s="32">
        <v>976182</v>
      </c>
      <c r="N54" s="32">
        <v>976182</v>
      </c>
      <c r="O54" s="32" t="str">
        <f>VLOOKUP(B54,'[1]Список клиентов 360'!$G$5:$G$356,1,0)</f>
        <v>МК 8-1-30(2)-2022</v>
      </c>
    </row>
    <row r="57" spans="1:15" x14ac:dyDescent="0.25">
      <c r="D57" s="1">
        <f>SUM(D2:D54)</f>
        <v>104372150</v>
      </c>
      <c r="E57" s="19">
        <f>SUM(E2:E54)</f>
        <v>104686205</v>
      </c>
      <c r="F57" s="19">
        <f t="shared" ref="F57:M57" si="0">SUM(F2:F54)</f>
        <v>104922386</v>
      </c>
      <c r="G57" s="19">
        <f t="shared" si="0"/>
        <v>101691327</v>
      </c>
      <c r="H57" s="19">
        <f t="shared" si="0"/>
        <v>100195837.59</v>
      </c>
      <c r="I57" s="19">
        <f t="shared" si="0"/>
        <v>98332457.129999995</v>
      </c>
      <c r="J57" s="19">
        <f t="shared" si="0"/>
        <v>96727944.389999986</v>
      </c>
      <c r="K57" s="19">
        <f t="shared" si="0"/>
        <v>95535956.389999986</v>
      </c>
      <c r="L57" s="19">
        <f t="shared" si="0"/>
        <v>93724123.090000004</v>
      </c>
      <c r="M57" s="19">
        <f t="shared" si="0"/>
        <v>92047259.840000004</v>
      </c>
      <c r="N57" s="19">
        <f t="shared" ref="N57" si="1">SUM(N2:N54)</f>
        <v>90700371.340000004</v>
      </c>
    </row>
    <row r="58" spans="1:15" x14ac:dyDescent="0.25">
      <c r="B58" t="s">
        <v>2</v>
      </c>
      <c r="E58" s="19" t="str">
        <f t="shared" ref="E58:K58" si="2">IF(D57&gt;E57,D57-E57,"-")</f>
        <v>-</v>
      </c>
      <c r="F58" s="19" t="str">
        <f t="shared" si="2"/>
        <v>-</v>
      </c>
      <c r="G58" s="19">
        <f t="shared" si="2"/>
        <v>3231059</v>
      </c>
      <c r="H58" s="19">
        <f t="shared" si="2"/>
        <v>1495489.4099999964</v>
      </c>
      <c r="I58" s="19">
        <f t="shared" si="2"/>
        <v>1863380.4600000083</v>
      </c>
      <c r="J58" s="19">
        <f t="shared" si="2"/>
        <v>1604512.7400000095</v>
      </c>
      <c r="K58" s="19">
        <f t="shared" si="2"/>
        <v>1191988</v>
      </c>
      <c r="L58" s="19">
        <f>IF(K57&gt;L57,K57-L57,"-")</f>
        <v>1811833.2999999821</v>
      </c>
      <c r="M58" s="19">
        <f>IF(L57&gt;M57,L57-M57,"-")</f>
        <v>1676863.25</v>
      </c>
      <c r="N58" s="19">
        <f>IF(M57&gt;N57,M57-N57,"-")</f>
        <v>1346888.5</v>
      </c>
    </row>
    <row r="59" spans="1:15" x14ac:dyDescent="0.25">
      <c r="B59" t="s">
        <v>1</v>
      </c>
      <c r="C59" s="21">
        <f>SUMPRODUCT(D2:D54,C2:C54)/D57</f>
        <v>39.745622009798588</v>
      </c>
    </row>
  </sheetData>
  <autoFilter ref="A1:O54" xr:uid="{00000000-0001-0000-1700-000000000000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84BD-3AE9-4B93-964A-1FEE73262F3A}">
  <dimension ref="A1:N53"/>
  <sheetViews>
    <sheetView topLeftCell="A40" workbookViewId="0">
      <selection activeCell="E52" sqref="E52:M52"/>
    </sheetView>
  </sheetViews>
  <sheetFormatPr defaultRowHeight="15" x14ac:dyDescent="0.25"/>
  <cols>
    <col min="10" max="11" width="11" bestFit="1" customWidth="1"/>
    <col min="12" max="13" width="11" customWidth="1"/>
  </cols>
  <sheetData>
    <row r="1" spans="1:14" x14ac:dyDescent="0.25">
      <c r="B1" s="19" t="s">
        <v>0</v>
      </c>
      <c r="C1" s="19" t="s">
        <v>1</v>
      </c>
      <c r="D1" s="19">
        <v>202301</v>
      </c>
      <c r="E1" s="19">
        <v>202302</v>
      </c>
      <c r="F1" s="19">
        <v>202303</v>
      </c>
      <c r="G1" s="19">
        <v>202304</v>
      </c>
      <c r="H1" s="19">
        <v>202305</v>
      </c>
      <c r="I1" s="19">
        <v>202306</v>
      </c>
      <c r="J1" s="19">
        <v>202307</v>
      </c>
      <c r="K1" s="19">
        <v>202308</v>
      </c>
      <c r="L1" s="19">
        <v>202309</v>
      </c>
      <c r="M1" s="19">
        <v>202310</v>
      </c>
      <c r="N1" t="s">
        <v>358</v>
      </c>
    </row>
    <row r="2" spans="1:14" x14ac:dyDescent="0.25">
      <c r="A2">
        <v>1</v>
      </c>
      <c r="B2" t="s">
        <v>448</v>
      </c>
      <c r="C2">
        <v>42.57</v>
      </c>
      <c r="D2">
        <v>383460</v>
      </c>
    </row>
    <row r="3" spans="1:14" x14ac:dyDescent="0.25">
      <c r="A3">
        <v>2</v>
      </c>
      <c r="B3" t="s">
        <v>449</v>
      </c>
      <c r="C3">
        <v>42.57</v>
      </c>
      <c r="D3">
        <v>2487653</v>
      </c>
      <c r="E3">
        <v>2487653</v>
      </c>
      <c r="F3">
        <v>2487653</v>
      </c>
      <c r="G3">
        <v>2487653</v>
      </c>
      <c r="H3">
        <v>2487653</v>
      </c>
      <c r="I3">
        <v>2487653</v>
      </c>
      <c r="J3">
        <v>2487653</v>
      </c>
      <c r="K3">
        <v>2487653</v>
      </c>
      <c r="L3">
        <v>2487653</v>
      </c>
      <c r="M3">
        <v>2487653</v>
      </c>
    </row>
    <row r="4" spans="1:14" x14ac:dyDescent="0.25">
      <c r="A4">
        <v>3</v>
      </c>
      <c r="B4" t="s">
        <v>450</v>
      </c>
      <c r="C4">
        <v>42.56</v>
      </c>
      <c r="D4">
        <v>556712</v>
      </c>
      <c r="E4">
        <v>556712</v>
      </c>
      <c r="F4">
        <v>556712</v>
      </c>
      <c r="G4">
        <v>556712</v>
      </c>
      <c r="H4">
        <v>505800</v>
      </c>
      <c r="I4">
        <v>465800</v>
      </c>
      <c r="J4">
        <v>421800</v>
      </c>
      <c r="K4">
        <v>386800</v>
      </c>
      <c r="L4">
        <v>366032</v>
      </c>
      <c r="M4">
        <v>345264</v>
      </c>
    </row>
    <row r="5" spans="1:14" x14ac:dyDescent="0.25">
      <c r="A5">
        <v>4</v>
      </c>
      <c r="B5" t="s">
        <v>451</v>
      </c>
      <c r="C5">
        <v>42.55</v>
      </c>
      <c r="D5">
        <v>1091790</v>
      </c>
      <c r="E5">
        <v>1100417</v>
      </c>
      <c r="F5">
        <v>1100417</v>
      </c>
      <c r="G5">
        <v>1100417</v>
      </c>
      <c r="H5">
        <v>891795</v>
      </c>
      <c r="I5">
        <v>891795</v>
      </c>
      <c r="J5">
        <v>694530</v>
      </c>
      <c r="K5">
        <v>688692</v>
      </c>
      <c r="L5">
        <v>638990</v>
      </c>
      <c r="M5">
        <v>611220</v>
      </c>
    </row>
    <row r="6" spans="1:14" x14ac:dyDescent="0.25">
      <c r="A6">
        <v>5</v>
      </c>
      <c r="B6" t="s">
        <v>452</v>
      </c>
      <c r="C6">
        <v>28.07</v>
      </c>
      <c r="D6">
        <v>8815750</v>
      </c>
      <c r="E6">
        <v>8815750</v>
      </c>
      <c r="F6">
        <v>8815750</v>
      </c>
      <c r="G6">
        <v>8815750</v>
      </c>
      <c r="H6">
        <v>8815750</v>
      </c>
      <c r="I6">
        <v>8815750</v>
      </c>
      <c r="J6">
        <v>8615795</v>
      </c>
      <c r="K6">
        <v>8615795</v>
      </c>
      <c r="L6">
        <v>8615795</v>
      </c>
      <c r="M6">
        <v>8615795</v>
      </c>
    </row>
    <row r="7" spans="1:14" x14ac:dyDescent="0.25">
      <c r="A7">
        <v>6</v>
      </c>
      <c r="B7" t="s">
        <v>453</v>
      </c>
      <c r="C7">
        <v>37.119999999999997</v>
      </c>
      <c r="D7">
        <v>5008979</v>
      </c>
      <c r="E7">
        <v>5008979</v>
      </c>
      <c r="F7">
        <v>5008979</v>
      </c>
      <c r="G7">
        <v>5008979</v>
      </c>
      <c r="H7">
        <v>5008979</v>
      </c>
      <c r="I7">
        <v>5008979</v>
      </c>
      <c r="J7">
        <v>5008979</v>
      </c>
      <c r="K7">
        <v>5008979</v>
      </c>
      <c r="L7">
        <v>5008979</v>
      </c>
      <c r="M7">
        <v>5008979</v>
      </c>
    </row>
    <row r="8" spans="1:14" x14ac:dyDescent="0.25">
      <c r="A8">
        <v>7</v>
      </c>
      <c r="B8" t="s">
        <v>454</v>
      </c>
      <c r="C8">
        <v>37.119999999999997</v>
      </c>
      <c r="D8">
        <v>956943</v>
      </c>
      <c r="E8">
        <v>956943</v>
      </c>
      <c r="F8">
        <v>956943</v>
      </c>
      <c r="G8">
        <v>956943</v>
      </c>
      <c r="H8">
        <v>956943</v>
      </c>
      <c r="I8">
        <v>956943</v>
      </c>
      <c r="J8">
        <v>956943</v>
      </c>
      <c r="K8">
        <v>956943</v>
      </c>
      <c r="L8">
        <v>956943</v>
      </c>
      <c r="M8">
        <v>956943</v>
      </c>
    </row>
    <row r="9" spans="1:14" x14ac:dyDescent="0.25">
      <c r="A9">
        <v>8</v>
      </c>
      <c r="B9" t="s">
        <v>455</v>
      </c>
      <c r="C9">
        <v>42.55</v>
      </c>
      <c r="D9">
        <v>284249</v>
      </c>
      <c r="E9">
        <v>291154</v>
      </c>
      <c r="F9">
        <v>294359</v>
      </c>
      <c r="G9">
        <v>294359</v>
      </c>
      <c r="H9">
        <v>294359</v>
      </c>
      <c r="I9">
        <v>294359</v>
      </c>
      <c r="J9">
        <v>294359</v>
      </c>
      <c r="K9">
        <v>294359</v>
      </c>
      <c r="L9">
        <v>294359</v>
      </c>
      <c r="M9">
        <v>294359</v>
      </c>
    </row>
    <row r="10" spans="1:14" x14ac:dyDescent="0.25">
      <c r="A10">
        <v>9</v>
      </c>
      <c r="B10" t="s">
        <v>456</v>
      </c>
      <c r="C10">
        <v>42.57</v>
      </c>
      <c r="D10">
        <v>956673</v>
      </c>
      <c r="E10">
        <v>956673</v>
      </c>
      <c r="F10">
        <v>956673</v>
      </c>
      <c r="G10">
        <v>956673</v>
      </c>
      <c r="H10">
        <v>956673</v>
      </c>
      <c r="I10">
        <v>956673</v>
      </c>
      <c r="J10">
        <v>956673</v>
      </c>
      <c r="K10">
        <v>956673</v>
      </c>
      <c r="L10">
        <v>956673</v>
      </c>
      <c r="M10">
        <v>956673</v>
      </c>
    </row>
    <row r="11" spans="1:14" x14ac:dyDescent="0.25">
      <c r="A11">
        <v>10</v>
      </c>
      <c r="B11" t="s">
        <v>457</v>
      </c>
      <c r="C11">
        <v>42.59</v>
      </c>
      <c r="D11">
        <v>2319515</v>
      </c>
      <c r="E11">
        <v>2319515</v>
      </c>
      <c r="F11">
        <v>2319515</v>
      </c>
      <c r="G11">
        <v>2319515</v>
      </c>
      <c r="H11">
        <v>2319515</v>
      </c>
      <c r="I11">
        <v>2243481</v>
      </c>
      <c r="J11">
        <v>2181438</v>
      </c>
      <c r="K11">
        <v>2154333</v>
      </c>
      <c r="L11">
        <v>2109343</v>
      </c>
      <c r="M11">
        <v>2109343</v>
      </c>
    </row>
    <row r="12" spans="1:14" x14ac:dyDescent="0.25">
      <c r="A12">
        <v>12</v>
      </c>
      <c r="B12" t="s">
        <v>459</v>
      </c>
      <c r="C12">
        <v>42.56</v>
      </c>
      <c r="D12">
        <v>268193</v>
      </c>
      <c r="E12">
        <v>268193</v>
      </c>
      <c r="F12">
        <v>268193</v>
      </c>
    </row>
    <row r="13" spans="1:14" x14ac:dyDescent="0.25">
      <c r="A13">
        <v>13</v>
      </c>
      <c r="B13" t="s">
        <v>460</v>
      </c>
      <c r="C13">
        <v>42.59</v>
      </c>
      <c r="D13">
        <v>351638</v>
      </c>
      <c r="E13">
        <v>360205</v>
      </c>
      <c r="F13">
        <v>369688</v>
      </c>
      <c r="G13">
        <v>372748</v>
      </c>
      <c r="H13">
        <v>372748</v>
      </c>
      <c r="I13">
        <v>372748</v>
      </c>
      <c r="J13">
        <v>372748</v>
      </c>
      <c r="K13">
        <v>372748</v>
      </c>
      <c r="L13">
        <v>372748</v>
      </c>
      <c r="M13">
        <v>372748</v>
      </c>
    </row>
    <row r="14" spans="1:14" x14ac:dyDescent="0.25">
      <c r="A14">
        <v>14</v>
      </c>
      <c r="B14" t="s">
        <v>461</v>
      </c>
      <c r="C14">
        <v>42.57</v>
      </c>
      <c r="D14">
        <v>2722110</v>
      </c>
      <c r="E14">
        <v>2788855</v>
      </c>
      <c r="F14">
        <v>2862750</v>
      </c>
      <c r="G14">
        <v>2886587</v>
      </c>
      <c r="H14">
        <v>2886587</v>
      </c>
      <c r="I14">
        <v>2886587</v>
      </c>
      <c r="J14">
        <v>2886587</v>
      </c>
      <c r="K14">
        <v>2835747</v>
      </c>
      <c r="L14">
        <v>2795983</v>
      </c>
      <c r="M14">
        <v>2795983</v>
      </c>
    </row>
    <row r="15" spans="1:14" x14ac:dyDescent="0.25">
      <c r="A15">
        <v>15</v>
      </c>
      <c r="B15" t="s">
        <v>462</v>
      </c>
      <c r="C15">
        <v>42.57</v>
      </c>
      <c r="D15">
        <v>1312338</v>
      </c>
      <c r="E15">
        <v>1335899</v>
      </c>
      <c r="F15">
        <v>895696</v>
      </c>
      <c r="G15">
        <v>832896</v>
      </c>
      <c r="H15">
        <v>776896</v>
      </c>
      <c r="I15">
        <v>726596</v>
      </c>
      <c r="J15">
        <v>666296</v>
      </c>
      <c r="K15">
        <v>610196</v>
      </c>
      <c r="L15">
        <v>554196</v>
      </c>
      <c r="M15">
        <v>498196</v>
      </c>
    </row>
    <row r="16" spans="1:14" x14ac:dyDescent="0.25">
      <c r="A16">
        <v>16</v>
      </c>
      <c r="B16" t="s">
        <v>463</v>
      </c>
      <c r="C16">
        <v>42.57</v>
      </c>
      <c r="D16">
        <v>476269</v>
      </c>
      <c r="E16">
        <v>476269</v>
      </c>
      <c r="F16">
        <v>476269</v>
      </c>
      <c r="G16">
        <v>476269</v>
      </c>
      <c r="H16">
        <v>476269</v>
      </c>
      <c r="I16">
        <v>476269</v>
      </c>
      <c r="J16">
        <v>476269</v>
      </c>
      <c r="K16">
        <v>476269</v>
      </c>
      <c r="L16">
        <v>476269</v>
      </c>
      <c r="M16">
        <v>476269</v>
      </c>
    </row>
    <row r="17" spans="1:13" x14ac:dyDescent="0.25">
      <c r="A17">
        <v>17</v>
      </c>
      <c r="B17" t="s">
        <v>464</v>
      </c>
      <c r="C17">
        <v>42.57</v>
      </c>
      <c r="D17">
        <v>601721</v>
      </c>
      <c r="E17">
        <v>601721</v>
      </c>
      <c r="F17">
        <v>601721</v>
      </c>
      <c r="G17">
        <v>601721</v>
      </c>
      <c r="H17">
        <v>601721</v>
      </c>
      <c r="I17">
        <v>601721</v>
      </c>
      <c r="J17">
        <v>601721</v>
      </c>
      <c r="K17">
        <v>601721</v>
      </c>
      <c r="L17">
        <v>601721</v>
      </c>
      <c r="M17">
        <v>601721</v>
      </c>
    </row>
    <row r="18" spans="1:13" x14ac:dyDescent="0.25">
      <c r="A18">
        <v>18</v>
      </c>
      <c r="B18" t="s">
        <v>465</v>
      </c>
      <c r="C18">
        <v>42.57</v>
      </c>
      <c r="D18">
        <v>467393</v>
      </c>
      <c r="E18">
        <v>467393</v>
      </c>
      <c r="F18">
        <v>467393</v>
      </c>
      <c r="G18">
        <v>467393</v>
      </c>
      <c r="H18">
        <v>467393</v>
      </c>
      <c r="I18">
        <v>467393</v>
      </c>
      <c r="J18">
        <v>467393</v>
      </c>
      <c r="K18">
        <v>467393</v>
      </c>
      <c r="L18">
        <v>467393</v>
      </c>
      <c r="M18">
        <v>467393</v>
      </c>
    </row>
    <row r="19" spans="1:13" x14ac:dyDescent="0.25">
      <c r="A19">
        <v>19</v>
      </c>
      <c r="B19" t="s">
        <v>466</v>
      </c>
      <c r="C19">
        <v>42.58</v>
      </c>
      <c r="D19">
        <v>687592</v>
      </c>
      <c r="E19">
        <v>697769</v>
      </c>
      <c r="F19">
        <v>697769</v>
      </c>
      <c r="G19">
        <v>697769</v>
      </c>
      <c r="H19">
        <v>697769</v>
      </c>
      <c r="I19">
        <v>515963</v>
      </c>
      <c r="J19">
        <v>436213</v>
      </c>
      <c r="K19">
        <v>378060</v>
      </c>
      <c r="L19">
        <v>299776</v>
      </c>
      <c r="M19">
        <v>232440</v>
      </c>
    </row>
    <row r="20" spans="1:13" x14ac:dyDescent="0.25">
      <c r="A20">
        <v>20</v>
      </c>
      <c r="B20" t="s">
        <v>467</v>
      </c>
      <c r="C20">
        <v>42.57</v>
      </c>
      <c r="D20">
        <v>2054043</v>
      </c>
      <c r="E20">
        <v>2054043</v>
      </c>
      <c r="F20">
        <v>2054043</v>
      </c>
      <c r="G20">
        <v>2054043</v>
      </c>
      <c r="H20">
        <v>2054043</v>
      </c>
      <c r="I20">
        <v>2054043</v>
      </c>
      <c r="J20">
        <v>2054043</v>
      </c>
      <c r="K20">
        <v>2031422</v>
      </c>
      <c r="L20">
        <v>2031422</v>
      </c>
      <c r="M20">
        <v>2031422</v>
      </c>
    </row>
    <row r="21" spans="1:13" x14ac:dyDescent="0.25">
      <c r="A21">
        <v>21</v>
      </c>
      <c r="B21" t="s">
        <v>468</v>
      </c>
      <c r="C21">
        <v>42.57</v>
      </c>
      <c r="D21">
        <v>225769</v>
      </c>
      <c r="E21">
        <v>175969</v>
      </c>
      <c r="F21">
        <v>123246</v>
      </c>
      <c r="G21">
        <v>123246</v>
      </c>
    </row>
    <row r="22" spans="1:13" x14ac:dyDescent="0.25">
      <c r="A22">
        <v>22</v>
      </c>
      <c r="B22" t="s">
        <v>469</v>
      </c>
      <c r="C22">
        <v>42.57</v>
      </c>
      <c r="D22">
        <v>4204949</v>
      </c>
      <c r="E22">
        <v>4204949</v>
      </c>
      <c r="F22">
        <v>4204949</v>
      </c>
      <c r="G22">
        <v>4204949</v>
      </c>
      <c r="H22">
        <v>4204949</v>
      </c>
      <c r="I22">
        <v>4204949</v>
      </c>
      <c r="J22">
        <v>4204949</v>
      </c>
      <c r="K22">
        <v>4204949</v>
      </c>
      <c r="L22">
        <v>4204949</v>
      </c>
      <c r="M22">
        <v>4204949</v>
      </c>
    </row>
    <row r="23" spans="1:13" x14ac:dyDescent="0.25">
      <c r="A23">
        <v>23</v>
      </c>
      <c r="B23" t="s">
        <v>470</v>
      </c>
      <c r="C23">
        <v>42.57</v>
      </c>
      <c r="D23">
        <v>622741</v>
      </c>
      <c r="E23">
        <v>637749</v>
      </c>
      <c r="F23">
        <v>640965</v>
      </c>
    </row>
    <row r="24" spans="1:13" x14ac:dyDescent="0.25">
      <c r="A24">
        <v>24</v>
      </c>
      <c r="B24" t="s">
        <v>471</v>
      </c>
      <c r="C24">
        <v>42.57</v>
      </c>
      <c r="D24">
        <v>1377112</v>
      </c>
      <c r="E24">
        <v>1393978</v>
      </c>
      <c r="F24">
        <v>1393978</v>
      </c>
      <c r="G24">
        <v>1393978</v>
      </c>
      <c r="H24">
        <v>1353157</v>
      </c>
      <c r="I24">
        <v>1353157</v>
      </c>
      <c r="J24">
        <v>1253157</v>
      </c>
      <c r="K24">
        <v>1253157</v>
      </c>
      <c r="L24">
        <v>1253157</v>
      </c>
      <c r="M24">
        <v>1253157</v>
      </c>
    </row>
    <row r="25" spans="1:13" x14ac:dyDescent="0.25">
      <c r="A25">
        <v>25</v>
      </c>
      <c r="B25" t="s">
        <v>472</v>
      </c>
      <c r="C25">
        <v>42.57</v>
      </c>
      <c r="D25">
        <v>949623</v>
      </c>
      <c r="E25">
        <v>949623</v>
      </c>
      <c r="F25">
        <v>949623</v>
      </c>
      <c r="G25">
        <v>949623</v>
      </c>
      <c r="H25">
        <v>748008.95</v>
      </c>
      <c r="I25">
        <v>743073.25</v>
      </c>
      <c r="J25">
        <v>743073.25</v>
      </c>
      <c r="K25">
        <v>573073.25</v>
      </c>
      <c r="L25">
        <v>563080.58000000007</v>
      </c>
      <c r="M25">
        <v>562880.58000000007</v>
      </c>
    </row>
    <row r="26" spans="1:13" x14ac:dyDescent="0.25">
      <c r="A26">
        <v>26</v>
      </c>
      <c r="B26" t="s">
        <v>473</v>
      </c>
      <c r="C26">
        <v>42.57</v>
      </c>
      <c r="D26">
        <v>1809506</v>
      </c>
      <c r="E26">
        <v>1853693</v>
      </c>
      <c r="F26">
        <v>1899769</v>
      </c>
      <c r="G26">
        <v>1947029</v>
      </c>
    </row>
    <row r="27" spans="1:13" x14ac:dyDescent="0.25">
      <c r="A27">
        <v>27</v>
      </c>
      <c r="B27" t="s">
        <v>474</v>
      </c>
      <c r="C27">
        <v>42.57</v>
      </c>
      <c r="D27">
        <v>1870491</v>
      </c>
      <c r="E27">
        <v>1620491</v>
      </c>
      <c r="F27">
        <v>1620491</v>
      </c>
      <c r="G27">
        <v>1620491</v>
      </c>
    </row>
    <row r="28" spans="1:13" x14ac:dyDescent="0.25">
      <c r="A28">
        <v>28</v>
      </c>
      <c r="B28" t="s">
        <v>475</v>
      </c>
      <c r="C28">
        <v>42.58</v>
      </c>
      <c r="D28">
        <v>1113106</v>
      </c>
      <c r="E28">
        <v>1127725</v>
      </c>
      <c r="F28">
        <v>1127725</v>
      </c>
      <c r="G28">
        <v>1127725</v>
      </c>
      <c r="H28">
        <v>999032.74</v>
      </c>
      <c r="I28">
        <v>999032.74</v>
      </c>
      <c r="J28">
        <v>999032.74</v>
      </c>
      <c r="K28">
        <v>999032.74</v>
      </c>
      <c r="L28">
        <v>999032.74</v>
      </c>
      <c r="M28">
        <v>999032.74</v>
      </c>
    </row>
    <row r="29" spans="1:13" x14ac:dyDescent="0.25">
      <c r="A29">
        <v>29</v>
      </c>
      <c r="B29" t="s">
        <v>476</v>
      </c>
      <c r="C29">
        <v>42.57</v>
      </c>
      <c r="D29">
        <v>1468604</v>
      </c>
      <c r="E29">
        <v>1468604</v>
      </c>
      <c r="F29">
        <v>1468604</v>
      </c>
      <c r="G29">
        <v>1468604</v>
      </c>
      <c r="H29">
        <v>1254650</v>
      </c>
      <c r="I29">
        <v>1254650</v>
      </c>
      <c r="J29">
        <v>1254650</v>
      </c>
      <c r="K29">
        <v>1006926</v>
      </c>
      <c r="L29">
        <v>1006926</v>
      </c>
      <c r="M29">
        <v>1006926</v>
      </c>
    </row>
    <row r="30" spans="1:13" x14ac:dyDescent="0.25">
      <c r="A30">
        <v>30</v>
      </c>
      <c r="B30" t="s">
        <v>477</v>
      </c>
      <c r="C30">
        <v>42.57</v>
      </c>
      <c r="D30">
        <v>1206448</v>
      </c>
      <c r="E30">
        <v>1206448</v>
      </c>
      <c r="F30">
        <v>1206448</v>
      </c>
      <c r="G30">
        <v>1101211</v>
      </c>
      <c r="H30">
        <v>1101211</v>
      </c>
      <c r="I30">
        <v>1004711</v>
      </c>
      <c r="J30">
        <v>908211</v>
      </c>
      <c r="K30">
        <v>811711</v>
      </c>
      <c r="L30">
        <v>811711</v>
      </c>
      <c r="M30">
        <v>811711</v>
      </c>
    </row>
    <row r="31" spans="1:13" x14ac:dyDescent="0.25">
      <c r="A31">
        <v>31</v>
      </c>
      <c r="B31" t="s">
        <v>478</v>
      </c>
      <c r="C31">
        <v>42.55</v>
      </c>
      <c r="D31">
        <v>1316397</v>
      </c>
      <c r="E31">
        <v>1316397</v>
      </c>
      <c r="F31">
        <v>1316397</v>
      </c>
      <c r="G31">
        <v>1316397</v>
      </c>
      <c r="H31">
        <v>1287197</v>
      </c>
      <c r="I31">
        <v>1287197</v>
      </c>
      <c r="J31">
        <v>1287197</v>
      </c>
      <c r="K31">
        <v>1287197</v>
      </c>
      <c r="L31">
        <v>1287197</v>
      </c>
      <c r="M31">
        <v>1287197</v>
      </c>
    </row>
    <row r="32" spans="1:13" x14ac:dyDescent="0.25">
      <c r="A32">
        <v>32</v>
      </c>
      <c r="B32" t="s">
        <v>479</v>
      </c>
      <c r="C32">
        <v>42.58</v>
      </c>
      <c r="D32">
        <v>810019</v>
      </c>
      <c r="E32">
        <v>821894</v>
      </c>
      <c r="F32">
        <v>821894</v>
      </c>
      <c r="G32">
        <v>821894</v>
      </c>
      <c r="H32">
        <v>821894</v>
      </c>
    </row>
    <row r="33" spans="1:14" x14ac:dyDescent="0.25">
      <c r="A33">
        <v>33</v>
      </c>
      <c r="B33" t="s">
        <v>480</v>
      </c>
      <c r="C33">
        <v>42.57</v>
      </c>
      <c r="D33">
        <v>1515235</v>
      </c>
      <c r="E33">
        <v>1385235</v>
      </c>
      <c r="F33">
        <v>1255435</v>
      </c>
      <c r="G33">
        <v>1127435</v>
      </c>
      <c r="H33">
        <v>1047435</v>
      </c>
      <c r="I33">
        <v>930192</v>
      </c>
      <c r="J33">
        <v>888880</v>
      </c>
      <c r="K33">
        <v>833324</v>
      </c>
      <c r="L33">
        <v>648968</v>
      </c>
      <c r="M33">
        <v>648968</v>
      </c>
    </row>
    <row r="34" spans="1:14" x14ac:dyDescent="0.25">
      <c r="A34">
        <v>34</v>
      </c>
      <c r="B34" t="s">
        <v>481</v>
      </c>
      <c r="C34">
        <v>42.58</v>
      </c>
      <c r="D34">
        <v>177519</v>
      </c>
      <c r="E34">
        <v>177519</v>
      </c>
      <c r="F34">
        <v>177519</v>
      </c>
      <c r="G34">
        <v>177519</v>
      </c>
      <c r="H34">
        <v>177519</v>
      </c>
      <c r="I34">
        <v>177519</v>
      </c>
      <c r="J34">
        <v>177519</v>
      </c>
      <c r="K34">
        <v>177519</v>
      </c>
      <c r="L34">
        <v>177519</v>
      </c>
      <c r="M34">
        <v>177519</v>
      </c>
    </row>
    <row r="35" spans="1:14" x14ac:dyDescent="0.25">
      <c r="A35">
        <v>35</v>
      </c>
      <c r="B35" t="s">
        <v>482</v>
      </c>
      <c r="C35">
        <v>42.57</v>
      </c>
      <c r="D35">
        <v>1650752</v>
      </c>
      <c r="E35">
        <v>1650752</v>
      </c>
      <c r="F35">
        <v>1650752</v>
      </c>
      <c r="G35">
        <v>1650752</v>
      </c>
      <c r="H35">
        <v>1650752</v>
      </c>
      <c r="I35">
        <v>1650752</v>
      </c>
      <c r="J35">
        <v>1650752</v>
      </c>
      <c r="K35">
        <v>1650752</v>
      </c>
      <c r="L35">
        <v>1650752</v>
      </c>
      <c r="M35">
        <v>1650752</v>
      </c>
    </row>
    <row r="36" spans="1:14" x14ac:dyDescent="0.25">
      <c r="A36">
        <v>36</v>
      </c>
      <c r="B36" t="s">
        <v>483</v>
      </c>
      <c r="C36">
        <v>42.55</v>
      </c>
      <c r="D36">
        <v>171875</v>
      </c>
      <c r="E36">
        <v>176054</v>
      </c>
      <c r="F36">
        <v>180681</v>
      </c>
      <c r="G36">
        <v>182323</v>
      </c>
    </row>
    <row r="37" spans="1:14" x14ac:dyDescent="0.25">
      <c r="A37">
        <v>37</v>
      </c>
      <c r="B37" t="s">
        <v>484</v>
      </c>
      <c r="C37">
        <v>42.57</v>
      </c>
      <c r="D37">
        <v>829250</v>
      </c>
      <c r="E37">
        <v>829250</v>
      </c>
      <c r="F37">
        <v>829250</v>
      </c>
      <c r="G37">
        <v>829250</v>
      </c>
      <c r="H37">
        <v>661369</v>
      </c>
      <c r="I37">
        <v>576007</v>
      </c>
      <c r="J37">
        <v>547554</v>
      </c>
      <c r="K37">
        <v>505288</v>
      </c>
      <c r="L37">
        <v>444580</v>
      </c>
      <c r="M37">
        <v>387672</v>
      </c>
    </row>
    <row r="38" spans="1:14" x14ac:dyDescent="0.25">
      <c r="A38">
        <v>38</v>
      </c>
      <c r="B38" t="s">
        <v>485</v>
      </c>
      <c r="C38">
        <v>42.57</v>
      </c>
      <c r="D38">
        <v>275082</v>
      </c>
      <c r="E38">
        <v>275082</v>
      </c>
      <c r="F38">
        <v>275082</v>
      </c>
      <c r="G38">
        <v>275082</v>
      </c>
      <c r="H38">
        <v>275082</v>
      </c>
      <c r="I38">
        <v>275082</v>
      </c>
      <c r="J38">
        <v>275082</v>
      </c>
      <c r="K38">
        <v>275082</v>
      </c>
      <c r="L38">
        <v>275082</v>
      </c>
      <c r="M38">
        <v>275082</v>
      </c>
    </row>
    <row r="39" spans="1:14" x14ac:dyDescent="0.25">
      <c r="A39">
        <v>39</v>
      </c>
      <c r="B39" t="s">
        <v>486</v>
      </c>
      <c r="C39">
        <v>28.07</v>
      </c>
      <c r="D39">
        <v>4132400</v>
      </c>
    </row>
    <row r="40" spans="1:14" x14ac:dyDescent="0.25">
      <c r="A40">
        <v>40</v>
      </c>
      <c r="B40" t="s">
        <v>487</v>
      </c>
      <c r="C40">
        <v>39.83</v>
      </c>
      <c r="D40">
        <v>901315</v>
      </c>
      <c r="E40">
        <v>912473</v>
      </c>
      <c r="F40">
        <v>912473</v>
      </c>
      <c r="G40">
        <v>912473</v>
      </c>
      <c r="H40">
        <v>912473</v>
      </c>
      <c r="I40">
        <v>912473</v>
      </c>
      <c r="J40">
        <v>912473</v>
      </c>
      <c r="K40">
        <v>912473</v>
      </c>
      <c r="L40">
        <v>912473</v>
      </c>
      <c r="M40">
        <v>760327.71</v>
      </c>
    </row>
    <row r="41" spans="1:14" x14ac:dyDescent="0.25">
      <c r="A41">
        <v>41</v>
      </c>
      <c r="B41" t="s">
        <v>488</v>
      </c>
      <c r="C41">
        <v>42.57</v>
      </c>
      <c r="D41">
        <v>1428993</v>
      </c>
      <c r="E41">
        <v>1428993</v>
      </c>
      <c r="F41">
        <v>1428993</v>
      </c>
      <c r="G41">
        <v>1428993</v>
      </c>
      <c r="H41">
        <v>1428993</v>
      </c>
      <c r="I41">
        <v>1428993</v>
      </c>
      <c r="J41">
        <v>1428993</v>
      </c>
      <c r="K41">
        <v>1428993</v>
      </c>
      <c r="L41">
        <v>1428993</v>
      </c>
      <c r="M41">
        <v>1428993</v>
      </c>
    </row>
    <row r="42" spans="1:14" x14ac:dyDescent="0.25">
      <c r="A42">
        <v>42</v>
      </c>
      <c r="B42" t="s">
        <v>489</v>
      </c>
      <c r="C42">
        <v>42.57</v>
      </c>
      <c r="D42">
        <v>192519</v>
      </c>
      <c r="E42">
        <v>194703</v>
      </c>
      <c r="F42">
        <v>194703</v>
      </c>
      <c r="G42">
        <v>174703</v>
      </c>
      <c r="H42">
        <v>95588</v>
      </c>
      <c r="I42">
        <v>63588</v>
      </c>
      <c r="J42">
        <v>13588</v>
      </c>
    </row>
    <row r="43" spans="1:14" x14ac:dyDescent="0.25">
      <c r="A43">
        <v>43</v>
      </c>
      <c r="B43" t="s">
        <v>490</v>
      </c>
      <c r="C43">
        <v>42.56</v>
      </c>
      <c r="D43">
        <v>762703</v>
      </c>
      <c r="E43">
        <v>699461</v>
      </c>
      <c r="F43">
        <v>717752</v>
      </c>
      <c r="G43">
        <v>724832</v>
      </c>
      <c r="H43">
        <v>724832</v>
      </c>
      <c r="I43">
        <v>724832</v>
      </c>
      <c r="J43">
        <v>724832</v>
      </c>
      <c r="K43">
        <v>724832</v>
      </c>
      <c r="L43">
        <v>546468</v>
      </c>
      <c r="M43">
        <v>281673.78999999998</v>
      </c>
    </row>
    <row r="44" spans="1:14" x14ac:dyDescent="0.25">
      <c r="A44">
        <v>44</v>
      </c>
      <c r="B44" t="s">
        <v>491</v>
      </c>
      <c r="C44">
        <v>42.58</v>
      </c>
      <c r="D44">
        <v>375406</v>
      </c>
      <c r="E44">
        <v>194667</v>
      </c>
      <c r="F44">
        <v>200613</v>
      </c>
      <c r="G44">
        <v>206367</v>
      </c>
      <c r="H44">
        <v>212314</v>
      </c>
      <c r="I44">
        <v>218068</v>
      </c>
      <c r="J44">
        <v>224014</v>
      </c>
      <c r="K44">
        <v>229960</v>
      </c>
      <c r="L44">
        <v>235715</v>
      </c>
      <c r="M44">
        <v>236098</v>
      </c>
    </row>
    <row r="45" spans="1:14" x14ac:dyDescent="0.25">
      <c r="A45">
        <v>45</v>
      </c>
      <c r="B45" t="s">
        <v>492</v>
      </c>
      <c r="C45">
        <v>42.59</v>
      </c>
      <c r="D45">
        <v>942015</v>
      </c>
      <c r="E45">
        <v>942015</v>
      </c>
      <c r="F45">
        <v>942015</v>
      </c>
      <c r="G45">
        <v>942015</v>
      </c>
      <c r="H45">
        <v>942015</v>
      </c>
      <c r="I45">
        <v>862453</v>
      </c>
      <c r="J45">
        <v>862453</v>
      </c>
      <c r="K45">
        <v>862453</v>
      </c>
      <c r="L45">
        <v>862453</v>
      </c>
      <c r="M45">
        <v>574000</v>
      </c>
    </row>
    <row r="46" spans="1:14" x14ac:dyDescent="0.25">
      <c r="A46">
        <v>46</v>
      </c>
      <c r="B46" t="s">
        <v>493</v>
      </c>
      <c r="C46">
        <v>42.53</v>
      </c>
      <c r="D46">
        <v>889294</v>
      </c>
      <c r="E46">
        <v>890822</v>
      </c>
      <c r="F46">
        <v>890822</v>
      </c>
      <c r="G46">
        <v>890822</v>
      </c>
      <c r="H46">
        <v>383287.93</v>
      </c>
      <c r="I46">
        <v>383287.93</v>
      </c>
      <c r="J46">
        <v>383287.93</v>
      </c>
      <c r="K46">
        <v>383287.93</v>
      </c>
      <c r="L46">
        <v>383287.93</v>
      </c>
      <c r="M46">
        <v>383287.93</v>
      </c>
    </row>
    <row r="47" spans="1:14" x14ac:dyDescent="0.25">
      <c r="A47">
        <v>47</v>
      </c>
      <c r="B47" t="s">
        <v>494</v>
      </c>
      <c r="C47">
        <v>42.57</v>
      </c>
      <c r="D47">
        <v>2120007</v>
      </c>
      <c r="E47">
        <v>2120007</v>
      </c>
      <c r="F47">
        <v>2120007</v>
      </c>
      <c r="G47">
        <v>2120007</v>
      </c>
      <c r="H47">
        <v>2120007</v>
      </c>
      <c r="I47">
        <v>2120007</v>
      </c>
      <c r="J47">
        <v>2120007</v>
      </c>
      <c r="K47">
        <v>2120007</v>
      </c>
      <c r="L47">
        <v>2120007</v>
      </c>
      <c r="M47">
        <v>2082231.6</v>
      </c>
    </row>
    <row r="48" spans="1:14" s="25" customFormat="1" x14ac:dyDescent="0.25">
      <c r="A48" s="25">
        <v>11</v>
      </c>
      <c r="B48" s="25" t="s">
        <v>458</v>
      </c>
      <c r="C48" s="25">
        <v>0</v>
      </c>
      <c r="D48" s="25">
        <v>1672584</v>
      </c>
      <c r="E48" s="25">
        <v>1672584</v>
      </c>
      <c r="F48" s="25">
        <v>1672584</v>
      </c>
      <c r="G48" s="25">
        <v>1672584</v>
      </c>
      <c r="H48" s="25">
        <v>1672584</v>
      </c>
      <c r="I48" s="25">
        <v>1672584</v>
      </c>
      <c r="J48" s="25">
        <v>1672584</v>
      </c>
      <c r="K48" s="25">
        <v>1672584</v>
      </c>
      <c r="L48" s="25">
        <v>1672584</v>
      </c>
      <c r="M48" s="25">
        <v>1672584</v>
      </c>
      <c r="N48" s="25" t="s">
        <v>553</v>
      </c>
    </row>
    <row r="51" spans="2:13" x14ac:dyDescent="0.25">
      <c r="D51" s="1">
        <f t="shared" ref="D51:I51" si="0">SUM(D2:D48)</f>
        <v>66814735</v>
      </c>
      <c r="E51" s="19">
        <f>SUM(E2:E48)</f>
        <v>61871280</v>
      </c>
      <c r="F51" s="19">
        <f t="shared" si="0"/>
        <v>61413293</v>
      </c>
      <c r="G51" s="19">
        <f t="shared" si="0"/>
        <v>60276731</v>
      </c>
      <c r="H51" s="19">
        <f t="shared" si="0"/>
        <v>54645243.620000005</v>
      </c>
      <c r="I51" s="19">
        <f t="shared" si="0"/>
        <v>53065360.920000002</v>
      </c>
      <c r="J51" s="19">
        <f>SUM(J2:J48)</f>
        <v>52111728.920000002</v>
      </c>
      <c r="K51" s="19">
        <f>SUM(K2:K48)</f>
        <v>51236383.920000002</v>
      </c>
      <c r="L51" s="19">
        <f>SUM(L2:L48)</f>
        <v>50519210.25</v>
      </c>
      <c r="M51" s="19">
        <f>SUM(M2:M48)</f>
        <v>49547443.350000001</v>
      </c>
    </row>
    <row r="52" spans="2:13" x14ac:dyDescent="0.25">
      <c r="B52" t="s">
        <v>2</v>
      </c>
      <c r="E52" s="19">
        <f t="shared" ref="E52:M52" si="1">IF(D51&gt;E51,D51-E51,"-")</f>
        <v>4943455</v>
      </c>
      <c r="F52" s="19">
        <f t="shared" si="1"/>
        <v>457987</v>
      </c>
      <c r="G52" s="19">
        <f t="shared" si="1"/>
        <v>1136562</v>
      </c>
      <c r="H52" s="19">
        <f t="shared" si="1"/>
        <v>5631487.3799999952</v>
      </c>
      <c r="I52" s="19">
        <f t="shared" si="1"/>
        <v>1579882.700000003</v>
      </c>
      <c r="J52" s="19">
        <f t="shared" si="1"/>
        <v>953632</v>
      </c>
      <c r="K52" s="19">
        <f t="shared" si="1"/>
        <v>875345</v>
      </c>
      <c r="L52" s="19">
        <f t="shared" si="1"/>
        <v>717173.67000000179</v>
      </c>
      <c r="M52" s="19">
        <f t="shared" si="1"/>
        <v>971766.89999999851</v>
      </c>
    </row>
    <row r="53" spans="2:13" x14ac:dyDescent="0.25">
      <c r="B53" t="s">
        <v>1</v>
      </c>
      <c r="C53" s="21">
        <f>SUMPRODUCT(D2:D48,C2:C48)/D51</f>
        <v>38.170689156965139</v>
      </c>
    </row>
  </sheetData>
  <autoFilter ref="A1:E1" xr:uid="{333084BD-3AE9-4B93-964A-1FEE73262F3A}">
    <sortState xmlns:xlrd2="http://schemas.microsoft.com/office/spreadsheetml/2017/richdata2" ref="A2:E352">
      <sortCondition ref="C1"/>
    </sortState>
  </autoFilter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782C-0AA9-4B44-9DB7-9F3BA9B8D587}">
  <dimension ref="A1:M63"/>
  <sheetViews>
    <sheetView topLeftCell="A49" workbookViewId="0">
      <selection activeCell="E62" sqref="E62:L62"/>
    </sheetView>
  </sheetViews>
  <sheetFormatPr defaultRowHeight="15" x14ac:dyDescent="0.25"/>
  <cols>
    <col min="4" max="4" width="11" bestFit="1" customWidth="1"/>
    <col min="9" max="10" width="11" bestFit="1" customWidth="1"/>
    <col min="11" max="12" width="11" customWidth="1"/>
  </cols>
  <sheetData>
    <row r="1" spans="1:13" x14ac:dyDescent="0.25">
      <c r="B1" s="19" t="s">
        <v>0</v>
      </c>
      <c r="C1" s="19" t="s">
        <v>1</v>
      </c>
      <c r="D1" s="19">
        <v>202302</v>
      </c>
      <c r="E1" s="19">
        <v>202303</v>
      </c>
      <c r="F1" s="19">
        <v>202304</v>
      </c>
      <c r="G1" s="19">
        <v>202305</v>
      </c>
      <c r="H1" s="19">
        <v>202306</v>
      </c>
      <c r="I1" s="19">
        <v>202307</v>
      </c>
      <c r="J1" s="19">
        <v>202308</v>
      </c>
      <c r="K1" s="19">
        <v>202309</v>
      </c>
      <c r="L1" s="19">
        <v>202310</v>
      </c>
      <c r="M1" t="s">
        <v>358</v>
      </c>
    </row>
    <row r="2" spans="1:13" x14ac:dyDescent="0.25">
      <c r="A2">
        <v>1</v>
      </c>
      <c r="B2" t="s">
        <v>496</v>
      </c>
      <c r="C2">
        <v>42.57</v>
      </c>
      <c r="D2">
        <v>2838066</v>
      </c>
      <c r="E2">
        <v>2860258</v>
      </c>
      <c r="F2">
        <v>2860258</v>
      </c>
      <c r="G2">
        <v>2815169</v>
      </c>
      <c r="H2">
        <v>2815169</v>
      </c>
      <c r="I2">
        <v>2815169</v>
      </c>
      <c r="J2">
        <v>2815169</v>
      </c>
      <c r="K2">
        <v>2815169</v>
      </c>
      <c r="L2">
        <v>2815169</v>
      </c>
    </row>
    <row r="3" spans="1:13" x14ac:dyDescent="0.25">
      <c r="A3">
        <v>2</v>
      </c>
      <c r="B3" t="s">
        <v>497</v>
      </c>
      <c r="C3">
        <v>42.57</v>
      </c>
      <c r="D3">
        <v>717360</v>
      </c>
      <c r="E3">
        <v>723042</v>
      </c>
      <c r="F3">
        <v>523648</v>
      </c>
      <c r="G3">
        <v>523627</v>
      </c>
      <c r="H3">
        <v>407296</v>
      </c>
      <c r="I3">
        <v>407296</v>
      </c>
      <c r="J3">
        <v>290944</v>
      </c>
      <c r="K3">
        <v>250944</v>
      </c>
      <c r="L3">
        <v>174592</v>
      </c>
    </row>
    <row r="4" spans="1:13" x14ac:dyDescent="0.25">
      <c r="A4">
        <v>3</v>
      </c>
      <c r="B4" t="s">
        <v>498</v>
      </c>
      <c r="C4">
        <v>42.57</v>
      </c>
      <c r="D4">
        <v>335575</v>
      </c>
      <c r="E4">
        <v>335575</v>
      </c>
      <c r="F4">
        <v>335575</v>
      </c>
      <c r="G4">
        <v>335575</v>
      </c>
      <c r="H4">
        <v>335575</v>
      </c>
      <c r="I4">
        <v>335575</v>
      </c>
      <c r="J4">
        <v>335575</v>
      </c>
      <c r="K4">
        <v>335575</v>
      </c>
      <c r="L4">
        <v>335575</v>
      </c>
    </row>
    <row r="5" spans="1:13" x14ac:dyDescent="0.25">
      <c r="A5">
        <v>4</v>
      </c>
      <c r="B5" t="s">
        <v>499</v>
      </c>
      <c r="C5">
        <v>42.57</v>
      </c>
      <c r="D5">
        <v>317193</v>
      </c>
      <c r="E5">
        <v>322673</v>
      </c>
      <c r="F5">
        <v>322673</v>
      </c>
      <c r="G5">
        <v>322673</v>
      </c>
      <c r="H5">
        <v>322673</v>
      </c>
      <c r="I5">
        <v>322673</v>
      </c>
      <c r="J5">
        <v>286749</v>
      </c>
      <c r="K5">
        <v>238894</v>
      </c>
      <c r="L5">
        <v>191039</v>
      </c>
    </row>
    <row r="6" spans="1:13" x14ac:dyDescent="0.25">
      <c r="A6">
        <v>5</v>
      </c>
      <c r="B6" t="s">
        <v>500</v>
      </c>
      <c r="C6">
        <v>42.57</v>
      </c>
      <c r="D6">
        <v>1217538</v>
      </c>
      <c r="E6">
        <v>1250152</v>
      </c>
      <c r="F6">
        <v>266704</v>
      </c>
      <c r="G6">
        <v>101704</v>
      </c>
    </row>
    <row r="7" spans="1:13" x14ac:dyDescent="0.25">
      <c r="A7">
        <v>6</v>
      </c>
      <c r="B7" t="s">
        <v>501</v>
      </c>
      <c r="C7">
        <v>42.58</v>
      </c>
      <c r="D7">
        <v>385246</v>
      </c>
      <c r="E7">
        <v>395566</v>
      </c>
    </row>
    <row r="8" spans="1:13" x14ac:dyDescent="0.25">
      <c r="A8">
        <v>7</v>
      </c>
      <c r="B8" t="s">
        <v>502</v>
      </c>
      <c r="C8">
        <v>42.56</v>
      </c>
      <c r="D8">
        <v>1240012</v>
      </c>
      <c r="E8">
        <v>1240012</v>
      </c>
      <c r="F8">
        <v>1240012</v>
      </c>
      <c r="G8">
        <v>1240012</v>
      </c>
      <c r="H8">
        <v>1054735</v>
      </c>
      <c r="I8">
        <v>1024735</v>
      </c>
      <c r="J8">
        <v>896682</v>
      </c>
    </row>
    <row r="9" spans="1:13" x14ac:dyDescent="0.25">
      <c r="A9">
        <v>8</v>
      </c>
      <c r="B9" t="s">
        <v>503</v>
      </c>
      <c r="C9">
        <v>42.55</v>
      </c>
      <c r="D9">
        <v>212306</v>
      </c>
      <c r="E9">
        <v>215265</v>
      </c>
      <c r="F9">
        <v>215265</v>
      </c>
      <c r="G9">
        <v>215265</v>
      </c>
      <c r="H9">
        <v>215265</v>
      </c>
      <c r="I9">
        <v>215265</v>
      </c>
      <c r="J9">
        <v>215265</v>
      </c>
      <c r="K9">
        <v>215265</v>
      </c>
      <c r="L9">
        <v>215265</v>
      </c>
    </row>
    <row r="10" spans="1:13" x14ac:dyDescent="0.25">
      <c r="A10">
        <v>9</v>
      </c>
      <c r="B10" t="s">
        <v>504</v>
      </c>
      <c r="C10">
        <v>42.57</v>
      </c>
      <c r="D10">
        <v>865692</v>
      </c>
      <c r="E10">
        <v>877685</v>
      </c>
      <c r="F10">
        <v>877685</v>
      </c>
      <c r="G10">
        <v>877685</v>
      </c>
      <c r="H10">
        <v>877685</v>
      </c>
      <c r="I10">
        <v>877685</v>
      </c>
      <c r="J10">
        <v>877685</v>
      </c>
      <c r="K10">
        <v>877685</v>
      </c>
      <c r="L10">
        <v>747202</v>
      </c>
    </row>
    <row r="11" spans="1:13" x14ac:dyDescent="0.25">
      <c r="A11">
        <v>10</v>
      </c>
      <c r="B11" t="s">
        <v>505</v>
      </c>
      <c r="C11">
        <v>42.55</v>
      </c>
      <c r="D11">
        <v>68225</v>
      </c>
      <c r="E11">
        <v>69179</v>
      </c>
      <c r="F11">
        <v>69179</v>
      </c>
      <c r="G11">
        <v>69179</v>
      </c>
      <c r="H11">
        <v>69179</v>
      </c>
      <c r="I11">
        <v>69179</v>
      </c>
      <c r="J11">
        <v>69179</v>
      </c>
      <c r="K11">
        <v>69179</v>
      </c>
      <c r="L11">
        <v>69179</v>
      </c>
    </row>
    <row r="12" spans="1:13" x14ac:dyDescent="0.25">
      <c r="A12">
        <v>11</v>
      </c>
      <c r="B12" t="s">
        <v>506</v>
      </c>
      <c r="C12">
        <v>42.59</v>
      </c>
      <c r="D12">
        <v>398567</v>
      </c>
      <c r="E12">
        <v>404122</v>
      </c>
      <c r="F12">
        <v>404122</v>
      </c>
      <c r="G12">
        <v>404122</v>
      </c>
      <c r="H12">
        <v>404122</v>
      </c>
      <c r="I12">
        <v>404122</v>
      </c>
      <c r="J12">
        <v>404122</v>
      </c>
      <c r="K12">
        <v>404122</v>
      </c>
      <c r="L12">
        <v>404122</v>
      </c>
    </row>
    <row r="13" spans="1:13" x14ac:dyDescent="0.25">
      <c r="A13">
        <v>12</v>
      </c>
      <c r="B13" t="s">
        <v>507</v>
      </c>
      <c r="C13">
        <v>42.58</v>
      </c>
      <c r="D13">
        <v>1298544</v>
      </c>
      <c r="E13">
        <v>1298544</v>
      </c>
      <c r="F13">
        <v>1298544</v>
      </c>
      <c r="G13">
        <v>1298544</v>
      </c>
      <c r="H13">
        <v>1286544</v>
      </c>
      <c r="I13">
        <v>1271372</v>
      </c>
      <c r="J13">
        <v>1237500</v>
      </c>
      <c r="K13">
        <v>1222329</v>
      </c>
      <c r="L13">
        <v>1212219</v>
      </c>
    </row>
    <row r="14" spans="1:13" x14ac:dyDescent="0.25">
      <c r="A14">
        <v>13</v>
      </c>
      <c r="B14" t="s">
        <v>508</v>
      </c>
      <c r="C14">
        <v>42.56</v>
      </c>
      <c r="D14">
        <v>188111</v>
      </c>
      <c r="E14">
        <v>188111</v>
      </c>
      <c r="F14">
        <v>188111</v>
      </c>
      <c r="G14">
        <v>188111</v>
      </c>
      <c r="H14">
        <v>188111</v>
      </c>
      <c r="I14">
        <v>134285</v>
      </c>
      <c r="J14">
        <v>134285</v>
      </c>
      <c r="K14">
        <v>14400</v>
      </c>
      <c r="L14">
        <v>14400</v>
      </c>
    </row>
    <row r="15" spans="1:13" x14ac:dyDescent="0.25">
      <c r="A15">
        <v>14</v>
      </c>
      <c r="B15" t="s">
        <v>509</v>
      </c>
      <c r="C15">
        <v>42.57</v>
      </c>
      <c r="D15">
        <v>44757</v>
      </c>
      <c r="E15">
        <v>44757</v>
      </c>
      <c r="F15">
        <v>44757</v>
      </c>
      <c r="G15">
        <v>44757</v>
      </c>
      <c r="H15">
        <v>44757</v>
      </c>
      <c r="I15">
        <v>44757</v>
      </c>
      <c r="J15">
        <v>44757</v>
      </c>
      <c r="K15">
        <v>44757</v>
      </c>
      <c r="L15">
        <v>44757</v>
      </c>
    </row>
    <row r="16" spans="1:13" x14ac:dyDescent="0.25">
      <c r="A16">
        <v>15</v>
      </c>
      <c r="B16" t="s">
        <v>510</v>
      </c>
      <c r="C16">
        <v>42.56</v>
      </c>
      <c r="D16">
        <v>208487</v>
      </c>
      <c r="E16">
        <v>208487</v>
      </c>
      <c r="F16">
        <v>208487</v>
      </c>
      <c r="G16">
        <v>208487</v>
      </c>
      <c r="H16">
        <v>188487</v>
      </c>
      <c r="I16">
        <v>188487</v>
      </c>
      <c r="J16">
        <v>142487</v>
      </c>
      <c r="K16">
        <v>116837</v>
      </c>
      <c r="L16">
        <v>116837</v>
      </c>
    </row>
    <row r="17" spans="1:12" x14ac:dyDescent="0.25">
      <c r="A17">
        <v>16</v>
      </c>
      <c r="B17" t="s">
        <v>511</v>
      </c>
      <c r="C17">
        <v>42.57</v>
      </c>
      <c r="D17">
        <v>306308</v>
      </c>
      <c r="E17">
        <v>215352</v>
      </c>
      <c r="F17">
        <v>215352</v>
      </c>
      <c r="G17">
        <v>200352</v>
      </c>
      <c r="H17">
        <v>185352</v>
      </c>
      <c r="I17">
        <v>170052</v>
      </c>
      <c r="J17">
        <v>155052</v>
      </c>
      <c r="K17">
        <v>140052</v>
      </c>
      <c r="L17">
        <v>125052</v>
      </c>
    </row>
    <row r="18" spans="1:12" x14ac:dyDescent="0.25">
      <c r="A18">
        <v>17</v>
      </c>
      <c r="B18" t="s">
        <v>512</v>
      </c>
      <c r="C18">
        <v>42.58</v>
      </c>
      <c r="D18">
        <v>73665</v>
      </c>
      <c r="E18">
        <v>73665</v>
      </c>
    </row>
    <row r="19" spans="1:12" x14ac:dyDescent="0.25">
      <c r="A19">
        <v>18</v>
      </c>
      <c r="B19" t="s">
        <v>515</v>
      </c>
      <c r="C19">
        <v>37.130000000000003</v>
      </c>
      <c r="D19">
        <v>799967</v>
      </c>
      <c r="E19">
        <v>799967</v>
      </c>
      <c r="F19">
        <v>799967</v>
      </c>
      <c r="G19">
        <v>799967</v>
      </c>
      <c r="H19">
        <v>799967</v>
      </c>
      <c r="I19">
        <v>799967</v>
      </c>
      <c r="J19">
        <v>799967</v>
      </c>
      <c r="K19">
        <v>799967</v>
      </c>
      <c r="L19">
        <v>799967</v>
      </c>
    </row>
    <row r="20" spans="1:12" x14ac:dyDescent="0.25">
      <c r="A20">
        <v>19</v>
      </c>
      <c r="B20" t="s">
        <v>516</v>
      </c>
      <c r="C20">
        <v>42.57</v>
      </c>
      <c r="D20">
        <v>576457</v>
      </c>
      <c r="E20">
        <v>576457</v>
      </c>
      <c r="F20">
        <v>471457</v>
      </c>
      <c r="G20">
        <v>471457</v>
      </c>
      <c r="H20">
        <v>390180</v>
      </c>
      <c r="I20">
        <v>390180</v>
      </c>
      <c r="J20">
        <v>390180</v>
      </c>
    </row>
    <row r="21" spans="1:12" x14ac:dyDescent="0.25">
      <c r="A21">
        <v>20</v>
      </c>
      <c r="B21" t="s">
        <v>517</v>
      </c>
      <c r="C21">
        <v>42.59</v>
      </c>
      <c r="D21">
        <v>266509</v>
      </c>
      <c r="E21">
        <v>266509</v>
      </c>
      <c r="F21">
        <v>266509</v>
      </c>
      <c r="G21">
        <v>266509</v>
      </c>
      <c r="H21">
        <v>216509</v>
      </c>
      <c r="I21">
        <v>216509</v>
      </c>
      <c r="J21">
        <v>216509</v>
      </c>
    </row>
    <row r="22" spans="1:12" x14ac:dyDescent="0.25">
      <c r="A22">
        <v>21</v>
      </c>
      <c r="B22" t="s">
        <v>518</v>
      </c>
      <c r="C22">
        <v>42.55</v>
      </c>
      <c r="D22">
        <v>467712</v>
      </c>
      <c r="E22">
        <v>468123</v>
      </c>
      <c r="F22">
        <v>468123</v>
      </c>
      <c r="G22">
        <v>468123</v>
      </c>
      <c r="H22">
        <v>468123</v>
      </c>
      <c r="I22">
        <v>389661</v>
      </c>
      <c r="J22">
        <v>389661</v>
      </c>
      <c r="K22">
        <v>389661</v>
      </c>
      <c r="L22">
        <v>389661</v>
      </c>
    </row>
    <row r="23" spans="1:12" x14ac:dyDescent="0.25">
      <c r="A23">
        <v>22</v>
      </c>
      <c r="B23" t="s">
        <v>519</v>
      </c>
      <c r="C23">
        <v>37.14</v>
      </c>
      <c r="D23">
        <v>500307</v>
      </c>
      <c r="E23">
        <v>500307</v>
      </c>
      <c r="F23">
        <v>500307</v>
      </c>
      <c r="G23">
        <v>500307</v>
      </c>
      <c r="H23">
        <v>500307</v>
      </c>
      <c r="I23">
        <v>490307</v>
      </c>
      <c r="J23">
        <v>490307</v>
      </c>
      <c r="K23">
        <v>490307</v>
      </c>
      <c r="L23">
        <v>490307</v>
      </c>
    </row>
    <row r="24" spans="1:12" x14ac:dyDescent="0.25">
      <c r="A24">
        <v>23</v>
      </c>
      <c r="B24" t="s">
        <v>520</v>
      </c>
      <c r="C24">
        <v>42.57</v>
      </c>
      <c r="D24">
        <v>249633</v>
      </c>
      <c r="E24">
        <v>249633</v>
      </c>
      <c r="F24">
        <v>249633</v>
      </c>
      <c r="G24">
        <v>249633</v>
      </c>
      <c r="H24">
        <v>249633</v>
      </c>
      <c r="I24">
        <v>249633</v>
      </c>
      <c r="J24">
        <v>249633</v>
      </c>
      <c r="K24">
        <v>249633</v>
      </c>
      <c r="L24">
        <v>249633</v>
      </c>
    </row>
    <row r="25" spans="1:12" x14ac:dyDescent="0.25">
      <c r="A25">
        <v>24</v>
      </c>
      <c r="B25" t="s">
        <v>521</v>
      </c>
      <c r="C25">
        <v>42.55</v>
      </c>
      <c r="D25">
        <v>1268203</v>
      </c>
      <c r="E25">
        <v>1299999</v>
      </c>
      <c r="F25">
        <v>1299999</v>
      </c>
      <c r="G25">
        <v>1299999</v>
      </c>
      <c r="H25">
        <v>1299999</v>
      </c>
      <c r="I25">
        <v>1299999</v>
      </c>
      <c r="J25">
        <v>1299999</v>
      </c>
      <c r="K25">
        <v>1299999</v>
      </c>
      <c r="L25">
        <v>1299999</v>
      </c>
    </row>
    <row r="26" spans="1:12" x14ac:dyDescent="0.25">
      <c r="A26">
        <v>25</v>
      </c>
      <c r="B26" t="s">
        <v>522</v>
      </c>
      <c r="C26">
        <v>42.58</v>
      </c>
      <c r="D26">
        <v>3526556</v>
      </c>
      <c r="E26">
        <v>3621216</v>
      </c>
      <c r="F26">
        <v>0</v>
      </c>
      <c r="G26">
        <v>0</v>
      </c>
    </row>
    <row r="27" spans="1:12" x14ac:dyDescent="0.25">
      <c r="A27">
        <v>26</v>
      </c>
      <c r="B27" t="s">
        <v>523</v>
      </c>
      <c r="C27">
        <v>42.58</v>
      </c>
      <c r="D27">
        <v>3526556</v>
      </c>
      <c r="E27">
        <v>3621216</v>
      </c>
    </row>
    <row r="28" spans="1:12" x14ac:dyDescent="0.25">
      <c r="A28">
        <v>27</v>
      </c>
      <c r="B28" t="s">
        <v>524</v>
      </c>
      <c r="C28">
        <v>31.89</v>
      </c>
      <c r="D28">
        <v>843455</v>
      </c>
      <c r="E28">
        <v>843455</v>
      </c>
      <c r="F28">
        <v>843455</v>
      </c>
      <c r="G28">
        <v>843455</v>
      </c>
      <c r="H28">
        <v>843455</v>
      </c>
      <c r="I28">
        <v>843455</v>
      </c>
      <c r="J28">
        <v>843455</v>
      </c>
      <c r="K28">
        <v>843455</v>
      </c>
      <c r="L28">
        <v>843455</v>
      </c>
    </row>
    <row r="29" spans="1:12" x14ac:dyDescent="0.25">
      <c r="A29">
        <v>28</v>
      </c>
      <c r="B29" t="s">
        <v>525</v>
      </c>
      <c r="C29">
        <v>31.89</v>
      </c>
      <c r="D29">
        <v>842495</v>
      </c>
      <c r="E29">
        <v>842495</v>
      </c>
      <c r="F29">
        <v>842495</v>
      </c>
      <c r="G29">
        <v>842495</v>
      </c>
      <c r="H29">
        <v>842495</v>
      </c>
      <c r="I29">
        <v>842495</v>
      </c>
      <c r="J29">
        <v>842495</v>
      </c>
      <c r="K29">
        <v>827695</v>
      </c>
      <c r="L29">
        <v>827695</v>
      </c>
    </row>
    <row r="30" spans="1:12" x14ac:dyDescent="0.25">
      <c r="A30">
        <v>29</v>
      </c>
      <c r="B30" t="s">
        <v>526</v>
      </c>
      <c r="C30">
        <v>42.55</v>
      </c>
      <c r="D30">
        <v>466269</v>
      </c>
      <c r="E30">
        <v>469956</v>
      </c>
      <c r="F30">
        <v>469956</v>
      </c>
      <c r="G30">
        <v>469956</v>
      </c>
      <c r="H30">
        <v>469956</v>
      </c>
      <c r="I30">
        <v>469956</v>
      </c>
      <c r="J30">
        <v>469956</v>
      </c>
      <c r="K30">
        <v>469956</v>
      </c>
      <c r="L30">
        <v>469956</v>
      </c>
    </row>
    <row r="31" spans="1:12" x14ac:dyDescent="0.25">
      <c r="A31">
        <v>30</v>
      </c>
      <c r="B31" t="s">
        <v>527</v>
      </c>
      <c r="C31">
        <v>42.57</v>
      </c>
      <c r="D31">
        <v>556197</v>
      </c>
      <c r="E31">
        <v>556197</v>
      </c>
      <c r="F31">
        <v>556197</v>
      </c>
      <c r="G31">
        <v>556197</v>
      </c>
      <c r="H31">
        <v>556197</v>
      </c>
      <c r="I31">
        <v>556197</v>
      </c>
      <c r="J31">
        <v>556197</v>
      </c>
      <c r="K31">
        <v>556197</v>
      </c>
      <c r="L31">
        <v>556197</v>
      </c>
    </row>
    <row r="32" spans="1:12" x14ac:dyDescent="0.25">
      <c r="A32">
        <v>31</v>
      </c>
      <c r="B32" t="s">
        <v>528</v>
      </c>
      <c r="C32">
        <v>42.58</v>
      </c>
      <c r="D32">
        <v>618416</v>
      </c>
      <c r="E32">
        <v>468572</v>
      </c>
      <c r="F32">
        <v>424981</v>
      </c>
      <c r="G32">
        <v>382869</v>
      </c>
      <c r="H32">
        <v>340675</v>
      </c>
      <c r="I32">
        <v>297902</v>
      </c>
      <c r="J32">
        <v>255835</v>
      </c>
      <c r="K32">
        <v>212983</v>
      </c>
      <c r="L32">
        <v>170501</v>
      </c>
    </row>
    <row r="33" spans="1:12" x14ac:dyDescent="0.25">
      <c r="A33">
        <v>32</v>
      </c>
      <c r="B33" t="s">
        <v>529</v>
      </c>
      <c r="C33">
        <v>42.57</v>
      </c>
      <c r="D33">
        <v>659287</v>
      </c>
      <c r="E33">
        <v>664416</v>
      </c>
      <c r="F33">
        <v>664416</v>
      </c>
      <c r="G33">
        <v>664416</v>
      </c>
      <c r="H33">
        <v>664416</v>
      </c>
      <c r="I33">
        <v>664416</v>
      </c>
      <c r="J33">
        <v>664416</v>
      </c>
      <c r="K33">
        <v>664416</v>
      </c>
      <c r="L33">
        <v>664416</v>
      </c>
    </row>
    <row r="34" spans="1:12" x14ac:dyDescent="0.25">
      <c r="A34">
        <v>33</v>
      </c>
      <c r="B34" t="s">
        <v>530</v>
      </c>
      <c r="C34">
        <v>42.57</v>
      </c>
      <c r="D34">
        <v>53131</v>
      </c>
      <c r="E34">
        <v>53131</v>
      </c>
      <c r="F34">
        <v>53131</v>
      </c>
      <c r="G34">
        <v>53131</v>
      </c>
      <c r="H34">
        <v>53131</v>
      </c>
      <c r="I34">
        <v>53131</v>
      </c>
    </row>
    <row r="35" spans="1:12" x14ac:dyDescent="0.25">
      <c r="A35">
        <v>34</v>
      </c>
      <c r="B35" t="s">
        <v>531</v>
      </c>
      <c r="C35">
        <v>42.57</v>
      </c>
      <c r="D35">
        <v>792703</v>
      </c>
      <c r="E35">
        <v>792703</v>
      </c>
      <c r="F35">
        <v>792703</v>
      </c>
      <c r="G35">
        <v>786903</v>
      </c>
      <c r="H35">
        <v>731474.38</v>
      </c>
      <c r="I35">
        <v>729974.38</v>
      </c>
      <c r="J35">
        <v>714974.38</v>
      </c>
      <c r="K35">
        <v>714974.38</v>
      </c>
      <c r="L35">
        <v>714974.38</v>
      </c>
    </row>
    <row r="36" spans="1:12" x14ac:dyDescent="0.25">
      <c r="A36">
        <v>35</v>
      </c>
      <c r="B36" t="s">
        <v>532</v>
      </c>
      <c r="C36">
        <v>42.58</v>
      </c>
      <c r="D36">
        <v>656404</v>
      </c>
      <c r="E36">
        <v>663885</v>
      </c>
      <c r="F36">
        <v>663885</v>
      </c>
      <c r="G36">
        <v>663885</v>
      </c>
      <c r="H36">
        <v>663885</v>
      </c>
      <c r="I36">
        <v>663885</v>
      </c>
      <c r="J36">
        <v>663885</v>
      </c>
      <c r="K36">
        <v>663885</v>
      </c>
      <c r="L36">
        <v>639181.79</v>
      </c>
    </row>
    <row r="37" spans="1:12" x14ac:dyDescent="0.25">
      <c r="A37">
        <v>36</v>
      </c>
      <c r="B37" t="s">
        <v>533</v>
      </c>
      <c r="C37">
        <v>42.56</v>
      </c>
      <c r="D37">
        <v>809539.51</v>
      </c>
      <c r="E37">
        <v>513350</v>
      </c>
      <c r="F37">
        <v>528144.51</v>
      </c>
      <c r="G37">
        <v>543435.51</v>
      </c>
      <c r="H37">
        <v>558231.51</v>
      </c>
      <c r="I37">
        <v>343634</v>
      </c>
      <c r="J37">
        <v>353828.51</v>
      </c>
    </row>
    <row r="38" spans="1:12" x14ac:dyDescent="0.25">
      <c r="A38">
        <v>37</v>
      </c>
      <c r="B38" t="s">
        <v>534</v>
      </c>
      <c r="C38">
        <v>28.07</v>
      </c>
      <c r="D38">
        <v>1760206</v>
      </c>
      <c r="E38">
        <v>1777855</v>
      </c>
      <c r="F38">
        <v>1777855</v>
      </c>
      <c r="G38">
        <v>1777855</v>
      </c>
      <c r="H38">
        <v>1777855</v>
      </c>
      <c r="I38">
        <v>1777855</v>
      </c>
      <c r="J38">
        <v>1658554</v>
      </c>
      <c r="K38">
        <v>1419952</v>
      </c>
      <c r="L38">
        <v>1294441</v>
      </c>
    </row>
    <row r="39" spans="1:12" x14ac:dyDescent="0.25">
      <c r="A39">
        <v>38</v>
      </c>
      <c r="B39" t="s">
        <v>535</v>
      </c>
      <c r="C39">
        <v>42.57</v>
      </c>
      <c r="D39">
        <v>857575</v>
      </c>
      <c r="E39">
        <v>857575</v>
      </c>
      <c r="F39">
        <v>857575</v>
      </c>
      <c r="G39">
        <v>857575</v>
      </c>
      <c r="H39">
        <v>857575</v>
      </c>
      <c r="I39">
        <v>857575</v>
      </c>
      <c r="J39">
        <v>857575</v>
      </c>
      <c r="K39">
        <v>857575</v>
      </c>
      <c r="L39">
        <v>857575</v>
      </c>
    </row>
    <row r="40" spans="1:12" x14ac:dyDescent="0.25">
      <c r="A40">
        <v>39</v>
      </c>
      <c r="B40" t="s">
        <v>536</v>
      </c>
      <c r="C40">
        <v>42.58</v>
      </c>
      <c r="D40">
        <v>911129</v>
      </c>
      <c r="E40">
        <v>911129</v>
      </c>
      <c r="F40">
        <v>911129</v>
      </c>
      <c r="G40">
        <v>911129</v>
      </c>
      <c r="H40">
        <v>911129</v>
      </c>
      <c r="I40">
        <v>911129</v>
      </c>
      <c r="J40">
        <v>911129</v>
      </c>
      <c r="K40">
        <v>911129</v>
      </c>
      <c r="L40">
        <v>911129</v>
      </c>
    </row>
    <row r="41" spans="1:12" x14ac:dyDescent="0.25">
      <c r="A41">
        <v>40</v>
      </c>
      <c r="B41" t="s">
        <v>537</v>
      </c>
      <c r="C41">
        <v>42.55</v>
      </c>
      <c r="D41">
        <v>790626</v>
      </c>
      <c r="E41">
        <v>790626</v>
      </c>
      <c r="F41">
        <v>625826</v>
      </c>
      <c r="G41">
        <v>598026</v>
      </c>
      <c r="H41">
        <v>598026</v>
      </c>
      <c r="I41">
        <v>598026</v>
      </c>
    </row>
    <row r="42" spans="1:12" x14ac:dyDescent="0.25">
      <c r="A42">
        <v>41</v>
      </c>
      <c r="B42" t="s">
        <v>538</v>
      </c>
      <c r="C42">
        <v>42.56</v>
      </c>
      <c r="D42">
        <v>345056</v>
      </c>
      <c r="E42">
        <v>345357</v>
      </c>
      <c r="F42">
        <v>345357</v>
      </c>
      <c r="G42">
        <v>345357</v>
      </c>
      <c r="H42">
        <v>345357</v>
      </c>
      <c r="I42">
        <v>345357</v>
      </c>
      <c r="J42">
        <v>345357</v>
      </c>
      <c r="K42">
        <v>345357</v>
      </c>
      <c r="L42">
        <v>345357</v>
      </c>
    </row>
    <row r="43" spans="1:12" x14ac:dyDescent="0.25">
      <c r="A43">
        <v>42</v>
      </c>
      <c r="B43" t="s">
        <v>539</v>
      </c>
      <c r="C43">
        <v>42.59</v>
      </c>
      <c r="D43">
        <v>801562</v>
      </c>
      <c r="E43">
        <v>801562</v>
      </c>
      <c r="F43">
        <v>801562</v>
      </c>
      <c r="G43">
        <v>801562</v>
      </c>
      <c r="H43">
        <v>689897</v>
      </c>
      <c r="I43">
        <v>441877</v>
      </c>
      <c r="J43">
        <v>441877</v>
      </c>
      <c r="K43">
        <v>387568</v>
      </c>
      <c r="L43">
        <v>250120</v>
      </c>
    </row>
    <row r="44" spans="1:12" x14ac:dyDescent="0.25">
      <c r="A44">
        <v>43</v>
      </c>
      <c r="B44" t="s">
        <v>540</v>
      </c>
      <c r="C44">
        <v>42.59</v>
      </c>
      <c r="D44">
        <v>786903</v>
      </c>
      <c r="E44">
        <v>786903</v>
      </c>
      <c r="F44">
        <v>786903</v>
      </c>
      <c r="G44">
        <v>786903</v>
      </c>
      <c r="H44">
        <v>786903</v>
      </c>
      <c r="I44">
        <v>786903</v>
      </c>
      <c r="J44">
        <v>586903</v>
      </c>
    </row>
    <row r="45" spans="1:12" x14ac:dyDescent="0.25">
      <c r="A45">
        <v>44</v>
      </c>
      <c r="B45" t="s">
        <v>541</v>
      </c>
      <c r="C45">
        <v>42.58</v>
      </c>
      <c r="D45">
        <v>587763</v>
      </c>
      <c r="E45">
        <v>426442</v>
      </c>
      <c r="F45">
        <v>412491</v>
      </c>
      <c r="G45">
        <v>283585</v>
      </c>
      <c r="H45">
        <v>251818</v>
      </c>
      <c r="I45">
        <v>172642</v>
      </c>
      <c r="J45">
        <v>118875</v>
      </c>
      <c r="K45">
        <v>57828</v>
      </c>
    </row>
    <row r="46" spans="1:12" x14ac:dyDescent="0.25">
      <c r="A46">
        <v>45</v>
      </c>
      <c r="B46" t="s">
        <v>542</v>
      </c>
      <c r="C46">
        <v>42.58</v>
      </c>
      <c r="D46">
        <v>265634</v>
      </c>
      <c r="E46">
        <v>271814</v>
      </c>
      <c r="F46">
        <v>271814</v>
      </c>
      <c r="G46">
        <v>271814</v>
      </c>
      <c r="H46">
        <v>171814</v>
      </c>
      <c r="I46">
        <v>171814</v>
      </c>
      <c r="J46">
        <v>171814</v>
      </c>
      <c r="K46">
        <v>171814</v>
      </c>
      <c r="L46">
        <v>171814</v>
      </c>
    </row>
    <row r="47" spans="1:12" x14ac:dyDescent="0.25">
      <c r="A47">
        <v>46</v>
      </c>
      <c r="B47" t="s">
        <v>543</v>
      </c>
      <c r="C47">
        <v>42.57</v>
      </c>
      <c r="D47">
        <v>1644405</v>
      </c>
      <c r="E47">
        <v>1644405</v>
      </c>
      <c r="F47">
        <v>1644405</v>
      </c>
      <c r="G47">
        <v>1538748</v>
      </c>
      <c r="H47">
        <v>1498961</v>
      </c>
      <c r="I47">
        <v>1459174</v>
      </c>
      <c r="J47">
        <v>1419386</v>
      </c>
      <c r="K47">
        <v>1379598</v>
      </c>
      <c r="L47">
        <v>1339810</v>
      </c>
    </row>
    <row r="48" spans="1:12" x14ac:dyDescent="0.25">
      <c r="A48">
        <v>47</v>
      </c>
      <c r="B48" t="s">
        <v>544</v>
      </c>
      <c r="C48">
        <v>42.58</v>
      </c>
      <c r="D48">
        <v>1832675</v>
      </c>
      <c r="E48">
        <v>1832675</v>
      </c>
      <c r="F48">
        <v>1832675</v>
      </c>
      <c r="G48">
        <v>1755518</v>
      </c>
      <c r="H48">
        <v>1658954</v>
      </c>
      <c r="I48">
        <v>1407558</v>
      </c>
      <c r="J48">
        <v>1384551</v>
      </c>
      <c r="K48">
        <v>1029780</v>
      </c>
      <c r="L48">
        <v>954780</v>
      </c>
    </row>
    <row r="49" spans="1:13" x14ac:dyDescent="0.25">
      <c r="A49">
        <v>48</v>
      </c>
      <c r="B49" t="s">
        <v>545</v>
      </c>
      <c r="C49">
        <v>37.130000000000003</v>
      </c>
      <c r="D49">
        <v>10345233</v>
      </c>
      <c r="E49">
        <v>9545233</v>
      </c>
      <c r="F49">
        <v>9145233</v>
      </c>
      <c r="G49">
        <v>9145233</v>
      </c>
      <c r="H49">
        <v>9145233</v>
      </c>
      <c r="I49">
        <v>9145233</v>
      </c>
      <c r="J49">
        <v>9145233</v>
      </c>
      <c r="K49">
        <v>8645233</v>
      </c>
      <c r="L49">
        <v>6237755</v>
      </c>
    </row>
    <row r="50" spans="1:13" x14ac:dyDescent="0.25">
      <c r="A50">
        <v>49</v>
      </c>
      <c r="B50" t="s">
        <v>546</v>
      </c>
      <c r="C50">
        <v>42.55</v>
      </c>
      <c r="D50">
        <v>1009655</v>
      </c>
      <c r="E50">
        <v>1009655</v>
      </c>
      <c r="F50">
        <v>1009655</v>
      </c>
      <c r="G50">
        <v>1009655</v>
      </c>
      <c r="H50">
        <v>1009655</v>
      </c>
      <c r="I50">
        <v>1009655</v>
      </c>
      <c r="J50">
        <v>1009655</v>
      </c>
      <c r="K50">
        <v>1009655</v>
      </c>
      <c r="L50">
        <v>1009655</v>
      </c>
    </row>
    <row r="51" spans="1:13" x14ac:dyDescent="0.25">
      <c r="A51">
        <v>50</v>
      </c>
      <c r="B51" t="s">
        <v>547</v>
      </c>
      <c r="C51">
        <v>42.57</v>
      </c>
      <c r="D51">
        <v>942075</v>
      </c>
      <c r="E51">
        <v>817905</v>
      </c>
      <c r="F51">
        <v>777905</v>
      </c>
      <c r="G51">
        <v>737905</v>
      </c>
      <c r="H51">
        <v>737905</v>
      </c>
      <c r="I51">
        <v>697905</v>
      </c>
      <c r="J51">
        <v>657905</v>
      </c>
      <c r="K51">
        <v>535040</v>
      </c>
      <c r="L51">
        <v>470040</v>
      </c>
    </row>
    <row r="52" spans="1:13" x14ac:dyDescent="0.25">
      <c r="A52">
        <v>51</v>
      </c>
      <c r="B52" t="s">
        <v>548</v>
      </c>
      <c r="C52">
        <v>42.55</v>
      </c>
      <c r="D52">
        <v>5547397</v>
      </c>
      <c r="E52">
        <v>5547397</v>
      </c>
      <c r="F52">
        <v>5547397</v>
      </c>
      <c r="G52">
        <v>5547397</v>
      </c>
      <c r="H52">
        <v>5547397</v>
      </c>
      <c r="I52">
        <v>5547397</v>
      </c>
      <c r="J52">
        <v>5547397</v>
      </c>
      <c r="K52">
        <v>5547397</v>
      </c>
      <c r="L52">
        <v>5547397</v>
      </c>
    </row>
    <row r="53" spans="1:13" x14ac:dyDescent="0.25">
      <c r="A53">
        <v>52</v>
      </c>
      <c r="B53" t="s">
        <v>549</v>
      </c>
      <c r="C53">
        <v>39.83</v>
      </c>
      <c r="D53">
        <v>999904</v>
      </c>
      <c r="E53">
        <v>766690</v>
      </c>
      <c r="F53">
        <v>733360</v>
      </c>
      <c r="G53">
        <v>703942</v>
      </c>
      <c r="H53">
        <v>669184</v>
      </c>
      <c r="I53">
        <v>637001</v>
      </c>
    </row>
    <row r="54" spans="1:13" x14ac:dyDescent="0.25">
      <c r="A54">
        <v>53</v>
      </c>
      <c r="B54" t="s">
        <v>550</v>
      </c>
      <c r="C54">
        <v>42.54</v>
      </c>
      <c r="D54">
        <v>434269</v>
      </c>
      <c r="E54">
        <v>444554</v>
      </c>
    </row>
    <row r="55" spans="1:13" x14ac:dyDescent="0.25">
      <c r="A55">
        <v>54</v>
      </c>
      <c r="B55" t="s">
        <v>551</v>
      </c>
      <c r="C55">
        <v>42.57</v>
      </c>
      <c r="D55">
        <v>1089577</v>
      </c>
      <c r="E55">
        <v>1102035</v>
      </c>
      <c r="F55">
        <v>1102035</v>
      </c>
      <c r="G55">
        <v>1102035</v>
      </c>
      <c r="H55">
        <v>1102035</v>
      </c>
      <c r="I55">
        <v>1102035</v>
      </c>
      <c r="J55">
        <v>1102035</v>
      </c>
      <c r="K55">
        <v>1102035</v>
      </c>
      <c r="L55">
        <v>1102035</v>
      </c>
    </row>
    <row r="56" spans="1:13" x14ac:dyDescent="0.25">
      <c r="A56">
        <v>55</v>
      </c>
      <c r="B56" t="s">
        <v>552</v>
      </c>
      <c r="C56">
        <v>42.57</v>
      </c>
      <c r="D56">
        <v>1102710</v>
      </c>
      <c r="E56">
        <v>1111439</v>
      </c>
      <c r="F56">
        <v>1111439</v>
      </c>
      <c r="G56">
        <v>1111439</v>
      </c>
      <c r="H56">
        <v>1111439</v>
      </c>
      <c r="I56">
        <v>1111439</v>
      </c>
      <c r="J56">
        <v>1111439</v>
      </c>
      <c r="K56">
        <v>1111439</v>
      </c>
      <c r="L56">
        <v>1111439</v>
      </c>
    </row>
    <row r="57" spans="1:13" s="32" customFormat="1" x14ac:dyDescent="0.25">
      <c r="A57" s="32">
        <v>56</v>
      </c>
      <c r="B57" s="32" t="s">
        <v>513</v>
      </c>
      <c r="C57" s="32">
        <v>42.54</v>
      </c>
      <c r="D57" s="32">
        <v>752457</v>
      </c>
      <c r="E57" s="32">
        <v>772637</v>
      </c>
      <c r="F57" s="32">
        <v>792166</v>
      </c>
      <c r="G57" s="32">
        <v>812346</v>
      </c>
      <c r="H57" s="32">
        <v>831875</v>
      </c>
      <c r="I57" s="32">
        <v>852055</v>
      </c>
      <c r="J57" s="32">
        <v>872235</v>
      </c>
      <c r="K57" s="32">
        <v>872235</v>
      </c>
      <c r="L57" s="32">
        <v>872235</v>
      </c>
      <c r="M57" s="32" t="str">
        <f>VLOOKUP(B57,'[1]Список клиентов 360'!$G$5:$G$356,1,0)</f>
        <v>МКЛ 8-3-03-2020-3</v>
      </c>
    </row>
    <row r="58" spans="1:13" s="32" customFormat="1" x14ac:dyDescent="0.25">
      <c r="A58" s="32">
        <v>57</v>
      </c>
      <c r="B58" s="32" t="s">
        <v>514</v>
      </c>
      <c r="C58" s="32">
        <v>42.56</v>
      </c>
      <c r="D58" s="32">
        <v>333660</v>
      </c>
      <c r="E58" s="32">
        <v>342578</v>
      </c>
      <c r="F58" s="32">
        <v>351208</v>
      </c>
      <c r="G58" s="32">
        <v>360126</v>
      </c>
      <c r="H58" s="32">
        <v>368756</v>
      </c>
      <c r="I58" s="32">
        <v>377674</v>
      </c>
      <c r="J58" s="32">
        <v>378825</v>
      </c>
      <c r="K58" s="32">
        <v>378825</v>
      </c>
      <c r="L58" s="32">
        <v>378825</v>
      </c>
      <c r="M58" s="32" t="str">
        <f>VLOOKUP(B58,'[1]Список клиентов 360'!$G$5:$G$356,1,0)</f>
        <v>МКЛ 8-3-03-2020-4</v>
      </c>
    </row>
    <row r="61" spans="1:13" x14ac:dyDescent="0.25">
      <c r="D61" s="1">
        <f>SUM(D2:D58)</f>
        <v>61335919.510000005</v>
      </c>
      <c r="E61" s="19">
        <f>SUM(E2:E58)</f>
        <v>59900498</v>
      </c>
      <c r="F61" s="19">
        <f t="shared" ref="F61:I61" si="0">SUM(F2:F58)</f>
        <v>49803720.510000005</v>
      </c>
      <c r="G61" s="19">
        <f t="shared" si="0"/>
        <v>49166149.510000005</v>
      </c>
      <c r="H61" s="19">
        <f t="shared" si="0"/>
        <v>48115351.890000001</v>
      </c>
      <c r="I61" s="19">
        <f t="shared" si="0"/>
        <v>46992257.380000003</v>
      </c>
      <c r="J61" s="19">
        <f>SUM(J2:J58)</f>
        <v>44827493.890000001</v>
      </c>
      <c r="K61" s="19">
        <f>SUM(K2:K58)</f>
        <v>40690796.380000003</v>
      </c>
      <c r="L61" s="19">
        <f>SUM(L2:L58)</f>
        <v>37435758.170000002</v>
      </c>
    </row>
    <row r="62" spans="1:13" x14ac:dyDescent="0.25">
      <c r="B62" t="s">
        <v>2</v>
      </c>
      <c r="E62" s="19">
        <f t="shared" ref="E62:L62" si="1">IF(D61&gt;E61,D61-E61,"-")</f>
        <v>1435421.5100000054</v>
      </c>
      <c r="F62" s="19">
        <f t="shared" si="1"/>
        <v>10096777.489999995</v>
      </c>
      <c r="G62" s="19">
        <f t="shared" si="1"/>
        <v>637571</v>
      </c>
      <c r="H62" s="19">
        <f t="shared" si="1"/>
        <v>1050797.6200000048</v>
      </c>
      <c r="I62" s="19">
        <f t="shared" si="1"/>
        <v>1123094.5099999979</v>
      </c>
      <c r="J62" s="19">
        <f t="shared" si="1"/>
        <v>2164763.4900000021</v>
      </c>
      <c r="K62" s="19">
        <f t="shared" si="1"/>
        <v>4136697.5099999979</v>
      </c>
      <c r="L62" s="19">
        <f t="shared" si="1"/>
        <v>3255038.2100000009</v>
      </c>
    </row>
    <row r="63" spans="1:13" x14ac:dyDescent="0.25">
      <c r="B63" t="s">
        <v>1</v>
      </c>
      <c r="C63" s="21">
        <f>SUMPRODUCT(D2:D58,C2:C58)/D61</f>
        <v>40.781540848471082</v>
      </c>
    </row>
  </sheetData>
  <autoFilter ref="B1:E1" xr:uid="{FD52782C-0AA9-4B44-9DB7-9F3BA9B8D587}">
    <sortState xmlns:xlrd2="http://schemas.microsoft.com/office/spreadsheetml/2017/richdata2" ref="B2:E395">
      <sortCondition ref="C1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6682-D38B-4CEB-BE09-0E3EA08E1A65}">
  <dimension ref="A1:L73"/>
  <sheetViews>
    <sheetView topLeftCell="A49" workbookViewId="0">
      <selection activeCell="E72" sqref="E72:K72"/>
    </sheetView>
  </sheetViews>
  <sheetFormatPr defaultRowHeight="15" x14ac:dyDescent="0.25"/>
  <cols>
    <col min="8" max="8" width="11" bestFit="1" customWidth="1"/>
  </cols>
  <sheetData>
    <row r="1" spans="1:12" x14ac:dyDescent="0.25">
      <c r="B1" s="19" t="s">
        <v>0</v>
      </c>
      <c r="C1" s="19" t="s">
        <v>1</v>
      </c>
      <c r="D1" s="19">
        <v>202303</v>
      </c>
      <c r="E1" s="19">
        <v>202304</v>
      </c>
      <c r="F1" s="19">
        <v>202305</v>
      </c>
      <c r="G1" s="19">
        <v>202306</v>
      </c>
      <c r="H1" s="19">
        <v>202307</v>
      </c>
      <c r="I1" s="19">
        <v>202308</v>
      </c>
      <c r="J1" s="38">
        <v>202309</v>
      </c>
      <c r="K1" s="19">
        <v>202310</v>
      </c>
      <c r="L1" t="s">
        <v>358</v>
      </c>
    </row>
    <row r="2" spans="1:12" x14ac:dyDescent="0.25">
      <c r="A2">
        <v>1</v>
      </c>
      <c r="B2" t="s">
        <v>556</v>
      </c>
      <c r="C2">
        <v>42.57</v>
      </c>
      <c r="D2">
        <v>607460</v>
      </c>
      <c r="E2">
        <v>607460</v>
      </c>
      <c r="F2">
        <v>361337</v>
      </c>
      <c r="G2">
        <v>352668</v>
      </c>
      <c r="H2">
        <v>62868</v>
      </c>
    </row>
    <row r="3" spans="1:12" x14ac:dyDescent="0.25">
      <c r="A3">
        <v>2</v>
      </c>
      <c r="B3" t="s">
        <v>557</v>
      </c>
      <c r="C3">
        <v>42.57</v>
      </c>
      <c r="D3">
        <v>899522</v>
      </c>
      <c r="E3">
        <v>923173</v>
      </c>
      <c r="F3">
        <v>926327</v>
      </c>
      <c r="G3">
        <v>926327</v>
      </c>
      <c r="H3">
        <v>926327</v>
      </c>
      <c r="I3">
        <v>876027</v>
      </c>
      <c r="J3">
        <v>825727</v>
      </c>
      <c r="K3">
        <v>775427</v>
      </c>
    </row>
    <row r="4" spans="1:12" x14ac:dyDescent="0.25">
      <c r="A4">
        <v>3</v>
      </c>
      <c r="B4" t="s">
        <v>558</v>
      </c>
      <c r="C4">
        <v>42.56</v>
      </c>
      <c r="D4">
        <v>515644</v>
      </c>
      <c r="E4">
        <v>529202</v>
      </c>
      <c r="F4">
        <v>531009</v>
      </c>
      <c r="G4">
        <v>531009</v>
      </c>
      <c r="H4">
        <v>480579</v>
      </c>
      <c r="I4">
        <v>480579</v>
      </c>
      <c r="J4">
        <v>480579</v>
      </c>
      <c r="K4">
        <v>480579</v>
      </c>
    </row>
    <row r="5" spans="1:12" x14ac:dyDescent="0.25">
      <c r="A5">
        <v>4</v>
      </c>
      <c r="B5" t="s">
        <v>559</v>
      </c>
      <c r="C5">
        <v>42.56</v>
      </c>
      <c r="D5">
        <v>1013614</v>
      </c>
      <c r="E5">
        <v>1040003</v>
      </c>
      <c r="F5">
        <v>1067272</v>
      </c>
      <c r="G5">
        <v>1093662</v>
      </c>
      <c r="H5">
        <v>1120931</v>
      </c>
      <c r="I5">
        <v>1097221</v>
      </c>
    </row>
    <row r="6" spans="1:12" x14ac:dyDescent="0.25">
      <c r="A6">
        <v>5</v>
      </c>
      <c r="B6" t="s">
        <v>560</v>
      </c>
      <c r="C6">
        <v>42.58</v>
      </c>
      <c r="D6">
        <v>1537630</v>
      </c>
      <c r="E6">
        <v>1332330</v>
      </c>
    </row>
    <row r="7" spans="1:12" x14ac:dyDescent="0.25">
      <c r="A7">
        <v>6</v>
      </c>
      <c r="B7" t="s">
        <v>561</v>
      </c>
      <c r="C7">
        <v>42.57</v>
      </c>
      <c r="D7">
        <v>3838540</v>
      </c>
      <c r="E7">
        <v>3937669</v>
      </c>
      <c r="F7">
        <v>3987234</v>
      </c>
      <c r="G7">
        <v>3987234</v>
      </c>
      <c r="H7">
        <v>3987234</v>
      </c>
      <c r="I7">
        <v>3987234</v>
      </c>
      <c r="J7">
        <v>3987234</v>
      </c>
      <c r="K7">
        <v>3987234</v>
      </c>
    </row>
    <row r="8" spans="1:12" x14ac:dyDescent="0.25">
      <c r="A8">
        <v>7</v>
      </c>
      <c r="B8" t="s">
        <v>562</v>
      </c>
      <c r="C8">
        <v>42.56</v>
      </c>
      <c r="D8">
        <v>2547548</v>
      </c>
      <c r="E8">
        <v>2614002</v>
      </c>
      <c r="F8">
        <v>2682670</v>
      </c>
      <c r="G8">
        <v>2749124</v>
      </c>
    </row>
    <row r="9" spans="1:12" x14ac:dyDescent="0.25">
      <c r="A9">
        <v>8</v>
      </c>
      <c r="B9" t="s">
        <v>563</v>
      </c>
      <c r="C9">
        <v>42.56</v>
      </c>
      <c r="D9">
        <v>505578</v>
      </c>
      <c r="E9">
        <v>506888</v>
      </c>
      <c r="F9">
        <v>506888</v>
      </c>
      <c r="G9">
        <v>506888</v>
      </c>
      <c r="H9">
        <v>506888</v>
      </c>
      <c r="I9">
        <v>463666</v>
      </c>
      <c r="J9">
        <v>463666</v>
      </c>
      <c r="K9">
        <v>463666</v>
      </c>
    </row>
    <row r="10" spans="1:12" x14ac:dyDescent="0.25">
      <c r="A10">
        <v>9</v>
      </c>
      <c r="B10" t="s">
        <v>564</v>
      </c>
      <c r="C10">
        <v>42.57</v>
      </c>
      <c r="D10">
        <v>797713</v>
      </c>
      <c r="E10">
        <v>574672</v>
      </c>
      <c r="F10">
        <v>576740</v>
      </c>
      <c r="G10">
        <v>527499</v>
      </c>
      <c r="H10">
        <v>424607</v>
      </c>
      <c r="I10">
        <v>233650</v>
      </c>
      <c r="J10">
        <v>213850</v>
      </c>
    </row>
    <row r="11" spans="1:12" x14ac:dyDescent="0.25">
      <c r="A11">
        <v>10</v>
      </c>
      <c r="B11" t="s">
        <v>565</v>
      </c>
      <c r="C11">
        <v>37.130000000000003</v>
      </c>
      <c r="D11">
        <v>1404424</v>
      </c>
      <c r="E11">
        <v>1404424</v>
      </c>
      <c r="F11">
        <v>1404424</v>
      </c>
      <c r="G11">
        <v>441389</v>
      </c>
      <c r="H11">
        <v>441389</v>
      </c>
      <c r="I11">
        <v>341389</v>
      </c>
      <c r="J11">
        <v>341389</v>
      </c>
    </row>
    <row r="12" spans="1:12" x14ac:dyDescent="0.25">
      <c r="A12">
        <v>11</v>
      </c>
      <c r="B12" t="s">
        <v>566</v>
      </c>
      <c r="C12">
        <v>37.15</v>
      </c>
      <c r="D12">
        <v>513368</v>
      </c>
      <c r="E12">
        <v>513368</v>
      </c>
      <c r="F12">
        <v>513368</v>
      </c>
      <c r="G12">
        <v>413368</v>
      </c>
      <c r="H12">
        <v>413368</v>
      </c>
      <c r="I12">
        <v>413368</v>
      </c>
      <c r="J12">
        <v>413368</v>
      </c>
    </row>
    <row r="13" spans="1:12" x14ac:dyDescent="0.25">
      <c r="A13">
        <v>12</v>
      </c>
      <c r="B13" t="s">
        <v>567</v>
      </c>
      <c r="C13">
        <v>42.58</v>
      </c>
      <c r="D13">
        <v>1050011</v>
      </c>
      <c r="E13">
        <v>1050011</v>
      </c>
      <c r="F13">
        <v>1050011</v>
      </c>
      <c r="G13">
        <v>1050011</v>
      </c>
      <c r="H13">
        <v>1050011</v>
      </c>
      <c r="I13">
        <v>1050011</v>
      </c>
      <c r="J13">
        <v>1050011</v>
      </c>
      <c r="K13">
        <v>1050011</v>
      </c>
    </row>
    <row r="14" spans="1:12" x14ac:dyDescent="0.25">
      <c r="A14">
        <v>13</v>
      </c>
      <c r="B14" t="s">
        <v>568</v>
      </c>
      <c r="C14">
        <v>42.55</v>
      </c>
      <c r="D14">
        <v>842877</v>
      </c>
      <c r="E14">
        <v>855444</v>
      </c>
      <c r="F14">
        <v>855444</v>
      </c>
      <c r="G14">
        <v>855444</v>
      </c>
      <c r="H14">
        <v>855444</v>
      </c>
      <c r="I14">
        <v>855444</v>
      </c>
      <c r="J14">
        <v>840292</v>
      </c>
      <c r="K14">
        <v>592292</v>
      </c>
    </row>
    <row r="15" spans="1:12" x14ac:dyDescent="0.25">
      <c r="A15">
        <v>14</v>
      </c>
      <c r="B15" t="s">
        <v>569</v>
      </c>
      <c r="C15">
        <v>37.14</v>
      </c>
      <c r="D15">
        <v>999831</v>
      </c>
      <c r="E15">
        <v>999831</v>
      </c>
      <c r="F15">
        <v>999831</v>
      </c>
      <c r="G15">
        <v>999831</v>
      </c>
      <c r="H15">
        <v>999831</v>
      </c>
      <c r="I15">
        <v>999831</v>
      </c>
      <c r="J15">
        <v>999831</v>
      </c>
      <c r="K15">
        <v>999831</v>
      </c>
    </row>
    <row r="16" spans="1:12" x14ac:dyDescent="0.25">
      <c r="A16">
        <v>15</v>
      </c>
      <c r="B16" t="s">
        <v>570</v>
      </c>
      <c r="C16">
        <v>42.59</v>
      </c>
      <c r="D16">
        <v>2080730</v>
      </c>
      <c r="E16">
        <v>2080730</v>
      </c>
      <c r="F16">
        <v>2080730</v>
      </c>
      <c r="G16">
        <v>2080730</v>
      </c>
      <c r="H16">
        <v>2080730</v>
      </c>
      <c r="I16">
        <v>2080730</v>
      </c>
      <c r="J16">
        <v>2021030</v>
      </c>
      <c r="K16">
        <v>2000690</v>
      </c>
    </row>
    <row r="17" spans="1:11" x14ac:dyDescent="0.25">
      <c r="A17">
        <v>16</v>
      </c>
      <c r="B17" t="s">
        <v>571</v>
      </c>
      <c r="C17">
        <v>42.59</v>
      </c>
      <c r="D17">
        <v>71534</v>
      </c>
      <c r="E17">
        <v>71534</v>
      </c>
      <c r="F17">
        <v>71534</v>
      </c>
      <c r="G17">
        <v>61734</v>
      </c>
    </row>
    <row r="18" spans="1:11" x14ac:dyDescent="0.25">
      <c r="A18">
        <v>17</v>
      </c>
      <c r="B18" t="s">
        <v>572</v>
      </c>
      <c r="C18">
        <v>42.57</v>
      </c>
      <c r="D18">
        <v>1888352</v>
      </c>
      <c r="E18">
        <v>1888352</v>
      </c>
      <c r="F18">
        <v>1888352</v>
      </c>
      <c r="G18">
        <v>1888352</v>
      </c>
      <c r="H18">
        <v>1888352</v>
      </c>
      <c r="I18">
        <v>1888352</v>
      </c>
      <c r="J18">
        <v>1888352</v>
      </c>
      <c r="K18">
        <v>1888352</v>
      </c>
    </row>
    <row r="19" spans="1:11" x14ac:dyDescent="0.25">
      <c r="A19">
        <v>18</v>
      </c>
      <c r="B19" t="s">
        <v>573</v>
      </c>
      <c r="C19">
        <v>42.58</v>
      </c>
      <c r="D19">
        <v>73450</v>
      </c>
      <c r="E19">
        <v>73450</v>
      </c>
      <c r="F19">
        <v>73450</v>
      </c>
      <c r="G19">
        <v>73450</v>
      </c>
      <c r="H19">
        <v>73450</v>
      </c>
    </row>
    <row r="20" spans="1:11" x14ac:dyDescent="0.25">
      <c r="A20">
        <v>19</v>
      </c>
      <c r="B20" t="s">
        <v>574</v>
      </c>
      <c r="C20">
        <v>42.55</v>
      </c>
      <c r="D20">
        <v>1024840</v>
      </c>
      <c r="E20">
        <v>1051881</v>
      </c>
      <c r="F20">
        <v>1078921</v>
      </c>
      <c r="G20">
        <v>1078921</v>
      </c>
      <c r="H20">
        <v>719587</v>
      </c>
      <c r="I20">
        <v>719587</v>
      </c>
      <c r="J20">
        <v>638990</v>
      </c>
      <c r="K20">
        <v>611220</v>
      </c>
    </row>
    <row r="21" spans="1:11" x14ac:dyDescent="0.25">
      <c r="A21">
        <v>20</v>
      </c>
      <c r="B21" t="s">
        <v>576</v>
      </c>
      <c r="C21">
        <v>28.07</v>
      </c>
      <c r="D21">
        <v>1318841</v>
      </c>
      <c r="E21">
        <v>1334457</v>
      </c>
      <c r="F21">
        <v>1334457</v>
      </c>
      <c r="G21">
        <v>1334457</v>
      </c>
      <c r="H21">
        <v>1334457</v>
      </c>
      <c r="I21">
        <v>1334457</v>
      </c>
      <c r="J21">
        <v>1334457</v>
      </c>
      <c r="K21">
        <v>1334457</v>
      </c>
    </row>
    <row r="22" spans="1:11" x14ac:dyDescent="0.25">
      <c r="A22">
        <v>21</v>
      </c>
      <c r="B22" t="s">
        <v>577</v>
      </c>
      <c r="C22">
        <v>42.55</v>
      </c>
      <c r="D22">
        <v>449285</v>
      </c>
      <c r="E22">
        <v>456773</v>
      </c>
      <c r="F22">
        <v>456773</v>
      </c>
      <c r="G22">
        <v>456773</v>
      </c>
      <c r="H22">
        <v>456773</v>
      </c>
      <c r="I22">
        <v>456773</v>
      </c>
      <c r="J22">
        <v>456773</v>
      </c>
      <c r="K22">
        <v>456773</v>
      </c>
    </row>
    <row r="23" spans="1:11" x14ac:dyDescent="0.25">
      <c r="A23">
        <v>22</v>
      </c>
      <c r="B23" t="s">
        <v>578</v>
      </c>
      <c r="C23">
        <v>42.57</v>
      </c>
      <c r="D23">
        <v>2609119</v>
      </c>
      <c r="E23">
        <v>2609119</v>
      </c>
      <c r="F23">
        <v>2609119</v>
      </c>
      <c r="G23">
        <v>2609119</v>
      </c>
      <c r="H23">
        <v>2609119</v>
      </c>
      <c r="I23">
        <v>2524496</v>
      </c>
      <c r="J23">
        <v>2524496</v>
      </c>
      <c r="K23">
        <v>2524496</v>
      </c>
    </row>
    <row r="24" spans="1:11" x14ac:dyDescent="0.25">
      <c r="A24">
        <v>23</v>
      </c>
      <c r="B24" t="s">
        <v>579</v>
      </c>
      <c r="C24">
        <v>42.57</v>
      </c>
      <c r="D24">
        <v>44413</v>
      </c>
      <c r="E24">
        <v>44413</v>
      </c>
      <c r="F24">
        <v>44413</v>
      </c>
      <c r="G24">
        <v>44413</v>
      </c>
      <c r="H24">
        <v>44413</v>
      </c>
      <c r="I24">
        <v>44413</v>
      </c>
    </row>
    <row r="25" spans="1:11" x14ac:dyDescent="0.25">
      <c r="A25">
        <v>24</v>
      </c>
      <c r="B25" t="s">
        <v>580</v>
      </c>
      <c r="C25">
        <v>42.57</v>
      </c>
      <c r="D25">
        <v>246041</v>
      </c>
      <c r="E25">
        <v>246041</v>
      </c>
      <c r="F25">
        <v>246041</v>
      </c>
      <c r="G25">
        <v>207881</v>
      </c>
      <c r="H25">
        <v>207881</v>
      </c>
      <c r="I25">
        <v>207881</v>
      </c>
      <c r="J25">
        <v>207881</v>
      </c>
      <c r="K25">
        <v>194546</v>
      </c>
    </row>
    <row r="26" spans="1:11" x14ac:dyDescent="0.25">
      <c r="A26">
        <v>25</v>
      </c>
      <c r="B26" t="s">
        <v>581</v>
      </c>
      <c r="C26">
        <v>42.56</v>
      </c>
      <c r="D26">
        <v>668091</v>
      </c>
      <c r="E26">
        <v>520359</v>
      </c>
      <c r="F26">
        <v>220359</v>
      </c>
      <c r="G26">
        <v>120359</v>
      </c>
      <c r="H26">
        <v>48171</v>
      </c>
      <c r="I26">
        <v>48171</v>
      </c>
    </row>
    <row r="27" spans="1:11" x14ac:dyDescent="0.25">
      <c r="A27">
        <v>26</v>
      </c>
      <c r="B27" t="s">
        <v>582</v>
      </c>
      <c r="C27">
        <v>42.58</v>
      </c>
      <c r="D27">
        <v>850392</v>
      </c>
      <c r="E27">
        <v>860009</v>
      </c>
      <c r="F27">
        <v>860009</v>
      </c>
      <c r="G27">
        <v>860009</v>
      </c>
    </row>
    <row r="28" spans="1:11" x14ac:dyDescent="0.25">
      <c r="A28">
        <v>27</v>
      </c>
      <c r="B28" t="s">
        <v>583</v>
      </c>
      <c r="C28">
        <v>42.58</v>
      </c>
      <c r="D28">
        <v>1029566</v>
      </c>
      <c r="E28">
        <v>1044919</v>
      </c>
      <c r="F28">
        <v>1044919</v>
      </c>
      <c r="G28">
        <v>1044919</v>
      </c>
      <c r="H28">
        <v>1044919</v>
      </c>
      <c r="I28">
        <v>1044919</v>
      </c>
      <c r="J28">
        <v>1044919</v>
      </c>
      <c r="K28">
        <v>1044919</v>
      </c>
    </row>
    <row r="29" spans="1:11" x14ac:dyDescent="0.25">
      <c r="A29">
        <v>28</v>
      </c>
      <c r="B29" t="s">
        <v>584</v>
      </c>
      <c r="C29">
        <v>37.119999999999997</v>
      </c>
      <c r="D29">
        <v>7226894</v>
      </c>
      <c r="E29">
        <v>2733930</v>
      </c>
      <c r="F29">
        <v>2807927</v>
      </c>
      <c r="G29">
        <v>2807985</v>
      </c>
      <c r="H29">
        <v>2805345.5</v>
      </c>
      <c r="I29">
        <v>2588444</v>
      </c>
      <c r="J29">
        <v>2654199</v>
      </c>
      <c r="K29">
        <v>1578147</v>
      </c>
    </row>
    <row r="30" spans="1:11" x14ac:dyDescent="0.25">
      <c r="A30">
        <v>29</v>
      </c>
      <c r="B30" t="s">
        <v>585</v>
      </c>
      <c r="C30">
        <v>42.59</v>
      </c>
      <c r="D30">
        <v>255042</v>
      </c>
    </row>
    <row r="31" spans="1:11" x14ac:dyDescent="0.25">
      <c r="A31">
        <v>30</v>
      </c>
      <c r="B31" t="s">
        <v>586</v>
      </c>
      <c r="C31">
        <v>42.59</v>
      </c>
      <c r="D31">
        <v>1265282</v>
      </c>
    </row>
    <row r="32" spans="1:11" x14ac:dyDescent="0.25">
      <c r="A32">
        <v>31</v>
      </c>
      <c r="B32" t="s">
        <v>587</v>
      </c>
      <c r="C32">
        <v>42.59</v>
      </c>
      <c r="D32">
        <v>666961</v>
      </c>
      <c r="E32">
        <v>674439</v>
      </c>
      <c r="F32">
        <v>674439</v>
      </c>
      <c r="G32">
        <v>674439</v>
      </c>
      <c r="H32">
        <v>339439</v>
      </c>
      <c r="I32">
        <v>339439</v>
      </c>
      <c r="J32">
        <v>328378</v>
      </c>
      <c r="K32">
        <v>293510</v>
      </c>
    </row>
    <row r="33" spans="1:11" x14ac:dyDescent="0.25">
      <c r="A33">
        <v>32</v>
      </c>
      <c r="B33" t="s">
        <v>588</v>
      </c>
      <c r="C33">
        <v>42.54</v>
      </c>
      <c r="D33">
        <v>71397</v>
      </c>
      <c r="E33">
        <v>71397</v>
      </c>
      <c r="F33">
        <v>45497</v>
      </c>
      <c r="G33">
        <v>45497</v>
      </c>
      <c r="H33">
        <v>45497</v>
      </c>
    </row>
    <row r="34" spans="1:11" x14ac:dyDescent="0.25">
      <c r="A34">
        <v>33</v>
      </c>
      <c r="B34" t="s">
        <v>589</v>
      </c>
      <c r="C34">
        <v>42.57</v>
      </c>
      <c r="D34">
        <v>747614</v>
      </c>
      <c r="E34">
        <v>752205</v>
      </c>
      <c r="F34">
        <v>752205</v>
      </c>
      <c r="G34">
        <v>752205</v>
      </c>
      <c r="H34">
        <v>752205</v>
      </c>
      <c r="I34">
        <v>752205</v>
      </c>
      <c r="J34">
        <v>752205</v>
      </c>
      <c r="K34">
        <v>752205</v>
      </c>
    </row>
    <row r="35" spans="1:11" x14ac:dyDescent="0.25">
      <c r="A35">
        <v>34</v>
      </c>
      <c r="B35" t="s">
        <v>590</v>
      </c>
      <c r="C35">
        <v>42.57</v>
      </c>
      <c r="D35">
        <v>424230</v>
      </c>
      <c r="E35">
        <v>426818</v>
      </c>
      <c r="F35">
        <v>426818</v>
      </c>
      <c r="G35">
        <v>426818</v>
      </c>
      <c r="H35">
        <v>426818</v>
      </c>
      <c r="I35">
        <v>426818</v>
      </c>
      <c r="J35">
        <v>426818</v>
      </c>
      <c r="K35">
        <v>426818</v>
      </c>
    </row>
    <row r="36" spans="1:11" x14ac:dyDescent="0.25">
      <c r="A36">
        <v>35</v>
      </c>
      <c r="B36" t="s">
        <v>591</v>
      </c>
      <c r="C36">
        <v>42.57</v>
      </c>
      <c r="D36">
        <v>746636</v>
      </c>
      <c r="E36">
        <v>757814</v>
      </c>
      <c r="F36">
        <v>757814</v>
      </c>
      <c r="G36">
        <v>757814</v>
      </c>
      <c r="H36">
        <v>757814</v>
      </c>
      <c r="I36">
        <v>757814</v>
      </c>
      <c r="J36">
        <v>757814</v>
      </c>
      <c r="K36">
        <v>757814</v>
      </c>
    </row>
    <row r="37" spans="1:11" x14ac:dyDescent="0.25">
      <c r="A37">
        <v>36</v>
      </c>
      <c r="B37" t="s">
        <v>592</v>
      </c>
      <c r="C37">
        <v>42.57</v>
      </c>
      <c r="D37">
        <v>1317135</v>
      </c>
      <c r="E37">
        <v>1317135</v>
      </c>
      <c r="F37">
        <v>1317135</v>
      </c>
      <c r="G37">
        <v>1174133</v>
      </c>
      <c r="H37">
        <v>1103435</v>
      </c>
      <c r="I37">
        <v>1103435</v>
      </c>
      <c r="J37">
        <v>1103435</v>
      </c>
      <c r="K37">
        <v>1074087</v>
      </c>
    </row>
    <row r="38" spans="1:11" x14ac:dyDescent="0.25">
      <c r="A38">
        <v>37</v>
      </c>
      <c r="B38" t="s">
        <v>593</v>
      </c>
      <c r="C38">
        <v>31.89</v>
      </c>
      <c r="D38">
        <v>823657</v>
      </c>
      <c r="E38">
        <v>831143</v>
      </c>
      <c r="F38">
        <v>831143</v>
      </c>
      <c r="G38">
        <v>831143</v>
      </c>
      <c r="H38">
        <v>831143</v>
      </c>
      <c r="I38">
        <v>831143</v>
      </c>
      <c r="J38">
        <v>831143</v>
      </c>
      <c r="K38">
        <v>831143</v>
      </c>
    </row>
    <row r="39" spans="1:11" x14ac:dyDescent="0.25">
      <c r="A39">
        <v>38</v>
      </c>
      <c r="B39" t="s">
        <v>594</v>
      </c>
      <c r="C39">
        <v>42.54</v>
      </c>
      <c r="D39">
        <v>772526</v>
      </c>
      <c r="E39">
        <v>772526</v>
      </c>
      <c r="F39">
        <v>772526</v>
      </c>
      <c r="G39">
        <v>772526</v>
      </c>
      <c r="H39">
        <v>772526</v>
      </c>
      <c r="I39">
        <v>772526</v>
      </c>
      <c r="J39">
        <v>772526</v>
      </c>
      <c r="K39">
        <v>772526</v>
      </c>
    </row>
    <row r="40" spans="1:11" x14ac:dyDescent="0.25">
      <c r="A40">
        <v>39</v>
      </c>
      <c r="B40" t="s">
        <v>595</v>
      </c>
      <c r="C40">
        <v>42.55</v>
      </c>
      <c r="D40">
        <v>84194</v>
      </c>
      <c r="E40">
        <v>84194</v>
      </c>
      <c r="F40">
        <v>84194</v>
      </c>
      <c r="G40">
        <v>84194</v>
      </c>
      <c r="H40">
        <v>84194</v>
      </c>
      <c r="I40">
        <v>84194</v>
      </c>
      <c r="J40">
        <v>84194</v>
      </c>
      <c r="K40">
        <v>84194</v>
      </c>
    </row>
    <row r="41" spans="1:11" x14ac:dyDescent="0.25">
      <c r="A41">
        <v>40</v>
      </c>
      <c r="B41" t="s">
        <v>596</v>
      </c>
      <c r="C41">
        <v>42.57</v>
      </c>
      <c r="D41">
        <v>1643861</v>
      </c>
      <c r="E41">
        <v>1643861</v>
      </c>
      <c r="F41">
        <v>1643861</v>
      </c>
      <c r="G41">
        <v>1643861</v>
      </c>
      <c r="H41">
        <v>1643861</v>
      </c>
      <c r="I41">
        <v>1535151</v>
      </c>
      <c r="J41">
        <v>1403656</v>
      </c>
      <c r="K41">
        <v>1276141</v>
      </c>
    </row>
    <row r="42" spans="1:11" x14ac:dyDescent="0.25">
      <c r="A42">
        <v>41</v>
      </c>
      <c r="B42" t="s">
        <v>597</v>
      </c>
      <c r="C42">
        <v>42.56</v>
      </c>
      <c r="D42">
        <v>432743</v>
      </c>
      <c r="E42">
        <v>432743</v>
      </c>
      <c r="F42">
        <v>432743</v>
      </c>
      <c r="G42">
        <v>432743</v>
      </c>
      <c r="H42">
        <v>432743</v>
      </c>
      <c r="I42">
        <v>432743</v>
      </c>
      <c r="J42">
        <v>432743</v>
      </c>
      <c r="K42">
        <v>432743</v>
      </c>
    </row>
    <row r="43" spans="1:11" x14ac:dyDescent="0.25">
      <c r="A43">
        <v>42</v>
      </c>
      <c r="B43" t="s">
        <v>598</v>
      </c>
      <c r="C43">
        <v>39.81</v>
      </c>
      <c r="D43">
        <v>452919</v>
      </c>
      <c r="E43">
        <v>280889</v>
      </c>
      <c r="F43">
        <v>288816</v>
      </c>
      <c r="G43">
        <v>296502</v>
      </c>
      <c r="H43">
        <v>294489</v>
      </c>
      <c r="I43">
        <v>302148</v>
      </c>
      <c r="J43">
        <v>152536</v>
      </c>
      <c r="K43">
        <v>127615</v>
      </c>
    </row>
    <row r="44" spans="1:11" x14ac:dyDescent="0.25">
      <c r="A44">
        <v>43</v>
      </c>
      <c r="B44" t="s">
        <v>599</v>
      </c>
      <c r="C44">
        <v>42.58</v>
      </c>
      <c r="D44">
        <v>1267350</v>
      </c>
      <c r="E44">
        <v>1279556</v>
      </c>
      <c r="F44">
        <v>1279556</v>
      </c>
      <c r="G44">
        <v>1279556</v>
      </c>
      <c r="H44">
        <v>1279556</v>
      </c>
      <c r="I44">
        <v>1279556</v>
      </c>
      <c r="J44">
        <v>1279556</v>
      </c>
      <c r="K44">
        <v>1279556</v>
      </c>
    </row>
    <row r="45" spans="1:11" x14ac:dyDescent="0.25">
      <c r="A45">
        <v>44</v>
      </c>
      <c r="B45" t="s">
        <v>600</v>
      </c>
      <c r="C45">
        <v>42.56</v>
      </c>
      <c r="D45">
        <v>614417</v>
      </c>
    </row>
    <row r="46" spans="1:11" x14ac:dyDescent="0.25">
      <c r="A46">
        <v>45</v>
      </c>
      <c r="B46" t="s">
        <v>601</v>
      </c>
      <c r="C46">
        <v>42.57</v>
      </c>
      <c r="D46">
        <v>301356</v>
      </c>
      <c r="E46">
        <v>309131</v>
      </c>
      <c r="F46">
        <v>316647</v>
      </c>
      <c r="G46">
        <v>316647</v>
      </c>
      <c r="H46">
        <v>316647</v>
      </c>
      <c r="I46">
        <v>316647</v>
      </c>
      <c r="J46">
        <v>316647</v>
      </c>
      <c r="K46">
        <v>316647</v>
      </c>
    </row>
    <row r="47" spans="1:11" x14ac:dyDescent="0.25">
      <c r="A47">
        <v>46</v>
      </c>
      <c r="B47" t="s">
        <v>602</v>
      </c>
      <c r="C47">
        <v>42.58</v>
      </c>
      <c r="D47">
        <v>1031384</v>
      </c>
      <c r="E47">
        <v>1058508</v>
      </c>
      <c r="F47">
        <v>1060316</v>
      </c>
      <c r="G47">
        <v>1060316</v>
      </c>
      <c r="H47">
        <v>1060316</v>
      </c>
      <c r="I47">
        <v>1060316</v>
      </c>
      <c r="J47">
        <v>1060316</v>
      </c>
      <c r="K47">
        <v>1060316</v>
      </c>
    </row>
    <row r="48" spans="1:11" x14ac:dyDescent="0.25">
      <c r="A48">
        <v>47</v>
      </c>
      <c r="B48" t="s">
        <v>603</v>
      </c>
      <c r="C48">
        <v>42.57</v>
      </c>
      <c r="D48">
        <v>2952648</v>
      </c>
      <c r="E48">
        <v>2663947</v>
      </c>
    </row>
    <row r="49" spans="1:11" x14ac:dyDescent="0.25">
      <c r="A49">
        <v>48</v>
      </c>
      <c r="B49" t="s">
        <v>604</v>
      </c>
      <c r="C49">
        <v>42.57</v>
      </c>
      <c r="D49">
        <v>478350</v>
      </c>
      <c r="E49">
        <v>479580</v>
      </c>
      <c r="F49">
        <v>479580</v>
      </c>
      <c r="G49">
        <v>479580</v>
      </c>
      <c r="H49">
        <v>479580</v>
      </c>
      <c r="I49">
        <v>479580</v>
      </c>
      <c r="J49">
        <v>438594</v>
      </c>
      <c r="K49">
        <v>380123</v>
      </c>
    </row>
    <row r="50" spans="1:11" x14ac:dyDescent="0.25">
      <c r="A50">
        <v>49</v>
      </c>
      <c r="B50" t="s">
        <v>605</v>
      </c>
      <c r="C50">
        <v>42.57</v>
      </c>
      <c r="D50">
        <v>819011</v>
      </c>
      <c r="E50">
        <v>824050</v>
      </c>
      <c r="F50">
        <v>824050</v>
      </c>
      <c r="G50">
        <v>824050</v>
      </c>
      <c r="H50">
        <v>824050</v>
      </c>
      <c r="I50">
        <v>824050</v>
      </c>
      <c r="J50">
        <v>824050</v>
      </c>
      <c r="K50">
        <v>824050</v>
      </c>
    </row>
    <row r="51" spans="1:11" x14ac:dyDescent="0.25">
      <c r="A51">
        <v>50</v>
      </c>
      <c r="B51" t="s">
        <v>606</v>
      </c>
      <c r="C51">
        <v>42.58</v>
      </c>
      <c r="D51">
        <v>825792</v>
      </c>
      <c r="E51">
        <v>781488</v>
      </c>
      <c r="F51">
        <v>802007</v>
      </c>
    </row>
    <row r="52" spans="1:11" x14ac:dyDescent="0.25">
      <c r="A52">
        <v>51</v>
      </c>
      <c r="B52" t="s">
        <v>607</v>
      </c>
      <c r="C52">
        <v>42.55</v>
      </c>
      <c r="D52">
        <v>787473</v>
      </c>
      <c r="E52">
        <v>787473</v>
      </c>
      <c r="F52">
        <v>787473</v>
      </c>
      <c r="G52">
        <v>787473</v>
      </c>
      <c r="H52">
        <v>787473</v>
      </c>
      <c r="I52">
        <v>787473</v>
      </c>
      <c r="J52">
        <v>787473</v>
      </c>
      <c r="K52">
        <v>787473</v>
      </c>
    </row>
    <row r="53" spans="1:11" x14ac:dyDescent="0.25">
      <c r="A53">
        <v>52</v>
      </c>
      <c r="B53" t="s">
        <v>608</v>
      </c>
      <c r="C53">
        <v>42.55</v>
      </c>
      <c r="D53">
        <v>4440161</v>
      </c>
      <c r="E53">
        <v>4251372</v>
      </c>
      <c r="F53">
        <v>4334364</v>
      </c>
      <c r="G53">
        <v>4334364</v>
      </c>
      <c r="H53">
        <v>4334364</v>
      </c>
      <c r="I53">
        <v>4334364</v>
      </c>
      <c r="J53">
        <v>4334364</v>
      </c>
      <c r="K53">
        <v>4334364</v>
      </c>
    </row>
    <row r="54" spans="1:11" x14ac:dyDescent="0.25">
      <c r="A54">
        <v>53</v>
      </c>
      <c r="B54" t="s">
        <v>609</v>
      </c>
      <c r="C54">
        <v>42.57</v>
      </c>
      <c r="D54">
        <v>1764448</v>
      </c>
      <c r="E54">
        <v>1784566</v>
      </c>
      <c r="F54">
        <v>1784566</v>
      </c>
      <c r="G54">
        <v>1784566</v>
      </c>
      <c r="H54">
        <v>1712927</v>
      </c>
      <c r="I54">
        <v>1686847</v>
      </c>
      <c r="J54">
        <v>1670173</v>
      </c>
      <c r="K54">
        <v>1652113</v>
      </c>
    </row>
    <row r="55" spans="1:11" x14ac:dyDescent="0.25">
      <c r="A55">
        <v>54</v>
      </c>
      <c r="B55" t="s">
        <v>610</v>
      </c>
      <c r="C55">
        <v>42.57</v>
      </c>
      <c r="D55">
        <v>995229</v>
      </c>
      <c r="E55">
        <v>1020874</v>
      </c>
      <c r="F55">
        <v>1047372</v>
      </c>
      <c r="G55">
        <v>1073016</v>
      </c>
      <c r="H55">
        <v>1099516</v>
      </c>
      <c r="I55">
        <v>1126014</v>
      </c>
      <c r="J55">
        <v>1151658</v>
      </c>
      <c r="K55">
        <v>1178157</v>
      </c>
    </row>
    <row r="56" spans="1:11" x14ac:dyDescent="0.25">
      <c r="A56">
        <v>55</v>
      </c>
      <c r="B56" t="s">
        <v>611</v>
      </c>
      <c r="C56">
        <v>42.57</v>
      </c>
      <c r="D56">
        <v>433367</v>
      </c>
      <c r="E56">
        <v>433367</v>
      </c>
      <c r="F56">
        <v>433367</v>
      </c>
      <c r="G56">
        <v>433367</v>
      </c>
      <c r="H56">
        <v>433367</v>
      </c>
      <c r="I56">
        <v>433367</v>
      </c>
      <c r="J56">
        <v>433367</v>
      </c>
      <c r="K56">
        <v>433367</v>
      </c>
    </row>
    <row r="57" spans="1:11" x14ac:dyDescent="0.25">
      <c r="A57">
        <v>56</v>
      </c>
      <c r="B57" t="s">
        <v>612</v>
      </c>
      <c r="C57">
        <v>42.59</v>
      </c>
      <c r="D57">
        <v>427713</v>
      </c>
      <c r="E57">
        <v>427713</v>
      </c>
      <c r="F57">
        <v>402427</v>
      </c>
      <c r="G57">
        <v>369163</v>
      </c>
      <c r="H57">
        <v>193163</v>
      </c>
      <c r="I57">
        <v>161363</v>
      </c>
      <c r="J57">
        <v>129263</v>
      </c>
      <c r="K57">
        <v>96963</v>
      </c>
    </row>
    <row r="58" spans="1:11" x14ac:dyDescent="0.25">
      <c r="A58">
        <v>57</v>
      </c>
      <c r="B58" t="s">
        <v>613</v>
      </c>
      <c r="C58">
        <v>42.57</v>
      </c>
      <c r="D58">
        <v>1077751</v>
      </c>
    </row>
    <row r="59" spans="1:11" x14ac:dyDescent="0.25">
      <c r="A59">
        <v>58</v>
      </c>
      <c r="B59" t="s">
        <v>614</v>
      </c>
      <c r="C59">
        <v>42.57</v>
      </c>
      <c r="D59">
        <v>949232</v>
      </c>
      <c r="E59">
        <v>949232</v>
      </c>
      <c r="F59">
        <v>949232</v>
      </c>
      <c r="G59">
        <v>949232</v>
      </c>
      <c r="H59">
        <v>949232</v>
      </c>
      <c r="I59">
        <v>949232</v>
      </c>
      <c r="J59">
        <v>949232</v>
      </c>
      <c r="K59">
        <v>949232</v>
      </c>
    </row>
    <row r="60" spans="1:11" x14ac:dyDescent="0.25">
      <c r="A60">
        <v>59</v>
      </c>
      <c r="B60" t="s">
        <v>615</v>
      </c>
      <c r="C60">
        <v>39.83</v>
      </c>
      <c r="D60">
        <v>1031244</v>
      </c>
      <c r="E60">
        <v>1056860</v>
      </c>
      <c r="F60">
        <v>1083330</v>
      </c>
      <c r="G60">
        <v>1108947</v>
      </c>
      <c r="H60">
        <v>1135417</v>
      </c>
      <c r="I60">
        <v>1161887</v>
      </c>
      <c r="J60">
        <v>1187504</v>
      </c>
      <c r="K60">
        <v>1213973</v>
      </c>
    </row>
    <row r="61" spans="1:11" x14ac:dyDescent="0.25">
      <c r="A61">
        <v>60</v>
      </c>
      <c r="B61" t="s">
        <v>616</v>
      </c>
      <c r="C61">
        <v>42.54</v>
      </c>
      <c r="D61">
        <v>113175</v>
      </c>
      <c r="E61">
        <v>116072</v>
      </c>
    </row>
    <row r="62" spans="1:11" x14ac:dyDescent="0.25">
      <c r="A62">
        <v>61</v>
      </c>
      <c r="B62" t="s">
        <v>617</v>
      </c>
      <c r="C62">
        <v>39.83</v>
      </c>
      <c r="D62">
        <v>868963</v>
      </c>
      <c r="E62">
        <v>890840</v>
      </c>
      <c r="F62">
        <v>913445</v>
      </c>
      <c r="G62">
        <v>935321</v>
      </c>
      <c r="H62">
        <v>957927</v>
      </c>
      <c r="I62">
        <v>980533</v>
      </c>
      <c r="J62">
        <v>1002410</v>
      </c>
      <c r="K62">
        <v>1025015</v>
      </c>
    </row>
    <row r="63" spans="1:11" x14ac:dyDescent="0.25">
      <c r="A63">
        <v>62</v>
      </c>
      <c r="B63" t="s">
        <v>618</v>
      </c>
      <c r="C63">
        <v>42.59</v>
      </c>
      <c r="D63">
        <v>522163</v>
      </c>
      <c r="E63">
        <v>528040</v>
      </c>
      <c r="F63">
        <v>528040</v>
      </c>
      <c r="G63">
        <v>528040</v>
      </c>
      <c r="H63">
        <v>528040</v>
      </c>
      <c r="I63">
        <v>528040</v>
      </c>
      <c r="J63">
        <v>528040</v>
      </c>
      <c r="K63">
        <v>528040</v>
      </c>
    </row>
    <row r="64" spans="1:11" x14ac:dyDescent="0.25">
      <c r="A64">
        <v>63</v>
      </c>
      <c r="B64" t="s">
        <v>619</v>
      </c>
      <c r="C64">
        <v>42.57</v>
      </c>
      <c r="D64">
        <v>1091708</v>
      </c>
      <c r="E64">
        <v>1110795</v>
      </c>
      <c r="F64">
        <v>1110795</v>
      </c>
      <c r="G64">
        <v>610795</v>
      </c>
      <c r="H64">
        <v>610795</v>
      </c>
      <c r="I64">
        <v>610795</v>
      </c>
      <c r="J64">
        <v>610795</v>
      </c>
      <c r="K64">
        <v>610795</v>
      </c>
    </row>
    <row r="65" spans="1:12" x14ac:dyDescent="0.25">
      <c r="A65">
        <v>64</v>
      </c>
      <c r="B65" t="s">
        <v>620</v>
      </c>
      <c r="C65">
        <v>42.56</v>
      </c>
      <c r="D65">
        <v>1097450</v>
      </c>
      <c r="E65">
        <v>1107847</v>
      </c>
      <c r="F65">
        <v>1107847</v>
      </c>
      <c r="G65">
        <v>1107847</v>
      </c>
      <c r="H65">
        <v>1107847</v>
      </c>
      <c r="I65">
        <v>1107847</v>
      </c>
      <c r="J65">
        <v>1107847</v>
      </c>
      <c r="K65">
        <v>1107847</v>
      </c>
    </row>
    <row r="66" spans="1:12" x14ac:dyDescent="0.25">
      <c r="A66">
        <v>65</v>
      </c>
      <c r="B66" t="s">
        <v>621</v>
      </c>
      <c r="C66">
        <v>28.07</v>
      </c>
      <c r="D66">
        <v>2108266</v>
      </c>
      <c r="E66">
        <v>2122916</v>
      </c>
      <c r="F66">
        <v>2122916</v>
      </c>
      <c r="G66">
        <v>2122916</v>
      </c>
      <c r="H66">
        <v>1897916</v>
      </c>
      <c r="I66">
        <v>1797896</v>
      </c>
      <c r="J66">
        <v>1797896</v>
      </c>
      <c r="K66">
        <v>1797896</v>
      </c>
    </row>
    <row r="67" spans="1:12" x14ac:dyDescent="0.25">
      <c r="A67">
        <v>66</v>
      </c>
      <c r="B67" t="s">
        <v>622</v>
      </c>
      <c r="C67">
        <v>42.57</v>
      </c>
      <c r="D67">
        <v>784230</v>
      </c>
      <c r="E67">
        <v>797348</v>
      </c>
      <c r="F67">
        <v>797348</v>
      </c>
      <c r="G67">
        <v>797348</v>
      </c>
      <c r="H67">
        <v>797348</v>
      </c>
      <c r="I67">
        <v>797348</v>
      </c>
      <c r="J67">
        <v>797348</v>
      </c>
      <c r="K67">
        <v>797348</v>
      </c>
    </row>
    <row r="68" spans="1:12" x14ac:dyDescent="0.25">
      <c r="A68">
        <v>67</v>
      </c>
      <c r="B68" t="s">
        <v>623</v>
      </c>
      <c r="C68">
        <v>42.57</v>
      </c>
      <c r="D68">
        <v>1119342</v>
      </c>
      <c r="E68">
        <v>1130192</v>
      </c>
      <c r="F68">
        <v>1130192</v>
      </c>
      <c r="G68">
        <v>1130192</v>
      </c>
      <c r="H68">
        <v>1130192</v>
      </c>
      <c r="I68">
        <v>1130192</v>
      </c>
      <c r="J68">
        <v>1130192</v>
      </c>
      <c r="K68">
        <v>1130192</v>
      </c>
    </row>
    <row r="69" spans="1:12" s="32" customFormat="1" x14ac:dyDescent="0.25">
      <c r="A69" s="32">
        <v>68</v>
      </c>
      <c r="B69" s="32" t="s">
        <v>575</v>
      </c>
      <c r="C69" s="32">
        <v>42.57</v>
      </c>
      <c r="D69" s="32">
        <v>314622</v>
      </c>
      <c r="E69" s="32">
        <v>322734</v>
      </c>
      <c r="F69" s="32">
        <v>331117</v>
      </c>
      <c r="G69" s="32">
        <v>331658</v>
      </c>
      <c r="H69" s="32">
        <v>331658</v>
      </c>
      <c r="I69" s="32">
        <v>331658</v>
      </c>
      <c r="J69" s="32">
        <v>331658</v>
      </c>
      <c r="K69" s="32">
        <v>331658</v>
      </c>
      <c r="L69" s="32" t="str">
        <f>VLOOKUP(B69,'[1]Список клиентов 360'!$G$5:$G$356,1,0)</f>
        <v>МКЛ 8-3-03-2020-6</v>
      </c>
    </row>
    <row r="71" spans="1:12" x14ac:dyDescent="0.25">
      <c r="D71" s="1">
        <f>SUM(D2:D69)</f>
        <v>74576350</v>
      </c>
      <c r="E71" s="19">
        <f>SUM(E2:E69)</f>
        <v>66184109</v>
      </c>
      <c r="F71" s="19">
        <f t="shared" ref="F71:J71" si="0">SUM(F2:F69)</f>
        <v>61932737</v>
      </c>
      <c r="G71" s="19">
        <f t="shared" si="0"/>
        <v>59359825</v>
      </c>
      <c r="H71" s="19">
        <f t="shared" si="0"/>
        <v>54034169.5</v>
      </c>
      <c r="I71" s="19">
        <f t="shared" si="0"/>
        <v>52959264</v>
      </c>
      <c r="J71" s="19">
        <f t="shared" si="0"/>
        <v>51300875</v>
      </c>
      <c r="K71" s="19">
        <f t="shared" ref="K71" si="1">SUM(K2:K69)</f>
        <v>48646561</v>
      </c>
    </row>
    <row r="72" spans="1:12" x14ac:dyDescent="0.25">
      <c r="B72" t="s">
        <v>2</v>
      </c>
      <c r="E72" s="19">
        <f t="shared" ref="E72:K72" si="2">IF(D71&gt;E71,D71-E71,"-")</f>
        <v>8392241</v>
      </c>
      <c r="F72" s="19">
        <f t="shared" si="2"/>
        <v>4251372</v>
      </c>
      <c r="G72" s="19">
        <f t="shared" si="2"/>
        <v>2572912</v>
      </c>
      <c r="H72" s="19">
        <f t="shared" si="2"/>
        <v>5325655.5</v>
      </c>
      <c r="I72" s="19">
        <f t="shared" si="2"/>
        <v>1074905.5</v>
      </c>
      <c r="J72" s="19">
        <f t="shared" si="2"/>
        <v>1658389</v>
      </c>
      <c r="K72" s="19">
        <f t="shared" si="2"/>
        <v>2654314</v>
      </c>
    </row>
    <row r="73" spans="1:12" x14ac:dyDescent="0.25">
      <c r="B73" t="s">
        <v>1</v>
      </c>
      <c r="C73" s="21">
        <f>SUMPRODUCT(D2:D69,C2:C69)/D71</f>
        <v>40.957460585426894</v>
      </c>
    </row>
  </sheetData>
  <autoFilter ref="B1:E1" xr:uid="{FA686682-D38B-4CEB-BE09-0E3EA08E1A65}">
    <sortState xmlns:xlrd2="http://schemas.microsoft.com/office/spreadsheetml/2017/richdata2" ref="B2:E408">
      <sortCondition ref="C1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7A90-1A70-4578-BC34-FBA51C7816C3}">
  <dimension ref="A1:J65"/>
  <sheetViews>
    <sheetView topLeftCell="A43" workbookViewId="0">
      <selection activeCell="E64" sqref="E64:J64"/>
    </sheetView>
  </sheetViews>
  <sheetFormatPr defaultRowHeight="15" x14ac:dyDescent="0.25"/>
  <sheetData>
    <row r="1" spans="1:10" x14ac:dyDescent="0.25">
      <c r="B1" s="19" t="s">
        <v>0</v>
      </c>
      <c r="C1" s="19" t="s">
        <v>1</v>
      </c>
      <c r="D1" s="19">
        <v>202304</v>
      </c>
      <c r="E1" s="19">
        <v>202305</v>
      </c>
      <c r="F1" s="19">
        <v>202306</v>
      </c>
      <c r="G1" s="19">
        <v>202307</v>
      </c>
      <c r="H1" s="19">
        <v>202308</v>
      </c>
      <c r="I1" s="30">
        <v>202309</v>
      </c>
      <c r="J1" s="19">
        <v>202310</v>
      </c>
    </row>
    <row r="2" spans="1:10" x14ac:dyDescent="0.25">
      <c r="A2">
        <v>1</v>
      </c>
      <c r="B2" t="s">
        <v>624</v>
      </c>
      <c r="C2">
        <v>42.58</v>
      </c>
      <c r="D2">
        <v>1859000</v>
      </c>
      <c r="E2">
        <v>1070355</v>
      </c>
      <c r="F2">
        <v>1093861</v>
      </c>
      <c r="G2">
        <v>1093861</v>
      </c>
      <c r="H2">
        <v>1093861</v>
      </c>
      <c r="I2">
        <v>1093861</v>
      </c>
      <c r="J2">
        <v>1093861</v>
      </c>
    </row>
    <row r="3" spans="1:10" x14ac:dyDescent="0.25">
      <c r="A3">
        <v>2</v>
      </c>
      <c r="B3" t="s">
        <v>625</v>
      </c>
      <c r="C3">
        <v>42.57</v>
      </c>
      <c r="D3">
        <v>299400</v>
      </c>
      <c r="E3">
        <v>307554</v>
      </c>
      <c r="F3">
        <v>314392</v>
      </c>
      <c r="G3">
        <v>314392</v>
      </c>
      <c r="H3">
        <v>198092</v>
      </c>
      <c r="I3">
        <v>198092</v>
      </c>
      <c r="J3">
        <v>198092</v>
      </c>
    </row>
    <row r="4" spans="1:10" x14ac:dyDescent="0.25">
      <c r="A4">
        <v>3</v>
      </c>
      <c r="B4" t="s">
        <v>626</v>
      </c>
      <c r="C4">
        <v>42.56</v>
      </c>
      <c r="D4">
        <v>473819</v>
      </c>
      <c r="E4">
        <v>486559</v>
      </c>
      <c r="F4">
        <v>497245</v>
      </c>
      <c r="G4">
        <v>397245</v>
      </c>
      <c r="H4">
        <v>397245</v>
      </c>
      <c r="I4">
        <v>335957</v>
      </c>
      <c r="J4">
        <v>219157</v>
      </c>
    </row>
    <row r="5" spans="1:10" x14ac:dyDescent="0.25">
      <c r="A5">
        <v>4</v>
      </c>
      <c r="B5" t="s">
        <v>627</v>
      </c>
      <c r="C5">
        <v>42.57</v>
      </c>
      <c r="D5">
        <v>5766101</v>
      </c>
      <c r="E5">
        <v>644780</v>
      </c>
      <c r="F5">
        <v>644780</v>
      </c>
      <c r="G5">
        <v>644780</v>
      </c>
      <c r="H5">
        <v>383777</v>
      </c>
      <c r="I5">
        <v>383777</v>
      </c>
      <c r="J5">
        <v>361129</v>
      </c>
    </row>
    <row r="6" spans="1:10" x14ac:dyDescent="0.25">
      <c r="A6">
        <v>5</v>
      </c>
      <c r="B6" t="s">
        <v>628</v>
      </c>
      <c r="C6">
        <v>42.56</v>
      </c>
      <c r="D6">
        <v>2572217</v>
      </c>
      <c r="E6">
        <v>2572217</v>
      </c>
      <c r="F6">
        <v>2548144</v>
      </c>
      <c r="G6">
        <v>2548144</v>
      </c>
      <c r="H6">
        <v>2548144</v>
      </c>
      <c r="I6">
        <v>2548144</v>
      </c>
      <c r="J6">
        <v>2548144</v>
      </c>
    </row>
    <row r="7" spans="1:10" x14ac:dyDescent="0.25">
      <c r="A7">
        <v>6</v>
      </c>
      <c r="B7" t="s">
        <v>629</v>
      </c>
      <c r="C7">
        <v>42.57</v>
      </c>
      <c r="D7">
        <v>1714027</v>
      </c>
      <c r="E7">
        <v>78876</v>
      </c>
    </row>
    <row r="8" spans="1:10" x14ac:dyDescent="0.25">
      <c r="A8">
        <v>7</v>
      </c>
      <c r="B8" t="s">
        <v>630</v>
      </c>
      <c r="C8">
        <v>42.55</v>
      </c>
      <c r="D8">
        <v>591859</v>
      </c>
      <c r="E8">
        <v>591859</v>
      </c>
      <c r="F8">
        <v>591859</v>
      </c>
      <c r="G8">
        <v>591859</v>
      </c>
      <c r="H8">
        <v>586975</v>
      </c>
      <c r="I8">
        <v>586975</v>
      </c>
    </row>
    <row r="9" spans="1:10" x14ac:dyDescent="0.25">
      <c r="A9">
        <v>8</v>
      </c>
      <c r="B9" t="s">
        <v>631</v>
      </c>
      <c r="C9">
        <v>42.56</v>
      </c>
      <c r="D9">
        <v>544079</v>
      </c>
      <c r="E9">
        <v>545952</v>
      </c>
      <c r="F9">
        <v>545952</v>
      </c>
      <c r="G9">
        <v>545952</v>
      </c>
      <c r="H9">
        <v>545952</v>
      </c>
      <c r="I9">
        <v>545952</v>
      </c>
      <c r="J9">
        <v>545952</v>
      </c>
    </row>
    <row r="10" spans="1:10" x14ac:dyDescent="0.25">
      <c r="A10">
        <v>9</v>
      </c>
      <c r="B10" t="s">
        <v>632</v>
      </c>
      <c r="C10">
        <v>42.56</v>
      </c>
      <c r="D10">
        <v>1025669</v>
      </c>
      <c r="E10">
        <v>1025669</v>
      </c>
      <c r="F10">
        <v>1025669</v>
      </c>
      <c r="G10">
        <v>1025669</v>
      </c>
      <c r="H10">
        <v>1025669</v>
      </c>
      <c r="I10">
        <v>1025669</v>
      </c>
      <c r="J10">
        <v>1025669</v>
      </c>
    </row>
    <row r="11" spans="1:10" x14ac:dyDescent="0.25">
      <c r="A11">
        <v>10</v>
      </c>
      <c r="B11" t="s">
        <v>633</v>
      </c>
      <c r="C11">
        <v>42.57</v>
      </c>
      <c r="D11">
        <v>1236358</v>
      </c>
      <c r="E11">
        <v>1236358</v>
      </c>
      <c r="F11">
        <v>1236358</v>
      </c>
      <c r="G11">
        <v>1236358</v>
      </c>
      <c r="H11">
        <v>1236358</v>
      </c>
      <c r="I11">
        <v>1236358</v>
      </c>
      <c r="J11">
        <v>1236358</v>
      </c>
    </row>
    <row r="12" spans="1:10" x14ac:dyDescent="0.25">
      <c r="A12">
        <v>11</v>
      </c>
      <c r="B12" t="s">
        <v>634</v>
      </c>
      <c r="C12">
        <v>42.54</v>
      </c>
      <c r="D12">
        <v>1592254</v>
      </c>
      <c r="E12">
        <v>1592254</v>
      </c>
      <c r="F12">
        <v>1592254</v>
      </c>
      <c r="G12">
        <v>1592254</v>
      </c>
      <c r="H12">
        <v>1592254</v>
      </c>
      <c r="I12">
        <v>1592254</v>
      </c>
      <c r="J12">
        <v>1592254</v>
      </c>
    </row>
    <row r="13" spans="1:10" x14ac:dyDescent="0.25">
      <c r="A13">
        <v>12</v>
      </c>
      <c r="B13" t="s">
        <v>635</v>
      </c>
      <c r="C13">
        <v>42.57</v>
      </c>
      <c r="D13">
        <v>3080060</v>
      </c>
      <c r="E13">
        <v>341964</v>
      </c>
      <c r="F13">
        <v>351828</v>
      </c>
    </row>
    <row r="14" spans="1:10" x14ac:dyDescent="0.25">
      <c r="A14">
        <v>13</v>
      </c>
      <c r="B14" t="s">
        <v>636</v>
      </c>
      <c r="C14">
        <v>42.58</v>
      </c>
      <c r="D14">
        <v>1634696</v>
      </c>
      <c r="E14">
        <v>1384696</v>
      </c>
      <c r="F14">
        <v>1254696</v>
      </c>
      <c r="G14">
        <v>1254696</v>
      </c>
      <c r="H14">
        <v>1066760</v>
      </c>
      <c r="I14">
        <v>1060339</v>
      </c>
      <c r="J14">
        <v>942339</v>
      </c>
    </row>
    <row r="15" spans="1:10" x14ac:dyDescent="0.25">
      <c r="A15">
        <v>14</v>
      </c>
      <c r="B15" t="s">
        <v>637</v>
      </c>
      <c r="C15">
        <v>37.15</v>
      </c>
      <c r="D15">
        <v>8759299</v>
      </c>
      <c r="E15">
        <v>8759299</v>
      </c>
      <c r="F15">
        <v>8759299</v>
      </c>
      <c r="G15">
        <v>8759299</v>
      </c>
      <c r="H15">
        <v>8759299</v>
      </c>
      <c r="I15">
        <v>8759299</v>
      </c>
      <c r="J15">
        <v>8759299</v>
      </c>
    </row>
    <row r="16" spans="1:10" x14ac:dyDescent="0.25">
      <c r="A16">
        <v>15</v>
      </c>
      <c r="B16" t="s">
        <v>638</v>
      </c>
      <c r="C16">
        <v>37.15</v>
      </c>
      <c r="D16">
        <v>1525683</v>
      </c>
      <c r="E16">
        <v>1525683</v>
      </c>
      <c r="F16">
        <v>1525683</v>
      </c>
      <c r="G16">
        <v>1525683</v>
      </c>
      <c r="H16">
        <v>1525683</v>
      </c>
      <c r="I16">
        <v>1525683</v>
      </c>
      <c r="J16">
        <v>1525683</v>
      </c>
    </row>
    <row r="17" spans="1:10" x14ac:dyDescent="0.25">
      <c r="A17">
        <v>16</v>
      </c>
      <c r="B17" t="s">
        <v>639</v>
      </c>
      <c r="C17">
        <v>42.57</v>
      </c>
      <c r="D17">
        <v>187554</v>
      </c>
      <c r="E17">
        <v>190009</v>
      </c>
      <c r="F17">
        <v>190009</v>
      </c>
      <c r="G17">
        <v>190009</v>
      </c>
      <c r="H17">
        <v>190009</v>
      </c>
      <c r="I17">
        <v>190009</v>
      </c>
      <c r="J17">
        <v>190009</v>
      </c>
    </row>
    <row r="18" spans="1:10" x14ac:dyDescent="0.25">
      <c r="A18">
        <v>17</v>
      </c>
      <c r="B18" t="s">
        <v>640</v>
      </c>
      <c r="C18">
        <v>42.57</v>
      </c>
      <c r="D18">
        <v>871343</v>
      </c>
      <c r="E18">
        <v>871343</v>
      </c>
      <c r="F18">
        <v>871343</v>
      </c>
      <c r="G18">
        <v>871343</v>
      </c>
      <c r="H18">
        <v>871343</v>
      </c>
      <c r="I18">
        <v>871343</v>
      </c>
      <c r="J18">
        <v>871343</v>
      </c>
    </row>
    <row r="19" spans="1:10" x14ac:dyDescent="0.25">
      <c r="A19">
        <v>18</v>
      </c>
      <c r="B19" t="s">
        <v>641</v>
      </c>
      <c r="C19">
        <v>42.58</v>
      </c>
      <c r="D19">
        <v>337875</v>
      </c>
      <c r="E19">
        <v>347047</v>
      </c>
      <c r="F19">
        <v>355924</v>
      </c>
    </row>
    <row r="20" spans="1:10" x14ac:dyDescent="0.25">
      <c r="A20">
        <v>19</v>
      </c>
      <c r="B20" t="s">
        <v>642</v>
      </c>
      <c r="C20">
        <v>42.59</v>
      </c>
      <c r="D20">
        <v>818592</v>
      </c>
      <c r="E20">
        <v>818592</v>
      </c>
      <c r="F20">
        <v>818592</v>
      </c>
      <c r="G20">
        <v>818592</v>
      </c>
      <c r="H20">
        <v>818592</v>
      </c>
      <c r="I20">
        <v>818592</v>
      </c>
      <c r="J20">
        <v>818592</v>
      </c>
    </row>
    <row r="21" spans="1:10" x14ac:dyDescent="0.25">
      <c r="A21">
        <v>20</v>
      </c>
      <c r="B21" t="s">
        <v>643</v>
      </c>
      <c r="C21">
        <v>42.54</v>
      </c>
      <c r="D21">
        <v>430448</v>
      </c>
      <c r="E21">
        <v>430448</v>
      </c>
      <c r="F21">
        <v>430448</v>
      </c>
      <c r="G21">
        <v>430448</v>
      </c>
      <c r="H21">
        <v>430448</v>
      </c>
      <c r="I21">
        <v>430448</v>
      </c>
      <c r="J21">
        <v>430448</v>
      </c>
    </row>
    <row r="22" spans="1:10" x14ac:dyDescent="0.25">
      <c r="A22">
        <v>21</v>
      </c>
      <c r="B22" t="s">
        <v>644</v>
      </c>
      <c r="C22">
        <v>42.55</v>
      </c>
      <c r="D22">
        <v>558500</v>
      </c>
      <c r="E22">
        <v>558500</v>
      </c>
      <c r="F22">
        <v>558500</v>
      </c>
      <c r="G22">
        <v>558500</v>
      </c>
      <c r="H22">
        <v>558500</v>
      </c>
      <c r="I22">
        <v>439610</v>
      </c>
      <c r="J22">
        <v>431060</v>
      </c>
    </row>
    <row r="23" spans="1:10" x14ac:dyDescent="0.25">
      <c r="A23">
        <v>22</v>
      </c>
      <c r="B23" t="s">
        <v>645</v>
      </c>
      <c r="C23">
        <v>28.07</v>
      </c>
      <c r="D23">
        <v>4228707</v>
      </c>
    </row>
    <row r="24" spans="1:10" x14ac:dyDescent="0.25">
      <c r="A24">
        <v>23</v>
      </c>
      <c r="B24" t="s">
        <v>646</v>
      </c>
      <c r="C24">
        <v>42.56</v>
      </c>
      <c r="D24">
        <v>749596</v>
      </c>
      <c r="E24">
        <v>769612</v>
      </c>
      <c r="F24">
        <v>788982</v>
      </c>
      <c r="G24">
        <v>801250</v>
      </c>
      <c r="H24">
        <v>801250</v>
      </c>
      <c r="I24">
        <v>801250</v>
      </c>
      <c r="J24">
        <v>700780</v>
      </c>
    </row>
    <row r="25" spans="1:10" x14ac:dyDescent="0.25">
      <c r="A25">
        <v>24</v>
      </c>
      <c r="B25" t="s">
        <v>647</v>
      </c>
      <c r="C25">
        <v>42.56</v>
      </c>
      <c r="D25">
        <v>989342</v>
      </c>
      <c r="E25">
        <v>989342</v>
      </c>
      <c r="F25">
        <v>989342</v>
      </c>
      <c r="G25">
        <v>989342</v>
      </c>
      <c r="H25">
        <v>989342</v>
      </c>
      <c r="I25">
        <v>811059</v>
      </c>
      <c r="J25">
        <v>682090</v>
      </c>
    </row>
    <row r="26" spans="1:10" x14ac:dyDescent="0.25">
      <c r="A26">
        <v>25</v>
      </c>
      <c r="B26" t="s">
        <v>648</v>
      </c>
      <c r="C26">
        <v>31.87</v>
      </c>
      <c r="D26">
        <v>829513</v>
      </c>
    </row>
    <row r="27" spans="1:10" x14ac:dyDescent="0.25">
      <c r="A27">
        <v>26</v>
      </c>
      <c r="B27" t="s">
        <v>649</v>
      </c>
      <c r="C27">
        <v>42.57</v>
      </c>
      <c r="D27">
        <v>889624</v>
      </c>
      <c r="E27">
        <v>907219</v>
      </c>
      <c r="F27">
        <v>907219</v>
      </c>
      <c r="G27">
        <v>907219</v>
      </c>
      <c r="H27">
        <v>907219</v>
      </c>
      <c r="I27">
        <v>907219</v>
      </c>
      <c r="J27">
        <v>907219</v>
      </c>
    </row>
    <row r="28" spans="1:10" x14ac:dyDescent="0.25">
      <c r="A28">
        <v>27</v>
      </c>
      <c r="B28" t="s">
        <v>650</v>
      </c>
      <c r="C28">
        <v>31.89</v>
      </c>
      <c r="D28">
        <v>214750</v>
      </c>
      <c r="E28">
        <v>214750</v>
      </c>
      <c r="F28">
        <v>214750</v>
      </c>
      <c r="G28">
        <v>214750</v>
      </c>
      <c r="H28">
        <v>214750</v>
      </c>
      <c r="I28">
        <v>214750</v>
      </c>
      <c r="J28">
        <v>214750</v>
      </c>
    </row>
    <row r="29" spans="1:10" x14ac:dyDescent="0.25">
      <c r="A29">
        <v>28</v>
      </c>
      <c r="B29" t="s">
        <v>651</v>
      </c>
      <c r="C29">
        <v>42.56</v>
      </c>
      <c r="D29">
        <v>979655</v>
      </c>
      <c r="E29">
        <v>1006169</v>
      </c>
      <c r="F29">
        <v>1031827</v>
      </c>
      <c r="G29">
        <v>1035248</v>
      </c>
      <c r="H29">
        <v>1035248</v>
      </c>
      <c r="I29">
        <v>1035248</v>
      </c>
      <c r="J29">
        <v>1026323.96</v>
      </c>
    </row>
    <row r="30" spans="1:10" x14ac:dyDescent="0.25">
      <c r="A30">
        <v>29</v>
      </c>
      <c r="B30" t="s">
        <v>652</v>
      </c>
      <c r="C30">
        <v>42.57</v>
      </c>
      <c r="D30">
        <v>346438</v>
      </c>
      <c r="E30">
        <v>225098</v>
      </c>
      <c r="F30">
        <v>231444</v>
      </c>
    </row>
    <row r="31" spans="1:10" x14ac:dyDescent="0.25">
      <c r="A31">
        <v>30</v>
      </c>
      <c r="B31" t="s">
        <v>653</v>
      </c>
      <c r="C31">
        <v>42.57</v>
      </c>
      <c r="D31">
        <v>460279</v>
      </c>
      <c r="E31">
        <v>400000</v>
      </c>
      <c r="F31">
        <v>400000</v>
      </c>
      <c r="G31">
        <v>283422</v>
      </c>
      <c r="H31">
        <v>266760</v>
      </c>
      <c r="I31">
        <v>266760</v>
      </c>
      <c r="J31">
        <v>233436</v>
      </c>
    </row>
    <row r="32" spans="1:10" x14ac:dyDescent="0.25">
      <c r="A32">
        <v>31</v>
      </c>
      <c r="B32" t="s">
        <v>654</v>
      </c>
      <c r="C32">
        <v>28.07</v>
      </c>
      <c r="D32">
        <v>4801072</v>
      </c>
    </row>
    <row r="33" spans="1:10" x14ac:dyDescent="0.25">
      <c r="A33">
        <v>32</v>
      </c>
      <c r="B33" t="s">
        <v>655</v>
      </c>
      <c r="C33">
        <v>42.54</v>
      </c>
      <c r="D33">
        <v>2453641</v>
      </c>
    </row>
    <row r="34" spans="1:10" x14ac:dyDescent="0.25">
      <c r="A34">
        <v>33</v>
      </c>
      <c r="B34" t="s">
        <v>656</v>
      </c>
      <c r="C34">
        <v>42.58</v>
      </c>
      <c r="D34">
        <v>648050</v>
      </c>
      <c r="E34">
        <v>648050</v>
      </c>
      <c r="F34">
        <v>648050</v>
      </c>
      <c r="G34">
        <v>648050</v>
      </c>
    </row>
    <row r="35" spans="1:10" x14ac:dyDescent="0.25">
      <c r="A35">
        <v>34</v>
      </c>
      <c r="B35" t="s">
        <v>657</v>
      </c>
      <c r="C35">
        <v>42.55</v>
      </c>
      <c r="D35">
        <v>1258562</v>
      </c>
      <c r="E35">
        <v>1058562</v>
      </c>
      <c r="F35">
        <v>1058562</v>
      </c>
      <c r="G35">
        <v>1058562</v>
      </c>
      <c r="H35">
        <v>1058562</v>
      </c>
      <c r="I35">
        <v>822868</v>
      </c>
      <c r="J35">
        <v>722868</v>
      </c>
    </row>
    <row r="36" spans="1:10" x14ac:dyDescent="0.25">
      <c r="A36">
        <v>35</v>
      </c>
      <c r="B36" t="s">
        <v>658</v>
      </c>
      <c r="C36">
        <v>42.59</v>
      </c>
      <c r="D36">
        <v>941732</v>
      </c>
      <c r="E36">
        <v>941732</v>
      </c>
      <c r="F36">
        <v>941732</v>
      </c>
      <c r="G36">
        <v>941732</v>
      </c>
      <c r="H36">
        <v>941732</v>
      </c>
      <c r="I36">
        <v>941732</v>
      </c>
      <c r="J36">
        <v>941732</v>
      </c>
    </row>
    <row r="37" spans="1:10" x14ac:dyDescent="0.25">
      <c r="A37">
        <v>36</v>
      </c>
      <c r="B37" t="s">
        <v>659</v>
      </c>
      <c r="C37">
        <v>42.56</v>
      </c>
      <c r="D37">
        <v>284302</v>
      </c>
      <c r="E37">
        <v>291454</v>
      </c>
      <c r="F37">
        <v>291454</v>
      </c>
      <c r="G37">
        <v>291454</v>
      </c>
      <c r="H37">
        <v>291454</v>
      </c>
      <c r="I37">
        <v>291454</v>
      </c>
      <c r="J37">
        <v>291454</v>
      </c>
    </row>
    <row r="38" spans="1:10" x14ac:dyDescent="0.25">
      <c r="A38">
        <v>37</v>
      </c>
      <c r="B38" t="s">
        <v>660</v>
      </c>
      <c r="C38">
        <v>42.56</v>
      </c>
      <c r="D38">
        <v>845631</v>
      </c>
      <c r="E38">
        <v>857461</v>
      </c>
      <c r="F38">
        <v>857461</v>
      </c>
      <c r="G38">
        <v>857461</v>
      </c>
      <c r="H38">
        <v>857461</v>
      </c>
      <c r="I38">
        <v>857461</v>
      </c>
      <c r="J38">
        <v>817461</v>
      </c>
    </row>
    <row r="39" spans="1:10" x14ac:dyDescent="0.25">
      <c r="A39">
        <v>38</v>
      </c>
      <c r="B39" t="s">
        <v>661</v>
      </c>
      <c r="C39">
        <v>42.57</v>
      </c>
      <c r="D39">
        <v>631932</v>
      </c>
      <c r="E39">
        <v>640118</v>
      </c>
      <c r="F39">
        <v>340118</v>
      </c>
      <c r="G39">
        <v>290718</v>
      </c>
      <c r="H39">
        <v>218918</v>
      </c>
      <c r="I39">
        <v>147593</v>
      </c>
      <c r="J39">
        <v>76393</v>
      </c>
    </row>
    <row r="40" spans="1:10" x14ac:dyDescent="0.25">
      <c r="A40">
        <v>39</v>
      </c>
      <c r="B40" t="s">
        <v>662</v>
      </c>
      <c r="C40">
        <v>28.07</v>
      </c>
      <c r="D40">
        <v>5025435</v>
      </c>
      <c r="E40">
        <v>5025435</v>
      </c>
      <c r="F40">
        <v>5025435</v>
      </c>
      <c r="G40">
        <v>5025435</v>
      </c>
      <c r="H40">
        <v>5025435</v>
      </c>
      <c r="I40">
        <v>5025435</v>
      </c>
      <c r="J40">
        <v>5025435</v>
      </c>
    </row>
    <row r="41" spans="1:10" x14ac:dyDescent="0.25">
      <c r="A41">
        <v>40</v>
      </c>
      <c r="B41" t="s">
        <v>663</v>
      </c>
      <c r="C41">
        <v>42.57</v>
      </c>
      <c r="D41">
        <v>4761364</v>
      </c>
      <c r="E41">
        <v>4824130</v>
      </c>
      <c r="F41">
        <v>4824130</v>
      </c>
      <c r="G41">
        <v>4824130</v>
      </c>
      <c r="H41">
        <v>4824130</v>
      </c>
      <c r="I41">
        <v>4750241</v>
      </c>
      <c r="J41">
        <v>4750241</v>
      </c>
    </row>
    <row r="42" spans="1:10" x14ac:dyDescent="0.25">
      <c r="A42">
        <v>41</v>
      </c>
      <c r="B42" t="s">
        <v>664</v>
      </c>
      <c r="C42">
        <v>42.52</v>
      </c>
      <c r="D42">
        <v>747185</v>
      </c>
      <c r="E42">
        <v>767058</v>
      </c>
      <c r="F42">
        <v>388950</v>
      </c>
      <c r="G42">
        <v>388950</v>
      </c>
      <c r="H42">
        <v>355650</v>
      </c>
    </row>
    <row r="43" spans="1:10" x14ac:dyDescent="0.25">
      <c r="A43">
        <v>42</v>
      </c>
      <c r="B43" t="s">
        <v>665</v>
      </c>
      <c r="C43">
        <v>28.07</v>
      </c>
      <c r="D43">
        <v>5370769</v>
      </c>
      <c r="E43">
        <v>4212095</v>
      </c>
      <c r="F43">
        <v>4212095</v>
      </c>
      <c r="G43">
        <v>4212095</v>
      </c>
      <c r="H43">
        <v>4212095</v>
      </c>
      <c r="I43">
        <v>4212095</v>
      </c>
      <c r="J43">
        <v>4212095</v>
      </c>
    </row>
    <row r="44" spans="1:10" x14ac:dyDescent="0.25">
      <c r="A44">
        <v>43</v>
      </c>
      <c r="B44" t="s">
        <v>666</v>
      </c>
      <c r="C44">
        <v>42.57</v>
      </c>
      <c r="D44">
        <v>260274</v>
      </c>
      <c r="E44">
        <v>264366</v>
      </c>
      <c r="F44">
        <v>264366</v>
      </c>
      <c r="G44">
        <v>264366</v>
      </c>
      <c r="H44">
        <v>264366</v>
      </c>
      <c r="I44">
        <v>264366</v>
      </c>
      <c r="J44">
        <v>264366</v>
      </c>
    </row>
    <row r="45" spans="1:10" x14ac:dyDescent="0.25">
      <c r="A45">
        <v>44</v>
      </c>
      <c r="B45" t="s">
        <v>667</v>
      </c>
      <c r="C45">
        <v>42.56</v>
      </c>
      <c r="D45">
        <v>273119</v>
      </c>
      <c r="E45">
        <v>273119</v>
      </c>
      <c r="F45">
        <v>273119</v>
      </c>
      <c r="G45">
        <v>273119</v>
      </c>
      <c r="H45">
        <v>273119</v>
      </c>
      <c r="I45">
        <v>273119</v>
      </c>
      <c r="J45">
        <v>273119</v>
      </c>
    </row>
    <row r="46" spans="1:10" x14ac:dyDescent="0.25">
      <c r="A46">
        <v>45</v>
      </c>
      <c r="B46" t="s">
        <v>668</v>
      </c>
      <c r="C46">
        <v>42.54</v>
      </c>
      <c r="D46">
        <v>858259</v>
      </c>
      <c r="E46">
        <v>881350</v>
      </c>
      <c r="F46">
        <v>903697</v>
      </c>
      <c r="G46">
        <v>926787</v>
      </c>
      <c r="H46">
        <v>949878</v>
      </c>
      <c r="I46">
        <v>972225</v>
      </c>
      <c r="J46">
        <v>995315</v>
      </c>
    </row>
    <row r="47" spans="1:10" x14ac:dyDescent="0.25">
      <c r="A47">
        <v>46</v>
      </c>
      <c r="B47" t="s">
        <v>669</v>
      </c>
      <c r="C47">
        <v>42.57</v>
      </c>
      <c r="D47">
        <v>1958762</v>
      </c>
      <c r="E47">
        <v>2011388</v>
      </c>
      <c r="F47">
        <v>2062316</v>
      </c>
      <c r="G47">
        <v>2114942</v>
      </c>
      <c r="H47">
        <v>2167569</v>
      </c>
      <c r="I47">
        <v>2218497</v>
      </c>
      <c r="J47">
        <v>2271123</v>
      </c>
    </row>
    <row r="48" spans="1:10" x14ac:dyDescent="0.25">
      <c r="A48">
        <v>47</v>
      </c>
      <c r="B48" t="s">
        <v>670</v>
      </c>
      <c r="C48">
        <v>42.59</v>
      </c>
      <c r="D48">
        <v>1881804</v>
      </c>
      <c r="E48">
        <v>1932758</v>
      </c>
      <c r="F48">
        <v>1968918</v>
      </c>
      <c r="G48">
        <v>1968918</v>
      </c>
      <c r="H48">
        <v>1968918</v>
      </c>
      <c r="I48">
        <v>1968918</v>
      </c>
      <c r="J48">
        <v>1968918</v>
      </c>
    </row>
    <row r="49" spans="1:10" x14ac:dyDescent="0.25">
      <c r="A49">
        <v>48</v>
      </c>
      <c r="B49" t="s">
        <v>671</v>
      </c>
      <c r="C49">
        <v>42.55</v>
      </c>
      <c r="D49">
        <v>1035425</v>
      </c>
      <c r="E49">
        <v>1048981</v>
      </c>
      <c r="F49">
        <v>1048981</v>
      </c>
      <c r="G49">
        <v>1048981</v>
      </c>
      <c r="H49">
        <v>1048981</v>
      </c>
      <c r="I49">
        <v>1048981</v>
      </c>
      <c r="J49">
        <v>1048981</v>
      </c>
    </row>
    <row r="50" spans="1:10" x14ac:dyDescent="0.25">
      <c r="A50">
        <v>49</v>
      </c>
      <c r="B50" t="s">
        <v>672</v>
      </c>
      <c r="C50">
        <v>42.57</v>
      </c>
      <c r="D50">
        <v>974269</v>
      </c>
      <c r="E50">
        <v>974269</v>
      </c>
      <c r="F50">
        <v>974269</v>
      </c>
      <c r="G50">
        <v>974269</v>
      </c>
      <c r="H50">
        <v>974269</v>
      </c>
      <c r="I50">
        <v>974269</v>
      </c>
      <c r="J50">
        <v>974269</v>
      </c>
    </row>
    <row r="51" spans="1:10" x14ac:dyDescent="0.25">
      <c r="A51">
        <v>50</v>
      </c>
      <c r="B51" t="s">
        <v>673</v>
      </c>
      <c r="C51">
        <v>42.59</v>
      </c>
      <c r="D51">
        <v>1023721</v>
      </c>
      <c r="E51">
        <v>1023721</v>
      </c>
      <c r="F51">
        <v>1023721</v>
      </c>
      <c r="G51">
        <v>1023721</v>
      </c>
      <c r="H51">
        <v>1023721</v>
      </c>
      <c r="I51">
        <v>1023721</v>
      </c>
      <c r="J51">
        <v>1008550</v>
      </c>
    </row>
    <row r="52" spans="1:10" x14ac:dyDescent="0.25">
      <c r="A52">
        <v>51</v>
      </c>
      <c r="B52" t="s">
        <v>674</v>
      </c>
      <c r="C52">
        <v>42.57</v>
      </c>
      <c r="D52">
        <v>508535</v>
      </c>
      <c r="E52">
        <v>515519</v>
      </c>
      <c r="F52">
        <v>515519</v>
      </c>
      <c r="G52">
        <v>515519</v>
      </c>
      <c r="H52">
        <v>515519</v>
      </c>
      <c r="I52">
        <v>515519</v>
      </c>
      <c r="J52">
        <v>515519</v>
      </c>
    </row>
    <row r="53" spans="1:10" x14ac:dyDescent="0.25">
      <c r="A53">
        <v>52</v>
      </c>
      <c r="B53" t="s">
        <v>675</v>
      </c>
      <c r="C53">
        <v>42.57</v>
      </c>
      <c r="D53">
        <v>3050123</v>
      </c>
    </row>
    <row r="54" spans="1:10" x14ac:dyDescent="0.25">
      <c r="A54">
        <v>53</v>
      </c>
      <c r="B54" t="s">
        <v>676</v>
      </c>
      <c r="C54">
        <v>42.54</v>
      </c>
      <c r="D54">
        <v>1032971</v>
      </c>
      <c r="E54">
        <v>1032971</v>
      </c>
      <c r="F54">
        <v>1032971</v>
      </c>
      <c r="G54">
        <v>1032971</v>
      </c>
      <c r="H54">
        <v>1032971</v>
      </c>
      <c r="I54">
        <v>1032971</v>
      </c>
      <c r="J54">
        <v>1032971</v>
      </c>
    </row>
    <row r="55" spans="1:10" x14ac:dyDescent="0.25">
      <c r="A55">
        <v>54</v>
      </c>
      <c r="B55" t="s">
        <v>677</v>
      </c>
      <c r="C55">
        <v>42.59</v>
      </c>
      <c r="D55">
        <v>5469269</v>
      </c>
      <c r="E55">
        <v>4801854</v>
      </c>
    </row>
    <row r="56" spans="1:10" x14ac:dyDescent="0.25">
      <c r="A56">
        <v>55</v>
      </c>
      <c r="B56" t="s">
        <v>678</v>
      </c>
      <c r="C56">
        <v>42.6</v>
      </c>
      <c r="D56">
        <v>861956</v>
      </c>
      <c r="E56">
        <v>879886</v>
      </c>
      <c r="F56">
        <v>879886</v>
      </c>
      <c r="G56">
        <v>879886</v>
      </c>
      <c r="H56">
        <v>879886</v>
      </c>
      <c r="I56">
        <v>879886</v>
      </c>
      <c r="J56">
        <v>879886</v>
      </c>
    </row>
    <row r="57" spans="1:10" x14ac:dyDescent="0.25">
      <c r="A57">
        <v>56</v>
      </c>
      <c r="B57" t="s">
        <v>679</v>
      </c>
      <c r="C57">
        <v>42.57</v>
      </c>
      <c r="D57">
        <v>1091597</v>
      </c>
      <c r="E57">
        <v>1121309</v>
      </c>
      <c r="F57">
        <v>1126102</v>
      </c>
      <c r="G57">
        <v>1126102</v>
      </c>
      <c r="H57">
        <v>1126102</v>
      </c>
      <c r="I57">
        <v>1126102</v>
      </c>
      <c r="J57">
        <v>1126102</v>
      </c>
    </row>
    <row r="58" spans="1:10" x14ac:dyDescent="0.25">
      <c r="A58">
        <v>57</v>
      </c>
      <c r="B58" t="s">
        <v>680</v>
      </c>
      <c r="C58">
        <v>42.56</v>
      </c>
      <c r="D58">
        <v>1148932</v>
      </c>
      <c r="E58">
        <v>1163726</v>
      </c>
      <c r="F58">
        <v>1163726</v>
      </c>
      <c r="G58">
        <v>1163726</v>
      </c>
      <c r="H58">
        <v>1163726</v>
      </c>
      <c r="I58">
        <v>1163726</v>
      </c>
      <c r="J58">
        <v>1163726</v>
      </c>
    </row>
    <row r="59" spans="1:10" x14ac:dyDescent="0.25">
      <c r="A59">
        <v>58</v>
      </c>
      <c r="B59" t="s">
        <v>681</v>
      </c>
      <c r="C59">
        <v>42.58</v>
      </c>
      <c r="D59">
        <v>2014572</v>
      </c>
      <c r="E59">
        <v>2054540</v>
      </c>
      <c r="F59">
        <v>2054540</v>
      </c>
      <c r="G59">
        <v>2054540</v>
      </c>
      <c r="H59">
        <v>2054540</v>
      </c>
      <c r="I59">
        <v>1983241</v>
      </c>
      <c r="J59">
        <v>1983241</v>
      </c>
    </row>
    <row r="60" spans="1:10" x14ac:dyDescent="0.25">
      <c r="A60">
        <v>59</v>
      </c>
      <c r="B60" t="s">
        <v>682</v>
      </c>
      <c r="C60">
        <v>42.59</v>
      </c>
      <c r="D60">
        <v>1085082</v>
      </c>
      <c r="E60">
        <v>1054435</v>
      </c>
    </row>
    <row r="63" spans="1:10" x14ac:dyDescent="0.25">
      <c r="D63" s="1">
        <f t="shared" ref="D63:I63" si="0">SUM(D2:D60)</f>
        <v>97865082</v>
      </c>
      <c r="E63" s="19">
        <f t="shared" si="0"/>
        <v>70192491</v>
      </c>
      <c r="F63" s="19">
        <f t="shared" si="0"/>
        <v>63650518</v>
      </c>
      <c r="G63" s="19">
        <f t="shared" si="0"/>
        <v>62536749</v>
      </c>
      <c r="H63" s="19">
        <f t="shared" si="0"/>
        <v>61272532</v>
      </c>
      <c r="I63" s="19">
        <f t="shared" si="0"/>
        <v>60173068</v>
      </c>
      <c r="J63" s="19">
        <f t="shared" ref="J63" si="1">SUM(J2:J60)</f>
        <v>58897752.960000001</v>
      </c>
    </row>
    <row r="64" spans="1:10" x14ac:dyDescent="0.25">
      <c r="B64" t="s">
        <v>2</v>
      </c>
      <c r="E64" s="19">
        <f>IF(D63&gt;E63,D63-E63,"-")</f>
        <v>27672591</v>
      </c>
      <c r="F64" s="19">
        <f>IF(E63&gt;F63,E63-F63,"-")</f>
        <v>6541973</v>
      </c>
      <c r="G64" s="19">
        <f>IF(F63&gt;G63,F63-G63,"-")</f>
        <v>1113769</v>
      </c>
      <c r="H64" s="19">
        <f>IF(G63&gt;H63,G63-H63,"-")</f>
        <v>1264217</v>
      </c>
      <c r="I64" s="19">
        <f>IF(H63&gt;I63,H63-I63,"-")</f>
        <v>1099464</v>
      </c>
      <c r="J64" s="19">
        <f>IF(I63&gt;J63,I63-J63,"-")</f>
        <v>1275315.0399999991</v>
      </c>
    </row>
    <row r="65" spans="2:3" x14ac:dyDescent="0.25">
      <c r="B65" t="s">
        <v>1</v>
      </c>
      <c r="C65" s="21">
        <f>SUMPRODUCT(D2:D60,C2:C60)/D63</f>
        <v>39.007221527081533</v>
      </c>
    </row>
  </sheetData>
  <autoFilter ref="B1:E1" xr:uid="{8C207A90-1A70-4578-BC34-FBA51C7816C3}">
    <sortState xmlns:xlrd2="http://schemas.microsoft.com/office/spreadsheetml/2017/richdata2" ref="B2:E443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23"/>
  <sheetViews>
    <sheetView zoomScale="70" zoomScaleNormal="70" workbookViewId="0">
      <selection activeCell="J22" sqref="J22"/>
    </sheetView>
  </sheetViews>
  <sheetFormatPr defaultRowHeight="15" x14ac:dyDescent="0.25"/>
  <cols>
    <col min="3" max="3" width="9.42578125" bestFit="1" customWidth="1"/>
  </cols>
  <sheetData>
    <row r="1" spans="1:29" x14ac:dyDescent="0.25">
      <c r="B1" s="19" t="s">
        <v>0</v>
      </c>
      <c r="C1" s="19" t="s">
        <v>1</v>
      </c>
      <c r="D1" s="19">
        <v>202111</v>
      </c>
      <c r="E1" s="19">
        <v>202112</v>
      </c>
      <c r="F1" s="19">
        <v>202201</v>
      </c>
      <c r="G1" s="19">
        <v>202202</v>
      </c>
      <c r="H1" s="19">
        <v>202203</v>
      </c>
      <c r="I1" s="19">
        <v>202204</v>
      </c>
      <c r="J1" s="19">
        <v>202205</v>
      </c>
      <c r="K1" s="19">
        <v>202206</v>
      </c>
      <c r="L1" s="19">
        <v>202207</v>
      </c>
      <c r="M1" s="19">
        <v>202208</v>
      </c>
      <c r="N1" s="19">
        <v>202209</v>
      </c>
      <c r="O1" s="19">
        <v>202210</v>
      </c>
      <c r="P1" s="19">
        <v>202211</v>
      </c>
      <c r="Q1" s="19">
        <v>202212</v>
      </c>
      <c r="R1" s="19">
        <v>202301</v>
      </c>
      <c r="S1" s="19">
        <v>202302</v>
      </c>
      <c r="T1" s="19">
        <v>202303</v>
      </c>
      <c r="U1" s="19">
        <v>202304</v>
      </c>
      <c r="V1" s="19">
        <v>202305</v>
      </c>
      <c r="W1" s="19">
        <v>202306</v>
      </c>
      <c r="X1" s="19">
        <v>202307</v>
      </c>
      <c r="Y1" s="19">
        <v>202308</v>
      </c>
      <c r="Z1" s="19">
        <v>202309</v>
      </c>
      <c r="AA1" s="19">
        <v>202310</v>
      </c>
      <c r="AB1" t="s">
        <v>358</v>
      </c>
      <c r="AC1" t="s">
        <v>358</v>
      </c>
    </row>
    <row r="2" spans="1:29" x14ac:dyDescent="0.25">
      <c r="A2">
        <v>3</v>
      </c>
      <c r="B2" t="s">
        <v>13</v>
      </c>
      <c r="C2">
        <v>42.57</v>
      </c>
      <c r="D2">
        <v>101831</v>
      </c>
      <c r="E2">
        <v>101831</v>
      </c>
      <c r="F2">
        <v>101831</v>
      </c>
      <c r="G2">
        <v>101831</v>
      </c>
    </row>
    <row r="3" spans="1:29" x14ac:dyDescent="0.25">
      <c r="A3">
        <v>4</v>
      </c>
      <c r="B3" t="s">
        <v>14</v>
      </c>
      <c r="C3">
        <v>42.57</v>
      </c>
      <c r="D3">
        <v>226557</v>
      </c>
    </row>
    <row r="4" spans="1:29" x14ac:dyDescent="0.25">
      <c r="A4">
        <v>5</v>
      </c>
      <c r="B4" t="s">
        <v>15</v>
      </c>
      <c r="C4">
        <v>42.57</v>
      </c>
      <c r="D4">
        <v>424436</v>
      </c>
      <c r="E4">
        <v>368777</v>
      </c>
      <c r="F4">
        <v>379626</v>
      </c>
      <c r="G4">
        <v>389425</v>
      </c>
      <c r="H4">
        <v>248223</v>
      </c>
      <c r="I4">
        <v>255498</v>
      </c>
      <c r="J4">
        <v>263015</v>
      </c>
      <c r="K4">
        <v>270291</v>
      </c>
      <c r="L4">
        <v>277808</v>
      </c>
    </row>
    <row r="5" spans="1:29" x14ac:dyDescent="0.25">
      <c r="A5">
        <v>6</v>
      </c>
      <c r="B5" t="s">
        <v>19</v>
      </c>
      <c r="C5">
        <v>42.58</v>
      </c>
      <c r="D5">
        <v>797058</v>
      </c>
      <c r="E5">
        <v>813825</v>
      </c>
      <c r="F5">
        <v>813825</v>
      </c>
      <c r="G5">
        <v>739777</v>
      </c>
      <c r="H5">
        <v>739777</v>
      </c>
      <c r="I5">
        <v>689977</v>
      </c>
      <c r="J5">
        <v>689977</v>
      </c>
      <c r="K5">
        <v>689977</v>
      </c>
      <c r="L5">
        <v>489977</v>
      </c>
    </row>
    <row r="6" spans="1:29" x14ac:dyDescent="0.25">
      <c r="A6">
        <v>7</v>
      </c>
      <c r="B6" t="s">
        <v>21</v>
      </c>
      <c r="C6">
        <v>42.6</v>
      </c>
      <c r="D6">
        <v>138571</v>
      </c>
      <c r="E6">
        <v>138571</v>
      </c>
      <c r="F6">
        <v>138571</v>
      </c>
      <c r="G6">
        <v>138571</v>
      </c>
      <c r="H6">
        <v>138571</v>
      </c>
      <c r="I6">
        <v>138571</v>
      </c>
      <c r="J6">
        <v>138571</v>
      </c>
      <c r="K6">
        <v>138571</v>
      </c>
      <c r="L6">
        <v>138571</v>
      </c>
      <c r="M6">
        <v>138571</v>
      </c>
      <c r="N6">
        <v>138571</v>
      </c>
      <c r="O6">
        <v>138571</v>
      </c>
      <c r="P6">
        <v>138571</v>
      </c>
    </row>
    <row r="7" spans="1:29" x14ac:dyDescent="0.25">
      <c r="A7">
        <v>9</v>
      </c>
      <c r="B7" t="s">
        <v>23</v>
      </c>
      <c r="C7">
        <v>42.57</v>
      </c>
      <c r="D7">
        <v>3430165</v>
      </c>
      <c r="E7">
        <v>3460228</v>
      </c>
      <c r="F7">
        <v>3460228</v>
      </c>
      <c r="G7">
        <v>3460228</v>
      </c>
      <c r="H7">
        <v>3460228</v>
      </c>
      <c r="I7">
        <v>3460228</v>
      </c>
      <c r="J7">
        <v>3460228</v>
      </c>
      <c r="K7">
        <v>2435572</v>
      </c>
      <c r="L7">
        <v>2395510.4</v>
      </c>
      <c r="M7">
        <v>2121677.4</v>
      </c>
      <c r="N7">
        <v>2121677</v>
      </c>
      <c r="O7">
        <v>1851677</v>
      </c>
      <c r="P7">
        <v>1551047</v>
      </c>
      <c r="Q7">
        <v>1281047</v>
      </c>
    </row>
    <row r="8" spans="1:29" s="25" customFormat="1" x14ac:dyDescent="0.25">
      <c r="A8" s="25">
        <v>1</v>
      </c>
      <c r="B8" s="25" t="s">
        <v>10</v>
      </c>
      <c r="C8" s="25">
        <v>42.57</v>
      </c>
      <c r="D8" s="25">
        <v>7205478</v>
      </c>
      <c r="E8" s="25">
        <v>7267122</v>
      </c>
      <c r="F8" s="25">
        <v>7267122</v>
      </c>
      <c r="G8" s="25">
        <v>7267122</v>
      </c>
      <c r="H8" s="25">
        <v>7267122</v>
      </c>
      <c r="I8" s="25">
        <v>7267122</v>
      </c>
      <c r="J8" s="25">
        <v>7267122</v>
      </c>
      <c r="K8" s="25">
        <v>7267122</v>
      </c>
      <c r="L8" s="25">
        <v>7267122</v>
      </c>
      <c r="M8" s="25">
        <v>7267122</v>
      </c>
      <c r="N8" s="25">
        <v>7267122</v>
      </c>
      <c r="O8" s="25">
        <v>7267122</v>
      </c>
      <c r="P8" s="25">
        <v>7267122</v>
      </c>
      <c r="Q8" s="25">
        <v>7267122</v>
      </c>
      <c r="R8" s="25">
        <v>7267122</v>
      </c>
      <c r="S8" s="25">
        <v>7267122</v>
      </c>
      <c r="T8" s="25">
        <v>7267122</v>
      </c>
      <c r="U8" s="25">
        <v>7267122</v>
      </c>
      <c r="V8" s="25">
        <v>7267122</v>
      </c>
      <c r="W8" s="25">
        <v>7267122</v>
      </c>
      <c r="X8" s="25">
        <v>7267122</v>
      </c>
      <c r="Y8" s="25">
        <v>7267122</v>
      </c>
      <c r="Z8" s="25">
        <v>7267122</v>
      </c>
      <c r="AA8" s="25">
        <v>7267122</v>
      </c>
      <c r="AB8" s="25" t="s">
        <v>10</v>
      </c>
    </row>
    <row r="9" spans="1:29" s="25" customFormat="1" x14ac:dyDescent="0.25">
      <c r="A9" s="25">
        <v>2</v>
      </c>
      <c r="B9" s="25" t="s">
        <v>12</v>
      </c>
      <c r="C9" s="25">
        <v>42.57</v>
      </c>
      <c r="D9" s="25">
        <v>2947842</v>
      </c>
      <c r="E9" s="25">
        <v>2947842</v>
      </c>
      <c r="F9" s="25">
        <v>2947842</v>
      </c>
      <c r="G9" s="25">
        <v>2947842</v>
      </c>
      <c r="H9" s="25">
        <v>2801292</v>
      </c>
      <c r="I9" s="25">
        <v>2801292</v>
      </c>
      <c r="J9" s="25">
        <v>2801292</v>
      </c>
      <c r="K9" s="25">
        <v>2801292</v>
      </c>
      <c r="L9" s="25">
        <v>2801292</v>
      </c>
      <c r="M9" s="25">
        <v>2801292</v>
      </c>
      <c r="N9" s="25">
        <v>2801292</v>
      </c>
      <c r="O9" s="25">
        <v>2801292</v>
      </c>
      <c r="P9" s="25">
        <v>2801292</v>
      </c>
      <c r="Q9" s="25">
        <v>2801292</v>
      </c>
      <c r="R9" s="25">
        <v>2801292</v>
      </c>
      <c r="S9" s="25">
        <v>2801292</v>
      </c>
      <c r="T9" s="25">
        <v>2801292</v>
      </c>
      <c r="U9" s="25">
        <v>2801292</v>
      </c>
      <c r="V9" s="25">
        <v>2801292</v>
      </c>
      <c r="W9" s="25">
        <v>2801292</v>
      </c>
      <c r="X9" s="25">
        <v>2801292</v>
      </c>
      <c r="Y9" s="25">
        <v>2801292</v>
      </c>
      <c r="Z9" s="25">
        <v>2801292</v>
      </c>
      <c r="AA9" s="25">
        <v>2801292</v>
      </c>
      <c r="AB9" s="25" t="s">
        <v>12</v>
      </c>
    </row>
    <row r="10" spans="1:29" s="25" customFormat="1" x14ac:dyDescent="0.25">
      <c r="A10" s="25">
        <v>8</v>
      </c>
      <c r="B10" s="25" t="s">
        <v>22</v>
      </c>
      <c r="C10" s="25">
        <v>42.57</v>
      </c>
      <c r="D10" s="25">
        <v>2655780</v>
      </c>
      <c r="E10" s="25">
        <v>2725833</v>
      </c>
      <c r="F10" s="25">
        <v>2795885</v>
      </c>
      <c r="G10" s="25">
        <v>2813963</v>
      </c>
      <c r="H10" s="25">
        <v>2813963</v>
      </c>
      <c r="I10" s="25">
        <v>2513963</v>
      </c>
      <c r="J10" s="25">
        <v>2213963</v>
      </c>
      <c r="K10" s="25">
        <v>2213963</v>
      </c>
      <c r="L10" s="25">
        <v>1913963</v>
      </c>
      <c r="M10" s="25">
        <v>1913963</v>
      </c>
      <c r="N10" s="25">
        <v>1613963</v>
      </c>
      <c r="O10" s="25">
        <v>1313963</v>
      </c>
      <c r="P10" s="25">
        <v>1013963</v>
      </c>
      <c r="Q10" s="25">
        <v>1013963</v>
      </c>
      <c r="R10" s="25">
        <v>1013963</v>
      </c>
      <c r="S10" s="25">
        <v>513963</v>
      </c>
      <c r="T10" s="25">
        <v>513963</v>
      </c>
      <c r="U10" s="25">
        <v>513963</v>
      </c>
      <c r="V10" s="25">
        <v>513963</v>
      </c>
      <c r="W10" s="25">
        <v>513963</v>
      </c>
      <c r="X10" s="25">
        <v>513963</v>
      </c>
      <c r="Y10" s="25">
        <v>513963</v>
      </c>
      <c r="Z10" s="25">
        <v>513963</v>
      </c>
      <c r="AA10" s="25">
        <v>513963</v>
      </c>
      <c r="AB10" s="25" t="s">
        <v>22</v>
      </c>
    </row>
    <row r="11" spans="1:29" s="23" customFormat="1" x14ac:dyDescent="0.25">
      <c r="A11" s="23">
        <v>10</v>
      </c>
      <c r="B11" s="23" t="s">
        <v>16</v>
      </c>
      <c r="C11" s="23">
        <v>42.58</v>
      </c>
      <c r="D11" s="23">
        <v>169144</v>
      </c>
      <c r="E11" s="23">
        <v>173138</v>
      </c>
      <c r="F11" s="23">
        <v>173138</v>
      </c>
      <c r="G11" s="23">
        <v>173138</v>
      </c>
      <c r="H11" s="23">
        <v>173138</v>
      </c>
      <c r="I11" s="23">
        <v>147838</v>
      </c>
      <c r="J11" s="23">
        <v>147838</v>
      </c>
      <c r="K11" s="23">
        <v>147838</v>
      </c>
      <c r="L11" s="23">
        <v>147838</v>
      </c>
      <c r="M11" s="23">
        <v>147838</v>
      </c>
      <c r="N11" s="23">
        <v>147838</v>
      </c>
      <c r="O11" s="23">
        <v>147838</v>
      </c>
      <c r="P11" s="23">
        <v>147838</v>
      </c>
      <c r="Q11" s="23">
        <v>147838</v>
      </c>
      <c r="R11" s="23">
        <v>147838</v>
      </c>
      <c r="S11" s="23">
        <v>147838</v>
      </c>
      <c r="T11" s="23">
        <v>147838</v>
      </c>
      <c r="U11" s="23">
        <v>147838</v>
      </c>
      <c r="V11" s="23">
        <v>147838</v>
      </c>
      <c r="W11" s="23">
        <v>147838</v>
      </c>
      <c r="X11" s="23">
        <v>147838</v>
      </c>
      <c r="Y11" s="23">
        <v>147838</v>
      </c>
      <c r="Z11" s="23">
        <v>147838</v>
      </c>
      <c r="AA11" s="23">
        <v>147838</v>
      </c>
      <c r="AC11" s="23" t="s">
        <v>16</v>
      </c>
    </row>
    <row r="12" spans="1:29" s="23" customFormat="1" x14ac:dyDescent="0.25">
      <c r="A12" s="23">
        <v>11</v>
      </c>
      <c r="B12" s="23" t="s">
        <v>11</v>
      </c>
      <c r="C12" s="23">
        <v>0</v>
      </c>
      <c r="D12" s="23">
        <v>936520</v>
      </c>
      <c r="E12" s="23">
        <v>936520</v>
      </c>
      <c r="F12" s="23">
        <v>936520</v>
      </c>
      <c r="G12" s="23">
        <v>936520</v>
      </c>
      <c r="H12" s="23">
        <v>936520</v>
      </c>
      <c r="I12" s="23">
        <v>936520</v>
      </c>
      <c r="J12" s="23">
        <v>936520</v>
      </c>
      <c r="K12" s="23">
        <v>936520</v>
      </c>
      <c r="L12" s="23">
        <v>936520</v>
      </c>
      <c r="M12" s="23">
        <v>936520</v>
      </c>
      <c r="N12" s="23">
        <v>936520</v>
      </c>
      <c r="O12" s="23">
        <v>936520</v>
      </c>
      <c r="P12" s="23">
        <v>936520</v>
      </c>
      <c r="Q12" s="23">
        <v>936520</v>
      </c>
      <c r="R12" s="23">
        <v>936520</v>
      </c>
      <c r="S12" s="23">
        <v>936520</v>
      </c>
      <c r="T12" s="23">
        <v>936520</v>
      </c>
      <c r="U12" s="23">
        <v>936520</v>
      </c>
      <c r="V12" s="23">
        <v>936520</v>
      </c>
      <c r="W12" s="23">
        <v>936520</v>
      </c>
      <c r="X12" s="23">
        <v>936520</v>
      </c>
      <c r="Y12" s="23">
        <v>936520</v>
      </c>
      <c r="Z12" s="23">
        <v>936520</v>
      </c>
      <c r="AA12" s="23">
        <v>936520</v>
      </c>
      <c r="AC12" s="23" t="s">
        <v>11</v>
      </c>
    </row>
    <row r="13" spans="1:29" s="23" customFormat="1" x14ac:dyDescent="0.25">
      <c r="A13" s="23">
        <v>12</v>
      </c>
      <c r="B13" s="23" t="s">
        <v>17</v>
      </c>
      <c r="C13" s="23">
        <v>42.57</v>
      </c>
      <c r="D13" s="23">
        <v>375474</v>
      </c>
      <c r="E13" s="23">
        <v>375474</v>
      </c>
      <c r="F13" s="23">
        <v>375474</v>
      </c>
      <c r="G13" s="23">
        <v>375474</v>
      </c>
      <c r="H13" s="23">
        <v>375474</v>
      </c>
      <c r="I13" s="23">
        <v>375474</v>
      </c>
      <c r="J13" s="23">
        <v>375474</v>
      </c>
      <c r="K13" s="23">
        <v>375474</v>
      </c>
      <c r="L13" s="23">
        <v>375474</v>
      </c>
      <c r="M13" s="23">
        <v>375474</v>
      </c>
      <c r="N13" s="23">
        <v>375474</v>
      </c>
      <c r="O13" s="23">
        <v>375474</v>
      </c>
      <c r="P13" s="23">
        <v>375474</v>
      </c>
      <c r="Q13" s="23">
        <v>375474</v>
      </c>
      <c r="R13" s="23">
        <v>375474</v>
      </c>
      <c r="S13" s="23">
        <v>375474</v>
      </c>
      <c r="T13" s="23">
        <v>375474</v>
      </c>
      <c r="U13" s="23">
        <v>375474</v>
      </c>
      <c r="V13" s="23">
        <v>375474</v>
      </c>
      <c r="W13" s="23">
        <v>375474</v>
      </c>
      <c r="X13" s="23">
        <v>375474</v>
      </c>
      <c r="Y13" s="23">
        <v>375474</v>
      </c>
      <c r="Z13" s="23">
        <v>375474</v>
      </c>
      <c r="AA13" s="23">
        <v>375474</v>
      </c>
      <c r="AC13" s="23" t="s">
        <v>17</v>
      </c>
    </row>
    <row r="14" spans="1:29" s="23" customFormat="1" x14ac:dyDescent="0.25">
      <c r="A14" s="23">
        <v>13</v>
      </c>
      <c r="B14" s="23" t="s">
        <v>18</v>
      </c>
      <c r="C14" s="23">
        <v>42.57</v>
      </c>
      <c r="D14" s="23">
        <v>239831</v>
      </c>
      <c r="E14" s="23">
        <v>239831</v>
      </c>
      <c r="F14" s="23">
        <v>239831</v>
      </c>
      <c r="G14" s="23">
        <v>239831</v>
      </c>
      <c r="H14" s="23">
        <v>239831</v>
      </c>
      <c r="I14" s="23">
        <v>239831</v>
      </c>
      <c r="J14" s="23">
        <v>239831</v>
      </c>
      <c r="K14" s="23">
        <v>239831</v>
      </c>
      <c r="L14" s="23">
        <v>239831</v>
      </c>
      <c r="M14" s="23">
        <v>239831</v>
      </c>
      <c r="N14" s="23">
        <v>239831</v>
      </c>
      <c r="O14" s="23">
        <v>239831</v>
      </c>
      <c r="P14" s="23">
        <v>239831</v>
      </c>
      <c r="Q14" s="23">
        <v>239831</v>
      </c>
      <c r="R14" s="23">
        <v>239831</v>
      </c>
      <c r="S14" s="23">
        <v>239831</v>
      </c>
      <c r="T14" s="23">
        <v>239831</v>
      </c>
      <c r="U14" s="23">
        <v>239831</v>
      </c>
      <c r="V14" s="23">
        <v>239831</v>
      </c>
      <c r="W14" s="23">
        <v>239831</v>
      </c>
      <c r="X14" s="23">
        <v>239831</v>
      </c>
      <c r="Y14" s="23">
        <v>239831</v>
      </c>
      <c r="Z14" s="23">
        <v>239831</v>
      </c>
      <c r="AA14" s="23">
        <v>239831</v>
      </c>
      <c r="AC14" s="23" t="s">
        <v>18</v>
      </c>
    </row>
    <row r="15" spans="1:29" s="23" customFormat="1" x14ac:dyDescent="0.25">
      <c r="A15" s="23">
        <v>14</v>
      </c>
      <c r="B15" s="23" t="s">
        <v>20</v>
      </c>
      <c r="C15" s="23">
        <v>42.57</v>
      </c>
      <c r="D15" s="23">
        <v>231964</v>
      </c>
      <c r="E15" s="23">
        <v>238085</v>
      </c>
      <c r="F15" s="23">
        <v>242824</v>
      </c>
      <c r="G15" s="23">
        <v>242824</v>
      </c>
      <c r="H15" s="23">
        <v>242824</v>
      </c>
      <c r="I15" s="23">
        <v>242824</v>
      </c>
      <c r="J15" s="23">
        <v>187715</v>
      </c>
      <c r="K15" s="23">
        <v>187715</v>
      </c>
      <c r="L15" s="23">
        <v>187715</v>
      </c>
      <c r="M15" s="23">
        <v>187715</v>
      </c>
      <c r="N15" s="23">
        <v>187715</v>
      </c>
      <c r="O15" s="23">
        <v>187715</v>
      </c>
      <c r="P15" s="23">
        <v>187715</v>
      </c>
      <c r="Q15" s="23">
        <v>187715</v>
      </c>
      <c r="R15" s="23">
        <v>187715</v>
      </c>
      <c r="S15" s="23">
        <v>187715</v>
      </c>
      <c r="T15" s="23">
        <v>187715</v>
      </c>
      <c r="U15" s="23">
        <v>187715</v>
      </c>
      <c r="V15" s="23">
        <v>187715</v>
      </c>
      <c r="W15" s="23">
        <v>187715</v>
      </c>
      <c r="X15" s="23">
        <v>187715</v>
      </c>
      <c r="Y15" s="23">
        <v>187715</v>
      </c>
      <c r="Z15" s="23">
        <v>187715</v>
      </c>
      <c r="AA15" s="23">
        <v>187715</v>
      </c>
      <c r="AC15" s="23" t="s">
        <v>20</v>
      </c>
    </row>
    <row r="16" spans="1:29" s="23" customFormat="1" x14ac:dyDescent="0.25">
      <c r="A16" s="23">
        <v>15</v>
      </c>
      <c r="B16" s="23" t="s">
        <v>24</v>
      </c>
      <c r="C16" s="23">
        <v>42.57</v>
      </c>
      <c r="D16" s="23">
        <v>1040051</v>
      </c>
      <c r="E16" s="23">
        <v>1049125</v>
      </c>
      <c r="F16" s="23">
        <v>1049125</v>
      </c>
      <c r="G16" s="23">
        <v>1049125</v>
      </c>
      <c r="H16" s="23">
        <v>1049125</v>
      </c>
      <c r="I16" s="23">
        <v>1049125</v>
      </c>
      <c r="J16" s="23">
        <v>1049125</v>
      </c>
      <c r="K16" s="23">
        <v>1049125</v>
      </c>
      <c r="L16" s="23">
        <v>1049125</v>
      </c>
      <c r="M16" s="23">
        <v>1049125</v>
      </c>
      <c r="N16" s="23">
        <v>1049125</v>
      </c>
      <c r="O16" s="23">
        <v>982686</v>
      </c>
      <c r="P16" s="23">
        <v>982686</v>
      </c>
      <c r="Q16" s="23">
        <v>982686</v>
      </c>
      <c r="R16" s="23">
        <v>982686</v>
      </c>
      <c r="S16" s="23">
        <v>982686</v>
      </c>
      <c r="T16" s="23">
        <v>982686</v>
      </c>
      <c r="U16" s="23">
        <v>982686</v>
      </c>
      <c r="V16" s="23">
        <v>982686</v>
      </c>
      <c r="W16" s="23">
        <v>982686</v>
      </c>
      <c r="X16" s="23">
        <v>982686</v>
      </c>
      <c r="Y16" s="23">
        <v>982686</v>
      </c>
      <c r="Z16" s="23">
        <v>982686</v>
      </c>
      <c r="AA16" s="23">
        <v>982686</v>
      </c>
      <c r="AC16" s="23" t="s">
        <v>24</v>
      </c>
    </row>
    <row r="17" spans="1:29" s="23" customFormat="1" x14ac:dyDescent="0.25">
      <c r="A17" s="23">
        <v>16</v>
      </c>
      <c r="B17" s="23" t="s">
        <v>25</v>
      </c>
      <c r="C17" s="23">
        <v>42.58</v>
      </c>
      <c r="D17" s="23">
        <v>198948</v>
      </c>
      <c r="E17" s="23">
        <v>200674</v>
      </c>
      <c r="F17" s="23">
        <v>200674</v>
      </c>
      <c r="G17" s="23">
        <v>200674</v>
      </c>
      <c r="H17" s="23">
        <v>200674</v>
      </c>
      <c r="I17" s="23">
        <v>200674</v>
      </c>
      <c r="J17" s="23">
        <v>200674</v>
      </c>
      <c r="K17" s="23">
        <v>200674</v>
      </c>
      <c r="L17" s="23">
        <v>200674</v>
      </c>
      <c r="M17" s="23">
        <v>200674</v>
      </c>
      <c r="N17" s="23">
        <v>200674</v>
      </c>
      <c r="O17" s="23">
        <v>200674</v>
      </c>
      <c r="P17" s="23">
        <v>200674</v>
      </c>
      <c r="Q17" s="23">
        <v>200674</v>
      </c>
      <c r="R17" s="23">
        <v>200674</v>
      </c>
      <c r="S17" s="23">
        <v>200674</v>
      </c>
      <c r="T17" s="23">
        <v>200674</v>
      </c>
      <c r="U17" s="23">
        <v>200674</v>
      </c>
      <c r="V17" s="23">
        <v>200674</v>
      </c>
      <c r="W17" s="23">
        <v>200674</v>
      </c>
      <c r="X17" s="23">
        <v>200674</v>
      </c>
      <c r="Y17" s="23">
        <v>200674</v>
      </c>
      <c r="Z17" s="23">
        <v>200674</v>
      </c>
      <c r="AA17" s="23">
        <v>200674</v>
      </c>
      <c r="AC17" s="23" t="s">
        <v>25</v>
      </c>
    </row>
    <row r="18" spans="1:29" s="23" customFormat="1" x14ac:dyDescent="0.25">
      <c r="A18" s="23">
        <v>17</v>
      </c>
      <c r="B18" s="23" t="s">
        <v>26</v>
      </c>
      <c r="C18" s="23">
        <v>42.57</v>
      </c>
      <c r="D18" s="23">
        <v>424606</v>
      </c>
      <c r="E18" s="23">
        <v>436072</v>
      </c>
      <c r="F18" s="23">
        <v>447538</v>
      </c>
      <c r="G18" s="23">
        <v>457894</v>
      </c>
      <c r="H18" s="23">
        <v>458634</v>
      </c>
      <c r="I18" s="23">
        <v>458634</v>
      </c>
      <c r="J18" s="23">
        <v>458634</v>
      </c>
      <c r="K18" s="23">
        <v>458634</v>
      </c>
      <c r="L18" s="23">
        <v>458634</v>
      </c>
      <c r="M18" s="23">
        <v>458634</v>
      </c>
      <c r="N18" s="23">
        <v>458634</v>
      </c>
      <c r="O18" s="23">
        <v>458634</v>
      </c>
      <c r="P18" s="23">
        <v>458634</v>
      </c>
      <c r="Q18" s="23">
        <v>458634</v>
      </c>
      <c r="R18" s="23">
        <v>458634</v>
      </c>
      <c r="S18" s="23">
        <v>458634</v>
      </c>
      <c r="T18" s="23">
        <v>458634</v>
      </c>
      <c r="U18" s="23">
        <v>458634</v>
      </c>
      <c r="V18" s="23">
        <v>458634</v>
      </c>
      <c r="W18" s="23">
        <v>458634</v>
      </c>
      <c r="X18" s="23">
        <v>458634</v>
      </c>
      <c r="Y18" s="23">
        <v>458634</v>
      </c>
      <c r="Z18" s="23">
        <v>458634</v>
      </c>
      <c r="AA18" s="23">
        <v>458634</v>
      </c>
      <c r="AC18" s="23" t="s">
        <v>26</v>
      </c>
    </row>
    <row r="21" spans="1:29" x14ac:dyDescent="0.25">
      <c r="D21" s="1">
        <f>SUM(D2:D18)</f>
        <v>21544256</v>
      </c>
      <c r="E21" s="19">
        <f>SUM(E2:E18)</f>
        <v>21472948</v>
      </c>
      <c r="F21" s="19">
        <f t="shared" ref="D21:T21" si="0">SUM(F2:F18)</f>
        <v>21570054</v>
      </c>
      <c r="G21" s="19">
        <f>SUM(G2:G18)</f>
        <v>21534239</v>
      </c>
      <c r="H21" s="19">
        <f t="shared" si="0"/>
        <v>21145396</v>
      </c>
      <c r="I21" s="19">
        <f t="shared" si="0"/>
        <v>20777571</v>
      </c>
      <c r="J21" s="19">
        <f>SUM(J2:J18)</f>
        <v>20429979</v>
      </c>
      <c r="K21" s="19">
        <f t="shared" si="0"/>
        <v>19412599</v>
      </c>
      <c r="L21" s="19">
        <f t="shared" si="0"/>
        <v>18880054.399999999</v>
      </c>
      <c r="M21" s="19">
        <f t="shared" si="0"/>
        <v>17838436.399999999</v>
      </c>
      <c r="N21" s="19">
        <f t="shared" si="0"/>
        <v>17538436</v>
      </c>
      <c r="O21" s="19">
        <f t="shared" si="0"/>
        <v>16901997</v>
      </c>
      <c r="P21" s="19">
        <f t="shared" si="0"/>
        <v>16301367</v>
      </c>
      <c r="Q21" s="19">
        <f t="shared" si="0"/>
        <v>15892796</v>
      </c>
      <c r="R21" s="19">
        <f t="shared" si="0"/>
        <v>14611749</v>
      </c>
      <c r="S21" s="19">
        <f t="shared" si="0"/>
        <v>14111749</v>
      </c>
      <c r="T21" s="19">
        <f t="shared" si="0"/>
        <v>14111749</v>
      </c>
      <c r="U21" s="19">
        <f t="shared" ref="U21:V21" si="1">SUM(U2:U18)</f>
        <v>14111749</v>
      </c>
      <c r="V21" s="19">
        <f t="shared" si="1"/>
        <v>14111749</v>
      </c>
      <c r="W21" s="19">
        <f t="shared" ref="W21:Z21" si="2">SUM(W2:W18)</f>
        <v>14111749</v>
      </c>
      <c r="X21" s="19">
        <f t="shared" si="2"/>
        <v>14111749</v>
      </c>
      <c r="Y21" s="19">
        <f t="shared" si="2"/>
        <v>14111749</v>
      </c>
      <c r="Z21" s="19">
        <f t="shared" si="2"/>
        <v>14111749</v>
      </c>
      <c r="AA21" s="19">
        <f t="shared" ref="AA21" si="3">SUM(AA2:AA18)</f>
        <v>14111749</v>
      </c>
    </row>
    <row r="22" spans="1:29" x14ac:dyDescent="0.25">
      <c r="B22" t="s">
        <v>2</v>
      </c>
      <c r="E22" s="19">
        <f t="shared" ref="E22:AA22" si="4">IF(D21&gt;E21,D21-E21,"-")</f>
        <v>71308</v>
      </c>
      <c r="F22" s="19" t="str">
        <f t="shared" si="4"/>
        <v>-</v>
      </c>
      <c r="G22" s="19">
        <f t="shared" si="4"/>
        <v>35815</v>
      </c>
      <c r="H22" s="19">
        <f t="shared" si="4"/>
        <v>388843</v>
      </c>
      <c r="I22" s="19">
        <f t="shared" si="4"/>
        <v>367825</v>
      </c>
      <c r="J22" s="19">
        <f t="shared" si="4"/>
        <v>347592</v>
      </c>
      <c r="K22" s="19">
        <f t="shared" si="4"/>
        <v>1017380</v>
      </c>
      <c r="L22" s="19">
        <f t="shared" si="4"/>
        <v>532544.60000000149</v>
      </c>
      <c r="M22" s="19">
        <f t="shared" si="4"/>
        <v>1041618</v>
      </c>
      <c r="N22" s="19">
        <f t="shared" si="4"/>
        <v>300000.39999999851</v>
      </c>
      <c r="O22" s="19">
        <f t="shared" si="4"/>
        <v>636439</v>
      </c>
      <c r="P22" s="19">
        <f t="shared" si="4"/>
        <v>600630</v>
      </c>
      <c r="Q22" s="19">
        <f t="shared" si="4"/>
        <v>408571</v>
      </c>
      <c r="R22" s="19">
        <f t="shared" si="4"/>
        <v>1281047</v>
      </c>
      <c r="S22" s="19">
        <f t="shared" si="4"/>
        <v>500000</v>
      </c>
      <c r="T22" s="19" t="str">
        <f t="shared" si="4"/>
        <v>-</v>
      </c>
      <c r="U22" s="19" t="str">
        <f t="shared" si="4"/>
        <v>-</v>
      </c>
      <c r="V22" s="19" t="str">
        <f t="shared" si="4"/>
        <v>-</v>
      </c>
      <c r="W22" s="19" t="str">
        <f t="shared" si="4"/>
        <v>-</v>
      </c>
      <c r="X22" s="19" t="str">
        <f t="shared" si="4"/>
        <v>-</v>
      </c>
      <c r="Y22" s="19" t="str">
        <f t="shared" si="4"/>
        <v>-</v>
      </c>
      <c r="Z22" s="19" t="str">
        <f t="shared" si="4"/>
        <v>-</v>
      </c>
      <c r="AA22" s="19" t="str">
        <f t="shared" si="4"/>
        <v>-</v>
      </c>
    </row>
    <row r="23" spans="1:29" x14ac:dyDescent="0.25">
      <c r="B23" t="s">
        <v>1</v>
      </c>
      <c r="C23" s="22">
        <f>SUMPRODUCT(D2:D18,C2:C18)/D21</f>
        <v>40.720233279348335</v>
      </c>
    </row>
  </sheetData>
  <autoFilter ref="B1:E1" xr:uid="{00000000-0009-0000-0000-00000A000000}">
    <sortState xmlns:xlrd2="http://schemas.microsoft.com/office/spreadsheetml/2017/richdata2" ref="B2:E167">
      <sortCondition ref="C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EDFC-C6C9-4A51-97E7-BE2331B95DC1}">
  <dimension ref="A1:I72"/>
  <sheetViews>
    <sheetView topLeftCell="A55" workbookViewId="0">
      <selection activeCell="E71" sqref="E71:I71"/>
    </sheetView>
  </sheetViews>
  <sheetFormatPr defaultRowHeight="15" x14ac:dyDescent="0.25"/>
  <cols>
    <col min="3" max="3" width="10.42578125" bestFit="1" customWidth="1"/>
    <col min="8" max="8" width="11" bestFit="1" customWidth="1"/>
  </cols>
  <sheetData>
    <row r="1" spans="1:9" x14ac:dyDescent="0.25">
      <c r="B1" s="19" t="s">
        <v>0</v>
      </c>
      <c r="C1" s="19" t="s">
        <v>1</v>
      </c>
      <c r="D1" s="19">
        <v>202305</v>
      </c>
      <c r="E1" s="19">
        <v>202306</v>
      </c>
      <c r="F1" s="19">
        <v>202307</v>
      </c>
      <c r="G1" s="19">
        <v>202308</v>
      </c>
      <c r="H1" s="30">
        <v>202309</v>
      </c>
      <c r="I1" s="19">
        <v>202310</v>
      </c>
    </row>
    <row r="2" spans="1:9" x14ac:dyDescent="0.25">
      <c r="A2">
        <v>1</v>
      </c>
      <c r="B2" t="s">
        <v>685</v>
      </c>
      <c r="C2">
        <v>42.59</v>
      </c>
      <c r="D2">
        <v>605722</v>
      </c>
      <c r="E2">
        <v>619256</v>
      </c>
      <c r="F2">
        <v>619256</v>
      </c>
      <c r="G2">
        <v>619256</v>
      </c>
      <c r="H2">
        <v>619256</v>
      </c>
      <c r="I2">
        <v>619256</v>
      </c>
    </row>
    <row r="3" spans="1:9" x14ac:dyDescent="0.25">
      <c r="A3">
        <v>2</v>
      </c>
      <c r="B3" t="s">
        <v>686</v>
      </c>
      <c r="C3">
        <v>42.54</v>
      </c>
      <c r="D3">
        <v>855374</v>
      </c>
      <c r="E3">
        <v>871107</v>
      </c>
      <c r="F3">
        <v>871107</v>
      </c>
      <c r="G3">
        <v>871107</v>
      </c>
      <c r="H3">
        <v>871107</v>
      </c>
      <c r="I3">
        <v>871107</v>
      </c>
    </row>
    <row r="4" spans="1:9" x14ac:dyDescent="0.25">
      <c r="A4">
        <v>3</v>
      </c>
      <c r="B4" t="s">
        <v>687</v>
      </c>
      <c r="C4">
        <v>42.57</v>
      </c>
      <c r="D4">
        <v>744260</v>
      </c>
      <c r="E4">
        <v>744260</v>
      </c>
      <c r="F4">
        <v>714460</v>
      </c>
      <c r="G4">
        <v>714460</v>
      </c>
      <c r="H4">
        <v>464660</v>
      </c>
      <c r="I4">
        <v>434860</v>
      </c>
    </row>
    <row r="5" spans="1:9" x14ac:dyDescent="0.25">
      <c r="A5">
        <v>4</v>
      </c>
      <c r="B5" t="s">
        <v>688</v>
      </c>
      <c r="C5">
        <v>42.57</v>
      </c>
      <c r="D5">
        <v>2558232</v>
      </c>
      <c r="E5">
        <v>2558232</v>
      </c>
      <c r="F5">
        <v>2558232</v>
      </c>
      <c r="G5">
        <v>2558232</v>
      </c>
      <c r="H5">
        <v>2558232</v>
      </c>
      <c r="I5">
        <v>2558232</v>
      </c>
    </row>
    <row r="6" spans="1:9" x14ac:dyDescent="0.25">
      <c r="A6">
        <v>5</v>
      </c>
      <c r="B6" t="s">
        <v>689</v>
      </c>
      <c r="C6">
        <v>42.57</v>
      </c>
      <c r="D6">
        <v>536590</v>
      </c>
      <c r="E6">
        <v>548806</v>
      </c>
      <c r="F6">
        <v>548806</v>
      </c>
      <c r="G6">
        <v>548806</v>
      </c>
      <c r="H6">
        <v>548806</v>
      </c>
      <c r="I6">
        <v>499006</v>
      </c>
    </row>
    <row r="7" spans="1:9" x14ac:dyDescent="0.25">
      <c r="A7">
        <v>6</v>
      </c>
      <c r="B7" t="s">
        <v>690</v>
      </c>
      <c r="C7">
        <v>37.11</v>
      </c>
      <c r="D7">
        <v>1862416</v>
      </c>
      <c r="E7">
        <v>250692</v>
      </c>
    </row>
    <row r="8" spans="1:9" x14ac:dyDescent="0.25">
      <c r="A8">
        <v>7</v>
      </c>
      <c r="B8" t="s">
        <v>691</v>
      </c>
      <c r="C8">
        <v>42.57</v>
      </c>
      <c r="D8">
        <v>1356314</v>
      </c>
      <c r="E8">
        <v>1356314</v>
      </c>
      <c r="F8">
        <v>1356314</v>
      </c>
      <c r="G8">
        <v>1356314</v>
      </c>
      <c r="H8">
        <v>1356314</v>
      </c>
      <c r="I8">
        <v>1356314</v>
      </c>
    </row>
    <row r="9" spans="1:9" x14ac:dyDescent="0.25">
      <c r="A9">
        <v>8</v>
      </c>
      <c r="B9" t="s">
        <v>692</v>
      </c>
      <c r="C9">
        <v>42.57</v>
      </c>
      <c r="D9">
        <v>933904</v>
      </c>
      <c r="E9">
        <v>579911</v>
      </c>
      <c r="F9">
        <v>593310</v>
      </c>
      <c r="G9">
        <v>193310</v>
      </c>
      <c r="H9">
        <v>123310</v>
      </c>
      <c r="I9">
        <v>123310</v>
      </c>
    </row>
    <row r="10" spans="1:9" x14ac:dyDescent="0.25">
      <c r="A10">
        <v>9</v>
      </c>
      <c r="B10" t="s">
        <v>693</v>
      </c>
      <c r="C10">
        <v>42.55</v>
      </c>
      <c r="D10">
        <v>958178</v>
      </c>
      <c r="E10">
        <v>707194</v>
      </c>
      <c r="F10">
        <v>607156</v>
      </c>
      <c r="G10">
        <v>505972</v>
      </c>
      <c r="H10">
        <v>404396</v>
      </c>
      <c r="I10">
        <v>303603</v>
      </c>
    </row>
    <row r="11" spans="1:9" x14ac:dyDescent="0.25">
      <c r="A11">
        <v>10</v>
      </c>
      <c r="B11" t="s">
        <v>694</v>
      </c>
      <c r="C11">
        <v>28.06</v>
      </c>
      <c r="D11">
        <v>1470731</v>
      </c>
      <c r="E11">
        <v>1470731</v>
      </c>
      <c r="F11">
        <v>1470731</v>
      </c>
      <c r="G11">
        <v>1470731</v>
      </c>
      <c r="H11">
        <v>1470731</v>
      </c>
      <c r="I11">
        <v>1005305</v>
      </c>
    </row>
    <row r="12" spans="1:9" x14ac:dyDescent="0.25">
      <c r="A12">
        <v>11</v>
      </c>
      <c r="B12" t="s">
        <v>695</v>
      </c>
      <c r="C12">
        <v>42.59</v>
      </c>
      <c r="D12">
        <v>79593</v>
      </c>
      <c r="E12">
        <v>79593</v>
      </c>
      <c r="F12">
        <v>79593</v>
      </c>
      <c r="G12">
        <v>79593</v>
      </c>
      <c r="H12">
        <v>38058</v>
      </c>
    </row>
    <row r="13" spans="1:9" x14ac:dyDescent="0.25">
      <c r="A13">
        <v>12</v>
      </c>
      <c r="B13" t="s">
        <v>696</v>
      </c>
      <c r="C13">
        <v>42.57</v>
      </c>
      <c r="D13">
        <v>1310709</v>
      </c>
      <c r="E13">
        <v>1340674</v>
      </c>
      <c r="F13">
        <v>1340674</v>
      </c>
      <c r="G13">
        <v>1340674</v>
      </c>
      <c r="H13">
        <v>1340674</v>
      </c>
      <c r="I13">
        <v>1229135</v>
      </c>
    </row>
    <row r="14" spans="1:9" x14ac:dyDescent="0.25">
      <c r="A14">
        <v>13</v>
      </c>
      <c r="B14" t="s">
        <v>697</v>
      </c>
      <c r="C14">
        <v>42.57</v>
      </c>
      <c r="D14">
        <v>877437</v>
      </c>
      <c r="E14">
        <v>877437</v>
      </c>
      <c r="F14">
        <v>877437</v>
      </c>
      <c r="G14">
        <v>877437</v>
      </c>
      <c r="H14">
        <v>877437</v>
      </c>
      <c r="I14">
        <v>877437</v>
      </c>
    </row>
    <row r="15" spans="1:9" x14ac:dyDescent="0.25">
      <c r="A15">
        <v>14</v>
      </c>
      <c r="B15" t="s">
        <v>698</v>
      </c>
      <c r="C15">
        <v>42.58</v>
      </c>
      <c r="D15">
        <v>167747</v>
      </c>
      <c r="E15">
        <v>167747</v>
      </c>
      <c r="F15">
        <v>167747</v>
      </c>
      <c r="G15">
        <v>167747</v>
      </c>
      <c r="H15">
        <v>167747</v>
      </c>
      <c r="I15">
        <v>167747</v>
      </c>
    </row>
    <row r="16" spans="1:9" x14ac:dyDescent="0.25">
      <c r="A16">
        <v>15</v>
      </c>
      <c r="B16" t="s">
        <v>699</v>
      </c>
      <c r="C16">
        <v>42.55</v>
      </c>
      <c r="D16">
        <v>255225</v>
      </c>
      <c r="E16">
        <v>215225</v>
      </c>
      <c r="F16">
        <v>215225</v>
      </c>
      <c r="G16">
        <v>215225</v>
      </c>
      <c r="H16">
        <v>215225</v>
      </c>
      <c r="I16">
        <v>215225</v>
      </c>
    </row>
    <row r="17" spans="1:9" x14ac:dyDescent="0.25">
      <c r="A17">
        <v>16</v>
      </c>
      <c r="B17" t="s">
        <v>700</v>
      </c>
      <c r="C17">
        <v>6.17</v>
      </c>
      <c r="D17">
        <v>1844284</v>
      </c>
      <c r="E17">
        <v>1844284</v>
      </c>
      <c r="F17">
        <v>1844284</v>
      </c>
    </row>
    <row r="18" spans="1:9" x14ac:dyDescent="0.25">
      <c r="A18">
        <v>17</v>
      </c>
      <c r="B18" t="s">
        <v>701</v>
      </c>
      <c r="C18">
        <v>42.57</v>
      </c>
      <c r="D18">
        <v>799919</v>
      </c>
      <c r="E18">
        <v>799919</v>
      </c>
      <c r="F18">
        <v>799919</v>
      </c>
      <c r="G18">
        <v>799919</v>
      </c>
      <c r="H18">
        <v>799919</v>
      </c>
      <c r="I18">
        <v>799919</v>
      </c>
    </row>
    <row r="19" spans="1:9" x14ac:dyDescent="0.25">
      <c r="A19">
        <v>18</v>
      </c>
      <c r="B19" t="s">
        <v>702</v>
      </c>
      <c r="C19">
        <v>42.57</v>
      </c>
      <c r="D19">
        <v>1220556</v>
      </c>
      <c r="E19">
        <v>947556</v>
      </c>
      <c r="F19">
        <v>857556</v>
      </c>
      <c r="G19">
        <v>767556</v>
      </c>
      <c r="H19">
        <v>767556</v>
      </c>
      <c r="I19">
        <v>767556</v>
      </c>
    </row>
    <row r="20" spans="1:9" x14ac:dyDescent="0.25">
      <c r="A20">
        <v>19</v>
      </c>
      <c r="B20" t="s">
        <v>703</v>
      </c>
      <c r="C20">
        <v>42.57</v>
      </c>
      <c r="D20">
        <v>164620</v>
      </c>
      <c r="E20">
        <v>164620</v>
      </c>
      <c r="F20">
        <v>124620</v>
      </c>
      <c r="G20">
        <v>124620</v>
      </c>
      <c r="H20">
        <v>124620</v>
      </c>
      <c r="I20">
        <v>124620</v>
      </c>
    </row>
    <row r="21" spans="1:9" x14ac:dyDescent="0.25">
      <c r="A21">
        <v>20</v>
      </c>
      <c r="B21" t="s">
        <v>704</v>
      </c>
      <c r="C21">
        <v>28.06</v>
      </c>
      <c r="D21">
        <v>12322115</v>
      </c>
      <c r="E21">
        <v>12322115</v>
      </c>
      <c r="F21">
        <v>12322115</v>
      </c>
      <c r="G21">
        <v>12322115</v>
      </c>
      <c r="H21">
        <v>12322115</v>
      </c>
      <c r="I21">
        <v>12322115</v>
      </c>
    </row>
    <row r="22" spans="1:9" x14ac:dyDescent="0.25">
      <c r="A22">
        <v>21</v>
      </c>
      <c r="B22" t="s">
        <v>705</v>
      </c>
      <c r="C22">
        <v>42.58</v>
      </c>
      <c r="D22">
        <v>232995</v>
      </c>
      <c r="E22">
        <v>232995</v>
      </c>
      <c r="F22">
        <v>232995</v>
      </c>
      <c r="G22">
        <v>232995</v>
      </c>
      <c r="H22">
        <v>232995</v>
      </c>
      <c r="I22">
        <v>232995</v>
      </c>
    </row>
    <row r="23" spans="1:9" x14ac:dyDescent="0.25">
      <c r="A23">
        <v>22</v>
      </c>
      <c r="B23" t="s">
        <v>706</v>
      </c>
      <c r="C23">
        <v>37.130000000000003</v>
      </c>
      <c r="D23">
        <v>14441225</v>
      </c>
      <c r="E23">
        <v>14783143</v>
      </c>
      <c r="F23">
        <v>15136457</v>
      </c>
      <c r="G23">
        <v>15489772</v>
      </c>
      <c r="H23">
        <v>15831690</v>
      </c>
      <c r="I23">
        <v>16185004</v>
      </c>
    </row>
    <row r="24" spans="1:9" x14ac:dyDescent="0.25">
      <c r="A24">
        <v>23</v>
      </c>
      <c r="B24" t="s">
        <v>707</v>
      </c>
      <c r="C24">
        <v>42.57</v>
      </c>
      <c r="D24">
        <v>727108</v>
      </c>
      <c r="E24">
        <v>727108</v>
      </c>
    </row>
    <row r="25" spans="1:9" x14ac:dyDescent="0.25">
      <c r="A25">
        <v>24</v>
      </c>
      <c r="B25" t="s">
        <v>708</v>
      </c>
      <c r="C25">
        <v>42.58</v>
      </c>
      <c r="D25">
        <v>116834</v>
      </c>
      <c r="E25">
        <v>116834</v>
      </c>
      <c r="F25">
        <v>116834</v>
      </c>
      <c r="G25">
        <v>116834</v>
      </c>
      <c r="H25">
        <v>116834</v>
      </c>
      <c r="I25">
        <v>116834</v>
      </c>
    </row>
    <row r="26" spans="1:9" x14ac:dyDescent="0.25">
      <c r="A26">
        <v>25</v>
      </c>
      <c r="B26" t="s">
        <v>709</v>
      </c>
      <c r="C26">
        <v>42.58</v>
      </c>
      <c r="D26">
        <v>467944</v>
      </c>
      <c r="E26">
        <v>467944</v>
      </c>
    </row>
    <row r="27" spans="1:9" x14ac:dyDescent="0.25">
      <c r="A27">
        <v>26</v>
      </c>
      <c r="B27" t="s">
        <v>710</v>
      </c>
      <c r="C27">
        <v>42.56</v>
      </c>
      <c r="D27">
        <v>1748835</v>
      </c>
      <c r="E27">
        <v>1748835</v>
      </c>
      <c r="F27">
        <v>1748835</v>
      </c>
      <c r="G27">
        <v>1648535</v>
      </c>
      <c r="H27">
        <v>1453089.16</v>
      </c>
      <c r="I27">
        <v>1453089.16</v>
      </c>
    </row>
    <row r="28" spans="1:9" x14ac:dyDescent="0.25">
      <c r="A28">
        <v>27</v>
      </c>
      <c r="B28" t="s">
        <v>711</v>
      </c>
      <c r="C28">
        <v>42.56</v>
      </c>
      <c r="D28">
        <v>923834</v>
      </c>
      <c r="E28">
        <v>923834</v>
      </c>
      <c r="F28">
        <v>923834</v>
      </c>
      <c r="G28">
        <v>923834</v>
      </c>
      <c r="H28">
        <v>923834</v>
      </c>
      <c r="I28">
        <v>923834</v>
      </c>
    </row>
    <row r="29" spans="1:9" x14ac:dyDescent="0.25">
      <c r="A29">
        <v>28</v>
      </c>
      <c r="B29" t="s">
        <v>712</v>
      </c>
      <c r="C29">
        <v>42.57</v>
      </c>
      <c r="D29">
        <v>1340726</v>
      </c>
      <c r="E29">
        <v>1375246</v>
      </c>
      <c r="F29">
        <v>919455</v>
      </c>
      <c r="G29">
        <v>857488</v>
      </c>
      <c r="H29">
        <v>797876</v>
      </c>
      <c r="I29">
        <v>743087</v>
      </c>
    </row>
    <row r="30" spans="1:9" x14ac:dyDescent="0.25">
      <c r="A30">
        <v>29</v>
      </c>
      <c r="B30" t="s">
        <v>713</v>
      </c>
      <c r="C30">
        <v>28.07</v>
      </c>
      <c r="D30">
        <v>2980370</v>
      </c>
      <c r="E30">
        <v>2980370</v>
      </c>
      <c r="F30">
        <v>2980370</v>
      </c>
      <c r="G30">
        <v>2980370</v>
      </c>
      <c r="H30">
        <v>2980370</v>
      </c>
      <c r="I30">
        <v>1500000</v>
      </c>
    </row>
    <row r="31" spans="1:9" x14ac:dyDescent="0.25">
      <c r="A31">
        <v>30</v>
      </c>
      <c r="B31" t="s">
        <v>714</v>
      </c>
      <c r="C31">
        <v>42.57</v>
      </c>
      <c r="D31">
        <v>398190</v>
      </c>
      <c r="E31">
        <v>398190</v>
      </c>
      <c r="F31">
        <v>398190</v>
      </c>
      <c r="G31">
        <v>398190</v>
      </c>
      <c r="H31">
        <v>398190</v>
      </c>
    </row>
    <row r="32" spans="1:9" x14ac:dyDescent="0.25">
      <c r="A32">
        <v>31</v>
      </c>
      <c r="B32" t="s">
        <v>715</v>
      </c>
      <c r="C32">
        <v>42.57</v>
      </c>
      <c r="D32">
        <v>849622</v>
      </c>
      <c r="E32">
        <v>859348</v>
      </c>
      <c r="F32">
        <v>859348</v>
      </c>
      <c r="G32">
        <v>859348</v>
      </c>
      <c r="H32">
        <v>859348</v>
      </c>
      <c r="I32">
        <v>859348</v>
      </c>
    </row>
    <row r="33" spans="1:9" x14ac:dyDescent="0.25">
      <c r="A33">
        <v>32</v>
      </c>
      <c r="B33" t="s">
        <v>716</v>
      </c>
      <c r="C33">
        <v>31.89</v>
      </c>
      <c r="D33">
        <v>667831</v>
      </c>
      <c r="E33">
        <v>681894</v>
      </c>
      <c r="F33">
        <v>683300</v>
      </c>
      <c r="G33">
        <v>683300</v>
      </c>
      <c r="H33">
        <v>683300</v>
      </c>
      <c r="I33">
        <v>683300</v>
      </c>
    </row>
    <row r="34" spans="1:9" x14ac:dyDescent="0.25">
      <c r="A34">
        <v>33</v>
      </c>
      <c r="B34" t="s">
        <v>717</v>
      </c>
      <c r="C34">
        <v>42.44</v>
      </c>
      <c r="D34">
        <v>705573</v>
      </c>
      <c r="E34">
        <v>705573</v>
      </c>
      <c r="F34">
        <v>705573</v>
      </c>
      <c r="G34">
        <v>705573</v>
      </c>
      <c r="H34">
        <v>705573</v>
      </c>
      <c r="I34">
        <v>705573</v>
      </c>
    </row>
    <row r="35" spans="1:9" x14ac:dyDescent="0.25">
      <c r="A35">
        <v>34</v>
      </c>
      <c r="B35" t="s">
        <v>718</v>
      </c>
      <c r="C35">
        <v>31.88</v>
      </c>
      <c r="D35">
        <v>803827</v>
      </c>
      <c r="E35">
        <v>820517</v>
      </c>
      <c r="F35">
        <v>822742</v>
      </c>
      <c r="G35">
        <v>822742</v>
      </c>
      <c r="H35">
        <v>822742</v>
      </c>
    </row>
    <row r="36" spans="1:9" x14ac:dyDescent="0.25">
      <c r="A36">
        <v>35</v>
      </c>
      <c r="B36" t="s">
        <v>719</v>
      </c>
      <c r="C36">
        <v>42.57</v>
      </c>
      <c r="D36">
        <v>522270</v>
      </c>
      <c r="E36">
        <v>522722</v>
      </c>
      <c r="F36">
        <v>422422</v>
      </c>
      <c r="G36">
        <v>422422</v>
      </c>
      <c r="H36">
        <v>297122</v>
      </c>
      <c r="I36">
        <v>171322</v>
      </c>
    </row>
    <row r="37" spans="1:9" x14ac:dyDescent="0.25">
      <c r="A37">
        <v>36</v>
      </c>
      <c r="B37" t="s">
        <v>720</v>
      </c>
      <c r="C37">
        <v>31.89</v>
      </c>
      <c r="D37">
        <v>808660</v>
      </c>
      <c r="E37">
        <v>816497</v>
      </c>
      <c r="F37">
        <v>816497</v>
      </c>
      <c r="G37">
        <v>816497</v>
      </c>
      <c r="H37">
        <v>816497</v>
      </c>
      <c r="I37">
        <v>816497</v>
      </c>
    </row>
    <row r="38" spans="1:9" x14ac:dyDescent="0.25">
      <c r="A38">
        <v>37</v>
      </c>
      <c r="B38" t="s">
        <v>721</v>
      </c>
      <c r="C38">
        <v>42.55</v>
      </c>
      <c r="D38">
        <v>545318</v>
      </c>
      <c r="E38">
        <v>559229</v>
      </c>
      <c r="F38">
        <v>573604</v>
      </c>
      <c r="G38">
        <v>586587</v>
      </c>
      <c r="H38">
        <v>586587</v>
      </c>
      <c r="I38">
        <v>586587</v>
      </c>
    </row>
    <row r="39" spans="1:9" x14ac:dyDescent="0.25">
      <c r="A39">
        <v>38</v>
      </c>
      <c r="B39" t="s">
        <v>722</v>
      </c>
      <c r="C39">
        <v>42.56</v>
      </c>
      <c r="D39">
        <v>634568</v>
      </c>
      <c r="E39">
        <v>651332</v>
      </c>
      <c r="F39">
        <v>668654</v>
      </c>
    </row>
    <row r="40" spans="1:9" x14ac:dyDescent="0.25">
      <c r="A40">
        <v>39</v>
      </c>
      <c r="B40" t="s">
        <v>723</v>
      </c>
      <c r="C40">
        <v>42.57</v>
      </c>
      <c r="D40">
        <v>673344</v>
      </c>
      <c r="E40">
        <v>650222</v>
      </c>
      <c r="F40">
        <v>563450</v>
      </c>
      <c r="G40">
        <v>518612</v>
      </c>
      <c r="H40">
        <v>532589</v>
      </c>
      <c r="I40">
        <v>487276</v>
      </c>
    </row>
    <row r="41" spans="1:9" x14ac:dyDescent="0.25">
      <c r="A41">
        <v>40</v>
      </c>
      <c r="B41" t="s">
        <v>724</v>
      </c>
      <c r="C41">
        <v>42.57</v>
      </c>
      <c r="D41">
        <v>541849</v>
      </c>
      <c r="E41">
        <v>541849</v>
      </c>
      <c r="F41">
        <v>541849</v>
      </c>
      <c r="G41">
        <v>541849</v>
      </c>
      <c r="H41">
        <v>421199</v>
      </c>
      <c r="I41">
        <v>380899</v>
      </c>
    </row>
    <row r="42" spans="1:9" x14ac:dyDescent="0.25">
      <c r="A42">
        <v>41</v>
      </c>
      <c r="B42" t="s">
        <v>725</v>
      </c>
      <c r="C42">
        <v>42.57</v>
      </c>
      <c r="D42">
        <v>373065</v>
      </c>
      <c r="E42">
        <v>382931</v>
      </c>
      <c r="F42">
        <v>393126</v>
      </c>
      <c r="G42">
        <v>396086</v>
      </c>
      <c r="H42">
        <v>396086</v>
      </c>
      <c r="I42">
        <v>396086</v>
      </c>
    </row>
    <row r="43" spans="1:9" x14ac:dyDescent="0.25">
      <c r="A43">
        <v>42</v>
      </c>
      <c r="B43" t="s">
        <v>269</v>
      </c>
      <c r="C43">
        <v>42.56</v>
      </c>
      <c r="D43">
        <v>255550</v>
      </c>
      <c r="E43">
        <v>262126</v>
      </c>
      <c r="F43">
        <v>268921</v>
      </c>
      <c r="G43">
        <v>274401</v>
      </c>
      <c r="H43">
        <v>274401</v>
      </c>
      <c r="I43">
        <v>274401</v>
      </c>
    </row>
    <row r="44" spans="1:9" x14ac:dyDescent="0.25">
      <c r="A44">
        <v>43</v>
      </c>
      <c r="B44" t="s">
        <v>726</v>
      </c>
      <c r="C44">
        <v>42.57</v>
      </c>
      <c r="D44">
        <v>221973</v>
      </c>
      <c r="E44">
        <v>221973</v>
      </c>
      <c r="F44">
        <v>221973</v>
      </c>
      <c r="G44">
        <v>221973</v>
      </c>
      <c r="H44">
        <v>221973</v>
      </c>
      <c r="I44">
        <v>221973</v>
      </c>
    </row>
    <row r="45" spans="1:9" x14ac:dyDescent="0.25">
      <c r="A45">
        <v>44</v>
      </c>
      <c r="B45" t="s">
        <v>727</v>
      </c>
      <c r="C45">
        <v>42.59</v>
      </c>
      <c r="D45">
        <v>25918</v>
      </c>
      <c r="E45">
        <v>25918</v>
      </c>
    </row>
    <row r="46" spans="1:9" x14ac:dyDescent="0.25">
      <c r="A46">
        <v>45</v>
      </c>
      <c r="B46" t="s">
        <v>728</v>
      </c>
      <c r="C46">
        <v>42.57</v>
      </c>
      <c r="D46">
        <v>656906</v>
      </c>
      <c r="E46">
        <v>674169</v>
      </c>
      <c r="F46">
        <v>539694</v>
      </c>
      <c r="G46">
        <v>552951</v>
      </c>
      <c r="H46">
        <v>393924</v>
      </c>
      <c r="I46">
        <v>304001</v>
      </c>
    </row>
    <row r="47" spans="1:9" x14ac:dyDescent="0.25">
      <c r="A47">
        <v>46</v>
      </c>
      <c r="B47" t="s">
        <v>729</v>
      </c>
      <c r="C47">
        <v>42.58</v>
      </c>
      <c r="D47">
        <v>30960</v>
      </c>
      <c r="E47">
        <v>30960</v>
      </c>
    </row>
    <row r="48" spans="1:9" x14ac:dyDescent="0.25">
      <c r="A48">
        <v>47</v>
      </c>
      <c r="B48" t="s">
        <v>730</v>
      </c>
      <c r="C48">
        <v>42.56</v>
      </c>
      <c r="D48">
        <v>609317</v>
      </c>
      <c r="E48">
        <v>625105</v>
      </c>
      <c r="F48">
        <v>641420</v>
      </c>
      <c r="G48">
        <v>646157</v>
      </c>
      <c r="H48">
        <v>646157</v>
      </c>
      <c r="I48">
        <v>646157</v>
      </c>
    </row>
    <row r="49" spans="1:9" x14ac:dyDescent="0.25">
      <c r="A49">
        <v>48</v>
      </c>
      <c r="B49" t="s">
        <v>731</v>
      </c>
      <c r="C49">
        <v>42.57</v>
      </c>
      <c r="D49">
        <v>1622130</v>
      </c>
      <c r="E49">
        <v>1622130</v>
      </c>
      <c r="F49">
        <v>1622130</v>
      </c>
      <c r="G49">
        <v>1622130</v>
      </c>
      <c r="H49">
        <v>1622130</v>
      </c>
    </row>
    <row r="50" spans="1:9" x14ac:dyDescent="0.25">
      <c r="A50">
        <v>49</v>
      </c>
      <c r="B50" t="s">
        <v>732</v>
      </c>
      <c r="C50">
        <v>42.53</v>
      </c>
      <c r="D50">
        <v>46339</v>
      </c>
      <c r="E50">
        <v>47572</v>
      </c>
      <c r="F50">
        <v>37895</v>
      </c>
      <c r="G50">
        <v>37895</v>
      </c>
      <c r="H50">
        <v>37895</v>
      </c>
    </row>
    <row r="51" spans="1:9" x14ac:dyDescent="0.25">
      <c r="A51">
        <v>50</v>
      </c>
      <c r="B51" t="s">
        <v>733</v>
      </c>
      <c r="C51">
        <v>42.56</v>
      </c>
      <c r="D51">
        <v>434954</v>
      </c>
      <c r="E51">
        <v>439936</v>
      </c>
      <c r="F51">
        <v>439936</v>
      </c>
      <c r="G51">
        <v>439936</v>
      </c>
      <c r="H51">
        <v>439936</v>
      </c>
      <c r="I51">
        <v>439936</v>
      </c>
    </row>
    <row r="52" spans="1:9" x14ac:dyDescent="0.25">
      <c r="A52">
        <v>51</v>
      </c>
      <c r="B52" t="s">
        <v>734</v>
      </c>
      <c r="C52">
        <v>42.57</v>
      </c>
      <c r="D52">
        <v>752810</v>
      </c>
      <c r="E52">
        <v>752810</v>
      </c>
      <c r="F52">
        <v>752810</v>
      </c>
      <c r="G52">
        <v>752810</v>
      </c>
      <c r="H52">
        <v>752810</v>
      </c>
      <c r="I52">
        <v>752810</v>
      </c>
    </row>
    <row r="53" spans="1:9" x14ac:dyDescent="0.25">
      <c r="A53">
        <v>52</v>
      </c>
      <c r="B53" t="s">
        <v>735</v>
      </c>
      <c r="C53">
        <v>42.55</v>
      </c>
      <c r="D53">
        <v>436271</v>
      </c>
      <c r="E53">
        <v>436271</v>
      </c>
      <c r="F53">
        <v>436271</v>
      </c>
      <c r="G53">
        <v>436271</v>
      </c>
      <c r="H53">
        <v>341271</v>
      </c>
      <c r="I53">
        <v>309771</v>
      </c>
    </row>
    <row r="54" spans="1:9" x14ac:dyDescent="0.25">
      <c r="A54">
        <v>53</v>
      </c>
      <c r="B54" t="s">
        <v>736</v>
      </c>
      <c r="C54">
        <v>42.57</v>
      </c>
      <c r="D54">
        <v>943686</v>
      </c>
      <c r="E54">
        <v>968581</v>
      </c>
      <c r="F54">
        <v>953720</v>
      </c>
      <c r="G54">
        <v>960835</v>
      </c>
      <c r="H54">
        <v>960835</v>
      </c>
      <c r="I54">
        <v>960835</v>
      </c>
    </row>
    <row r="55" spans="1:9" x14ac:dyDescent="0.25">
      <c r="A55">
        <v>54</v>
      </c>
      <c r="B55" t="s">
        <v>737</v>
      </c>
      <c r="C55">
        <v>42.56</v>
      </c>
      <c r="D55">
        <v>1937156</v>
      </c>
      <c r="E55">
        <v>1937156</v>
      </c>
      <c r="F55">
        <v>1937156</v>
      </c>
      <c r="G55">
        <v>1937156</v>
      </c>
      <c r="H55">
        <v>1582871</v>
      </c>
      <c r="I55">
        <v>1582871</v>
      </c>
    </row>
    <row r="56" spans="1:9" x14ac:dyDescent="0.25">
      <c r="A56">
        <v>55</v>
      </c>
      <c r="B56" t="s">
        <v>738</v>
      </c>
      <c r="C56">
        <v>42.59</v>
      </c>
      <c r="D56">
        <v>761385</v>
      </c>
      <c r="E56">
        <v>781144</v>
      </c>
      <c r="F56">
        <v>604219</v>
      </c>
      <c r="G56">
        <v>622057</v>
      </c>
      <c r="H56">
        <v>639320</v>
      </c>
      <c r="I56">
        <v>657157</v>
      </c>
    </row>
    <row r="57" spans="1:9" x14ac:dyDescent="0.25">
      <c r="A57">
        <v>56</v>
      </c>
      <c r="B57" t="s">
        <v>739</v>
      </c>
      <c r="C57">
        <v>42.59</v>
      </c>
      <c r="D57">
        <v>679813</v>
      </c>
      <c r="E57">
        <v>679813</v>
      </c>
      <c r="F57">
        <v>679813</v>
      </c>
      <c r="G57">
        <v>679813</v>
      </c>
      <c r="H57">
        <v>679813</v>
      </c>
      <c r="I57">
        <v>679813</v>
      </c>
    </row>
    <row r="58" spans="1:9" x14ac:dyDescent="0.25">
      <c r="A58">
        <v>57</v>
      </c>
      <c r="B58" t="s">
        <v>740</v>
      </c>
      <c r="C58">
        <v>42.55</v>
      </c>
      <c r="D58">
        <v>984419</v>
      </c>
      <c r="E58">
        <v>984419</v>
      </c>
      <c r="F58">
        <v>984419</v>
      </c>
      <c r="G58">
        <v>984419</v>
      </c>
      <c r="H58">
        <v>984419</v>
      </c>
      <c r="I58">
        <v>984419</v>
      </c>
    </row>
    <row r="59" spans="1:9" x14ac:dyDescent="0.25">
      <c r="A59">
        <v>58</v>
      </c>
      <c r="B59" t="s">
        <v>741</v>
      </c>
      <c r="C59">
        <v>42.58</v>
      </c>
      <c r="D59">
        <v>1825761</v>
      </c>
      <c r="E59">
        <v>1825761</v>
      </c>
      <c r="F59">
        <v>1825761</v>
      </c>
      <c r="G59">
        <v>1825761</v>
      </c>
      <c r="H59">
        <v>1787326</v>
      </c>
      <c r="I59">
        <v>1768109</v>
      </c>
    </row>
    <row r="60" spans="1:9" x14ac:dyDescent="0.25">
      <c r="A60">
        <v>59</v>
      </c>
      <c r="B60" t="s">
        <v>742</v>
      </c>
      <c r="C60">
        <v>39.83</v>
      </c>
      <c r="D60">
        <v>925895</v>
      </c>
      <c r="E60">
        <v>942171</v>
      </c>
      <c r="F60">
        <v>942171</v>
      </c>
      <c r="G60">
        <v>942171</v>
      </c>
      <c r="H60">
        <v>942171</v>
      </c>
      <c r="I60">
        <v>942171</v>
      </c>
    </row>
    <row r="61" spans="1:9" x14ac:dyDescent="0.25">
      <c r="A61">
        <v>60</v>
      </c>
      <c r="B61" t="s">
        <v>743</v>
      </c>
      <c r="C61">
        <v>39.83</v>
      </c>
      <c r="D61">
        <v>205466</v>
      </c>
      <c r="E61">
        <v>205466</v>
      </c>
      <c r="F61">
        <v>205466</v>
      </c>
      <c r="G61">
        <v>205466</v>
      </c>
      <c r="H61">
        <v>205466</v>
      </c>
      <c r="I61">
        <v>205466</v>
      </c>
    </row>
    <row r="62" spans="1:9" x14ac:dyDescent="0.25">
      <c r="A62">
        <v>61</v>
      </c>
      <c r="B62" t="s">
        <v>744</v>
      </c>
      <c r="C62">
        <v>42.57</v>
      </c>
      <c r="D62">
        <v>1556246</v>
      </c>
      <c r="E62">
        <v>1596167</v>
      </c>
      <c r="F62">
        <v>1637419</v>
      </c>
      <c r="G62">
        <v>1649396</v>
      </c>
      <c r="H62">
        <v>1649396</v>
      </c>
      <c r="I62">
        <v>1649396</v>
      </c>
    </row>
    <row r="63" spans="1:9" x14ac:dyDescent="0.25">
      <c r="A63">
        <v>62</v>
      </c>
      <c r="B63" t="s">
        <v>745</v>
      </c>
      <c r="C63">
        <v>42.55</v>
      </c>
      <c r="D63">
        <v>574605</v>
      </c>
      <c r="E63">
        <v>581073</v>
      </c>
      <c r="F63">
        <v>581073</v>
      </c>
      <c r="G63">
        <v>581073</v>
      </c>
      <c r="H63">
        <v>581073</v>
      </c>
      <c r="I63">
        <v>581073</v>
      </c>
    </row>
    <row r="64" spans="1:9" x14ac:dyDescent="0.25">
      <c r="A64">
        <v>63</v>
      </c>
      <c r="B64" t="s">
        <v>746</v>
      </c>
      <c r="C64">
        <v>42.58</v>
      </c>
      <c r="D64">
        <v>912268</v>
      </c>
      <c r="E64">
        <v>936068</v>
      </c>
      <c r="F64">
        <v>960661</v>
      </c>
      <c r="G64">
        <v>962248</v>
      </c>
      <c r="H64">
        <v>962248</v>
      </c>
      <c r="I64">
        <v>962248</v>
      </c>
    </row>
    <row r="65" spans="1:9" x14ac:dyDescent="0.25">
      <c r="A65">
        <v>64</v>
      </c>
      <c r="B65" t="s">
        <v>747</v>
      </c>
      <c r="C65">
        <v>42.58</v>
      </c>
      <c r="D65">
        <v>684703</v>
      </c>
      <c r="E65">
        <v>419290</v>
      </c>
      <c r="F65">
        <v>349290</v>
      </c>
      <c r="G65">
        <v>237790</v>
      </c>
      <c r="H65">
        <v>208090</v>
      </c>
      <c r="I65">
        <v>138090</v>
      </c>
    </row>
    <row r="66" spans="1:9" x14ac:dyDescent="0.25">
      <c r="A66">
        <v>65</v>
      </c>
      <c r="B66" t="s">
        <v>748</v>
      </c>
      <c r="C66">
        <v>42.58</v>
      </c>
      <c r="D66">
        <v>1105507</v>
      </c>
      <c r="E66">
        <v>1105507</v>
      </c>
      <c r="F66">
        <v>1105507</v>
      </c>
      <c r="G66">
        <v>1105507</v>
      </c>
      <c r="H66">
        <v>1105507</v>
      </c>
      <c r="I66">
        <v>1105507</v>
      </c>
    </row>
    <row r="67" spans="1:9" x14ac:dyDescent="0.25">
      <c r="A67">
        <v>66</v>
      </c>
      <c r="B67" t="s">
        <v>749</v>
      </c>
      <c r="C67">
        <v>42.55</v>
      </c>
      <c r="D67">
        <v>1040609</v>
      </c>
      <c r="E67">
        <v>1040609</v>
      </c>
      <c r="F67">
        <v>1040609</v>
      </c>
      <c r="G67">
        <v>1040609</v>
      </c>
      <c r="H67">
        <v>1040609</v>
      </c>
      <c r="I67">
        <v>1040609</v>
      </c>
    </row>
    <row r="70" spans="1:9" x14ac:dyDescent="0.25">
      <c r="D70" s="1">
        <f>SUM(D2:D67)</f>
        <v>80658561</v>
      </c>
      <c r="E70" s="19">
        <f>SUM(E2:E67)</f>
        <v>78554481</v>
      </c>
      <c r="F70" s="19">
        <f>SUM(F2:F67)</f>
        <v>76244411</v>
      </c>
      <c r="G70" s="19">
        <f>SUM(G2:G67)</f>
        <v>73252933</v>
      </c>
      <c r="H70" s="19">
        <f>SUM(H2:H67)</f>
        <v>71985725.159999996</v>
      </c>
      <c r="I70" s="19">
        <f>SUM(I2:I67)</f>
        <v>66723291.159999996</v>
      </c>
    </row>
    <row r="71" spans="1:9" x14ac:dyDescent="0.25">
      <c r="B71" t="s">
        <v>2</v>
      </c>
      <c r="E71" s="19">
        <f>IF(D70&gt;E70,D70-E70,"-")</f>
        <v>2104080</v>
      </c>
      <c r="F71" s="19">
        <f>IF(E70&gt;F70,E70-F70,"-")</f>
        <v>2310070</v>
      </c>
      <c r="G71" s="19">
        <f>IF(F70&gt;G70,F70-G70,"-")</f>
        <v>2991478</v>
      </c>
      <c r="H71" s="19">
        <f>IF(G70&gt;H70,G70-H70,"-")</f>
        <v>1267207.8400000036</v>
      </c>
      <c r="I71" s="19">
        <f>IF(H70&gt;I70,H70-I70,"-")</f>
        <v>5262434</v>
      </c>
    </row>
    <row r="72" spans="1:9" x14ac:dyDescent="0.25">
      <c r="B72" t="s">
        <v>1</v>
      </c>
      <c r="C72" s="21">
        <f>SUMPRODUCT(D2:D67,C2:C67)/D70</f>
        <v>37.277884818698901</v>
      </c>
    </row>
  </sheetData>
  <autoFilter ref="B1:E67" xr:uid="{2DB4EDFC-C6C9-4A51-97E7-BE2331B95DC1}">
    <sortState xmlns:xlrd2="http://schemas.microsoft.com/office/spreadsheetml/2017/richdata2" ref="B2:E67">
      <sortCondition ref="C1:C67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09FD-F8BA-4651-8ECA-4CCAD386CA29}">
  <dimension ref="A1:H52"/>
  <sheetViews>
    <sheetView topLeftCell="A34" workbookViewId="0">
      <selection activeCell="E51" sqref="E51:H51"/>
    </sheetView>
  </sheetViews>
  <sheetFormatPr defaultRowHeight="15" x14ac:dyDescent="0.25"/>
  <cols>
    <col min="4" max="4" width="11" bestFit="1" customWidth="1"/>
    <col min="5" max="5" width="9.85546875" bestFit="1" customWidth="1"/>
    <col min="6" max="7" width="11" bestFit="1" customWidth="1"/>
  </cols>
  <sheetData>
    <row r="1" spans="1:8" x14ac:dyDescent="0.25">
      <c r="B1" s="37" t="s">
        <v>0</v>
      </c>
      <c r="C1" s="37" t="s">
        <v>1</v>
      </c>
      <c r="D1" s="37">
        <v>202306</v>
      </c>
      <c r="E1" s="37">
        <v>202307</v>
      </c>
      <c r="F1" s="37">
        <v>202308</v>
      </c>
      <c r="G1" s="37">
        <v>202309</v>
      </c>
      <c r="H1" s="37">
        <v>202310</v>
      </c>
    </row>
    <row r="2" spans="1:8" x14ac:dyDescent="0.25">
      <c r="A2">
        <v>1</v>
      </c>
      <c r="B2" t="s">
        <v>750</v>
      </c>
      <c r="C2">
        <v>42.57</v>
      </c>
      <c r="D2">
        <v>351071</v>
      </c>
      <c r="E2">
        <v>267422</v>
      </c>
      <c r="F2">
        <v>274217</v>
      </c>
      <c r="G2">
        <v>280793</v>
      </c>
      <c r="H2">
        <v>287588</v>
      </c>
    </row>
    <row r="3" spans="1:8" x14ac:dyDescent="0.25">
      <c r="A3">
        <v>2</v>
      </c>
      <c r="B3" t="s">
        <v>751</v>
      </c>
      <c r="C3">
        <v>42.58</v>
      </c>
      <c r="D3">
        <v>360672</v>
      </c>
      <c r="E3">
        <v>360672</v>
      </c>
      <c r="F3">
        <v>360672</v>
      </c>
      <c r="G3">
        <v>360672</v>
      </c>
      <c r="H3">
        <v>360672</v>
      </c>
    </row>
    <row r="4" spans="1:8" x14ac:dyDescent="0.25">
      <c r="A4">
        <v>3</v>
      </c>
      <c r="B4" t="s">
        <v>752</v>
      </c>
      <c r="C4">
        <v>42.58</v>
      </c>
      <c r="D4">
        <v>517247</v>
      </c>
      <c r="E4">
        <v>517247</v>
      </c>
      <c r="F4">
        <v>517247</v>
      </c>
      <c r="G4">
        <v>517247</v>
      </c>
      <c r="H4">
        <v>517247</v>
      </c>
    </row>
    <row r="5" spans="1:8" x14ac:dyDescent="0.25">
      <c r="A5">
        <v>4</v>
      </c>
      <c r="B5" t="s">
        <v>753</v>
      </c>
      <c r="C5">
        <v>42.56</v>
      </c>
      <c r="D5">
        <v>2538730</v>
      </c>
      <c r="E5">
        <v>2538730</v>
      </c>
      <c r="F5">
        <v>2538730</v>
      </c>
      <c r="G5">
        <v>2538730</v>
      </c>
      <c r="H5">
        <v>2538730</v>
      </c>
    </row>
    <row r="6" spans="1:8" x14ac:dyDescent="0.25">
      <c r="A6">
        <v>5</v>
      </c>
      <c r="B6" t="s">
        <v>754</v>
      </c>
      <c r="C6">
        <v>42.57</v>
      </c>
      <c r="D6">
        <v>563639</v>
      </c>
      <c r="E6">
        <v>563639</v>
      </c>
      <c r="F6">
        <v>563639</v>
      </c>
      <c r="G6">
        <v>563639</v>
      </c>
      <c r="H6">
        <v>563639</v>
      </c>
    </row>
    <row r="7" spans="1:8" x14ac:dyDescent="0.25">
      <c r="A7">
        <v>6</v>
      </c>
      <c r="B7" t="s">
        <v>755</v>
      </c>
      <c r="C7">
        <v>42.57</v>
      </c>
      <c r="D7">
        <v>227129</v>
      </c>
      <c r="E7">
        <v>175326</v>
      </c>
      <c r="F7">
        <v>148527</v>
      </c>
      <c r="G7">
        <v>109236</v>
      </c>
      <c r="H7">
        <v>59238</v>
      </c>
    </row>
    <row r="8" spans="1:8" x14ac:dyDescent="0.25">
      <c r="A8">
        <v>7</v>
      </c>
      <c r="B8" t="s">
        <v>756</v>
      </c>
      <c r="C8">
        <v>42.57</v>
      </c>
      <c r="D8">
        <v>2243436</v>
      </c>
      <c r="E8">
        <v>2304595</v>
      </c>
      <c r="F8">
        <v>2365754</v>
      </c>
      <c r="G8">
        <v>2424940</v>
      </c>
      <c r="H8">
        <v>2486100</v>
      </c>
    </row>
    <row r="9" spans="1:8" x14ac:dyDescent="0.25">
      <c r="A9">
        <v>8</v>
      </c>
      <c r="B9" t="s">
        <v>757</v>
      </c>
      <c r="C9">
        <v>42.55</v>
      </c>
      <c r="D9">
        <v>231646</v>
      </c>
      <c r="E9">
        <v>237733</v>
      </c>
      <c r="F9">
        <v>243820</v>
      </c>
      <c r="G9">
        <v>249711</v>
      </c>
      <c r="H9">
        <v>255797</v>
      </c>
    </row>
    <row r="10" spans="1:8" x14ac:dyDescent="0.25">
      <c r="A10">
        <v>9</v>
      </c>
      <c r="B10" t="s">
        <v>758</v>
      </c>
      <c r="C10">
        <v>31.9</v>
      </c>
      <c r="D10">
        <v>405649</v>
      </c>
      <c r="E10">
        <v>405649</v>
      </c>
      <c r="F10">
        <v>405649</v>
      </c>
      <c r="G10">
        <v>405649</v>
      </c>
      <c r="H10">
        <v>405649</v>
      </c>
    </row>
    <row r="11" spans="1:8" x14ac:dyDescent="0.25">
      <c r="A11">
        <v>10</v>
      </c>
      <c r="B11" t="s">
        <v>759</v>
      </c>
      <c r="C11">
        <v>37.119999999999997</v>
      </c>
      <c r="D11">
        <v>2047135</v>
      </c>
      <c r="E11">
        <v>2093461</v>
      </c>
      <c r="F11">
        <v>2139787</v>
      </c>
      <c r="G11">
        <v>2184620</v>
      </c>
    </row>
    <row r="12" spans="1:8" x14ac:dyDescent="0.25">
      <c r="A12">
        <v>11</v>
      </c>
      <c r="B12" t="s">
        <v>760</v>
      </c>
      <c r="C12">
        <v>42.57</v>
      </c>
      <c r="D12">
        <v>873580</v>
      </c>
      <c r="E12">
        <v>894794</v>
      </c>
      <c r="F12">
        <v>741865</v>
      </c>
      <c r="G12">
        <v>760271</v>
      </c>
    </row>
    <row r="13" spans="1:8" x14ac:dyDescent="0.25">
      <c r="A13">
        <v>12</v>
      </c>
      <c r="B13" t="s">
        <v>761</v>
      </c>
      <c r="C13">
        <v>42.57</v>
      </c>
      <c r="D13">
        <v>870065</v>
      </c>
      <c r="E13">
        <v>891601</v>
      </c>
      <c r="F13">
        <v>748916</v>
      </c>
      <c r="G13">
        <v>766284</v>
      </c>
    </row>
    <row r="14" spans="1:8" x14ac:dyDescent="0.25">
      <c r="A14">
        <v>13</v>
      </c>
      <c r="B14" t="s">
        <v>762</v>
      </c>
      <c r="C14">
        <v>37.14</v>
      </c>
      <c r="D14">
        <v>2715331</v>
      </c>
      <c r="E14">
        <v>2781919</v>
      </c>
      <c r="F14">
        <v>2848507</v>
      </c>
      <c r="G14">
        <v>2912947</v>
      </c>
      <c r="H14">
        <v>2979535</v>
      </c>
    </row>
    <row r="15" spans="1:8" x14ac:dyDescent="0.25">
      <c r="A15">
        <v>14</v>
      </c>
      <c r="B15" t="s">
        <v>763</v>
      </c>
      <c r="C15">
        <v>42.58</v>
      </c>
      <c r="D15">
        <v>2025469</v>
      </c>
      <c r="E15">
        <v>2080505</v>
      </c>
      <c r="F15">
        <v>2135540</v>
      </c>
      <c r="G15">
        <v>2188801</v>
      </c>
      <c r="H15">
        <v>2243837</v>
      </c>
    </row>
    <row r="16" spans="1:8" x14ac:dyDescent="0.25">
      <c r="A16">
        <v>15</v>
      </c>
      <c r="B16" t="s">
        <v>764</v>
      </c>
      <c r="C16">
        <v>42.58</v>
      </c>
      <c r="D16">
        <v>950590</v>
      </c>
      <c r="E16">
        <v>869965</v>
      </c>
      <c r="F16">
        <v>777314.5</v>
      </c>
      <c r="G16">
        <v>698572</v>
      </c>
      <c r="H16">
        <v>643797</v>
      </c>
    </row>
    <row r="17" spans="1:8" x14ac:dyDescent="0.25">
      <c r="A17">
        <v>16</v>
      </c>
      <c r="B17" t="s">
        <v>765</v>
      </c>
      <c r="C17">
        <v>42.55</v>
      </c>
      <c r="D17">
        <v>334546</v>
      </c>
      <c r="E17">
        <v>334546</v>
      </c>
      <c r="F17">
        <v>334546</v>
      </c>
    </row>
    <row r="18" spans="1:8" x14ac:dyDescent="0.25">
      <c r="A18">
        <v>17</v>
      </c>
      <c r="B18" t="s">
        <v>766</v>
      </c>
      <c r="C18">
        <v>42.54</v>
      </c>
      <c r="D18">
        <v>600641</v>
      </c>
      <c r="E18">
        <v>616885</v>
      </c>
      <c r="F18">
        <v>633129</v>
      </c>
      <c r="G18">
        <v>640465</v>
      </c>
      <c r="H18">
        <v>640465</v>
      </c>
    </row>
    <row r="19" spans="1:8" x14ac:dyDescent="0.25">
      <c r="A19">
        <v>18</v>
      </c>
      <c r="B19" t="s">
        <v>767</v>
      </c>
      <c r="C19">
        <v>42.56</v>
      </c>
      <c r="D19">
        <v>461883</v>
      </c>
      <c r="E19">
        <v>461883</v>
      </c>
      <c r="F19">
        <v>461883</v>
      </c>
      <c r="G19">
        <v>461883</v>
      </c>
      <c r="H19">
        <v>461883</v>
      </c>
    </row>
    <row r="20" spans="1:8" x14ac:dyDescent="0.25">
      <c r="A20">
        <v>19</v>
      </c>
      <c r="B20" t="s">
        <v>768</v>
      </c>
      <c r="C20">
        <v>42.59</v>
      </c>
      <c r="D20">
        <v>321457</v>
      </c>
      <c r="E20">
        <v>329744</v>
      </c>
      <c r="F20">
        <v>287787</v>
      </c>
      <c r="G20">
        <v>246409</v>
      </c>
      <c r="H20">
        <v>251773</v>
      </c>
    </row>
    <row r="21" spans="1:8" x14ac:dyDescent="0.25">
      <c r="A21">
        <v>20</v>
      </c>
      <c r="B21" t="s">
        <v>769</v>
      </c>
      <c r="C21">
        <v>42.57</v>
      </c>
      <c r="D21">
        <v>481054</v>
      </c>
      <c r="E21">
        <v>494165</v>
      </c>
      <c r="F21">
        <v>494165</v>
      </c>
      <c r="G21">
        <v>494165</v>
      </c>
      <c r="H21">
        <v>494165</v>
      </c>
    </row>
    <row r="22" spans="1:8" x14ac:dyDescent="0.25">
      <c r="A22">
        <v>21</v>
      </c>
      <c r="B22" t="s">
        <v>770</v>
      </c>
      <c r="C22">
        <v>42.58</v>
      </c>
      <c r="D22">
        <v>1124273</v>
      </c>
      <c r="E22">
        <v>1154848</v>
      </c>
      <c r="F22">
        <v>1154848</v>
      </c>
      <c r="G22">
        <v>1154848</v>
      </c>
      <c r="H22">
        <v>1154848</v>
      </c>
    </row>
    <row r="23" spans="1:8" x14ac:dyDescent="0.25">
      <c r="A23">
        <v>22</v>
      </c>
      <c r="B23" t="s">
        <v>771</v>
      </c>
      <c r="C23">
        <v>42.55</v>
      </c>
      <c r="D23">
        <v>472371</v>
      </c>
      <c r="E23">
        <v>485060</v>
      </c>
      <c r="F23">
        <v>497749</v>
      </c>
      <c r="G23">
        <v>510029</v>
      </c>
    </row>
    <row r="24" spans="1:8" x14ac:dyDescent="0.25">
      <c r="A24">
        <v>23</v>
      </c>
      <c r="B24" t="s">
        <v>772</v>
      </c>
      <c r="C24">
        <v>42.57</v>
      </c>
      <c r="D24">
        <v>2327137</v>
      </c>
      <c r="E24">
        <v>2327137</v>
      </c>
    </row>
    <row r="25" spans="1:8" x14ac:dyDescent="0.25">
      <c r="A25">
        <v>24</v>
      </c>
      <c r="B25" t="s">
        <v>773</v>
      </c>
      <c r="C25">
        <v>42.58</v>
      </c>
      <c r="D25">
        <v>1685657</v>
      </c>
      <c r="E25">
        <v>1712148</v>
      </c>
      <c r="F25">
        <v>1732397</v>
      </c>
      <c r="G25">
        <v>1527397</v>
      </c>
      <c r="H25">
        <v>1374822</v>
      </c>
    </row>
    <row r="26" spans="1:8" x14ac:dyDescent="0.25">
      <c r="A26">
        <v>25</v>
      </c>
      <c r="B26" t="s">
        <v>774</v>
      </c>
      <c r="C26">
        <v>42.57</v>
      </c>
      <c r="D26">
        <v>408442</v>
      </c>
      <c r="E26">
        <v>262766</v>
      </c>
      <c r="F26">
        <v>270410</v>
      </c>
      <c r="G26">
        <v>277808</v>
      </c>
      <c r="H26">
        <v>285453</v>
      </c>
    </row>
    <row r="27" spans="1:8" x14ac:dyDescent="0.25">
      <c r="A27">
        <v>26</v>
      </c>
      <c r="B27" t="s">
        <v>775</v>
      </c>
      <c r="C27">
        <v>42.59</v>
      </c>
      <c r="D27">
        <v>1455593</v>
      </c>
      <c r="E27">
        <v>1494659</v>
      </c>
      <c r="F27">
        <v>1533725</v>
      </c>
      <c r="G27">
        <v>1571531</v>
      </c>
      <c r="H27">
        <v>1610597</v>
      </c>
    </row>
    <row r="28" spans="1:8" x14ac:dyDescent="0.25">
      <c r="A28">
        <v>27</v>
      </c>
      <c r="B28" t="s">
        <v>776</v>
      </c>
      <c r="C28">
        <v>42.57</v>
      </c>
      <c r="D28">
        <v>207865</v>
      </c>
      <c r="E28">
        <v>213508</v>
      </c>
      <c r="F28">
        <v>216421</v>
      </c>
      <c r="G28">
        <v>216421</v>
      </c>
      <c r="H28">
        <v>216421</v>
      </c>
    </row>
    <row r="29" spans="1:8" x14ac:dyDescent="0.25">
      <c r="A29">
        <v>28</v>
      </c>
      <c r="B29" t="s">
        <v>777</v>
      </c>
      <c r="C29">
        <v>42.59</v>
      </c>
      <c r="D29">
        <v>688762</v>
      </c>
      <c r="E29">
        <v>688762</v>
      </c>
      <c r="F29">
        <v>688762</v>
      </c>
      <c r="G29">
        <v>688762</v>
      </c>
      <c r="H29">
        <v>688762</v>
      </c>
    </row>
    <row r="30" spans="1:8" x14ac:dyDescent="0.25">
      <c r="A30">
        <v>29</v>
      </c>
      <c r="B30" t="s">
        <v>778</v>
      </c>
      <c r="C30">
        <v>42.57</v>
      </c>
      <c r="D30">
        <v>2688674</v>
      </c>
      <c r="E30">
        <v>2080020</v>
      </c>
      <c r="F30">
        <v>2141619</v>
      </c>
      <c r="G30">
        <v>1797625</v>
      </c>
      <c r="H30">
        <v>1282755</v>
      </c>
    </row>
    <row r="31" spans="1:8" x14ac:dyDescent="0.25">
      <c r="A31">
        <v>30</v>
      </c>
      <c r="B31" t="s">
        <v>779</v>
      </c>
      <c r="C31">
        <v>42.59</v>
      </c>
      <c r="D31">
        <v>1239516</v>
      </c>
      <c r="E31">
        <v>1173529</v>
      </c>
      <c r="F31">
        <v>1143529</v>
      </c>
      <c r="G31">
        <v>1113529</v>
      </c>
      <c r="H31">
        <v>1083729</v>
      </c>
    </row>
    <row r="32" spans="1:8" x14ac:dyDescent="0.25">
      <c r="A32">
        <v>31</v>
      </c>
      <c r="B32" t="s">
        <v>780</v>
      </c>
      <c r="C32">
        <v>42.56</v>
      </c>
      <c r="D32">
        <v>1775333</v>
      </c>
      <c r="E32">
        <v>1775333</v>
      </c>
      <c r="F32">
        <v>1775333</v>
      </c>
      <c r="G32">
        <v>1775333</v>
      </c>
      <c r="H32">
        <v>1775333</v>
      </c>
    </row>
    <row r="33" spans="1:8" x14ac:dyDescent="0.25">
      <c r="A33">
        <v>32</v>
      </c>
      <c r="B33" t="s">
        <v>781</v>
      </c>
      <c r="C33">
        <v>42.6</v>
      </c>
      <c r="D33">
        <v>1671921</v>
      </c>
      <c r="E33">
        <v>1671921</v>
      </c>
      <c r="F33">
        <v>1671921</v>
      </c>
      <c r="G33">
        <v>1671921</v>
      </c>
      <c r="H33">
        <v>1671921</v>
      </c>
    </row>
    <row r="34" spans="1:8" x14ac:dyDescent="0.25">
      <c r="A34">
        <v>33</v>
      </c>
      <c r="B34" t="s">
        <v>782</v>
      </c>
      <c r="C34">
        <v>42.57</v>
      </c>
      <c r="D34">
        <v>1959776</v>
      </c>
      <c r="E34">
        <v>2012417</v>
      </c>
    </row>
    <row r="35" spans="1:8" x14ac:dyDescent="0.25">
      <c r="A35">
        <v>34</v>
      </c>
      <c r="B35" t="s">
        <v>783</v>
      </c>
      <c r="C35">
        <v>42.57</v>
      </c>
      <c r="D35">
        <v>879120</v>
      </c>
      <c r="E35">
        <v>879120</v>
      </c>
      <c r="F35">
        <v>879120</v>
      </c>
      <c r="G35">
        <v>879120</v>
      </c>
      <c r="H35">
        <v>879120</v>
      </c>
    </row>
    <row r="36" spans="1:8" x14ac:dyDescent="0.25">
      <c r="A36">
        <v>35</v>
      </c>
      <c r="B36" t="s">
        <v>784</v>
      </c>
      <c r="C36">
        <v>42.57</v>
      </c>
      <c r="D36">
        <v>1027152</v>
      </c>
      <c r="E36">
        <v>1027152</v>
      </c>
      <c r="F36">
        <v>1027152</v>
      </c>
      <c r="G36">
        <v>1027152</v>
      </c>
      <c r="H36">
        <v>1027152</v>
      </c>
    </row>
    <row r="37" spans="1:8" x14ac:dyDescent="0.25">
      <c r="A37">
        <v>36</v>
      </c>
      <c r="B37" t="s">
        <v>785</v>
      </c>
      <c r="C37">
        <v>39.83</v>
      </c>
      <c r="D37">
        <v>973451</v>
      </c>
      <c r="E37">
        <v>998317</v>
      </c>
      <c r="F37">
        <v>1023184</v>
      </c>
      <c r="G37">
        <v>1047249</v>
      </c>
      <c r="H37">
        <v>1072116</v>
      </c>
    </row>
    <row r="38" spans="1:8" x14ac:dyDescent="0.25">
      <c r="A38">
        <v>37</v>
      </c>
      <c r="B38" t="s">
        <v>786</v>
      </c>
      <c r="C38">
        <v>42.57</v>
      </c>
      <c r="D38">
        <v>675061.13</v>
      </c>
      <c r="E38">
        <v>676837.13</v>
      </c>
      <c r="F38">
        <v>676837.13</v>
      </c>
      <c r="G38">
        <v>676837.13</v>
      </c>
      <c r="H38">
        <v>676837.13</v>
      </c>
    </row>
    <row r="39" spans="1:8" x14ac:dyDescent="0.25">
      <c r="A39">
        <v>38</v>
      </c>
      <c r="B39" t="s">
        <v>787</v>
      </c>
      <c r="C39">
        <v>39.83</v>
      </c>
      <c r="D39">
        <v>881950</v>
      </c>
      <c r="E39">
        <v>783575</v>
      </c>
      <c r="F39">
        <v>802964</v>
      </c>
      <c r="G39">
        <v>821728</v>
      </c>
      <c r="H39">
        <v>841116</v>
      </c>
    </row>
    <row r="40" spans="1:8" x14ac:dyDescent="0.25">
      <c r="A40">
        <v>39</v>
      </c>
      <c r="B40" t="s">
        <v>788</v>
      </c>
      <c r="C40">
        <v>42.57</v>
      </c>
      <c r="D40">
        <v>433326</v>
      </c>
      <c r="E40">
        <v>440571</v>
      </c>
      <c r="F40">
        <v>440571</v>
      </c>
      <c r="G40">
        <v>440571</v>
      </c>
      <c r="H40">
        <v>440571</v>
      </c>
    </row>
    <row r="41" spans="1:8" x14ac:dyDescent="0.25">
      <c r="A41">
        <v>40</v>
      </c>
      <c r="B41" t="s">
        <v>789</v>
      </c>
      <c r="C41">
        <v>42.58</v>
      </c>
      <c r="D41">
        <v>2249223</v>
      </c>
      <c r="E41">
        <v>2249223</v>
      </c>
      <c r="F41">
        <v>2249223</v>
      </c>
      <c r="G41">
        <v>2249223</v>
      </c>
      <c r="H41">
        <v>2206325</v>
      </c>
    </row>
    <row r="42" spans="1:8" x14ac:dyDescent="0.25">
      <c r="A42">
        <v>41</v>
      </c>
      <c r="B42" t="s">
        <v>790</v>
      </c>
      <c r="C42">
        <v>42.57</v>
      </c>
      <c r="D42">
        <v>1040556</v>
      </c>
      <c r="E42">
        <v>1068585</v>
      </c>
      <c r="F42">
        <v>1094804</v>
      </c>
      <c r="G42">
        <v>1094804</v>
      </c>
      <c r="H42">
        <v>1094804</v>
      </c>
    </row>
    <row r="43" spans="1:8" x14ac:dyDescent="0.25">
      <c r="A43">
        <v>42</v>
      </c>
      <c r="B43" t="s">
        <v>791</v>
      </c>
      <c r="C43">
        <v>42.57</v>
      </c>
      <c r="D43">
        <v>670491</v>
      </c>
      <c r="E43">
        <v>672193</v>
      </c>
      <c r="F43">
        <v>672193</v>
      </c>
      <c r="G43">
        <v>672193</v>
      </c>
      <c r="H43">
        <v>672193</v>
      </c>
    </row>
    <row r="44" spans="1:8" x14ac:dyDescent="0.25">
      <c r="A44">
        <v>43</v>
      </c>
      <c r="B44" t="s">
        <v>792</v>
      </c>
      <c r="C44">
        <v>42.57</v>
      </c>
      <c r="D44">
        <v>1053090</v>
      </c>
      <c r="E44">
        <v>1053090</v>
      </c>
      <c r="F44">
        <v>843090</v>
      </c>
      <c r="G44">
        <v>843090</v>
      </c>
      <c r="H44">
        <v>843090</v>
      </c>
    </row>
    <row r="45" spans="1:8" x14ac:dyDescent="0.25">
      <c r="A45">
        <v>44</v>
      </c>
      <c r="B45" t="s">
        <v>793</v>
      </c>
      <c r="C45">
        <v>42.56</v>
      </c>
      <c r="D45">
        <v>1088600</v>
      </c>
      <c r="E45">
        <v>1088600</v>
      </c>
      <c r="F45">
        <v>1088600</v>
      </c>
      <c r="G45">
        <v>1088600</v>
      </c>
      <c r="H45">
        <v>1088600</v>
      </c>
    </row>
    <row r="46" spans="1:8" x14ac:dyDescent="0.25">
      <c r="A46">
        <v>45</v>
      </c>
      <c r="B46" t="s">
        <v>794</v>
      </c>
      <c r="C46">
        <v>42.57</v>
      </c>
      <c r="D46">
        <v>93587</v>
      </c>
    </row>
    <row r="47" spans="1:8" x14ac:dyDescent="0.25">
      <c r="A47">
        <v>46</v>
      </c>
      <c r="B47" t="s">
        <v>795</v>
      </c>
      <c r="C47">
        <v>42.58</v>
      </c>
      <c r="D47">
        <v>2131169</v>
      </c>
      <c r="E47">
        <v>2155389</v>
      </c>
      <c r="F47">
        <v>2155389</v>
      </c>
      <c r="G47">
        <v>2155389</v>
      </c>
      <c r="H47">
        <v>2155389</v>
      </c>
    </row>
    <row r="50" spans="2:8" x14ac:dyDescent="0.25">
      <c r="D50" s="1">
        <f>SUM(D2:D47)</f>
        <v>50023066.130000003</v>
      </c>
      <c r="E50" s="19">
        <f>SUM(E2:E47)</f>
        <v>49365241.130000003</v>
      </c>
      <c r="F50" s="19">
        <f>SUM(F2:F47)</f>
        <v>44801535.630000003</v>
      </c>
      <c r="G50" s="19">
        <f>SUM(G2:G47)</f>
        <v>44106194.130000003</v>
      </c>
      <c r="H50" s="19">
        <f>SUM(H2:H47)</f>
        <v>39332069.129999995</v>
      </c>
    </row>
    <row r="51" spans="2:8" x14ac:dyDescent="0.25">
      <c r="B51" t="s">
        <v>2</v>
      </c>
      <c r="E51" s="19">
        <f>IF(D50&gt;E50,D50-E50,"-")</f>
        <v>657825</v>
      </c>
      <c r="F51" s="19">
        <f>IF(E50&gt;F50,E50-F50,"-")</f>
        <v>4563705.5</v>
      </c>
      <c r="G51" s="19">
        <f>IF(F50&gt;G50,F50-G50,"-")</f>
        <v>695341.5</v>
      </c>
      <c r="H51" s="19">
        <f>IF(G50&gt;H50,G50-H50,"-")</f>
        <v>4774125.0000000075</v>
      </c>
    </row>
    <row r="52" spans="2:8" x14ac:dyDescent="0.25">
      <c r="B52" t="s">
        <v>1</v>
      </c>
      <c r="C52" s="21">
        <f>SUMPRODUCT(D2:D47,C2:C47)/D50</f>
        <v>41.866805691226816</v>
      </c>
    </row>
  </sheetData>
  <autoFilter ref="B1:E47" xr:uid="{87E709FD-F8BA-4651-8ECA-4CCAD386CA29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E14A5-8D22-429E-9283-35B309AC9087}">
  <dimension ref="A1:G53"/>
  <sheetViews>
    <sheetView topLeftCell="A40" workbookViewId="0">
      <selection activeCell="E52" sqref="E52:G52"/>
    </sheetView>
  </sheetViews>
  <sheetFormatPr defaultRowHeight="15" x14ac:dyDescent="0.25"/>
  <cols>
    <col min="2" max="2" width="19.42578125" bestFit="1" customWidth="1"/>
  </cols>
  <sheetData>
    <row r="1" spans="1:7" x14ac:dyDescent="0.25">
      <c r="B1" s="19" t="s">
        <v>0</v>
      </c>
      <c r="C1" s="19" t="s">
        <v>1</v>
      </c>
      <c r="D1" s="19">
        <v>202307</v>
      </c>
      <c r="E1" s="19">
        <v>202308</v>
      </c>
      <c r="F1" s="19">
        <v>202309</v>
      </c>
      <c r="G1" s="19">
        <v>202310</v>
      </c>
    </row>
    <row r="2" spans="1:7" x14ac:dyDescent="0.25">
      <c r="A2">
        <v>1</v>
      </c>
      <c r="B2" t="s">
        <v>841</v>
      </c>
      <c r="C2">
        <v>42.58</v>
      </c>
      <c r="D2">
        <v>1133142</v>
      </c>
      <c r="E2">
        <v>589149</v>
      </c>
      <c r="F2">
        <v>504911</v>
      </c>
      <c r="G2">
        <v>421166</v>
      </c>
    </row>
    <row r="3" spans="1:7" x14ac:dyDescent="0.25">
      <c r="A3">
        <v>2</v>
      </c>
      <c r="B3" t="s">
        <v>797</v>
      </c>
      <c r="C3">
        <v>42.56</v>
      </c>
      <c r="D3">
        <v>848051</v>
      </c>
      <c r="E3">
        <v>798051</v>
      </c>
      <c r="F3">
        <v>798051</v>
      </c>
      <c r="G3">
        <v>748051</v>
      </c>
    </row>
    <row r="4" spans="1:7" x14ac:dyDescent="0.25">
      <c r="A4">
        <v>3</v>
      </c>
      <c r="B4" t="s">
        <v>798</v>
      </c>
      <c r="C4">
        <v>37.14</v>
      </c>
      <c r="D4">
        <v>1846267</v>
      </c>
      <c r="E4">
        <v>1891133</v>
      </c>
      <c r="F4">
        <v>1934553</v>
      </c>
      <c r="G4">
        <v>1967842</v>
      </c>
    </row>
    <row r="5" spans="1:7" x14ac:dyDescent="0.25">
      <c r="A5">
        <v>4</v>
      </c>
      <c r="B5" t="s">
        <v>799</v>
      </c>
      <c r="C5">
        <v>42.59</v>
      </c>
      <c r="D5">
        <v>254040</v>
      </c>
      <c r="E5">
        <v>254040</v>
      </c>
      <c r="F5">
        <v>254040</v>
      </c>
      <c r="G5">
        <v>215828</v>
      </c>
    </row>
    <row r="6" spans="1:7" x14ac:dyDescent="0.25">
      <c r="A6">
        <v>5</v>
      </c>
      <c r="B6" t="s">
        <v>800</v>
      </c>
      <c r="C6">
        <v>42.57</v>
      </c>
      <c r="D6">
        <v>180489</v>
      </c>
      <c r="E6">
        <v>180489</v>
      </c>
      <c r="F6">
        <v>180489</v>
      </c>
      <c r="G6">
        <v>180489</v>
      </c>
    </row>
    <row r="7" spans="1:7" x14ac:dyDescent="0.25">
      <c r="A7">
        <v>6</v>
      </c>
      <c r="B7" t="s">
        <v>801</v>
      </c>
      <c r="C7">
        <v>42.57</v>
      </c>
      <c r="D7">
        <v>1805966</v>
      </c>
      <c r="E7">
        <v>1805966</v>
      </c>
      <c r="F7">
        <v>1748267</v>
      </c>
      <c r="G7">
        <v>1690569</v>
      </c>
    </row>
    <row r="8" spans="1:7" x14ac:dyDescent="0.25">
      <c r="A8">
        <v>7</v>
      </c>
      <c r="B8" t="s">
        <v>802</v>
      </c>
      <c r="C8">
        <v>42.57</v>
      </c>
      <c r="D8">
        <v>1454358</v>
      </c>
      <c r="E8">
        <v>1454358</v>
      </c>
      <c r="F8">
        <v>1454358</v>
      </c>
      <c r="G8">
        <v>1345977</v>
      </c>
    </row>
    <row r="9" spans="1:7" x14ac:dyDescent="0.25">
      <c r="A9">
        <v>8</v>
      </c>
      <c r="B9" t="s">
        <v>803</v>
      </c>
      <c r="C9">
        <v>42.57</v>
      </c>
      <c r="D9">
        <v>1892417</v>
      </c>
      <c r="E9">
        <v>1888959</v>
      </c>
      <c r="F9">
        <v>1888959</v>
      </c>
      <c r="G9">
        <v>1776082</v>
      </c>
    </row>
    <row r="10" spans="1:7" x14ac:dyDescent="0.25">
      <c r="A10">
        <v>9</v>
      </c>
      <c r="B10" t="s">
        <v>804</v>
      </c>
      <c r="C10">
        <v>37.14</v>
      </c>
      <c r="D10">
        <v>2983335</v>
      </c>
      <c r="E10">
        <v>3055815</v>
      </c>
      <c r="F10">
        <v>3125957</v>
      </c>
      <c r="G10">
        <v>3198437</v>
      </c>
    </row>
    <row r="11" spans="1:7" x14ac:dyDescent="0.25">
      <c r="A11">
        <v>10</v>
      </c>
      <c r="B11" t="s">
        <v>805</v>
      </c>
      <c r="C11">
        <v>37.130000000000003</v>
      </c>
      <c r="D11">
        <v>3185038</v>
      </c>
      <c r="E11">
        <v>3262134</v>
      </c>
      <c r="F11">
        <v>3336743</v>
      </c>
      <c r="G11">
        <v>3413839</v>
      </c>
    </row>
    <row r="12" spans="1:7" x14ac:dyDescent="0.25">
      <c r="A12">
        <v>11</v>
      </c>
      <c r="B12" t="s">
        <v>806</v>
      </c>
      <c r="C12">
        <v>37.15</v>
      </c>
      <c r="D12">
        <v>7098695</v>
      </c>
      <c r="E12">
        <v>7269916</v>
      </c>
      <c r="F12">
        <v>7435614</v>
      </c>
      <c r="G12">
        <v>7606836</v>
      </c>
    </row>
    <row r="13" spans="1:7" x14ac:dyDescent="0.25">
      <c r="A13">
        <v>12</v>
      </c>
      <c r="B13" t="s">
        <v>807</v>
      </c>
      <c r="C13">
        <v>42.57</v>
      </c>
      <c r="D13">
        <v>1249093</v>
      </c>
      <c r="E13">
        <v>1282220</v>
      </c>
      <c r="F13">
        <v>1314279</v>
      </c>
      <c r="G13">
        <v>1316416</v>
      </c>
    </row>
    <row r="14" spans="1:7" x14ac:dyDescent="0.25">
      <c r="A14">
        <v>13</v>
      </c>
      <c r="B14" t="s">
        <v>808</v>
      </c>
      <c r="C14">
        <v>42.57</v>
      </c>
      <c r="D14">
        <v>1150648</v>
      </c>
      <c r="E14">
        <v>1150648</v>
      </c>
      <c r="F14">
        <v>1150648</v>
      </c>
      <c r="G14">
        <v>1047802</v>
      </c>
    </row>
    <row r="15" spans="1:7" x14ac:dyDescent="0.25">
      <c r="A15">
        <v>14</v>
      </c>
      <c r="B15" t="s">
        <v>809</v>
      </c>
      <c r="C15">
        <v>42.59</v>
      </c>
      <c r="D15">
        <v>136434</v>
      </c>
      <c r="E15">
        <v>138103</v>
      </c>
      <c r="F15">
        <v>138103</v>
      </c>
      <c r="G15">
        <v>138103</v>
      </c>
    </row>
    <row r="16" spans="1:7" x14ac:dyDescent="0.25">
      <c r="A16">
        <v>15</v>
      </c>
      <c r="B16" t="s">
        <v>810</v>
      </c>
      <c r="C16">
        <v>42.54</v>
      </c>
      <c r="D16">
        <v>1223211</v>
      </c>
      <c r="E16">
        <v>1223211</v>
      </c>
      <c r="F16">
        <v>1223211</v>
      </c>
      <c r="G16">
        <v>1223211</v>
      </c>
    </row>
    <row r="17" spans="1:7" x14ac:dyDescent="0.25">
      <c r="A17">
        <v>16</v>
      </c>
      <c r="B17" t="s">
        <v>811</v>
      </c>
      <c r="C17">
        <v>42.57</v>
      </c>
      <c r="D17">
        <v>593696</v>
      </c>
      <c r="E17">
        <v>609833</v>
      </c>
      <c r="F17">
        <v>621285</v>
      </c>
      <c r="G17">
        <v>621285</v>
      </c>
    </row>
    <row r="18" spans="1:7" x14ac:dyDescent="0.25">
      <c r="A18">
        <v>17</v>
      </c>
      <c r="B18" t="s">
        <v>842</v>
      </c>
      <c r="C18">
        <v>42.57</v>
      </c>
      <c r="D18">
        <v>466394</v>
      </c>
      <c r="E18">
        <v>220372</v>
      </c>
      <c r="F18">
        <v>220372</v>
      </c>
      <c r="G18">
        <v>220372</v>
      </c>
    </row>
    <row r="19" spans="1:7" x14ac:dyDescent="0.25">
      <c r="A19">
        <v>18</v>
      </c>
      <c r="B19" t="s">
        <v>812</v>
      </c>
      <c r="C19">
        <v>42.57</v>
      </c>
      <c r="D19">
        <v>398795</v>
      </c>
      <c r="E19">
        <v>409498</v>
      </c>
      <c r="F19">
        <v>419856</v>
      </c>
      <c r="G19">
        <v>430559</v>
      </c>
    </row>
    <row r="20" spans="1:7" x14ac:dyDescent="0.25">
      <c r="A20">
        <v>19</v>
      </c>
      <c r="B20" t="s">
        <v>813</v>
      </c>
      <c r="C20">
        <v>42.57</v>
      </c>
      <c r="D20">
        <v>1023140</v>
      </c>
      <c r="E20">
        <v>1050459</v>
      </c>
      <c r="F20">
        <v>1053984</v>
      </c>
      <c r="G20">
        <v>1053984</v>
      </c>
    </row>
    <row r="21" spans="1:7" x14ac:dyDescent="0.25">
      <c r="A21">
        <v>20</v>
      </c>
      <c r="B21" t="s">
        <v>814</v>
      </c>
      <c r="C21">
        <v>42.57</v>
      </c>
      <c r="D21">
        <v>391214</v>
      </c>
      <c r="E21">
        <v>392236</v>
      </c>
      <c r="F21">
        <v>392236</v>
      </c>
      <c r="G21">
        <v>392236</v>
      </c>
    </row>
    <row r="22" spans="1:7" x14ac:dyDescent="0.25">
      <c r="A22">
        <v>21</v>
      </c>
      <c r="B22" t="s">
        <v>815</v>
      </c>
      <c r="C22">
        <v>42.57</v>
      </c>
      <c r="D22">
        <v>423781</v>
      </c>
      <c r="E22">
        <v>424890</v>
      </c>
      <c r="F22">
        <v>424890</v>
      </c>
      <c r="G22">
        <v>424890</v>
      </c>
    </row>
    <row r="23" spans="1:7" x14ac:dyDescent="0.25">
      <c r="A23">
        <v>22</v>
      </c>
      <c r="B23" t="s">
        <v>816</v>
      </c>
      <c r="C23">
        <v>42.59</v>
      </c>
      <c r="D23">
        <v>509341</v>
      </c>
      <c r="E23">
        <v>523006</v>
      </c>
      <c r="F23">
        <v>528296</v>
      </c>
      <c r="G23">
        <v>528296</v>
      </c>
    </row>
    <row r="24" spans="1:7" x14ac:dyDescent="0.25">
      <c r="A24">
        <v>23</v>
      </c>
      <c r="B24" t="s">
        <v>817</v>
      </c>
      <c r="C24">
        <v>42.57</v>
      </c>
      <c r="D24">
        <v>695893</v>
      </c>
      <c r="E24">
        <v>695893</v>
      </c>
    </row>
    <row r="25" spans="1:7" x14ac:dyDescent="0.25">
      <c r="A25">
        <v>24</v>
      </c>
      <c r="B25" t="s">
        <v>818</v>
      </c>
      <c r="C25">
        <v>42.56</v>
      </c>
      <c r="D25">
        <v>1494418</v>
      </c>
      <c r="E25">
        <v>1534001</v>
      </c>
      <c r="F25">
        <v>1572307</v>
      </c>
      <c r="G25">
        <v>1583799</v>
      </c>
    </row>
    <row r="26" spans="1:7" x14ac:dyDescent="0.25">
      <c r="A26">
        <v>25</v>
      </c>
      <c r="B26" t="s">
        <v>819</v>
      </c>
      <c r="C26">
        <v>42.56</v>
      </c>
      <c r="D26">
        <v>220091</v>
      </c>
      <c r="E26">
        <v>220091</v>
      </c>
      <c r="F26">
        <v>220091</v>
      </c>
      <c r="G26">
        <v>69806</v>
      </c>
    </row>
    <row r="27" spans="1:7" x14ac:dyDescent="0.25">
      <c r="A27">
        <v>26</v>
      </c>
      <c r="B27" t="s">
        <v>820</v>
      </c>
      <c r="C27">
        <v>42.56</v>
      </c>
      <c r="D27">
        <v>1152485</v>
      </c>
      <c r="E27">
        <v>1183065</v>
      </c>
      <c r="F27">
        <v>1212658</v>
      </c>
      <c r="G27">
        <v>1216604</v>
      </c>
    </row>
    <row r="28" spans="1:7" x14ac:dyDescent="0.25">
      <c r="A28">
        <v>27</v>
      </c>
      <c r="B28" t="s">
        <v>821</v>
      </c>
      <c r="C28">
        <v>39.81</v>
      </c>
      <c r="D28">
        <v>445801</v>
      </c>
      <c r="E28">
        <v>348079</v>
      </c>
      <c r="F28">
        <v>348079</v>
      </c>
      <c r="G28">
        <v>288279</v>
      </c>
    </row>
    <row r="29" spans="1:7" x14ac:dyDescent="0.25">
      <c r="A29">
        <v>28</v>
      </c>
      <c r="B29" t="s">
        <v>843</v>
      </c>
      <c r="C29">
        <v>41.19</v>
      </c>
      <c r="D29">
        <v>780074</v>
      </c>
      <c r="E29">
        <v>676694</v>
      </c>
      <c r="F29">
        <v>659172</v>
      </c>
      <c r="G29">
        <v>678094</v>
      </c>
    </row>
    <row r="30" spans="1:7" x14ac:dyDescent="0.25">
      <c r="A30">
        <v>29</v>
      </c>
      <c r="B30" t="s">
        <v>822</v>
      </c>
      <c r="C30">
        <v>42.56</v>
      </c>
      <c r="D30">
        <v>1195689</v>
      </c>
      <c r="E30">
        <v>1195689</v>
      </c>
      <c r="F30">
        <v>1195689</v>
      </c>
      <c r="G30">
        <v>791865</v>
      </c>
    </row>
    <row r="31" spans="1:7" x14ac:dyDescent="0.25">
      <c r="A31">
        <v>30</v>
      </c>
      <c r="B31" t="s">
        <v>823</v>
      </c>
      <c r="C31">
        <v>42.54</v>
      </c>
      <c r="D31">
        <v>3273572</v>
      </c>
      <c r="E31">
        <v>3361904</v>
      </c>
    </row>
    <row r="32" spans="1:7" x14ac:dyDescent="0.25">
      <c r="A32">
        <v>31</v>
      </c>
      <c r="B32" t="s">
        <v>824</v>
      </c>
      <c r="C32">
        <v>28.07</v>
      </c>
      <c r="D32">
        <v>3160869</v>
      </c>
      <c r="E32">
        <v>3176851</v>
      </c>
      <c r="F32">
        <v>3176851</v>
      </c>
      <c r="G32">
        <v>3176851</v>
      </c>
    </row>
    <row r="33" spans="1:7" x14ac:dyDescent="0.25">
      <c r="A33">
        <v>32</v>
      </c>
      <c r="B33" t="s">
        <v>825</v>
      </c>
      <c r="C33">
        <v>42.58</v>
      </c>
      <c r="D33">
        <v>1661416</v>
      </c>
      <c r="E33">
        <v>1661416</v>
      </c>
      <c r="F33">
        <v>1661416</v>
      </c>
      <c r="G33">
        <v>1661416</v>
      </c>
    </row>
    <row r="34" spans="1:7" x14ac:dyDescent="0.25">
      <c r="A34">
        <v>33</v>
      </c>
      <c r="B34" t="s">
        <v>826</v>
      </c>
      <c r="C34">
        <v>42.59</v>
      </c>
      <c r="D34">
        <v>206891</v>
      </c>
      <c r="E34">
        <v>206891</v>
      </c>
      <c r="F34">
        <v>206891</v>
      </c>
      <c r="G34">
        <v>206891</v>
      </c>
    </row>
    <row r="35" spans="1:7" x14ac:dyDescent="0.25">
      <c r="A35">
        <v>34</v>
      </c>
      <c r="B35" t="s">
        <v>827</v>
      </c>
      <c r="C35">
        <v>42.56</v>
      </c>
      <c r="D35">
        <v>343100</v>
      </c>
      <c r="E35">
        <v>343100</v>
      </c>
      <c r="F35">
        <v>343100</v>
      </c>
      <c r="G35">
        <v>343100</v>
      </c>
    </row>
    <row r="36" spans="1:7" x14ac:dyDescent="0.25">
      <c r="A36">
        <v>35</v>
      </c>
      <c r="B36" t="s">
        <v>828</v>
      </c>
      <c r="C36">
        <v>42.59</v>
      </c>
      <c r="D36">
        <v>93711</v>
      </c>
      <c r="E36">
        <v>93711</v>
      </c>
      <c r="F36">
        <v>93711</v>
      </c>
      <c r="G36">
        <v>93711</v>
      </c>
    </row>
    <row r="37" spans="1:7" x14ac:dyDescent="0.25">
      <c r="A37">
        <v>36</v>
      </c>
      <c r="B37" t="s">
        <v>829</v>
      </c>
      <c r="C37">
        <v>42.57</v>
      </c>
      <c r="D37">
        <v>204949</v>
      </c>
      <c r="E37">
        <v>204949</v>
      </c>
      <c r="F37">
        <v>204949</v>
      </c>
      <c r="G37">
        <v>62259</v>
      </c>
    </row>
    <row r="38" spans="1:7" x14ac:dyDescent="0.25">
      <c r="A38">
        <v>37</v>
      </c>
      <c r="B38" t="s">
        <v>830</v>
      </c>
      <c r="C38">
        <v>42.56</v>
      </c>
      <c r="D38">
        <v>78199</v>
      </c>
      <c r="E38">
        <v>80319</v>
      </c>
      <c r="F38">
        <v>80593</v>
      </c>
      <c r="G38">
        <v>80593</v>
      </c>
    </row>
    <row r="39" spans="1:7" x14ac:dyDescent="0.25">
      <c r="A39">
        <v>38</v>
      </c>
      <c r="B39" t="s">
        <v>831</v>
      </c>
      <c r="C39">
        <v>42.52</v>
      </c>
      <c r="D39">
        <v>844460</v>
      </c>
      <c r="E39">
        <v>867393</v>
      </c>
      <c r="F39">
        <v>889587</v>
      </c>
      <c r="G39">
        <v>912519</v>
      </c>
    </row>
    <row r="40" spans="1:7" x14ac:dyDescent="0.25">
      <c r="A40">
        <v>39</v>
      </c>
      <c r="B40" t="s">
        <v>832</v>
      </c>
      <c r="C40">
        <v>42.59</v>
      </c>
      <c r="D40">
        <v>796098</v>
      </c>
      <c r="E40">
        <v>817747</v>
      </c>
      <c r="F40">
        <v>838698</v>
      </c>
      <c r="G40">
        <v>860347</v>
      </c>
    </row>
    <row r="41" spans="1:7" x14ac:dyDescent="0.25">
      <c r="A41">
        <v>40</v>
      </c>
      <c r="B41" t="s">
        <v>833</v>
      </c>
      <c r="C41">
        <v>42.55</v>
      </c>
      <c r="D41">
        <v>578979</v>
      </c>
      <c r="E41">
        <v>594279</v>
      </c>
      <c r="F41">
        <v>395953</v>
      </c>
      <c r="G41">
        <v>295153</v>
      </c>
    </row>
    <row r="42" spans="1:7" x14ac:dyDescent="0.25">
      <c r="A42">
        <v>41</v>
      </c>
      <c r="B42" t="s">
        <v>834</v>
      </c>
      <c r="C42">
        <v>42.57</v>
      </c>
      <c r="D42">
        <v>978764</v>
      </c>
      <c r="E42">
        <v>990495</v>
      </c>
      <c r="F42">
        <v>990495</v>
      </c>
      <c r="G42">
        <v>990495</v>
      </c>
    </row>
    <row r="43" spans="1:7" x14ac:dyDescent="0.25">
      <c r="A43">
        <v>42</v>
      </c>
      <c r="B43" t="s">
        <v>835</v>
      </c>
      <c r="C43">
        <v>42.57</v>
      </c>
      <c r="D43">
        <v>600047</v>
      </c>
      <c r="E43">
        <v>616100</v>
      </c>
      <c r="F43">
        <v>631635</v>
      </c>
      <c r="G43">
        <v>645098</v>
      </c>
    </row>
    <row r="44" spans="1:7" x14ac:dyDescent="0.25">
      <c r="A44">
        <v>43</v>
      </c>
      <c r="B44" t="s">
        <v>836</v>
      </c>
      <c r="C44">
        <v>42.54</v>
      </c>
      <c r="D44">
        <v>945076</v>
      </c>
      <c r="E44">
        <v>945076</v>
      </c>
      <c r="F44">
        <v>855920</v>
      </c>
      <c r="G44">
        <v>855920</v>
      </c>
    </row>
    <row r="45" spans="1:7" x14ac:dyDescent="0.25">
      <c r="A45">
        <v>44</v>
      </c>
      <c r="B45" t="s">
        <v>837</v>
      </c>
      <c r="C45">
        <v>42.57</v>
      </c>
      <c r="D45">
        <v>557574</v>
      </c>
      <c r="E45">
        <v>557574</v>
      </c>
      <c r="F45">
        <v>557574</v>
      </c>
      <c r="G45">
        <v>457274</v>
      </c>
    </row>
    <row r="46" spans="1:7" x14ac:dyDescent="0.25">
      <c r="A46">
        <v>45</v>
      </c>
      <c r="B46" t="s">
        <v>838</v>
      </c>
      <c r="C46">
        <v>42.57</v>
      </c>
      <c r="D46">
        <v>989926</v>
      </c>
      <c r="E46">
        <v>1016652</v>
      </c>
      <c r="F46">
        <v>1042516</v>
      </c>
      <c r="G46">
        <v>1044241</v>
      </c>
    </row>
    <row r="47" spans="1:7" x14ac:dyDescent="0.25">
      <c r="A47">
        <v>46</v>
      </c>
      <c r="B47" t="s">
        <v>839</v>
      </c>
      <c r="C47">
        <v>42.59</v>
      </c>
      <c r="D47">
        <v>570569</v>
      </c>
      <c r="E47">
        <v>582866</v>
      </c>
      <c r="F47">
        <v>582866</v>
      </c>
      <c r="G47">
        <v>582866</v>
      </c>
    </row>
    <row r="48" spans="1:7" x14ac:dyDescent="0.25">
      <c r="A48">
        <v>47</v>
      </c>
      <c r="B48" t="s">
        <v>840</v>
      </c>
      <c r="C48">
        <v>42.57</v>
      </c>
      <c r="D48">
        <v>982104</v>
      </c>
      <c r="E48">
        <v>989853</v>
      </c>
      <c r="F48">
        <v>989853</v>
      </c>
      <c r="G48">
        <v>989853</v>
      </c>
    </row>
    <row r="51" spans="2:7" x14ac:dyDescent="0.25">
      <c r="D51" s="1">
        <f>SUM(D2:D48)</f>
        <v>53098300</v>
      </c>
      <c r="E51" s="19">
        <f>SUM(E2:E48)</f>
        <v>52835174</v>
      </c>
      <c r="F51" s="19">
        <f>SUM(F2:F48)</f>
        <v>48899706</v>
      </c>
      <c r="G51" s="19">
        <f>SUM(G2:G48)</f>
        <v>47849304</v>
      </c>
    </row>
    <row r="52" spans="2:7" x14ac:dyDescent="0.25">
      <c r="B52" t="s">
        <v>2</v>
      </c>
      <c r="E52" s="19">
        <f>IF(D51&gt;E51,D51-E51,"-")</f>
        <v>263126</v>
      </c>
      <c r="F52" s="19">
        <f>IF(E51&gt;F51,E51-F51,"-")</f>
        <v>3935468</v>
      </c>
      <c r="G52" s="19">
        <f>IF(F51&gt;G51,F51-G51,"-")</f>
        <v>1050402</v>
      </c>
    </row>
    <row r="53" spans="2:7" x14ac:dyDescent="0.25">
      <c r="B53" t="s">
        <v>1</v>
      </c>
      <c r="C53" s="21">
        <f>SUMPRODUCT(D2:D48,C2:C48)/D51</f>
        <v>40.114989627163204</v>
      </c>
    </row>
  </sheetData>
  <autoFilter ref="B1:E48" xr:uid="{8F0E14A5-8D22-429E-9283-35B309AC9087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9960F-9507-4032-953E-F0B7861735BD}">
  <dimension ref="A1:F50"/>
  <sheetViews>
    <sheetView topLeftCell="A37" workbookViewId="0">
      <selection activeCell="E49" sqref="E49:F49"/>
    </sheetView>
  </sheetViews>
  <sheetFormatPr defaultRowHeight="15" x14ac:dyDescent="0.25"/>
  <cols>
    <col min="4" max="6" width="11.28515625" bestFit="1" customWidth="1"/>
  </cols>
  <sheetData>
    <row r="1" spans="1:6" x14ac:dyDescent="0.25">
      <c r="B1" t="s">
        <v>0</v>
      </c>
      <c r="C1" t="s">
        <v>1</v>
      </c>
      <c r="D1">
        <v>202308</v>
      </c>
      <c r="E1">
        <v>202309</v>
      </c>
      <c r="F1">
        <v>202310</v>
      </c>
    </row>
    <row r="2" spans="1:6" x14ac:dyDescent="0.25">
      <c r="A2">
        <v>1</v>
      </c>
      <c r="B2" t="s">
        <v>845</v>
      </c>
      <c r="C2">
        <v>28.07</v>
      </c>
      <c r="D2">
        <v>4382374</v>
      </c>
      <c r="E2">
        <v>4463878</v>
      </c>
      <c r="F2">
        <v>4548099</v>
      </c>
    </row>
    <row r="3" spans="1:6" x14ac:dyDescent="0.25">
      <c r="A3">
        <v>2</v>
      </c>
      <c r="B3" t="s">
        <v>846</v>
      </c>
      <c r="C3">
        <v>48.21</v>
      </c>
      <c r="D3">
        <v>2845209</v>
      </c>
      <c r="E3">
        <v>2927402</v>
      </c>
      <c r="F3">
        <v>2932882</v>
      </c>
    </row>
    <row r="4" spans="1:6" x14ac:dyDescent="0.25">
      <c r="A4">
        <v>3</v>
      </c>
      <c r="B4" t="s">
        <v>847</v>
      </c>
      <c r="C4">
        <v>42.57</v>
      </c>
      <c r="D4">
        <v>158505</v>
      </c>
      <c r="E4">
        <v>160424</v>
      </c>
      <c r="F4">
        <v>160424</v>
      </c>
    </row>
    <row r="5" spans="1:6" x14ac:dyDescent="0.25">
      <c r="A5">
        <v>4</v>
      </c>
      <c r="B5" t="s">
        <v>848</v>
      </c>
      <c r="C5">
        <v>42.57</v>
      </c>
      <c r="D5">
        <v>3561866</v>
      </c>
      <c r="E5">
        <v>2839152</v>
      </c>
      <c r="F5">
        <v>2839152</v>
      </c>
    </row>
    <row r="6" spans="1:6" x14ac:dyDescent="0.25">
      <c r="A6">
        <v>5</v>
      </c>
      <c r="B6" t="s">
        <v>849</v>
      </c>
      <c r="C6">
        <v>42.58</v>
      </c>
      <c r="D6">
        <v>2466982</v>
      </c>
      <c r="E6">
        <v>2466982</v>
      </c>
      <c r="F6">
        <v>2466982</v>
      </c>
    </row>
    <row r="7" spans="1:6" x14ac:dyDescent="0.25">
      <c r="A7">
        <v>6</v>
      </c>
      <c r="B7" t="s">
        <v>850</v>
      </c>
      <c r="C7">
        <v>42.58</v>
      </c>
      <c r="D7">
        <v>861691</v>
      </c>
      <c r="E7">
        <v>861691</v>
      </c>
      <c r="F7">
        <v>861691</v>
      </c>
    </row>
    <row r="8" spans="1:6" x14ac:dyDescent="0.25">
      <c r="A8">
        <v>7</v>
      </c>
      <c r="B8" t="s">
        <v>851</v>
      </c>
      <c r="C8">
        <v>42.57</v>
      </c>
      <c r="D8">
        <v>399154</v>
      </c>
      <c r="E8">
        <v>399154</v>
      </c>
      <c r="F8">
        <v>399154</v>
      </c>
    </row>
    <row r="9" spans="1:6" x14ac:dyDescent="0.25">
      <c r="A9">
        <v>8</v>
      </c>
      <c r="B9" t="s">
        <v>852</v>
      </c>
      <c r="C9">
        <v>42.57</v>
      </c>
      <c r="D9">
        <v>1356504</v>
      </c>
      <c r="E9">
        <v>1341471</v>
      </c>
      <c r="F9">
        <v>1370963</v>
      </c>
    </row>
    <row r="10" spans="1:6" x14ac:dyDescent="0.25">
      <c r="A10">
        <v>9</v>
      </c>
      <c r="B10" t="s">
        <v>853</v>
      </c>
      <c r="C10">
        <v>37.119999999999997</v>
      </c>
      <c r="D10">
        <v>4794399</v>
      </c>
      <c r="E10">
        <v>4892765</v>
      </c>
      <c r="F10">
        <v>4601425</v>
      </c>
    </row>
    <row r="11" spans="1:6" x14ac:dyDescent="0.25">
      <c r="A11">
        <v>10</v>
      </c>
      <c r="B11" t="s">
        <v>854</v>
      </c>
      <c r="C11">
        <v>42.57</v>
      </c>
      <c r="D11">
        <v>2485755</v>
      </c>
      <c r="E11">
        <v>2544154</v>
      </c>
      <c r="F11">
        <v>2419051</v>
      </c>
    </row>
    <row r="12" spans="1:6" x14ac:dyDescent="0.25">
      <c r="A12">
        <v>11</v>
      </c>
      <c r="B12" t="s">
        <v>855</v>
      </c>
      <c r="C12">
        <v>42.58</v>
      </c>
      <c r="D12">
        <v>870889</v>
      </c>
      <c r="E12">
        <v>893904</v>
      </c>
      <c r="F12">
        <v>917687</v>
      </c>
    </row>
    <row r="13" spans="1:6" x14ac:dyDescent="0.25">
      <c r="A13">
        <v>12</v>
      </c>
      <c r="B13" t="s">
        <v>856</v>
      </c>
      <c r="C13">
        <v>42.55</v>
      </c>
      <c r="D13">
        <v>794190.98</v>
      </c>
      <c r="E13">
        <v>794190.98</v>
      </c>
      <c r="F13">
        <v>794190.98</v>
      </c>
    </row>
    <row r="14" spans="1:6" x14ac:dyDescent="0.25">
      <c r="A14">
        <v>13</v>
      </c>
      <c r="B14" t="s">
        <v>857</v>
      </c>
      <c r="C14">
        <v>42.57</v>
      </c>
      <c r="D14">
        <v>134618</v>
      </c>
    </row>
    <row r="15" spans="1:6" x14ac:dyDescent="0.25">
      <c r="A15">
        <v>14</v>
      </c>
      <c r="B15" t="s">
        <v>858</v>
      </c>
      <c r="C15">
        <v>48.19</v>
      </c>
      <c r="D15">
        <v>2935688</v>
      </c>
      <c r="E15">
        <v>2935688</v>
      </c>
      <c r="F15">
        <v>2935688</v>
      </c>
    </row>
    <row r="16" spans="1:6" x14ac:dyDescent="0.25">
      <c r="A16">
        <v>15</v>
      </c>
      <c r="B16" t="s">
        <v>859</v>
      </c>
      <c r="C16">
        <v>42.57</v>
      </c>
      <c r="D16">
        <v>276779</v>
      </c>
      <c r="E16">
        <v>276779</v>
      </c>
      <c r="F16">
        <v>276779</v>
      </c>
    </row>
    <row r="17" spans="1:6" x14ac:dyDescent="0.25">
      <c r="A17">
        <v>16</v>
      </c>
      <c r="B17" t="s">
        <v>860</v>
      </c>
      <c r="C17">
        <v>42.57</v>
      </c>
      <c r="D17">
        <v>195828</v>
      </c>
      <c r="E17">
        <v>200929</v>
      </c>
      <c r="F17">
        <v>206200</v>
      </c>
    </row>
    <row r="18" spans="1:6" x14ac:dyDescent="0.25">
      <c r="A18">
        <v>17</v>
      </c>
      <c r="B18" t="s">
        <v>861</v>
      </c>
      <c r="C18">
        <v>42.57</v>
      </c>
      <c r="D18">
        <v>569802</v>
      </c>
      <c r="E18">
        <v>584578</v>
      </c>
    </row>
    <row r="19" spans="1:6" x14ac:dyDescent="0.25">
      <c r="A19">
        <v>18</v>
      </c>
      <c r="B19" t="s">
        <v>862</v>
      </c>
      <c r="C19">
        <v>42.58</v>
      </c>
      <c r="D19">
        <v>1713543</v>
      </c>
      <c r="E19">
        <v>1713543</v>
      </c>
      <c r="F19">
        <v>1713543</v>
      </c>
    </row>
    <row r="20" spans="1:6" x14ac:dyDescent="0.25">
      <c r="A20">
        <v>19</v>
      </c>
      <c r="B20" t="s">
        <v>863</v>
      </c>
      <c r="C20">
        <v>42.59</v>
      </c>
      <c r="D20">
        <v>2222738</v>
      </c>
      <c r="E20">
        <v>2222738</v>
      </c>
      <c r="F20">
        <v>2222738</v>
      </c>
    </row>
    <row r="21" spans="1:6" x14ac:dyDescent="0.25">
      <c r="A21">
        <v>20</v>
      </c>
      <c r="B21" t="s">
        <v>864</v>
      </c>
      <c r="C21">
        <v>42.57</v>
      </c>
      <c r="D21">
        <v>860279</v>
      </c>
      <c r="E21">
        <v>860279</v>
      </c>
      <c r="F21">
        <v>730279</v>
      </c>
    </row>
    <row r="22" spans="1:6" x14ac:dyDescent="0.25">
      <c r="A22">
        <v>21</v>
      </c>
      <c r="B22" t="s">
        <v>865</v>
      </c>
      <c r="C22">
        <v>42.57</v>
      </c>
      <c r="D22">
        <v>2816011</v>
      </c>
      <c r="E22">
        <v>2889987</v>
      </c>
      <c r="F22">
        <v>2899851</v>
      </c>
    </row>
    <row r="23" spans="1:6" x14ac:dyDescent="0.25">
      <c r="A23">
        <v>22</v>
      </c>
      <c r="B23" t="s">
        <v>866</v>
      </c>
      <c r="C23">
        <v>42.57</v>
      </c>
      <c r="D23">
        <v>651854</v>
      </c>
      <c r="E23">
        <v>662766</v>
      </c>
      <c r="F23">
        <v>662766</v>
      </c>
    </row>
    <row r="24" spans="1:6" x14ac:dyDescent="0.25">
      <c r="A24">
        <v>23</v>
      </c>
      <c r="B24" t="s">
        <v>867</v>
      </c>
      <c r="C24">
        <v>42.57</v>
      </c>
      <c r="D24">
        <v>854491</v>
      </c>
      <c r="E24">
        <v>854491</v>
      </c>
      <c r="F24">
        <v>854491</v>
      </c>
    </row>
    <row r="25" spans="1:6" x14ac:dyDescent="0.25">
      <c r="A25">
        <v>24</v>
      </c>
      <c r="B25" t="s">
        <v>868</v>
      </c>
      <c r="C25">
        <v>42.57</v>
      </c>
      <c r="D25">
        <v>1708586</v>
      </c>
    </row>
    <row r="26" spans="1:6" x14ac:dyDescent="0.25">
      <c r="A26">
        <v>25</v>
      </c>
      <c r="B26" t="s">
        <v>869</v>
      </c>
      <c r="C26">
        <v>42.57</v>
      </c>
      <c r="D26">
        <v>735013</v>
      </c>
      <c r="E26">
        <v>739546</v>
      </c>
      <c r="F26">
        <v>739546</v>
      </c>
    </row>
    <row r="27" spans="1:6" x14ac:dyDescent="0.25">
      <c r="A27">
        <v>26</v>
      </c>
      <c r="B27" t="s">
        <v>870</v>
      </c>
      <c r="C27">
        <v>42.6</v>
      </c>
      <c r="D27">
        <v>485602</v>
      </c>
      <c r="E27">
        <v>355524</v>
      </c>
      <c r="F27">
        <v>274440</v>
      </c>
    </row>
    <row r="28" spans="1:6" x14ac:dyDescent="0.25">
      <c r="A28">
        <v>27</v>
      </c>
      <c r="B28" t="s">
        <v>871</v>
      </c>
      <c r="C28">
        <v>42.56</v>
      </c>
      <c r="D28">
        <v>1317615</v>
      </c>
      <c r="E28">
        <v>1303496</v>
      </c>
      <c r="F28">
        <v>1303496</v>
      </c>
    </row>
    <row r="29" spans="1:6" x14ac:dyDescent="0.25">
      <c r="A29">
        <v>28</v>
      </c>
      <c r="B29" t="s">
        <v>872</v>
      </c>
      <c r="C29">
        <v>42.57</v>
      </c>
      <c r="D29">
        <v>2815089</v>
      </c>
      <c r="E29">
        <v>2889046</v>
      </c>
      <c r="F29">
        <v>2916164</v>
      </c>
    </row>
    <row r="30" spans="1:6" x14ac:dyDescent="0.25">
      <c r="A30">
        <v>29</v>
      </c>
      <c r="B30" t="s">
        <v>873</v>
      </c>
      <c r="C30">
        <v>42.57</v>
      </c>
      <c r="D30">
        <v>650976</v>
      </c>
      <c r="E30">
        <v>668181</v>
      </c>
      <c r="F30">
        <v>673342</v>
      </c>
    </row>
    <row r="31" spans="1:6" x14ac:dyDescent="0.25">
      <c r="A31">
        <v>30</v>
      </c>
      <c r="B31" t="s">
        <v>874</v>
      </c>
      <c r="C31">
        <v>42.58</v>
      </c>
      <c r="D31">
        <v>670254</v>
      </c>
      <c r="E31">
        <v>672556</v>
      </c>
      <c r="F31">
        <v>672556</v>
      </c>
    </row>
    <row r="32" spans="1:6" x14ac:dyDescent="0.25">
      <c r="A32">
        <v>31</v>
      </c>
      <c r="B32" t="s">
        <v>875</v>
      </c>
      <c r="C32">
        <v>42.57</v>
      </c>
      <c r="D32">
        <v>2866743</v>
      </c>
      <c r="E32">
        <v>2507670</v>
      </c>
      <c r="F32">
        <v>2207870</v>
      </c>
    </row>
    <row r="33" spans="1:6" x14ac:dyDescent="0.25">
      <c r="A33">
        <v>32</v>
      </c>
      <c r="B33" t="s">
        <v>876</v>
      </c>
      <c r="C33">
        <v>42.57</v>
      </c>
      <c r="D33">
        <v>575791</v>
      </c>
    </row>
    <row r="34" spans="1:6" x14ac:dyDescent="0.25">
      <c r="A34">
        <v>33</v>
      </c>
      <c r="B34" t="s">
        <v>877</v>
      </c>
      <c r="C34">
        <v>42.56</v>
      </c>
      <c r="D34">
        <v>1240384</v>
      </c>
      <c r="E34">
        <v>1244600</v>
      </c>
      <c r="F34">
        <v>1244600</v>
      </c>
    </row>
    <row r="35" spans="1:6" x14ac:dyDescent="0.25">
      <c r="A35">
        <v>34</v>
      </c>
      <c r="B35" t="s">
        <v>878</v>
      </c>
      <c r="C35">
        <v>42.57</v>
      </c>
      <c r="D35">
        <v>226201</v>
      </c>
      <c r="E35">
        <v>232038</v>
      </c>
      <c r="F35">
        <v>232427</v>
      </c>
    </row>
    <row r="36" spans="1:6" x14ac:dyDescent="0.25">
      <c r="A36">
        <v>35</v>
      </c>
      <c r="B36" t="s">
        <v>879</v>
      </c>
      <c r="C36">
        <v>42.57</v>
      </c>
      <c r="D36">
        <v>876120</v>
      </c>
      <c r="E36">
        <v>896066</v>
      </c>
      <c r="F36">
        <v>896066</v>
      </c>
    </row>
    <row r="37" spans="1:6" x14ac:dyDescent="0.25">
      <c r="A37">
        <v>36</v>
      </c>
      <c r="B37" t="s">
        <v>880</v>
      </c>
      <c r="C37">
        <v>42.57</v>
      </c>
      <c r="D37">
        <v>305912</v>
      </c>
      <c r="E37">
        <v>307740</v>
      </c>
      <c r="F37">
        <v>112740</v>
      </c>
    </row>
    <row r="38" spans="1:6" x14ac:dyDescent="0.25">
      <c r="A38">
        <v>37</v>
      </c>
      <c r="B38" t="s">
        <v>881</v>
      </c>
      <c r="C38">
        <v>42.58</v>
      </c>
      <c r="D38">
        <v>1874415</v>
      </c>
      <c r="E38">
        <v>1444596</v>
      </c>
      <c r="F38">
        <v>1387596</v>
      </c>
    </row>
    <row r="39" spans="1:6" x14ac:dyDescent="0.25">
      <c r="A39">
        <v>38</v>
      </c>
      <c r="B39" t="s">
        <v>882</v>
      </c>
      <c r="C39">
        <v>42.57</v>
      </c>
      <c r="D39">
        <v>959557</v>
      </c>
      <c r="E39">
        <v>984214</v>
      </c>
      <c r="F39">
        <v>985858</v>
      </c>
    </row>
    <row r="40" spans="1:6" x14ac:dyDescent="0.25">
      <c r="A40">
        <v>39</v>
      </c>
      <c r="B40" t="s">
        <v>883</v>
      </c>
      <c r="C40">
        <v>42.57</v>
      </c>
      <c r="D40">
        <v>777687</v>
      </c>
      <c r="E40">
        <v>674545</v>
      </c>
      <c r="F40">
        <v>674545</v>
      </c>
    </row>
    <row r="41" spans="1:6" x14ac:dyDescent="0.25">
      <c r="A41">
        <v>40</v>
      </c>
      <c r="B41" t="s">
        <v>884</v>
      </c>
      <c r="C41">
        <v>42.55</v>
      </c>
      <c r="D41">
        <v>688054</v>
      </c>
      <c r="E41">
        <v>497730</v>
      </c>
      <c r="F41">
        <v>512713</v>
      </c>
    </row>
    <row r="42" spans="1:6" x14ac:dyDescent="0.25">
      <c r="A42">
        <v>41</v>
      </c>
      <c r="B42" t="s">
        <v>885</v>
      </c>
      <c r="C42">
        <v>42.57</v>
      </c>
      <c r="D42">
        <v>2108260</v>
      </c>
      <c r="E42">
        <v>2130412</v>
      </c>
      <c r="F42">
        <v>2130412</v>
      </c>
    </row>
    <row r="43" spans="1:6" x14ac:dyDescent="0.25">
      <c r="A43">
        <v>42</v>
      </c>
      <c r="B43" t="s">
        <v>886</v>
      </c>
      <c r="C43">
        <v>42.56</v>
      </c>
      <c r="D43">
        <v>995138</v>
      </c>
      <c r="E43">
        <v>1021427</v>
      </c>
      <c r="F43">
        <v>1023179</v>
      </c>
    </row>
    <row r="44" spans="1:6" x14ac:dyDescent="0.25">
      <c r="A44">
        <v>43</v>
      </c>
      <c r="B44" t="s">
        <v>887</v>
      </c>
      <c r="C44">
        <v>42.57</v>
      </c>
      <c r="D44">
        <v>1039581</v>
      </c>
      <c r="E44">
        <v>1027677</v>
      </c>
      <c r="F44">
        <v>1027677</v>
      </c>
    </row>
    <row r="45" spans="1:6" x14ac:dyDescent="0.25">
      <c r="A45">
        <v>44</v>
      </c>
      <c r="B45" t="s">
        <v>888</v>
      </c>
      <c r="C45">
        <v>42.57</v>
      </c>
      <c r="D45">
        <v>541795</v>
      </c>
      <c r="E45">
        <v>553885</v>
      </c>
      <c r="F45">
        <v>388920</v>
      </c>
    </row>
    <row r="48" spans="1:6" x14ac:dyDescent="0.25">
      <c r="D48" s="34">
        <f>SUM(D2:D45)</f>
        <v>61667922.980000004</v>
      </c>
      <c r="E48" s="35">
        <f>SUM(E2:E45)</f>
        <v>57937894.980000004</v>
      </c>
      <c r="F48" s="35">
        <f>SUM(F2:F45)</f>
        <v>56218182.980000004</v>
      </c>
    </row>
    <row r="49" spans="2:6" x14ac:dyDescent="0.25">
      <c r="B49" t="s">
        <v>2</v>
      </c>
      <c r="D49" s="36"/>
      <c r="E49" s="35">
        <f>IF(D48&gt;E48,D48-E48,"-")</f>
        <v>3730028</v>
      </c>
      <c r="F49" s="35">
        <f>IF(E48&gt;F48,E48-F48,"-")</f>
        <v>1719712</v>
      </c>
    </row>
    <row r="50" spans="2:6" x14ac:dyDescent="0.25">
      <c r="B50" t="s">
        <v>1</v>
      </c>
      <c r="C50" s="21">
        <f>SUMPRODUCT(D2:D45,C2:C45)/D48</f>
        <v>41.644884880457177</v>
      </c>
    </row>
  </sheetData>
  <autoFilter ref="A1:E45" xr:uid="{2259960F-9507-4032-953E-F0B7861735BD}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2CF3-E7E2-4323-BC92-04066FA9E7DE}">
  <dimension ref="A1:E53"/>
  <sheetViews>
    <sheetView topLeftCell="A41" workbookViewId="0">
      <selection activeCell="C53" sqref="C53"/>
    </sheetView>
  </sheetViews>
  <sheetFormatPr defaultRowHeight="15" x14ac:dyDescent="0.25"/>
  <cols>
    <col min="4" max="5" width="11.28515625" bestFit="1" customWidth="1"/>
  </cols>
  <sheetData>
    <row r="1" spans="1:5" s="43" customFormat="1" x14ac:dyDescent="0.25">
      <c r="A1" s="19"/>
      <c r="B1" s="19" t="s">
        <v>0</v>
      </c>
      <c r="C1" s="19" t="s">
        <v>1</v>
      </c>
      <c r="D1" s="19">
        <v>202308</v>
      </c>
      <c r="E1" s="19">
        <v>202309</v>
      </c>
    </row>
    <row r="2" spans="1:5" ht="24" x14ac:dyDescent="0.25">
      <c r="A2">
        <v>1</v>
      </c>
      <c r="B2" s="42" t="s">
        <v>890</v>
      </c>
      <c r="C2">
        <v>37.11</v>
      </c>
      <c r="D2">
        <v>11268103</v>
      </c>
      <c r="E2">
        <v>10981449</v>
      </c>
    </row>
    <row r="3" spans="1:5" ht="24" x14ac:dyDescent="0.25">
      <c r="A3">
        <v>2</v>
      </c>
      <c r="B3" s="42" t="s">
        <v>891</v>
      </c>
      <c r="C3">
        <v>42.57</v>
      </c>
      <c r="D3">
        <v>530876</v>
      </c>
      <c r="E3">
        <v>450876</v>
      </c>
    </row>
    <row r="4" spans="1:5" ht="24" x14ac:dyDescent="0.25">
      <c r="A4">
        <v>3</v>
      </c>
      <c r="B4" s="42" t="s">
        <v>892</v>
      </c>
      <c r="C4">
        <v>28.06</v>
      </c>
      <c r="D4">
        <v>490767</v>
      </c>
      <c r="E4">
        <v>495597</v>
      </c>
    </row>
    <row r="5" spans="1:5" ht="24" x14ac:dyDescent="0.25">
      <c r="A5">
        <v>4</v>
      </c>
      <c r="B5" s="42" t="s">
        <v>893</v>
      </c>
      <c r="C5">
        <v>42.57</v>
      </c>
      <c r="D5">
        <v>214528</v>
      </c>
      <c r="E5">
        <v>220349</v>
      </c>
    </row>
    <row r="6" spans="1:5" ht="24" x14ac:dyDescent="0.25">
      <c r="A6">
        <v>5</v>
      </c>
      <c r="B6" s="42" t="s">
        <v>894</v>
      </c>
      <c r="C6">
        <v>42.59</v>
      </c>
      <c r="D6">
        <v>843105</v>
      </c>
      <c r="E6">
        <v>849755</v>
      </c>
    </row>
    <row r="7" spans="1:5" ht="24" x14ac:dyDescent="0.25">
      <c r="A7">
        <v>6</v>
      </c>
      <c r="B7" s="42" t="s">
        <v>895</v>
      </c>
      <c r="C7">
        <v>42.57</v>
      </c>
      <c r="D7">
        <v>139143</v>
      </c>
      <c r="E7">
        <v>139143</v>
      </c>
    </row>
    <row r="8" spans="1:5" ht="24" x14ac:dyDescent="0.25">
      <c r="A8">
        <v>7</v>
      </c>
      <c r="B8" s="42" t="s">
        <v>896</v>
      </c>
      <c r="C8">
        <v>42.56</v>
      </c>
      <c r="D8">
        <v>1748994</v>
      </c>
      <c r="E8">
        <v>1748994</v>
      </c>
    </row>
    <row r="9" spans="1:5" ht="24" x14ac:dyDescent="0.25">
      <c r="A9">
        <v>8</v>
      </c>
      <c r="B9" s="42" t="s">
        <v>897</v>
      </c>
      <c r="C9">
        <v>48.22</v>
      </c>
      <c r="D9">
        <v>1398603</v>
      </c>
      <c r="E9">
        <v>1398603</v>
      </c>
    </row>
    <row r="10" spans="1:5" ht="24" x14ac:dyDescent="0.25">
      <c r="A10">
        <v>9</v>
      </c>
      <c r="B10" s="42" t="s">
        <v>898</v>
      </c>
      <c r="C10">
        <v>42.57</v>
      </c>
      <c r="D10">
        <v>686435</v>
      </c>
      <c r="E10">
        <v>686435</v>
      </c>
    </row>
    <row r="11" spans="1:5" ht="24" x14ac:dyDescent="0.25">
      <c r="A11">
        <v>10</v>
      </c>
      <c r="B11" s="42" t="s">
        <v>899</v>
      </c>
      <c r="C11">
        <v>42.59</v>
      </c>
      <c r="D11">
        <v>136541</v>
      </c>
      <c r="E11">
        <v>136541</v>
      </c>
    </row>
    <row r="12" spans="1:5" ht="36" x14ac:dyDescent="0.25">
      <c r="A12">
        <v>11</v>
      </c>
      <c r="B12" s="42" t="s">
        <v>900</v>
      </c>
      <c r="C12">
        <v>42.56</v>
      </c>
      <c r="D12">
        <v>729264</v>
      </c>
      <c r="E12">
        <v>729264</v>
      </c>
    </row>
    <row r="13" spans="1:5" ht="24" x14ac:dyDescent="0.25">
      <c r="A13">
        <v>12</v>
      </c>
      <c r="B13" s="42" t="s">
        <v>901</v>
      </c>
      <c r="C13">
        <v>28.07</v>
      </c>
      <c r="D13">
        <v>3644044</v>
      </c>
      <c r="E13">
        <v>3644044</v>
      </c>
    </row>
    <row r="14" spans="1:5" ht="24" x14ac:dyDescent="0.25">
      <c r="A14">
        <v>13</v>
      </c>
      <c r="B14" s="42" t="s">
        <v>902</v>
      </c>
      <c r="C14">
        <v>42.57</v>
      </c>
      <c r="D14">
        <v>398120</v>
      </c>
      <c r="E14">
        <v>398120</v>
      </c>
    </row>
    <row r="15" spans="1:5" ht="24" x14ac:dyDescent="0.25">
      <c r="A15">
        <v>14</v>
      </c>
      <c r="B15" s="42" t="s">
        <v>903</v>
      </c>
      <c r="C15">
        <v>42.57</v>
      </c>
      <c r="D15">
        <v>20421</v>
      </c>
    </row>
    <row r="16" spans="1:5" ht="24" x14ac:dyDescent="0.25">
      <c r="A16">
        <v>15</v>
      </c>
      <c r="B16" s="42" t="s">
        <v>904</v>
      </c>
      <c r="C16">
        <v>42.59</v>
      </c>
      <c r="D16">
        <v>362699</v>
      </c>
      <c r="E16">
        <v>362699</v>
      </c>
    </row>
    <row r="17" spans="1:5" ht="36" x14ac:dyDescent="0.25">
      <c r="A17">
        <v>16</v>
      </c>
      <c r="B17" s="42" t="s">
        <v>905</v>
      </c>
      <c r="C17">
        <v>37.130000000000003</v>
      </c>
      <c r="D17">
        <v>826939</v>
      </c>
      <c r="E17">
        <v>826939</v>
      </c>
    </row>
    <row r="18" spans="1:5" ht="36" x14ac:dyDescent="0.25">
      <c r="A18">
        <v>17</v>
      </c>
      <c r="B18" s="42" t="s">
        <v>906</v>
      </c>
      <c r="C18">
        <v>37.130000000000003</v>
      </c>
      <c r="D18">
        <v>828851</v>
      </c>
      <c r="E18">
        <v>828851</v>
      </c>
    </row>
    <row r="19" spans="1:5" ht="24" x14ac:dyDescent="0.25">
      <c r="A19">
        <v>18</v>
      </c>
      <c r="B19" s="42" t="s">
        <v>907</v>
      </c>
      <c r="C19">
        <v>42.57</v>
      </c>
      <c r="D19">
        <v>871300</v>
      </c>
      <c r="E19">
        <v>871300</v>
      </c>
    </row>
    <row r="20" spans="1:5" ht="24" x14ac:dyDescent="0.25">
      <c r="A20">
        <v>19</v>
      </c>
      <c r="B20" s="42" t="s">
        <v>908</v>
      </c>
      <c r="C20">
        <v>42.58</v>
      </c>
      <c r="D20">
        <v>5153242</v>
      </c>
      <c r="E20">
        <v>5171240</v>
      </c>
    </row>
    <row r="21" spans="1:5" ht="24" x14ac:dyDescent="0.25">
      <c r="A21">
        <v>20</v>
      </c>
      <c r="B21" s="42" t="s">
        <v>909</v>
      </c>
      <c r="C21">
        <v>42.57</v>
      </c>
      <c r="D21">
        <v>2853808</v>
      </c>
      <c r="E21">
        <v>2885861</v>
      </c>
    </row>
    <row r="22" spans="1:5" ht="24" x14ac:dyDescent="0.25">
      <c r="A22">
        <v>21</v>
      </c>
      <c r="B22" s="42" t="s">
        <v>910</v>
      </c>
      <c r="C22">
        <v>42.59</v>
      </c>
      <c r="D22">
        <v>227083.79</v>
      </c>
      <c r="E22">
        <v>232905.79</v>
      </c>
    </row>
    <row r="23" spans="1:5" ht="24" x14ac:dyDescent="0.25">
      <c r="A23">
        <v>22</v>
      </c>
      <c r="B23" s="42" t="s">
        <v>911</v>
      </c>
      <c r="C23">
        <v>42.56</v>
      </c>
      <c r="D23">
        <v>584887</v>
      </c>
      <c r="E23">
        <v>584887</v>
      </c>
    </row>
    <row r="24" spans="1:5" ht="24" x14ac:dyDescent="0.25">
      <c r="A24">
        <v>23</v>
      </c>
      <c r="B24" s="42" t="s">
        <v>912</v>
      </c>
      <c r="C24">
        <v>42.57</v>
      </c>
      <c r="D24">
        <v>697439</v>
      </c>
      <c r="E24">
        <v>655847</v>
      </c>
    </row>
    <row r="25" spans="1:5" ht="36" x14ac:dyDescent="0.25">
      <c r="A25">
        <v>24</v>
      </c>
      <c r="B25" s="42" t="s">
        <v>913</v>
      </c>
      <c r="C25">
        <v>31.89</v>
      </c>
      <c r="D25">
        <v>685117</v>
      </c>
      <c r="E25">
        <v>699916</v>
      </c>
    </row>
    <row r="26" spans="1:5" ht="24" x14ac:dyDescent="0.25">
      <c r="A26">
        <v>25</v>
      </c>
      <c r="B26" s="42" t="s">
        <v>914</v>
      </c>
      <c r="C26">
        <v>42.54</v>
      </c>
      <c r="D26">
        <v>261075</v>
      </c>
      <c r="E26">
        <v>268028</v>
      </c>
    </row>
    <row r="27" spans="1:5" ht="24" x14ac:dyDescent="0.25">
      <c r="A27">
        <v>26</v>
      </c>
      <c r="B27" s="42" t="s">
        <v>915</v>
      </c>
      <c r="C27">
        <v>42.57</v>
      </c>
      <c r="D27">
        <v>2748756</v>
      </c>
      <c r="E27">
        <v>2758291</v>
      </c>
    </row>
    <row r="28" spans="1:5" ht="24" x14ac:dyDescent="0.25">
      <c r="A28">
        <v>27</v>
      </c>
      <c r="B28" s="42" t="s">
        <v>916</v>
      </c>
      <c r="C28">
        <v>42.56</v>
      </c>
      <c r="D28">
        <v>902857</v>
      </c>
      <c r="E28">
        <v>927049</v>
      </c>
    </row>
    <row r="29" spans="1:5" ht="24" x14ac:dyDescent="0.25">
      <c r="A29">
        <v>28</v>
      </c>
      <c r="B29" s="42" t="s">
        <v>917</v>
      </c>
      <c r="C29">
        <v>48.19</v>
      </c>
      <c r="D29">
        <v>3270337</v>
      </c>
      <c r="E29">
        <v>3304480</v>
      </c>
    </row>
    <row r="30" spans="1:5" ht="24" x14ac:dyDescent="0.25">
      <c r="A30">
        <v>29</v>
      </c>
      <c r="B30" s="42" t="s">
        <v>918</v>
      </c>
      <c r="C30">
        <v>42.59</v>
      </c>
      <c r="D30">
        <v>1311258</v>
      </c>
      <c r="E30">
        <v>1264190</v>
      </c>
    </row>
    <row r="31" spans="1:5" ht="24" x14ac:dyDescent="0.25">
      <c r="A31">
        <v>30</v>
      </c>
      <c r="B31" s="42" t="s">
        <v>919</v>
      </c>
      <c r="C31">
        <v>42.57</v>
      </c>
      <c r="D31">
        <v>562477</v>
      </c>
      <c r="E31">
        <v>476464</v>
      </c>
    </row>
    <row r="32" spans="1:5" ht="36" x14ac:dyDescent="0.25">
      <c r="A32">
        <v>31</v>
      </c>
      <c r="B32" s="42" t="s">
        <v>920</v>
      </c>
      <c r="C32">
        <v>42.58</v>
      </c>
      <c r="D32">
        <v>680544</v>
      </c>
      <c r="E32">
        <v>680544</v>
      </c>
    </row>
    <row r="33" spans="1:5" ht="24" x14ac:dyDescent="0.25">
      <c r="A33">
        <v>32</v>
      </c>
      <c r="B33" s="42" t="s">
        <v>921</v>
      </c>
      <c r="C33">
        <v>42.53</v>
      </c>
      <c r="D33">
        <v>252500</v>
      </c>
      <c r="E33">
        <v>259295</v>
      </c>
    </row>
    <row r="34" spans="1:5" ht="24" x14ac:dyDescent="0.25">
      <c r="A34">
        <v>33</v>
      </c>
      <c r="B34" s="42" t="s">
        <v>922</v>
      </c>
      <c r="C34">
        <v>42.55</v>
      </c>
      <c r="D34">
        <v>3767165</v>
      </c>
      <c r="E34">
        <v>3869088</v>
      </c>
    </row>
    <row r="35" spans="1:5" ht="36" x14ac:dyDescent="0.25">
      <c r="A35">
        <v>34</v>
      </c>
      <c r="B35" s="42" t="s">
        <v>923</v>
      </c>
      <c r="C35">
        <v>42.57</v>
      </c>
      <c r="D35">
        <v>421283</v>
      </c>
      <c r="E35">
        <v>432770</v>
      </c>
    </row>
    <row r="36" spans="1:5" ht="24" x14ac:dyDescent="0.25">
      <c r="A36">
        <v>35</v>
      </c>
      <c r="B36" s="42" t="s">
        <v>924</v>
      </c>
      <c r="C36">
        <v>42.57</v>
      </c>
      <c r="D36">
        <v>870723</v>
      </c>
      <c r="E36">
        <v>870723</v>
      </c>
    </row>
    <row r="37" spans="1:5" ht="24" x14ac:dyDescent="0.25">
      <c r="A37">
        <v>36</v>
      </c>
      <c r="B37" s="42" t="s">
        <v>925</v>
      </c>
      <c r="C37">
        <v>42.57</v>
      </c>
      <c r="D37">
        <v>850160</v>
      </c>
      <c r="E37">
        <v>851652</v>
      </c>
    </row>
    <row r="38" spans="1:5" ht="24" x14ac:dyDescent="0.25">
      <c r="A38">
        <v>37</v>
      </c>
      <c r="B38" s="42" t="s">
        <v>926</v>
      </c>
      <c r="C38">
        <v>42.57</v>
      </c>
      <c r="D38">
        <v>741325</v>
      </c>
      <c r="E38">
        <v>500080</v>
      </c>
    </row>
    <row r="39" spans="1:5" ht="24" x14ac:dyDescent="0.25">
      <c r="A39">
        <v>38</v>
      </c>
      <c r="B39" s="42" t="s">
        <v>927</v>
      </c>
      <c r="C39">
        <v>42.58</v>
      </c>
      <c r="D39">
        <v>483233</v>
      </c>
      <c r="E39">
        <v>483233</v>
      </c>
    </row>
    <row r="40" spans="1:5" ht="24" x14ac:dyDescent="0.25">
      <c r="A40">
        <v>39</v>
      </c>
      <c r="B40" s="42" t="s">
        <v>928</v>
      </c>
      <c r="C40">
        <v>48.2</v>
      </c>
      <c r="D40">
        <v>3352817</v>
      </c>
      <c r="E40">
        <v>3381505</v>
      </c>
    </row>
    <row r="41" spans="1:5" ht="24" x14ac:dyDescent="0.25">
      <c r="A41">
        <v>40</v>
      </c>
      <c r="B41" s="42" t="s">
        <v>929</v>
      </c>
      <c r="C41">
        <v>42.57</v>
      </c>
      <c r="D41">
        <v>842637</v>
      </c>
      <c r="E41">
        <v>852254</v>
      </c>
    </row>
    <row r="42" spans="1:5" ht="24" x14ac:dyDescent="0.25">
      <c r="A42">
        <v>41</v>
      </c>
      <c r="B42" s="42" t="s">
        <v>930</v>
      </c>
      <c r="C42">
        <v>42.54</v>
      </c>
      <c r="D42">
        <v>524105</v>
      </c>
      <c r="E42">
        <v>524105</v>
      </c>
    </row>
    <row r="43" spans="1:5" ht="24" x14ac:dyDescent="0.25">
      <c r="A43">
        <v>42</v>
      </c>
      <c r="B43" s="42" t="s">
        <v>931</v>
      </c>
      <c r="C43">
        <v>42.57</v>
      </c>
      <c r="D43">
        <v>923582</v>
      </c>
      <c r="E43">
        <v>948358</v>
      </c>
    </row>
    <row r="44" spans="1:5" ht="24" x14ac:dyDescent="0.25">
      <c r="A44">
        <v>43</v>
      </c>
      <c r="B44" s="42" t="s">
        <v>932</v>
      </c>
      <c r="C44">
        <v>42.56</v>
      </c>
      <c r="D44">
        <v>660280</v>
      </c>
      <c r="E44">
        <v>678064</v>
      </c>
    </row>
    <row r="45" spans="1:5" ht="24" x14ac:dyDescent="0.25">
      <c r="A45">
        <v>44</v>
      </c>
      <c r="B45" s="42" t="s">
        <v>933</v>
      </c>
      <c r="C45">
        <v>42.58</v>
      </c>
      <c r="D45">
        <v>863318</v>
      </c>
      <c r="E45">
        <v>863318</v>
      </c>
    </row>
    <row r="46" spans="1:5" ht="24" x14ac:dyDescent="0.25">
      <c r="A46">
        <v>45</v>
      </c>
      <c r="B46" s="42" t="s">
        <v>934</v>
      </c>
      <c r="C46">
        <v>42.57</v>
      </c>
      <c r="D46">
        <v>390153</v>
      </c>
      <c r="E46">
        <v>390153</v>
      </c>
    </row>
    <row r="47" spans="1:5" ht="24" x14ac:dyDescent="0.25">
      <c r="A47">
        <v>46</v>
      </c>
      <c r="B47" s="42" t="s">
        <v>935</v>
      </c>
      <c r="C47">
        <v>48.19</v>
      </c>
      <c r="D47">
        <v>2180315</v>
      </c>
      <c r="E47">
        <v>2207217</v>
      </c>
    </row>
    <row r="51" spans="2:5" x14ac:dyDescent="0.25">
      <c r="D51" s="34">
        <f>SUM(D2:D48)</f>
        <v>62201209.789999999</v>
      </c>
      <c r="E51" s="35">
        <f>SUM(E2:E48)</f>
        <v>61790476.789999999</v>
      </c>
    </row>
    <row r="52" spans="2:5" x14ac:dyDescent="0.25">
      <c r="B52" t="s">
        <v>2</v>
      </c>
      <c r="D52" s="36"/>
      <c r="E52" s="35">
        <f>IF(D51&gt;E51,D51-E51,"-")</f>
        <v>410733</v>
      </c>
    </row>
    <row r="53" spans="2:5" x14ac:dyDescent="0.25">
      <c r="B53" t="s">
        <v>1</v>
      </c>
      <c r="C53" s="21">
        <f>SUMPRODUCT(D2:D48,C2:C48)/D51</f>
        <v>41.277054565406075</v>
      </c>
    </row>
  </sheetData>
  <autoFilter ref="A1:E1" xr:uid="{26992CF3-E7E2-4323-BC92-04066FA9E7DE}">
    <sortState xmlns:xlrd2="http://schemas.microsoft.com/office/spreadsheetml/2017/richdata2" ref="A2:E445">
      <sortCondition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19"/>
  <sheetViews>
    <sheetView zoomScale="80" zoomScaleNormal="80" workbookViewId="0">
      <selection activeCell="G18" sqref="G18"/>
    </sheetView>
  </sheetViews>
  <sheetFormatPr defaultRowHeight="15" x14ac:dyDescent="0.25"/>
  <cols>
    <col min="1" max="1" width="6.85546875" customWidth="1"/>
    <col min="23" max="24" width="11" bestFit="1" customWidth="1"/>
    <col min="25" max="26" width="11" customWidth="1"/>
  </cols>
  <sheetData>
    <row r="1" spans="1:29" x14ac:dyDescent="0.25">
      <c r="B1" s="19" t="s">
        <v>0</v>
      </c>
      <c r="C1" s="19" t="s">
        <v>1</v>
      </c>
      <c r="D1" s="19">
        <v>202112</v>
      </c>
      <c r="E1" s="19">
        <v>202201</v>
      </c>
      <c r="F1" s="19">
        <v>202202</v>
      </c>
      <c r="G1" s="19">
        <v>202203</v>
      </c>
      <c r="H1" s="19">
        <v>202204</v>
      </c>
      <c r="I1" s="19">
        <v>202205</v>
      </c>
      <c r="J1" s="19">
        <v>202206</v>
      </c>
      <c r="K1" s="19">
        <v>202207</v>
      </c>
      <c r="L1" s="19">
        <v>202208</v>
      </c>
      <c r="M1" s="19">
        <v>202209</v>
      </c>
      <c r="N1" s="19">
        <v>202210</v>
      </c>
      <c r="O1" s="19">
        <v>202211</v>
      </c>
      <c r="P1" s="19">
        <v>202212</v>
      </c>
      <c r="Q1" s="19">
        <v>202301</v>
      </c>
      <c r="R1" s="19">
        <v>202302</v>
      </c>
      <c r="S1" s="19">
        <v>202303</v>
      </c>
      <c r="T1" s="19">
        <v>202304</v>
      </c>
      <c r="U1" s="19">
        <v>202305</v>
      </c>
      <c r="V1" s="19">
        <v>202306</v>
      </c>
      <c r="W1" s="19">
        <v>202307</v>
      </c>
      <c r="X1" s="30">
        <v>202308</v>
      </c>
      <c r="Y1" s="30">
        <v>202309</v>
      </c>
      <c r="Z1" s="30">
        <v>202310</v>
      </c>
      <c r="AA1" t="s">
        <v>358</v>
      </c>
      <c r="AB1" t="s">
        <v>358</v>
      </c>
      <c r="AC1" t="s">
        <v>358</v>
      </c>
    </row>
    <row r="2" spans="1:29" x14ac:dyDescent="0.25">
      <c r="A2">
        <v>2</v>
      </c>
      <c r="B2" t="s">
        <v>29</v>
      </c>
      <c r="C2">
        <v>42.57</v>
      </c>
      <c r="D2">
        <v>1073536</v>
      </c>
      <c r="E2">
        <v>1102583</v>
      </c>
    </row>
    <row r="3" spans="1:29" x14ac:dyDescent="0.25">
      <c r="A3">
        <v>3</v>
      </c>
      <c r="B3" t="s">
        <v>30</v>
      </c>
      <c r="C3">
        <v>42.58</v>
      </c>
      <c r="D3">
        <v>507223</v>
      </c>
    </row>
    <row r="4" spans="1:29" x14ac:dyDescent="0.25">
      <c r="A4">
        <v>4</v>
      </c>
      <c r="B4" t="s">
        <v>31</v>
      </c>
      <c r="C4">
        <v>23.6</v>
      </c>
      <c r="D4">
        <v>412629</v>
      </c>
    </row>
    <row r="5" spans="1:29" x14ac:dyDescent="0.25">
      <c r="A5">
        <v>10</v>
      </c>
      <c r="B5" t="s">
        <v>40</v>
      </c>
      <c r="C5">
        <v>42.57</v>
      </c>
      <c r="D5">
        <v>1887556</v>
      </c>
      <c r="E5">
        <v>1668151</v>
      </c>
      <c r="F5">
        <v>1712644</v>
      </c>
      <c r="G5">
        <v>1553256</v>
      </c>
      <c r="H5">
        <v>1587298</v>
      </c>
      <c r="I5">
        <v>1341109</v>
      </c>
      <c r="J5">
        <v>1281553</v>
      </c>
      <c r="K5">
        <v>1229449</v>
      </c>
      <c r="L5">
        <v>1173564</v>
      </c>
      <c r="M5">
        <v>1115488</v>
      </c>
      <c r="N5">
        <v>1061795</v>
      </c>
      <c r="O5">
        <v>1004923</v>
      </c>
      <c r="P5">
        <v>949093</v>
      </c>
      <c r="Q5">
        <v>894250</v>
      </c>
      <c r="R5">
        <v>834146</v>
      </c>
      <c r="S5">
        <v>780836</v>
      </c>
      <c r="T5">
        <v>803850</v>
      </c>
      <c r="U5">
        <v>670656</v>
      </c>
      <c r="V5">
        <v>613511</v>
      </c>
      <c r="W5">
        <v>558832</v>
      </c>
      <c r="X5">
        <v>502947</v>
      </c>
      <c r="Y5">
        <v>446624</v>
      </c>
      <c r="Z5">
        <v>391232</v>
      </c>
    </row>
    <row r="6" spans="1:29" s="25" customFormat="1" x14ac:dyDescent="0.25">
      <c r="A6" s="25">
        <v>1</v>
      </c>
      <c r="B6" s="25" t="s">
        <v>28</v>
      </c>
      <c r="C6" s="25">
        <v>42.57</v>
      </c>
      <c r="D6" s="25">
        <v>1331693</v>
      </c>
      <c r="E6" s="25">
        <v>1331693</v>
      </c>
      <c r="F6" s="25">
        <v>1331693</v>
      </c>
      <c r="G6" s="25">
        <v>1331693</v>
      </c>
      <c r="H6" s="25">
        <v>1331693</v>
      </c>
      <c r="I6" s="25">
        <v>1331693</v>
      </c>
      <c r="J6" s="25">
        <v>1331693</v>
      </c>
      <c r="K6" s="25">
        <v>1331693</v>
      </c>
      <c r="L6" s="25">
        <v>1331693</v>
      </c>
      <c r="M6" s="25">
        <v>1331693</v>
      </c>
      <c r="N6" s="25">
        <v>1331693</v>
      </c>
      <c r="O6" s="25">
        <v>1331693</v>
      </c>
      <c r="P6" s="25">
        <v>1331693</v>
      </c>
      <c r="Q6" s="25">
        <v>1331693</v>
      </c>
      <c r="R6" s="25">
        <v>1331693</v>
      </c>
      <c r="S6" s="25">
        <v>1331693</v>
      </c>
      <c r="T6" s="25">
        <v>1331693</v>
      </c>
      <c r="U6" s="25">
        <v>1331693</v>
      </c>
      <c r="V6" s="25">
        <v>1331693</v>
      </c>
      <c r="W6" s="25">
        <v>1331693</v>
      </c>
      <c r="X6" s="25">
        <v>1331693</v>
      </c>
      <c r="Y6" s="25">
        <v>1331693</v>
      </c>
      <c r="Z6" s="25">
        <v>1331693</v>
      </c>
      <c r="AA6" s="25" t="s">
        <v>28</v>
      </c>
    </row>
    <row r="7" spans="1:29" s="25" customFormat="1" x14ac:dyDescent="0.25">
      <c r="A7" s="25">
        <v>9</v>
      </c>
      <c r="B7" s="25" t="s">
        <v>39</v>
      </c>
      <c r="C7" s="25">
        <v>42.57</v>
      </c>
      <c r="D7" s="25">
        <v>1483151</v>
      </c>
      <c r="E7" s="25">
        <v>1523013</v>
      </c>
      <c r="F7" s="25">
        <v>1408574</v>
      </c>
      <c r="G7" s="25">
        <v>1443850</v>
      </c>
      <c r="H7" s="25">
        <v>1449540</v>
      </c>
      <c r="I7" s="25">
        <v>1449540</v>
      </c>
      <c r="J7" s="25">
        <v>1449540</v>
      </c>
      <c r="K7" s="25">
        <v>1416816</v>
      </c>
      <c r="L7" s="25">
        <v>1384092</v>
      </c>
      <c r="M7" s="25">
        <v>1351368</v>
      </c>
      <c r="N7" s="25">
        <v>1318644</v>
      </c>
      <c r="O7" s="25">
        <v>1285920</v>
      </c>
      <c r="P7" s="25">
        <v>1253196</v>
      </c>
      <c r="Q7" s="25">
        <v>1216246</v>
      </c>
      <c r="R7" s="25">
        <v>1179296</v>
      </c>
      <c r="S7" s="25">
        <v>1179296</v>
      </c>
      <c r="T7" s="25">
        <v>1179296</v>
      </c>
      <c r="U7" s="25">
        <v>1179296</v>
      </c>
      <c r="V7" s="25">
        <v>1179296</v>
      </c>
      <c r="W7" s="25">
        <v>1179296</v>
      </c>
      <c r="X7" s="25">
        <v>1179296</v>
      </c>
      <c r="Y7" s="25">
        <v>1179296</v>
      </c>
      <c r="Z7" s="25">
        <v>1179296</v>
      </c>
      <c r="AA7" s="25" t="s">
        <v>39</v>
      </c>
    </row>
    <row r="8" spans="1:29" s="25" customFormat="1" x14ac:dyDescent="0.25">
      <c r="A8" s="25">
        <v>5</v>
      </c>
      <c r="B8" s="25" t="s">
        <v>34</v>
      </c>
      <c r="C8" s="25">
        <v>42.58</v>
      </c>
      <c r="D8" s="25">
        <v>350363</v>
      </c>
      <c r="E8" s="25">
        <v>359918</v>
      </c>
      <c r="F8" s="25">
        <v>362384</v>
      </c>
      <c r="G8" s="25">
        <v>362384</v>
      </c>
      <c r="H8" s="25">
        <v>362384</v>
      </c>
      <c r="I8" s="25">
        <v>256384</v>
      </c>
      <c r="J8" s="25">
        <v>256384</v>
      </c>
      <c r="K8" s="25">
        <v>256384</v>
      </c>
      <c r="L8" s="25">
        <v>256384</v>
      </c>
      <c r="M8" s="25">
        <v>256384</v>
      </c>
      <c r="N8" s="25">
        <v>256384</v>
      </c>
      <c r="O8" s="25">
        <v>256384</v>
      </c>
      <c r="P8" s="25">
        <v>256384</v>
      </c>
      <c r="Q8" s="25">
        <v>256384</v>
      </c>
      <c r="R8" s="25">
        <v>256384</v>
      </c>
      <c r="S8" s="25">
        <v>256384</v>
      </c>
      <c r="T8" s="25">
        <v>256384</v>
      </c>
      <c r="U8" s="25">
        <v>256384</v>
      </c>
      <c r="V8" s="25">
        <v>256384</v>
      </c>
      <c r="W8" s="25">
        <v>256384</v>
      </c>
      <c r="X8" s="25">
        <v>256384</v>
      </c>
      <c r="Y8" s="25">
        <v>256384</v>
      </c>
      <c r="Z8" s="25">
        <v>256384</v>
      </c>
      <c r="AA8" s="25" t="s">
        <v>34</v>
      </c>
    </row>
    <row r="9" spans="1:29" s="25" customFormat="1" x14ac:dyDescent="0.25">
      <c r="A9" s="25">
        <v>6</v>
      </c>
      <c r="B9" s="25" t="s">
        <v>35</v>
      </c>
      <c r="C9" s="25">
        <v>42.57</v>
      </c>
      <c r="D9" s="25">
        <v>774279</v>
      </c>
      <c r="E9" s="25">
        <v>774279</v>
      </c>
      <c r="F9" s="25">
        <v>774279</v>
      </c>
      <c r="G9" s="25">
        <v>774279</v>
      </c>
      <c r="H9" s="25">
        <v>774279</v>
      </c>
      <c r="I9" s="25">
        <v>774279</v>
      </c>
      <c r="J9" s="25">
        <v>774279</v>
      </c>
      <c r="K9" s="25">
        <v>774279</v>
      </c>
      <c r="L9" s="25">
        <v>774279</v>
      </c>
      <c r="M9" s="25">
        <v>774279</v>
      </c>
      <c r="N9" s="25">
        <v>774279</v>
      </c>
      <c r="O9" s="25">
        <v>774279</v>
      </c>
      <c r="P9" s="25">
        <v>774279</v>
      </c>
      <c r="Q9" s="25">
        <v>774279</v>
      </c>
      <c r="R9" s="25">
        <v>774279</v>
      </c>
      <c r="S9" s="25">
        <v>774279</v>
      </c>
      <c r="T9" s="25">
        <v>774279</v>
      </c>
      <c r="U9" s="25">
        <v>774279</v>
      </c>
      <c r="V9" s="25">
        <v>774279</v>
      </c>
      <c r="W9" s="25">
        <v>774279</v>
      </c>
      <c r="X9" s="25">
        <v>774279</v>
      </c>
      <c r="Y9" s="25">
        <v>774279</v>
      </c>
      <c r="Z9" s="25">
        <v>774279</v>
      </c>
      <c r="AA9" s="25" t="s">
        <v>35</v>
      </c>
    </row>
    <row r="10" spans="1:29" s="25" customFormat="1" x14ac:dyDescent="0.25">
      <c r="A10" s="25">
        <v>7</v>
      </c>
      <c r="B10" s="25" t="s">
        <v>37</v>
      </c>
      <c r="C10" s="25">
        <v>42.57</v>
      </c>
      <c r="D10" s="25">
        <v>911423</v>
      </c>
      <c r="E10" s="25">
        <v>911423</v>
      </c>
      <c r="F10" s="25">
        <v>911423</v>
      </c>
      <c r="G10" s="25">
        <v>911423</v>
      </c>
      <c r="H10" s="25">
        <v>911423</v>
      </c>
      <c r="I10" s="25">
        <v>911423</v>
      </c>
      <c r="J10" s="25">
        <v>911423</v>
      </c>
      <c r="K10" s="25">
        <v>911423</v>
      </c>
      <c r="L10" s="25">
        <v>911423</v>
      </c>
      <c r="M10" s="25">
        <v>911423</v>
      </c>
      <c r="N10" s="25">
        <v>911423</v>
      </c>
      <c r="O10" s="25">
        <v>774722.84</v>
      </c>
      <c r="P10" s="25">
        <v>774722.84</v>
      </c>
      <c r="Q10" s="25">
        <v>774722.84</v>
      </c>
      <c r="R10" s="25">
        <v>774722.84</v>
      </c>
      <c r="S10" s="25">
        <v>774722.84</v>
      </c>
      <c r="T10" s="25">
        <v>774722.84</v>
      </c>
      <c r="U10" s="25">
        <v>774722.84</v>
      </c>
      <c r="V10" s="25">
        <v>774722.84</v>
      </c>
      <c r="W10" s="25">
        <v>774722.84</v>
      </c>
      <c r="X10" s="25">
        <v>774722.84</v>
      </c>
      <c r="Y10" s="25">
        <v>774722.84</v>
      </c>
      <c r="Z10" s="25">
        <v>774722.84</v>
      </c>
      <c r="AA10" s="25" t="s">
        <v>37</v>
      </c>
    </row>
    <row r="11" spans="1:29" s="23" customFormat="1" x14ac:dyDescent="0.25">
      <c r="A11" s="23">
        <v>11</v>
      </c>
      <c r="B11" s="23" t="s">
        <v>32</v>
      </c>
      <c r="C11" s="23">
        <v>42.58</v>
      </c>
      <c r="D11" s="23">
        <v>169882</v>
      </c>
      <c r="E11" s="23">
        <v>174373</v>
      </c>
      <c r="F11" s="23">
        <v>175532</v>
      </c>
      <c r="G11" s="23">
        <v>175532</v>
      </c>
      <c r="H11" s="23">
        <v>175532</v>
      </c>
      <c r="I11" s="23">
        <v>175532</v>
      </c>
      <c r="J11" s="23">
        <v>175532</v>
      </c>
      <c r="K11" s="23">
        <v>175532</v>
      </c>
      <c r="L11" s="23">
        <v>175532</v>
      </c>
      <c r="M11" s="23">
        <v>175532</v>
      </c>
      <c r="N11" s="23">
        <v>175532</v>
      </c>
      <c r="O11" s="23">
        <v>175532</v>
      </c>
      <c r="P11" s="23">
        <v>175532</v>
      </c>
      <c r="Q11" s="23">
        <v>175532</v>
      </c>
      <c r="R11" s="23">
        <v>175532</v>
      </c>
      <c r="S11" s="23">
        <v>175532</v>
      </c>
      <c r="T11" s="23">
        <v>175532</v>
      </c>
      <c r="U11" s="23">
        <v>175532</v>
      </c>
      <c r="V11" s="23">
        <v>175532</v>
      </c>
      <c r="W11" s="23">
        <v>175532</v>
      </c>
      <c r="X11" s="23">
        <v>175532</v>
      </c>
      <c r="Y11" s="23">
        <v>175532</v>
      </c>
      <c r="Z11" s="23">
        <v>175532</v>
      </c>
      <c r="AB11" s="23" t="s">
        <v>32</v>
      </c>
    </row>
    <row r="12" spans="1:29" s="23" customFormat="1" x14ac:dyDescent="0.25">
      <c r="A12" s="23">
        <v>12</v>
      </c>
      <c r="B12" s="23" t="s">
        <v>33</v>
      </c>
      <c r="C12" s="23">
        <v>42.57</v>
      </c>
      <c r="D12" s="23">
        <v>2047998</v>
      </c>
      <c r="E12" s="23">
        <v>2047998</v>
      </c>
      <c r="F12" s="23">
        <v>2047998</v>
      </c>
      <c r="G12" s="23">
        <v>2047998</v>
      </c>
      <c r="H12" s="23">
        <v>2047998</v>
      </c>
      <c r="I12" s="23">
        <v>2047998</v>
      </c>
      <c r="J12" s="23">
        <v>2047998</v>
      </c>
      <c r="K12" s="23">
        <v>2047998</v>
      </c>
      <c r="L12" s="23">
        <v>2047998</v>
      </c>
      <c r="M12" s="23">
        <v>2041064</v>
      </c>
      <c r="N12" s="23">
        <v>2041064</v>
      </c>
      <c r="O12" s="23">
        <v>2041064</v>
      </c>
      <c r="P12" s="23">
        <v>2041064</v>
      </c>
      <c r="Q12" s="23">
        <v>2041064</v>
      </c>
      <c r="R12" s="23">
        <v>2041064</v>
      </c>
      <c r="S12" s="23">
        <v>2041064</v>
      </c>
      <c r="T12" s="23">
        <v>2041064</v>
      </c>
      <c r="U12" s="23">
        <v>2041064</v>
      </c>
      <c r="V12" s="23">
        <v>2041064</v>
      </c>
      <c r="W12" s="23">
        <v>2041064</v>
      </c>
      <c r="X12" s="23">
        <v>2041064</v>
      </c>
      <c r="Y12" s="23">
        <v>2041064</v>
      </c>
      <c r="Z12" s="23">
        <v>2041064</v>
      </c>
      <c r="AB12" s="23" t="s">
        <v>33</v>
      </c>
    </row>
    <row r="13" spans="1:29" s="23" customFormat="1" x14ac:dyDescent="0.25">
      <c r="A13" s="23">
        <v>13</v>
      </c>
      <c r="B13" s="23" t="s">
        <v>36</v>
      </c>
      <c r="C13" s="23">
        <v>42.58</v>
      </c>
      <c r="D13" s="23">
        <v>844282</v>
      </c>
      <c r="E13" s="23">
        <v>867214</v>
      </c>
      <c r="F13" s="23">
        <v>887926</v>
      </c>
      <c r="G13" s="23">
        <v>910857</v>
      </c>
      <c r="H13" s="23">
        <v>924172</v>
      </c>
      <c r="I13" s="23">
        <v>924172</v>
      </c>
      <c r="J13" s="23">
        <v>924172</v>
      </c>
      <c r="K13" s="23">
        <v>924172</v>
      </c>
      <c r="L13" s="23">
        <v>899047</v>
      </c>
      <c r="M13" s="23">
        <v>811351</v>
      </c>
      <c r="N13" s="23">
        <v>717679</v>
      </c>
      <c r="O13" s="23">
        <v>717679</v>
      </c>
      <c r="P13" s="23">
        <v>717679</v>
      </c>
      <c r="Q13" s="23">
        <v>717679</v>
      </c>
      <c r="R13" s="23">
        <v>717679</v>
      </c>
      <c r="S13" s="23">
        <v>717679</v>
      </c>
      <c r="T13" s="23">
        <v>717679</v>
      </c>
      <c r="U13" s="23">
        <v>717679</v>
      </c>
      <c r="V13" s="23">
        <v>717679</v>
      </c>
      <c r="W13" s="23">
        <v>717679</v>
      </c>
      <c r="X13" s="23">
        <v>717679</v>
      </c>
      <c r="Y13" s="23">
        <v>717679</v>
      </c>
      <c r="Z13" s="23">
        <v>717679</v>
      </c>
      <c r="AB13" s="23" t="s">
        <v>36</v>
      </c>
    </row>
    <row r="14" spans="1:29" s="32" customFormat="1" x14ac:dyDescent="0.25">
      <c r="A14" s="32">
        <v>8</v>
      </c>
      <c r="B14" s="32" t="s">
        <v>38</v>
      </c>
      <c r="C14" s="32">
        <v>42.57</v>
      </c>
      <c r="D14" s="32">
        <v>5038828</v>
      </c>
      <c r="E14" s="32">
        <v>4169436</v>
      </c>
      <c r="F14" s="32">
        <v>4277419</v>
      </c>
      <c r="G14" s="32">
        <v>4396971</v>
      </c>
      <c r="H14" s="32">
        <v>3436018</v>
      </c>
      <c r="I14" s="32">
        <v>3537936</v>
      </c>
      <c r="J14" s="32">
        <v>3636566</v>
      </c>
      <c r="K14" s="32">
        <v>3738483</v>
      </c>
      <c r="L14" s="32">
        <v>3840401</v>
      </c>
      <c r="M14" s="32">
        <v>3939032</v>
      </c>
      <c r="N14" s="32">
        <v>4040950</v>
      </c>
      <c r="O14" s="32">
        <v>4139581</v>
      </c>
      <c r="P14" s="32">
        <v>4241499</v>
      </c>
      <c r="Q14" s="32">
        <v>4343417</v>
      </c>
      <c r="R14" s="32">
        <v>4392733</v>
      </c>
      <c r="S14" s="32">
        <v>4392733</v>
      </c>
      <c r="T14" s="32">
        <v>4392733</v>
      </c>
      <c r="U14" s="32">
        <v>4392733</v>
      </c>
      <c r="V14" s="32">
        <v>4392733</v>
      </c>
      <c r="W14" s="32">
        <v>4392733</v>
      </c>
      <c r="X14" s="32">
        <v>4392733</v>
      </c>
      <c r="Y14" s="32">
        <v>4392733</v>
      </c>
      <c r="Z14" s="32">
        <v>4392733</v>
      </c>
      <c r="AC14" s="32" t="str">
        <f>VLOOKUP(B14,'[1]Список клиентов 360'!$G$5:$G$356,1,0)</f>
        <v>КЛ 4-1-105-2021-1</v>
      </c>
    </row>
    <row r="17" spans="2:26" x14ac:dyDescent="0.25">
      <c r="D17" s="20">
        <f>SUM(D2:D14)</f>
        <v>16832843</v>
      </c>
      <c r="E17" s="19">
        <f>SUM(E2:E14)</f>
        <v>14930081</v>
      </c>
      <c r="F17" s="19">
        <f t="shared" ref="F17:Y17" si="0">SUM(F2:F14)</f>
        <v>13889872</v>
      </c>
      <c r="G17" s="19">
        <f>SUM(G2:G14)</f>
        <v>13908243</v>
      </c>
      <c r="H17" s="19">
        <f t="shared" si="0"/>
        <v>13000337</v>
      </c>
      <c r="I17" s="19">
        <f t="shared" si="0"/>
        <v>12750066</v>
      </c>
      <c r="J17" s="19">
        <f t="shared" si="0"/>
        <v>12789140</v>
      </c>
      <c r="K17" s="19">
        <f t="shared" si="0"/>
        <v>12806229</v>
      </c>
      <c r="L17" s="19">
        <f t="shared" si="0"/>
        <v>12794413</v>
      </c>
      <c r="M17" s="19">
        <f t="shared" si="0"/>
        <v>12707614</v>
      </c>
      <c r="N17" s="19">
        <f t="shared" si="0"/>
        <v>12629443</v>
      </c>
      <c r="O17" s="19">
        <f t="shared" si="0"/>
        <v>12501777.84</v>
      </c>
      <c r="P17" s="19">
        <f t="shared" si="0"/>
        <v>12515141.84</v>
      </c>
      <c r="Q17" s="19">
        <f t="shared" si="0"/>
        <v>12525266.84</v>
      </c>
      <c r="R17" s="19">
        <f t="shared" si="0"/>
        <v>12477528.84</v>
      </c>
      <c r="S17" s="19">
        <f t="shared" si="0"/>
        <v>12424218.84</v>
      </c>
      <c r="T17" s="19">
        <f t="shared" si="0"/>
        <v>12447232.84</v>
      </c>
      <c r="U17" s="19">
        <f t="shared" si="0"/>
        <v>12314038.84</v>
      </c>
      <c r="V17" s="19">
        <f t="shared" si="0"/>
        <v>12256893.84</v>
      </c>
      <c r="W17" s="19">
        <f t="shared" si="0"/>
        <v>12202214.84</v>
      </c>
      <c r="X17" s="19">
        <f t="shared" si="0"/>
        <v>12146329.84</v>
      </c>
      <c r="Y17" s="19">
        <f t="shared" si="0"/>
        <v>12090006.84</v>
      </c>
      <c r="Z17" s="19">
        <f t="shared" ref="Z17" si="1">SUM(Z2:Z14)</f>
        <v>12034614.84</v>
      </c>
    </row>
    <row r="18" spans="2:26" x14ac:dyDescent="0.25">
      <c r="B18" t="s">
        <v>2</v>
      </c>
      <c r="E18" s="19">
        <f t="shared" ref="E18:W18" si="2">IF(D17&gt;E17,D17-E17,"-")</f>
        <v>1902762</v>
      </c>
      <c r="F18" s="19">
        <f t="shared" si="2"/>
        <v>1040209</v>
      </c>
      <c r="G18" s="19" t="str">
        <f t="shared" si="2"/>
        <v>-</v>
      </c>
      <c r="H18" s="19">
        <f t="shared" si="2"/>
        <v>907906</v>
      </c>
      <c r="I18" s="19">
        <f t="shared" si="2"/>
        <v>250271</v>
      </c>
      <c r="J18" s="19" t="str">
        <f t="shared" si="2"/>
        <v>-</v>
      </c>
      <c r="K18" s="19" t="str">
        <f t="shared" si="2"/>
        <v>-</v>
      </c>
      <c r="L18" s="19">
        <f t="shared" si="2"/>
        <v>11816</v>
      </c>
      <c r="M18" s="19">
        <f t="shared" si="2"/>
        <v>86799</v>
      </c>
      <c r="N18" s="19">
        <f t="shared" si="2"/>
        <v>78171</v>
      </c>
      <c r="O18" s="19">
        <f t="shared" si="2"/>
        <v>127665.16000000015</v>
      </c>
      <c r="P18" s="19" t="str">
        <f t="shared" si="2"/>
        <v>-</v>
      </c>
      <c r="Q18" s="19" t="str">
        <f t="shared" si="2"/>
        <v>-</v>
      </c>
      <c r="R18" s="19">
        <f t="shared" si="2"/>
        <v>47738</v>
      </c>
      <c r="S18" s="19">
        <f t="shared" si="2"/>
        <v>53310</v>
      </c>
      <c r="T18" s="19" t="str">
        <f t="shared" si="2"/>
        <v>-</v>
      </c>
      <c r="U18" s="19">
        <f t="shared" si="2"/>
        <v>133194</v>
      </c>
      <c r="V18" s="19">
        <f t="shared" si="2"/>
        <v>57145</v>
      </c>
      <c r="W18" s="19">
        <f t="shared" si="2"/>
        <v>54679</v>
      </c>
      <c r="X18" s="19">
        <f>IF(W17&gt;X17,W17-X17,"-")</f>
        <v>55885</v>
      </c>
      <c r="Y18" s="19">
        <f>IF(X17&gt;Y17,X17-Y17,"-")</f>
        <v>56323</v>
      </c>
      <c r="Z18" s="19">
        <f>IF(Y17&gt;Z17,Y17-Z17,"-")</f>
        <v>55392</v>
      </c>
    </row>
    <row r="19" spans="2:26" x14ac:dyDescent="0.25">
      <c r="B19" t="s">
        <v>1</v>
      </c>
      <c r="C19" s="21">
        <f>SUMPRODUCT(D2:D14,C2:C14)/D17</f>
        <v>42.106094132761775</v>
      </c>
    </row>
  </sheetData>
  <autoFilter ref="B1:E1" xr:uid="{00000000-0009-0000-0000-00000B000000}">
    <sortState xmlns:xlrd2="http://schemas.microsoft.com/office/spreadsheetml/2017/richdata2" ref="B2:E174">
      <sortCondition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5"/>
  <sheetViews>
    <sheetView zoomScale="70" zoomScaleNormal="70" workbookViewId="0">
      <selection activeCell="E23" sqref="E23"/>
    </sheetView>
  </sheetViews>
  <sheetFormatPr defaultRowHeight="15" x14ac:dyDescent="0.25"/>
  <cols>
    <col min="1" max="1" width="7" customWidth="1"/>
  </cols>
  <sheetData>
    <row r="1" spans="1:27" x14ac:dyDescent="0.25">
      <c r="B1" s="19" t="s">
        <v>0</v>
      </c>
      <c r="C1" s="19" t="s">
        <v>1</v>
      </c>
      <c r="D1" s="19">
        <v>202201</v>
      </c>
      <c r="E1" s="19">
        <v>202202</v>
      </c>
      <c r="F1" s="19">
        <v>202203</v>
      </c>
      <c r="G1" s="19">
        <v>202204</v>
      </c>
      <c r="H1" s="19">
        <v>202205</v>
      </c>
      <c r="I1" s="19">
        <v>202206</v>
      </c>
      <c r="J1" s="19">
        <v>202207</v>
      </c>
      <c r="K1" s="19">
        <v>202208</v>
      </c>
      <c r="L1" s="19">
        <v>202209</v>
      </c>
      <c r="M1" s="19">
        <v>202210</v>
      </c>
      <c r="N1" s="19">
        <v>202211</v>
      </c>
      <c r="O1" s="19">
        <v>202212</v>
      </c>
      <c r="P1" s="19">
        <v>202301</v>
      </c>
      <c r="Q1" s="19">
        <v>202302</v>
      </c>
      <c r="R1" s="19">
        <v>202303</v>
      </c>
      <c r="S1" s="19">
        <v>202304</v>
      </c>
      <c r="T1" s="19">
        <v>202305</v>
      </c>
      <c r="U1" s="19">
        <v>202306</v>
      </c>
      <c r="V1" s="19">
        <v>202307</v>
      </c>
      <c r="W1" s="19">
        <v>202308</v>
      </c>
      <c r="X1" s="19">
        <v>202309</v>
      </c>
      <c r="Y1" s="19">
        <v>202310</v>
      </c>
      <c r="Z1" t="s">
        <v>358</v>
      </c>
      <c r="AA1" t="s">
        <v>358</v>
      </c>
    </row>
    <row r="2" spans="1:27" x14ac:dyDescent="0.25">
      <c r="A2">
        <v>1</v>
      </c>
      <c r="B2" t="s">
        <v>43</v>
      </c>
      <c r="C2">
        <v>42.57</v>
      </c>
      <c r="D2">
        <v>19532</v>
      </c>
    </row>
    <row r="3" spans="1:27" x14ac:dyDescent="0.25">
      <c r="A3">
        <v>2</v>
      </c>
      <c r="B3" t="s">
        <v>44</v>
      </c>
      <c r="C3">
        <v>42.57</v>
      </c>
      <c r="D3">
        <v>2998243</v>
      </c>
      <c r="E3">
        <v>3019283</v>
      </c>
      <c r="F3">
        <v>3019283</v>
      </c>
      <c r="G3">
        <v>3019283</v>
      </c>
      <c r="H3">
        <v>2317347</v>
      </c>
      <c r="I3">
        <v>1916658</v>
      </c>
      <c r="J3">
        <v>1865180</v>
      </c>
      <c r="K3">
        <v>1603253</v>
      </c>
      <c r="L3">
        <v>1405398</v>
      </c>
      <c r="M3">
        <v>1199868</v>
      </c>
      <c r="N3">
        <v>1007386</v>
      </c>
      <c r="O3">
        <v>814259</v>
      </c>
      <c r="P3">
        <v>601843</v>
      </c>
      <c r="Q3">
        <v>389427</v>
      </c>
      <c r="R3">
        <v>186899</v>
      </c>
    </row>
    <row r="4" spans="1:27" x14ac:dyDescent="0.25">
      <c r="A4">
        <v>3</v>
      </c>
      <c r="B4" t="s">
        <v>45</v>
      </c>
      <c r="C4">
        <v>42.57</v>
      </c>
      <c r="D4">
        <v>396541</v>
      </c>
      <c r="E4">
        <v>278520</v>
      </c>
      <c r="F4">
        <v>143584</v>
      </c>
      <c r="G4">
        <v>12340</v>
      </c>
      <c r="H4">
        <v>12340</v>
      </c>
    </row>
    <row r="5" spans="1:27" x14ac:dyDescent="0.25">
      <c r="A5">
        <v>4</v>
      </c>
      <c r="B5" t="s">
        <v>47</v>
      </c>
      <c r="C5">
        <v>42.57</v>
      </c>
      <c r="D5">
        <v>79167</v>
      </c>
      <c r="E5">
        <v>11463</v>
      </c>
      <c r="F5">
        <v>11463</v>
      </c>
      <c r="G5">
        <v>11463</v>
      </c>
    </row>
    <row r="6" spans="1:27" x14ac:dyDescent="0.25">
      <c r="A6">
        <v>5</v>
      </c>
      <c r="B6" t="s">
        <v>50</v>
      </c>
      <c r="C6">
        <v>42.72</v>
      </c>
      <c r="D6">
        <v>574656</v>
      </c>
      <c r="E6">
        <v>586930</v>
      </c>
      <c r="F6">
        <v>600519</v>
      </c>
      <c r="G6">
        <v>602711</v>
      </c>
      <c r="H6">
        <v>602711</v>
      </c>
      <c r="I6">
        <v>602711</v>
      </c>
      <c r="J6">
        <v>602711</v>
      </c>
      <c r="K6">
        <v>571604.55000000005</v>
      </c>
    </row>
    <row r="7" spans="1:27" x14ac:dyDescent="0.25">
      <c r="A7">
        <v>6</v>
      </c>
      <c r="B7" t="s">
        <v>52</v>
      </c>
      <c r="C7">
        <v>42.57</v>
      </c>
      <c r="D7">
        <v>2480856</v>
      </c>
      <c r="E7">
        <v>2526734</v>
      </c>
      <c r="F7">
        <v>2574777</v>
      </c>
    </row>
    <row r="8" spans="1:27" x14ac:dyDescent="0.25">
      <c r="A8">
        <v>7</v>
      </c>
      <c r="B8" t="s">
        <v>53</v>
      </c>
      <c r="C8">
        <v>31.89</v>
      </c>
      <c r="D8">
        <v>11888115</v>
      </c>
    </row>
    <row r="9" spans="1:27" x14ac:dyDescent="0.25">
      <c r="A9">
        <v>8</v>
      </c>
      <c r="B9" t="s">
        <v>54</v>
      </c>
      <c r="C9">
        <v>31.89</v>
      </c>
      <c r="D9">
        <v>2551386</v>
      </c>
    </row>
    <row r="10" spans="1:27" x14ac:dyDescent="0.25">
      <c r="A10">
        <v>9</v>
      </c>
      <c r="B10" t="s">
        <v>55</v>
      </c>
      <c r="C10">
        <v>42.57</v>
      </c>
      <c r="D10">
        <v>263216</v>
      </c>
      <c r="E10">
        <v>268262</v>
      </c>
      <c r="F10">
        <v>268262</v>
      </c>
      <c r="G10">
        <v>268262</v>
      </c>
    </row>
    <row r="11" spans="1:27" x14ac:dyDescent="0.25">
      <c r="A11">
        <v>11</v>
      </c>
      <c r="B11" t="s">
        <v>57</v>
      </c>
      <c r="C11">
        <v>42.57</v>
      </c>
      <c r="D11">
        <v>375531</v>
      </c>
      <c r="E11">
        <v>375531</v>
      </c>
      <c r="F11">
        <v>375531</v>
      </c>
      <c r="G11">
        <v>375531</v>
      </c>
      <c r="H11">
        <v>375531</v>
      </c>
      <c r="I11">
        <v>375531</v>
      </c>
      <c r="J11">
        <v>375531</v>
      </c>
      <c r="K11">
        <v>327350.43</v>
      </c>
      <c r="L11">
        <v>207359.43</v>
      </c>
      <c r="M11">
        <v>79459.429999999993</v>
      </c>
      <c r="N11">
        <v>18059.43</v>
      </c>
      <c r="O11">
        <v>18059.43</v>
      </c>
      <c r="P11">
        <v>18059.43</v>
      </c>
      <c r="Q11">
        <v>18059.43</v>
      </c>
    </row>
    <row r="12" spans="1:27" x14ac:dyDescent="0.25">
      <c r="A12">
        <v>13</v>
      </c>
      <c r="B12" t="s">
        <v>59</v>
      </c>
      <c r="C12">
        <v>42.57</v>
      </c>
      <c r="D12">
        <v>942638</v>
      </c>
      <c r="E12">
        <v>949213</v>
      </c>
      <c r="F12">
        <v>949213</v>
      </c>
      <c r="G12">
        <v>583030</v>
      </c>
      <c r="H12">
        <v>499996</v>
      </c>
      <c r="I12">
        <v>458329</v>
      </c>
      <c r="J12">
        <v>416662</v>
      </c>
      <c r="K12">
        <v>374995</v>
      </c>
      <c r="L12">
        <v>333328</v>
      </c>
      <c r="M12">
        <v>291661</v>
      </c>
      <c r="N12">
        <v>249994</v>
      </c>
      <c r="O12">
        <v>208327</v>
      </c>
    </row>
    <row r="13" spans="1:27" x14ac:dyDescent="0.25">
      <c r="A13">
        <v>14</v>
      </c>
      <c r="B13" t="s">
        <v>60</v>
      </c>
      <c r="C13">
        <v>42.57</v>
      </c>
      <c r="D13">
        <v>2099162</v>
      </c>
      <c r="E13">
        <v>2150713</v>
      </c>
      <c r="F13">
        <v>2207787</v>
      </c>
      <c r="G13">
        <v>2240927</v>
      </c>
      <c r="H13">
        <v>2240927</v>
      </c>
      <c r="I13">
        <v>2240927</v>
      </c>
      <c r="J13">
        <v>1330561</v>
      </c>
      <c r="K13">
        <v>1270195</v>
      </c>
      <c r="L13">
        <v>1209829</v>
      </c>
      <c r="M13">
        <v>1149463</v>
      </c>
      <c r="N13">
        <v>1089097</v>
      </c>
      <c r="O13">
        <v>1028731</v>
      </c>
      <c r="P13">
        <v>966429</v>
      </c>
      <c r="Q13">
        <v>904127</v>
      </c>
      <c r="R13">
        <v>858007</v>
      </c>
      <c r="S13">
        <v>798285</v>
      </c>
      <c r="T13">
        <v>798285</v>
      </c>
      <c r="U13">
        <v>746645</v>
      </c>
      <c r="V13">
        <v>700329</v>
      </c>
      <c r="W13">
        <v>624424</v>
      </c>
      <c r="X13">
        <v>548519</v>
      </c>
      <c r="Y13">
        <v>472614</v>
      </c>
    </row>
    <row r="14" spans="1:27" s="25" customFormat="1" x14ac:dyDescent="0.25">
      <c r="A14" s="25">
        <v>12</v>
      </c>
      <c r="B14" s="25" t="s">
        <v>58</v>
      </c>
      <c r="C14" s="25">
        <v>42.58</v>
      </c>
      <c r="D14" s="25">
        <v>1914130</v>
      </c>
      <c r="E14" s="25">
        <v>1950407</v>
      </c>
      <c r="F14" s="25">
        <v>1950407</v>
      </c>
      <c r="G14" s="25">
        <v>1950407</v>
      </c>
      <c r="H14" s="25">
        <v>1950407</v>
      </c>
      <c r="I14" s="25">
        <v>1950407</v>
      </c>
      <c r="J14" s="25">
        <v>1950407</v>
      </c>
      <c r="K14" s="25">
        <v>1950407</v>
      </c>
      <c r="L14" s="25">
        <v>1950407</v>
      </c>
      <c r="M14" s="25">
        <v>1950407</v>
      </c>
      <c r="N14" s="25">
        <v>1950407</v>
      </c>
      <c r="O14" s="25">
        <v>1950407</v>
      </c>
      <c r="P14" s="25">
        <v>1950407</v>
      </c>
      <c r="Q14" s="25">
        <v>1950407</v>
      </c>
      <c r="R14" s="25">
        <v>1950407</v>
      </c>
      <c r="S14" s="25">
        <v>1950407</v>
      </c>
      <c r="T14" s="25">
        <v>1950407</v>
      </c>
      <c r="U14" s="25">
        <v>1950407</v>
      </c>
      <c r="V14" s="25">
        <v>1950407</v>
      </c>
      <c r="W14" s="25">
        <v>1950407</v>
      </c>
      <c r="X14" s="25">
        <v>1950407</v>
      </c>
      <c r="Y14" s="25">
        <v>1950407</v>
      </c>
      <c r="Z14" s="25" t="s">
        <v>58</v>
      </c>
    </row>
    <row r="15" spans="1:27" s="25" customFormat="1" x14ac:dyDescent="0.25">
      <c r="A15" s="25">
        <v>10</v>
      </c>
      <c r="B15" s="25" t="s">
        <v>56</v>
      </c>
      <c r="C15" s="25">
        <v>42.57</v>
      </c>
      <c r="D15" s="25">
        <v>80374</v>
      </c>
      <c r="E15" s="25">
        <v>80374</v>
      </c>
      <c r="F15" s="25">
        <v>80374</v>
      </c>
      <c r="G15" s="25">
        <v>80374</v>
      </c>
      <c r="H15" s="25">
        <v>80374</v>
      </c>
      <c r="I15" s="25">
        <v>80374</v>
      </c>
      <c r="J15" s="25">
        <v>80374</v>
      </c>
      <c r="K15" s="25">
        <v>80374</v>
      </c>
      <c r="L15" s="25">
        <v>80374</v>
      </c>
      <c r="M15" s="25">
        <v>80374</v>
      </c>
      <c r="N15" s="25">
        <v>80374</v>
      </c>
      <c r="O15" s="25">
        <v>80374</v>
      </c>
      <c r="P15" s="25">
        <v>80374</v>
      </c>
      <c r="Q15" s="25">
        <v>80374</v>
      </c>
      <c r="R15" s="25">
        <v>80374</v>
      </c>
      <c r="S15" s="25">
        <v>80374</v>
      </c>
      <c r="T15" s="25">
        <v>80374</v>
      </c>
      <c r="U15" s="25">
        <v>80374</v>
      </c>
      <c r="V15" s="25">
        <v>80374</v>
      </c>
      <c r="W15" s="25">
        <v>80374</v>
      </c>
      <c r="X15" s="25">
        <v>80374</v>
      </c>
      <c r="Y15" s="25">
        <v>80374</v>
      </c>
      <c r="Z15" s="25" t="s">
        <v>56</v>
      </c>
    </row>
    <row r="16" spans="1:27" s="23" customFormat="1" x14ac:dyDescent="0.25">
      <c r="A16" s="23">
        <v>15</v>
      </c>
      <c r="B16" s="23" t="s">
        <v>42</v>
      </c>
      <c r="C16" s="23">
        <v>37.130000000000003</v>
      </c>
      <c r="D16" s="23">
        <v>3706008</v>
      </c>
      <c r="E16" s="23">
        <v>3706008</v>
      </c>
      <c r="F16" s="23">
        <v>3572008</v>
      </c>
      <c r="G16" s="23">
        <v>3572008</v>
      </c>
      <c r="H16" s="23">
        <v>3474083</v>
      </c>
      <c r="I16" s="23">
        <v>3400778</v>
      </c>
      <c r="J16" s="23">
        <v>3332666</v>
      </c>
      <c r="K16" s="23">
        <v>3264554</v>
      </c>
      <c r="L16" s="23">
        <v>3159210</v>
      </c>
      <c r="M16" s="23">
        <v>3053866</v>
      </c>
      <c r="N16" s="23">
        <v>3053866</v>
      </c>
      <c r="O16" s="23">
        <v>3053866</v>
      </c>
      <c r="P16" s="23">
        <v>3053866</v>
      </c>
      <c r="Q16" s="23">
        <v>3053866</v>
      </c>
      <c r="R16" s="23">
        <v>3053866</v>
      </c>
      <c r="S16" s="23">
        <v>3053866</v>
      </c>
      <c r="T16" s="23">
        <v>3053866</v>
      </c>
      <c r="U16" s="23">
        <v>3053866</v>
      </c>
      <c r="V16" s="23">
        <v>3053866</v>
      </c>
      <c r="W16" s="23">
        <v>3053866</v>
      </c>
      <c r="X16" s="23">
        <v>3053866</v>
      </c>
      <c r="Y16" s="23">
        <v>3053866</v>
      </c>
      <c r="AA16" s="23" t="s">
        <v>42</v>
      </c>
    </row>
    <row r="17" spans="1:27" s="23" customFormat="1" x14ac:dyDescent="0.25">
      <c r="A17" s="23">
        <v>16</v>
      </c>
      <c r="B17" s="23" t="s">
        <v>46</v>
      </c>
      <c r="C17" s="23">
        <v>42.59</v>
      </c>
      <c r="D17" s="23">
        <v>1312174</v>
      </c>
      <c r="E17" s="23">
        <v>1344393</v>
      </c>
      <c r="F17" s="23">
        <v>1346694</v>
      </c>
      <c r="G17" s="23">
        <v>1346694</v>
      </c>
      <c r="H17" s="23">
        <v>1341758</v>
      </c>
      <c r="I17" s="23">
        <v>1311758</v>
      </c>
      <c r="J17" s="23">
        <v>1264952</v>
      </c>
      <c r="K17" s="23">
        <v>1216525</v>
      </c>
      <c r="L17" s="23">
        <v>1186525</v>
      </c>
      <c r="M17" s="23">
        <v>1186525</v>
      </c>
      <c r="N17" s="23">
        <v>1186525</v>
      </c>
      <c r="O17" s="23">
        <v>1186525</v>
      </c>
      <c r="P17" s="23">
        <v>1186525</v>
      </c>
      <c r="Q17" s="23">
        <v>1186525</v>
      </c>
      <c r="R17" s="23">
        <v>1186525</v>
      </c>
      <c r="S17" s="23">
        <v>1186525</v>
      </c>
      <c r="T17" s="23">
        <v>1186525</v>
      </c>
      <c r="U17" s="23">
        <v>1186525</v>
      </c>
      <c r="V17" s="23">
        <v>1186525</v>
      </c>
      <c r="W17" s="23">
        <v>1186525</v>
      </c>
      <c r="X17" s="23">
        <v>1186525</v>
      </c>
      <c r="Y17" s="23">
        <v>1186525</v>
      </c>
      <c r="AA17" s="23" t="s">
        <v>46</v>
      </c>
    </row>
    <row r="18" spans="1:27" s="23" customFormat="1" x14ac:dyDescent="0.25">
      <c r="A18" s="23">
        <v>17</v>
      </c>
      <c r="B18" s="23" t="s">
        <v>48</v>
      </c>
      <c r="C18" s="23">
        <v>42.57</v>
      </c>
      <c r="D18" s="23">
        <v>513435</v>
      </c>
      <c r="E18" s="23">
        <v>526093</v>
      </c>
      <c r="F18" s="23">
        <v>540107</v>
      </c>
      <c r="G18" s="23">
        <v>553669</v>
      </c>
      <c r="H18" s="23">
        <v>567683</v>
      </c>
      <c r="I18" s="23">
        <v>570395</v>
      </c>
      <c r="J18" s="23">
        <v>570395</v>
      </c>
      <c r="K18" s="23">
        <v>570395</v>
      </c>
      <c r="L18" s="23">
        <v>570395</v>
      </c>
      <c r="M18" s="23">
        <v>570395</v>
      </c>
      <c r="N18" s="23">
        <v>570395</v>
      </c>
      <c r="O18" s="23">
        <v>570395</v>
      </c>
      <c r="P18" s="23">
        <v>570395</v>
      </c>
      <c r="Q18" s="23">
        <v>570395</v>
      </c>
      <c r="R18" s="23">
        <v>570395</v>
      </c>
      <c r="S18" s="23">
        <v>570395</v>
      </c>
      <c r="T18" s="23">
        <v>570395</v>
      </c>
      <c r="U18" s="23">
        <v>570395</v>
      </c>
      <c r="V18" s="23">
        <v>570395</v>
      </c>
      <c r="W18" s="23">
        <v>570395</v>
      </c>
      <c r="X18" s="23">
        <v>570395</v>
      </c>
      <c r="Y18" s="23">
        <v>570395</v>
      </c>
      <c r="AA18" s="23" t="s">
        <v>48</v>
      </c>
    </row>
    <row r="19" spans="1:27" s="23" customFormat="1" x14ac:dyDescent="0.25">
      <c r="A19" s="23">
        <v>18</v>
      </c>
      <c r="B19" s="23" t="s">
        <v>49</v>
      </c>
      <c r="C19" s="23">
        <v>42.59</v>
      </c>
      <c r="D19" s="23">
        <v>1415933</v>
      </c>
      <c r="E19" s="23">
        <v>1415933</v>
      </c>
      <c r="F19" s="23">
        <v>1415933</v>
      </c>
      <c r="G19" s="23">
        <v>1415933</v>
      </c>
      <c r="H19" s="23">
        <v>1342831</v>
      </c>
      <c r="I19" s="23">
        <v>1342831</v>
      </c>
      <c r="J19" s="23">
        <v>1301972</v>
      </c>
      <c r="K19" s="23">
        <v>1225998</v>
      </c>
      <c r="L19" s="23">
        <v>1188011</v>
      </c>
      <c r="M19" s="23">
        <v>1188011</v>
      </c>
      <c r="N19" s="23">
        <v>1188011</v>
      </c>
      <c r="O19" s="23">
        <v>1188011</v>
      </c>
      <c r="P19" s="23">
        <v>1188011</v>
      </c>
      <c r="Q19" s="23">
        <v>1188011</v>
      </c>
      <c r="R19" s="23">
        <v>1188011</v>
      </c>
      <c r="S19" s="23">
        <v>1188011</v>
      </c>
      <c r="T19" s="23">
        <v>1188011</v>
      </c>
      <c r="U19" s="23">
        <v>1188011</v>
      </c>
      <c r="V19" s="23">
        <v>1188011</v>
      </c>
      <c r="W19" s="23">
        <v>1188011</v>
      </c>
      <c r="X19" s="23">
        <v>1188011</v>
      </c>
      <c r="Y19" s="23">
        <v>1188011</v>
      </c>
      <c r="AA19" s="23" t="s">
        <v>49</v>
      </c>
    </row>
    <row r="20" spans="1:27" s="23" customFormat="1" x14ac:dyDescent="0.25">
      <c r="A20" s="23">
        <v>19</v>
      </c>
      <c r="B20" s="23" t="s">
        <v>51</v>
      </c>
      <c r="C20" s="23">
        <v>42.57</v>
      </c>
      <c r="D20" s="23">
        <v>3026511</v>
      </c>
      <c r="E20" s="23">
        <v>2925711</v>
      </c>
      <c r="F20" s="23">
        <v>2925711</v>
      </c>
      <c r="G20" s="23">
        <v>2875711</v>
      </c>
      <c r="H20" s="23">
        <v>2812811</v>
      </c>
      <c r="I20" s="23">
        <v>2812811</v>
      </c>
      <c r="J20" s="23">
        <v>2742811</v>
      </c>
      <c r="K20" s="23">
        <v>2742811</v>
      </c>
      <c r="L20" s="23">
        <v>2692811</v>
      </c>
      <c r="M20" s="23">
        <v>2692811</v>
      </c>
      <c r="N20" s="23">
        <v>2692811</v>
      </c>
      <c r="O20" s="23">
        <v>2692811</v>
      </c>
      <c r="P20" s="23">
        <v>2692811</v>
      </c>
      <c r="Q20" s="23">
        <v>2692811</v>
      </c>
      <c r="R20" s="23">
        <v>2692811</v>
      </c>
      <c r="S20" s="23">
        <v>2692811</v>
      </c>
      <c r="T20" s="23">
        <v>2692811</v>
      </c>
      <c r="U20" s="23">
        <v>2692811</v>
      </c>
      <c r="V20" s="23">
        <v>2692811</v>
      </c>
      <c r="W20" s="23">
        <v>2692811</v>
      </c>
      <c r="X20" s="23">
        <v>2692811</v>
      </c>
      <c r="Y20" s="23">
        <v>2692811</v>
      </c>
      <c r="AA20" s="23" t="s">
        <v>51</v>
      </c>
    </row>
    <row r="23" spans="1:27" x14ac:dyDescent="0.25">
      <c r="D23" s="1">
        <f>SUM(D2:D20)</f>
        <v>36637608</v>
      </c>
      <c r="E23" s="19">
        <f>SUM(E2:E20)</f>
        <v>22115568</v>
      </c>
      <c r="F23" s="19">
        <f t="shared" ref="D23:R23" si="0">SUM(F2:F20)</f>
        <v>21981653</v>
      </c>
      <c r="G23" s="19">
        <f t="shared" si="0"/>
        <v>18908343</v>
      </c>
      <c r="H23" s="19">
        <f t="shared" si="0"/>
        <v>17618799</v>
      </c>
      <c r="I23" s="19">
        <f t="shared" si="0"/>
        <v>17063510</v>
      </c>
      <c r="J23" s="19">
        <f t="shared" si="0"/>
        <v>15834222</v>
      </c>
      <c r="K23" s="19">
        <f t="shared" si="0"/>
        <v>15198461.98</v>
      </c>
      <c r="L23" s="19">
        <f t="shared" si="0"/>
        <v>13983647.43</v>
      </c>
      <c r="M23" s="19">
        <f t="shared" si="0"/>
        <v>13442840.43</v>
      </c>
      <c r="N23" s="19">
        <f t="shared" si="0"/>
        <v>13086925.43</v>
      </c>
      <c r="O23" s="19">
        <f t="shared" si="0"/>
        <v>12791765.43</v>
      </c>
      <c r="P23" s="19">
        <f t="shared" si="0"/>
        <v>12308720.43</v>
      </c>
      <c r="Q23" s="19">
        <f t="shared" si="0"/>
        <v>12034002.43</v>
      </c>
      <c r="R23" s="19">
        <f t="shared" si="0"/>
        <v>11767295</v>
      </c>
      <c r="S23" s="19">
        <f t="shared" ref="S23:T23" si="1">SUM(S2:S20)</f>
        <v>11520674</v>
      </c>
      <c r="T23" s="19">
        <f t="shared" si="1"/>
        <v>11520674</v>
      </c>
      <c r="U23" s="19">
        <f t="shared" ref="U23" si="2">SUM(U2:U20)</f>
        <v>11469034</v>
      </c>
      <c r="V23" s="19">
        <f>SUM(V2:V20)</f>
        <v>11422718</v>
      </c>
      <c r="W23" s="19">
        <f>SUM(W2:W20)</f>
        <v>11346813</v>
      </c>
      <c r="X23" s="19">
        <f>SUM(X2:X20)</f>
        <v>11270908</v>
      </c>
      <c r="Y23" s="19">
        <f>SUM(Y2:Y20)</f>
        <v>11195003</v>
      </c>
    </row>
    <row r="24" spans="1:27" x14ac:dyDescent="0.25">
      <c r="B24" t="s">
        <v>2</v>
      </c>
      <c r="E24" s="19">
        <f t="shared" ref="E24:Y24" si="3">IF(D23&gt;E23,D23-E23,"-")</f>
        <v>14522040</v>
      </c>
      <c r="F24" s="19">
        <f t="shared" si="3"/>
        <v>133915</v>
      </c>
      <c r="G24" s="19">
        <f t="shared" si="3"/>
        <v>3073310</v>
      </c>
      <c r="H24" s="19">
        <f t="shared" si="3"/>
        <v>1289544</v>
      </c>
      <c r="I24" s="19">
        <f t="shared" si="3"/>
        <v>555289</v>
      </c>
      <c r="J24" s="19">
        <f t="shared" si="3"/>
        <v>1229288</v>
      </c>
      <c r="K24" s="19">
        <f t="shared" si="3"/>
        <v>635760.01999999955</v>
      </c>
      <c r="L24" s="19">
        <f t="shared" si="3"/>
        <v>1214814.5500000007</v>
      </c>
      <c r="M24" s="19">
        <f t="shared" si="3"/>
        <v>540807</v>
      </c>
      <c r="N24" s="19">
        <f t="shared" si="3"/>
        <v>355915</v>
      </c>
      <c r="O24" s="19">
        <f t="shared" si="3"/>
        <v>295160</v>
      </c>
      <c r="P24" s="19">
        <f t="shared" si="3"/>
        <v>483045</v>
      </c>
      <c r="Q24" s="19">
        <f t="shared" si="3"/>
        <v>274718</v>
      </c>
      <c r="R24" s="19">
        <f t="shared" si="3"/>
        <v>266707.4299999997</v>
      </c>
      <c r="S24" s="19">
        <f t="shared" si="3"/>
        <v>246621</v>
      </c>
      <c r="T24" s="19" t="str">
        <f t="shared" si="3"/>
        <v>-</v>
      </c>
      <c r="U24" s="19">
        <f t="shared" si="3"/>
        <v>51640</v>
      </c>
      <c r="V24" s="19">
        <f t="shared" si="3"/>
        <v>46316</v>
      </c>
      <c r="W24" s="19">
        <f t="shared" si="3"/>
        <v>75905</v>
      </c>
      <c r="X24" s="19">
        <f t="shared" si="3"/>
        <v>75905</v>
      </c>
      <c r="Y24" s="19">
        <f t="shared" si="3"/>
        <v>75905</v>
      </c>
    </row>
    <row r="25" spans="1:27" x14ac:dyDescent="0.25">
      <c r="B25" t="s">
        <v>1</v>
      </c>
      <c r="C25" s="21">
        <f>SUMPRODUCT(D2:D20,C2:C20)/D23</f>
        <v>37.81492285740925</v>
      </c>
    </row>
  </sheetData>
  <autoFilter ref="B1:E1" xr:uid="{00000000-0009-0000-0000-00000C000000}">
    <sortState xmlns:xlrd2="http://schemas.microsoft.com/office/spreadsheetml/2017/richdata2" ref="B2:E195">
      <sortCondition ref="C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1"/>
  <sheetViews>
    <sheetView zoomScale="90" zoomScaleNormal="90" workbookViewId="0">
      <selection activeCell="E9" sqref="E9"/>
    </sheetView>
  </sheetViews>
  <sheetFormatPr defaultRowHeight="15" x14ac:dyDescent="0.25"/>
  <cols>
    <col min="3" max="3" width="11.5703125" customWidth="1"/>
    <col min="5" max="5" width="11.28515625" customWidth="1"/>
  </cols>
  <sheetData>
    <row r="1" spans="1:25" x14ac:dyDescent="0.25">
      <c r="B1" t="s">
        <v>0</v>
      </c>
      <c r="C1" t="s">
        <v>1</v>
      </c>
      <c r="D1" s="19">
        <v>202202</v>
      </c>
      <c r="E1" s="19">
        <v>202203</v>
      </c>
      <c r="F1" s="19">
        <v>202204</v>
      </c>
      <c r="G1" s="19">
        <v>202205</v>
      </c>
      <c r="H1" s="19">
        <v>202206</v>
      </c>
      <c r="I1" s="19">
        <v>202207</v>
      </c>
      <c r="J1" s="19">
        <v>202208</v>
      </c>
      <c r="K1" s="19">
        <v>202209</v>
      </c>
      <c r="L1" s="19">
        <v>202210</v>
      </c>
      <c r="M1" s="19">
        <v>202211</v>
      </c>
      <c r="N1" s="19">
        <v>202212</v>
      </c>
      <c r="O1" s="19">
        <v>202301</v>
      </c>
      <c r="P1" s="19">
        <v>202302</v>
      </c>
      <c r="Q1" s="19">
        <v>202303</v>
      </c>
      <c r="R1" s="19">
        <v>202304</v>
      </c>
      <c r="S1" s="19">
        <v>202305</v>
      </c>
      <c r="T1" s="19">
        <v>202306</v>
      </c>
      <c r="U1" s="19">
        <v>202307</v>
      </c>
      <c r="V1" s="30">
        <v>202308</v>
      </c>
      <c r="W1" s="30">
        <v>202309</v>
      </c>
      <c r="X1" s="30">
        <v>202310</v>
      </c>
      <c r="Y1" t="s">
        <v>358</v>
      </c>
    </row>
    <row r="2" spans="1:25" x14ac:dyDescent="0.25">
      <c r="A2">
        <v>1</v>
      </c>
      <c r="B2" t="s">
        <v>63</v>
      </c>
      <c r="C2">
        <v>42.57</v>
      </c>
      <c r="D2">
        <v>54070</v>
      </c>
      <c r="E2">
        <v>54070</v>
      </c>
      <c r="F2">
        <v>54070</v>
      </c>
    </row>
    <row r="3" spans="1:25" x14ac:dyDescent="0.25">
      <c r="A3">
        <v>2</v>
      </c>
      <c r="B3" t="s">
        <v>64</v>
      </c>
      <c r="C3">
        <v>42.59</v>
      </c>
      <c r="D3">
        <v>608269</v>
      </c>
      <c r="E3">
        <v>624320</v>
      </c>
      <c r="F3">
        <v>639853</v>
      </c>
      <c r="G3">
        <v>655905</v>
      </c>
    </row>
    <row r="4" spans="1:25" x14ac:dyDescent="0.25">
      <c r="A4">
        <v>3</v>
      </c>
      <c r="B4" t="s">
        <v>65</v>
      </c>
      <c r="C4">
        <v>42.57</v>
      </c>
      <c r="D4">
        <v>2466210</v>
      </c>
      <c r="E4">
        <v>2530124</v>
      </c>
      <c r="F4">
        <v>2390399</v>
      </c>
      <c r="G4">
        <v>2448199</v>
      </c>
      <c r="H4">
        <v>2000233</v>
      </c>
      <c r="I4">
        <v>2042916</v>
      </c>
      <c r="J4">
        <v>1383886</v>
      </c>
      <c r="K4">
        <v>903821</v>
      </c>
      <c r="L4">
        <v>930581</v>
      </c>
      <c r="M4">
        <v>956477</v>
      </c>
      <c r="N4">
        <v>983236</v>
      </c>
      <c r="O4">
        <v>1009996</v>
      </c>
      <c r="P4">
        <v>1010859</v>
      </c>
      <c r="Q4">
        <v>1010859</v>
      </c>
      <c r="R4">
        <v>310859</v>
      </c>
    </row>
    <row r="5" spans="1:25" s="23" customFormat="1" x14ac:dyDescent="0.25">
      <c r="A5" s="23">
        <v>4</v>
      </c>
      <c r="B5" s="23" t="s">
        <v>62</v>
      </c>
      <c r="C5" s="23">
        <v>37.14</v>
      </c>
      <c r="D5" s="23">
        <v>4421571</v>
      </c>
      <c r="E5" s="23">
        <v>4421571</v>
      </c>
      <c r="F5" s="23">
        <v>4421571</v>
      </c>
      <c r="G5" s="23">
        <v>4421571</v>
      </c>
      <c r="H5" s="23">
        <v>4421571</v>
      </c>
      <c r="I5" s="23">
        <v>4421571</v>
      </c>
      <c r="J5" s="23">
        <v>4421571</v>
      </c>
      <c r="K5" s="23">
        <v>4421571</v>
      </c>
      <c r="L5" s="23">
        <v>4421571</v>
      </c>
      <c r="M5" s="23">
        <v>4421571</v>
      </c>
      <c r="N5" s="23">
        <v>4421571</v>
      </c>
      <c r="O5" s="23">
        <v>4421571</v>
      </c>
      <c r="P5" s="23">
        <v>4421571</v>
      </c>
      <c r="Q5" s="23">
        <v>4421571</v>
      </c>
      <c r="R5" s="23">
        <v>4421571</v>
      </c>
      <c r="S5" s="23">
        <v>4421571</v>
      </c>
      <c r="T5" s="23">
        <v>4421571</v>
      </c>
      <c r="U5" s="23">
        <v>4421571</v>
      </c>
      <c r="V5" s="23">
        <v>4421571</v>
      </c>
      <c r="W5" s="23">
        <v>4421571</v>
      </c>
      <c r="X5" s="23">
        <v>4421571</v>
      </c>
      <c r="Y5" s="23" t="s">
        <v>62</v>
      </c>
    </row>
    <row r="6" spans="1:25" s="23" customFormat="1" x14ac:dyDescent="0.25">
      <c r="A6" s="23">
        <v>5</v>
      </c>
      <c r="B6" s="23" t="s">
        <v>66</v>
      </c>
      <c r="C6" s="23">
        <v>42.56</v>
      </c>
      <c r="D6" s="23">
        <v>370923</v>
      </c>
      <c r="E6" s="23">
        <v>236980</v>
      </c>
      <c r="F6" s="23">
        <v>137180</v>
      </c>
      <c r="G6" s="23">
        <v>137180</v>
      </c>
      <c r="H6" s="23">
        <v>137180</v>
      </c>
      <c r="I6" s="23">
        <v>137180</v>
      </c>
      <c r="J6" s="23">
        <v>137180</v>
      </c>
      <c r="K6" s="23">
        <v>137180</v>
      </c>
      <c r="L6" s="23">
        <v>137180</v>
      </c>
      <c r="M6" s="23">
        <v>137180</v>
      </c>
      <c r="N6" s="23">
        <v>137180</v>
      </c>
      <c r="O6" s="23">
        <v>137180</v>
      </c>
      <c r="P6" s="23">
        <v>137180</v>
      </c>
      <c r="Q6" s="23">
        <v>137180</v>
      </c>
      <c r="R6" s="23">
        <v>137180</v>
      </c>
      <c r="S6" s="23">
        <v>137180</v>
      </c>
      <c r="T6" s="23">
        <v>137180</v>
      </c>
      <c r="U6" s="23">
        <v>137180</v>
      </c>
      <c r="V6" s="23">
        <v>137180</v>
      </c>
      <c r="W6" s="23">
        <v>137180</v>
      </c>
      <c r="X6" s="23">
        <v>137180</v>
      </c>
      <c r="Y6" s="23" t="s">
        <v>66</v>
      </c>
    </row>
    <row r="9" spans="1:25" x14ac:dyDescent="0.25">
      <c r="D9" s="1">
        <f t="shared" ref="D9:M9" si="0">SUM(D2:D6)</f>
        <v>7921043</v>
      </c>
      <c r="E9" s="19">
        <f t="shared" si="0"/>
        <v>7867065</v>
      </c>
      <c r="F9" s="19">
        <f t="shared" si="0"/>
        <v>7643073</v>
      </c>
      <c r="G9" s="19">
        <f t="shared" si="0"/>
        <v>7662855</v>
      </c>
      <c r="H9" s="19">
        <f t="shared" si="0"/>
        <v>6558984</v>
      </c>
      <c r="I9" s="19">
        <f t="shared" si="0"/>
        <v>6601667</v>
      </c>
      <c r="J9" s="19">
        <f t="shared" si="0"/>
        <v>5942637</v>
      </c>
      <c r="K9" s="19">
        <f t="shared" si="0"/>
        <v>5462572</v>
      </c>
      <c r="L9" s="19">
        <f t="shared" si="0"/>
        <v>5489332</v>
      </c>
      <c r="M9" s="19">
        <f t="shared" si="0"/>
        <v>5515228</v>
      </c>
      <c r="N9" s="24">
        <f t="shared" ref="N9:O9" si="1">SUM(N2:N6)</f>
        <v>5541987</v>
      </c>
      <c r="O9" s="24">
        <f t="shared" si="1"/>
        <v>5568747</v>
      </c>
      <c r="P9" s="24">
        <f t="shared" ref="P9:Q9" si="2">SUM(P2:P6)</f>
        <v>5569610</v>
      </c>
      <c r="Q9" s="24">
        <f t="shared" si="2"/>
        <v>5569610</v>
      </c>
      <c r="R9" s="24">
        <f t="shared" ref="R9:S9" si="3">SUM(R2:R6)</f>
        <v>4869610</v>
      </c>
      <c r="S9" s="24">
        <f t="shared" si="3"/>
        <v>4558751</v>
      </c>
      <c r="T9" s="24">
        <f t="shared" ref="T9" si="4">SUM(T2:T6)</f>
        <v>4558751</v>
      </c>
      <c r="U9" s="24">
        <f>SUM(U2:U6)</f>
        <v>4558751</v>
      </c>
      <c r="V9" s="24">
        <f>SUM(V2:V6)</f>
        <v>4558751</v>
      </c>
      <c r="W9" s="24">
        <f>SUM(W2:W6)</f>
        <v>4558751</v>
      </c>
      <c r="X9" s="24">
        <f>SUM(X2:X6)</f>
        <v>4558751</v>
      </c>
    </row>
    <row r="10" spans="1:25" x14ac:dyDescent="0.25">
      <c r="B10" t="s">
        <v>2</v>
      </c>
      <c r="E10" s="19">
        <f t="shared" ref="E10:M10" si="5">IF(D9&gt;E9,D9-E9,"-")</f>
        <v>53978</v>
      </c>
      <c r="F10" s="19">
        <f t="shared" si="5"/>
        <v>223992</v>
      </c>
      <c r="G10" s="19" t="str">
        <f t="shared" si="5"/>
        <v>-</v>
      </c>
      <c r="H10" s="19">
        <f t="shared" si="5"/>
        <v>1103871</v>
      </c>
      <c r="I10" s="19" t="str">
        <f t="shared" si="5"/>
        <v>-</v>
      </c>
      <c r="J10" s="19">
        <f t="shared" si="5"/>
        <v>659030</v>
      </c>
      <c r="K10" s="19">
        <f t="shared" si="5"/>
        <v>480065</v>
      </c>
      <c r="L10" s="19" t="str">
        <f t="shared" si="5"/>
        <v>-</v>
      </c>
      <c r="M10" s="19" t="str">
        <f t="shared" si="5"/>
        <v>-</v>
      </c>
      <c r="N10" s="24" t="str">
        <f t="shared" ref="N10:V10" si="6">IF(M9&gt;N9,M9-N9,"-")</f>
        <v>-</v>
      </c>
      <c r="O10" s="24" t="str">
        <f t="shared" si="6"/>
        <v>-</v>
      </c>
      <c r="P10" s="24" t="str">
        <f t="shared" si="6"/>
        <v>-</v>
      </c>
      <c r="Q10" s="24" t="str">
        <f t="shared" si="6"/>
        <v>-</v>
      </c>
      <c r="R10" s="24">
        <f t="shared" si="6"/>
        <v>700000</v>
      </c>
      <c r="S10" s="24">
        <f t="shared" si="6"/>
        <v>310859</v>
      </c>
      <c r="T10" s="24" t="str">
        <f t="shared" si="6"/>
        <v>-</v>
      </c>
      <c r="U10" s="24" t="str">
        <f t="shared" si="6"/>
        <v>-</v>
      </c>
      <c r="V10" s="24" t="str">
        <f t="shared" si="6"/>
        <v>-</v>
      </c>
      <c r="W10" s="24" t="str">
        <f>IF(V9&gt;W9,V9-W9,"-")</f>
        <v>-</v>
      </c>
      <c r="X10" s="24" t="str">
        <f>IF(W9&gt;X9,W9-X9,"-")</f>
        <v>-</v>
      </c>
    </row>
    <row r="11" spans="1:25" x14ac:dyDescent="0.25">
      <c r="B11" t="s">
        <v>1</v>
      </c>
      <c r="C11" s="21">
        <f>SUMPRODUCT(D2:D6,C2:C6)/D9</f>
        <v>39.540010845793915</v>
      </c>
    </row>
  </sheetData>
  <autoFilter ref="B1:E1" xr:uid="{00000000-0009-0000-0000-00000D000000}">
    <sortState xmlns:xlrd2="http://schemas.microsoft.com/office/spreadsheetml/2017/richdata2" ref="B2:E189">
      <sortCondition ref="C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32"/>
  <sheetViews>
    <sheetView topLeftCell="A19" workbookViewId="0">
      <selection activeCell="D30" sqref="D30"/>
    </sheetView>
  </sheetViews>
  <sheetFormatPr defaultRowHeight="15" x14ac:dyDescent="0.25"/>
  <cols>
    <col min="1" max="1" width="6.7109375" customWidth="1"/>
  </cols>
  <sheetData>
    <row r="1" spans="1:25" x14ac:dyDescent="0.25">
      <c r="B1" t="s">
        <v>0</v>
      </c>
      <c r="C1" t="s">
        <v>1</v>
      </c>
      <c r="D1" s="19">
        <v>202203</v>
      </c>
      <c r="E1" s="19">
        <v>202204</v>
      </c>
      <c r="F1" s="19">
        <v>202205</v>
      </c>
      <c r="G1" s="19">
        <v>202206</v>
      </c>
      <c r="H1" s="19">
        <v>202207</v>
      </c>
      <c r="I1" s="19">
        <v>202208</v>
      </c>
      <c r="J1" s="19">
        <v>202209</v>
      </c>
      <c r="K1" s="19">
        <v>202210</v>
      </c>
      <c r="L1" s="19">
        <v>202211</v>
      </c>
      <c r="M1" s="19">
        <v>202212</v>
      </c>
      <c r="N1" s="19">
        <v>202301</v>
      </c>
      <c r="O1" s="19">
        <v>202302</v>
      </c>
      <c r="P1" s="19">
        <v>202303</v>
      </c>
      <c r="Q1" s="19">
        <v>202304</v>
      </c>
      <c r="R1" s="19">
        <v>202305</v>
      </c>
      <c r="S1" s="19">
        <v>202306</v>
      </c>
      <c r="T1" s="19">
        <v>202307</v>
      </c>
      <c r="U1" s="19">
        <v>202308</v>
      </c>
      <c r="V1" s="19">
        <v>202309</v>
      </c>
      <c r="W1" s="19">
        <v>202310</v>
      </c>
      <c r="X1" t="s">
        <v>358</v>
      </c>
      <c r="Y1" t="s">
        <v>358</v>
      </c>
    </row>
    <row r="2" spans="1:25" x14ac:dyDescent="0.25">
      <c r="A2">
        <v>1</v>
      </c>
      <c r="B2" t="s">
        <v>68</v>
      </c>
      <c r="C2">
        <v>42.57</v>
      </c>
      <c r="D2">
        <v>659302</v>
      </c>
      <c r="E2">
        <v>662179</v>
      </c>
      <c r="F2">
        <v>662179</v>
      </c>
      <c r="G2">
        <v>662179</v>
      </c>
      <c r="H2">
        <v>662179</v>
      </c>
      <c r="I2">
        <v>416662</v>
      </c>
    </row>
    <row r="3" spans="1:25" x14ac:dyDescent="0.25">
      <c r="A3">
        <v>2</v>
      </c>
      <c r="B3" t="s">
        <v>69</v>
      </c>
      <c r="C3">
        <v>42.57</v>
      </c>
      <c r="D3">
        <v>273900</v>
      </c>
      <c r="E3">
        <v>230765</v>
      </c>
      <c r="F3">
        <v>221747</v>
      </c>
      <c r="G3">
        <v>228035</v>
      </c>
      <c r="H3">
        <v>234532</v>
      </c>
      <c r="I3">
        <v>194994</v>
      </c>
      <c r="J3">
        <v>153797</v>
      </c>
      <c r="K3">
        <v>137500</v>
      </c>
      <c r="L3">
        <v>125000</v>
      </c>
      <c r="M3">
        <v>115160</v>
      </c>
      <c r="N3">
        <v>102663</v>
      </c>
      <c r="O3">
        <v>89682</v>
      </c>
      <c r="P3">
        <v>77071</v>
      </c>
      <c r="Q3">
        <v>64164</v>
      </c>
      <c r="R3">
        <v>51394</v>
      </c>
      <c r="S3">
        <v>38462</v>
      </c>
    </row>
    <row r="4" spans="1:25" x14ac:dyDescent="0.25">
      <c r="A4">
        <v>3</v>
      </c>
      <c r="B4" t="s">
        <v>70</v>
      </c>
      <c r="C4">
        <v>36.15</v>
      </c>
      <c r="D4">
        <v>1427055</v>
      </c>
      <c r="E4">
        <v>1433308</v>
      </c>
      <c r="F4">
        <v>1433308</v>
      </c>
      <c r="G4">
        <v>1389038</v>
      </c>
      <c r="H4">
        <v>978438</v>
      </c>
      <c r="I4">
        <v>712185</v>
      </c>
    </row>
    <row r="5" spans="1:25" x14ac:dyDescent="0.25">
      <c r="A5">
        <v>5</v>
      </c>
      <c r="B5" t="s">
        <v>72</v>
      </c>
      <c r="C5">
        <v>42.57</v>
      </c>
      <c r="D5">
        <v>356486</v>
      </c>
      <c r="E5">
        <v>358649</v>
      </c>
      <c r="F5">
        <v>358649</v>
      </c>
      <c r="G5">
        <v>358649</v>
      </c>
      <c r="H5">
        <v>358649</v>
      </c>
      <c r="I5">
        <v>358649</v>
      </c>
      <c r="J5">
        <v>158649</v>
      </c>
      <c r="K5">
        <v>158649</v>
      </c>
      <c r="L5">
        <v>158649</v>
      </c>
      <c r="M5">
        <v>158649</v>
      </c>
      <c r="N5">
        <v>158649</v>
      </c>
      <c r="O5">
        <v>158649</v>
      </c>
      <c r="P5">
        <v>158649</v>
      </c>
      <c r="Q5">
        <v>158649</v>
      </c>
      <c r="R5">
        <v>158649</v>
      </c>
      <c r="S5">
        <v>158649</v>
      </c>
    </row>
    <row r="6" spans="1:25" x14ac:dyDescent="0.25">
      <c r="A6">
        <v>7</v>
      </c>
      <c r="B6" t="s">
        <v>74</v>
      </c>
      <c r="C6">
        <v>42.56</v>
      </c>
      <c r="D6">
        <v>1288961</v>
      </c>
      <c r="E6">
        <v>1288961</v>
      </c>
      <c r="F6">
        <v>1188961</v>
      </c>
      <c r="G6">
        <v>1148961</v>
      </c>
      <c r="H6">
        <v>1117077</v>
      </c>
      <c r="I6">
        <v>1085193</v>
      </c>
      <c r="J6">
        <v>384309</v>
      </c>
      <c r="K6">
        <v>352425</v>
      </c>
      <c r="L6">
        <v>320541</v>
      </c>
      <c r="M6">
        <v>288657</v>
      </c>
      <c r="N6">
        <v>252702</v>
      </c>
      <c r="O6">
        <v>216747</v>
      </c>
      <c r="P6">
        <v>180792</v>
      </c>
      <c r="Q6">
        <v>144837</v>
      </c>
      <c r="R6">
        <v>108882</v>
      </c>
      <c r="S6">
        <v>72927</v>
      </c>
      <c r="T6">
        <v>36972</v>
      </c>
      <c r="U6">
        <v>1017</v>
      </c>
    </row>
    <row r="7" spans="1:25" x14ac:dyDescent="0.25">
      <c r="A7">
        <v>8</v>
      </c>
      <c r="B7" t="s">
        <v>75</v>
      </c>
      <c r="C7">
        <v>42.59</v>
      </c>
      <c r="D7">
        <v>163522</v>
      </c>
      <c r="E7">
        <v>163522</v>
      </c>
      <c r="F7">
        <v>163522</v>
      </c>
      <c r="G7">
        <v>163522</v>
      </c>
      <c r="H7">
        <v>163522</v>
      </c>
    </row>
    <row r="8" spans="1:25" x14ac:dyDescent="0.25">
      <c r="A8">
        <v>9</v>
      </c>
      <c r="B8" t="s">
        <v>76</v>
      </c>
      <c r="C8">
        <v>42.56</v>
      </c>
      <c r="D8">
        <v>176614</v>
      </c>
      <c r="E8">
        <v>176614</v>
      </c>
      <c r="F8">
        <v>176614</v>
      </c>
      <c r="G8">
        <v>114614</v>
      </c>
      <c r="H8">
        <v>114614</v>
      </c>
    </row>
    <row r="9" spans="1:25" x14ac:dyDescent="0.25">
      <c r="A9">
        <v>10</v>
      </c>
      <c r="B9" t="s">
        <v>77</v>
      </c>
      <c r="C9">
        <v>37.130000000000003</v>
      </c>
      <c r="D9">
        <v>3763076</v>
      </c>
      <c r="E9">
        <v>3851749</v>
      </c>
      <c r="F9">
        <v>629861</v>
      </c>
      <c r="G9">
        <v>629861</v>
      </c>
      <c r="H9">
        <v>629861</v>
      </c>
      <c r="I9">
        <v>629861</v>
      </c>
    </row>
    <row r="10" spans="1:25" x14ac:dyDescent="0.25">
      <c r="A10">
        <v>11</v>
      </c>
      <c r="B10" t="s">
        <v>78</v>
      </c>
      <c r="C10">
        <v>37.130000000000003</v>
      </c>
      <c r="D10">
        <v>5169336</v>
      </c>
      <c r="E10">
        <v>5291549</v>
      </c>
      <c r="F10">
        <v>3408925</v>
      </c>
      <c r="G10">
        <v>3495193</v>
      </c>
      <c r="H10">
        <v>3584337</v>
      </c>
      <c r="I10">
        <v>3673481</v>
      </c>
    </row>
    <row r="11" spans="1:25" x14ac:dyDescent="0.25">
      <c r="A11">
        <v>12</v>
      </c>
      <c r="B11" t="s">
        <v>79</v>
      </c>
      <c r="C11">
        <v>37.14</v>
      </c>
      <c r="D11">
        <v>2827732</v>
      </c>
      <c r="E11">
        <v>2894010</v>
      </c>
      <c r="F11">
        <v>1824317</v>
      </c>
      <c r="G11">
        <v>1871659</v>
      </c>
      <c r="H11">
        <v>1920579</v>
      </c>
      <c r="I11">
        <v>1969499</v>
      </c>
    </row>
    <row r="12" spans="1:25" x14ac:dyDescent="0.25">
      <c r="A12">
        <v>13</v>
      </c>
      <c r="B12" t="s">
        <v>80</v>
      </c>
      <c r="C12">
        <v>37.14</v>
      </c>
      <c r="D12">
        <v>1091182</v>
      </c>
      <c r="E12">
        <v>1091182</v>
      </c>
    </row>
    <row r="13" spans="1:25" x14ac:dyDescent="0.25">
      <c r="A13">
        <v>15</v>
      </c>
      <c r="B13" t="s">
        <v>82</v>
      </c>
      <c r="C13">
        <v>42.57</v>
      </c>
      <c r="D13">
        <v>491919</v>
      </c>
      <c r="E13">
        <v>500987</v>
      </c>
      <c r="F13">
        <v>500987</v>
      </c>
      <c r="G13">
        <v>500987</v>
      </c>
      <c r="H13">
        <v>544570</v>
      </c>
      <c r="I13">
        <v>571594</v>
      </c>
      <c r="J13">
        <v>584539</v>
      </c>
      <c r="K13">
        <v>578306</v>
      </c>
      <c r="L13">
        <v>591252</v>
      </c>
      <c r="M13">
        <v>604629</v>
      </c>
      <c r="N13">
        <v>465975</v>
      </c>
      <c r="O13">
        <v>465975</v>
      </c>
      <c r="P13">
        <v>465975</v>
      </c>
      <c r="Q13">
        <v>465975</v>
      </c>
      <c r="R13">
        <v>465975</v>
      </c>
      <c r="S13">
        <v>465975</v>
      </c>
      <c r="T13">
        <v>465975</v>
      </c>
      <c r="U13">
        <v>465975</v>
      </c>
      <c r="V13">
        <v>465975</v>
      </c>
      <c r="W13">
        <v>465975</v>
      </c>
    </row>
    <row r="14" spans="1:25" x14ac:dyDescent="0.25">
      <c r="A14">
        <v>16</v>
      </c>
      <c r="B14" t="s">
        <v>83</v>
      </c>
      <c r="C14">
        <v>42.55</v>
      </c>
      <c r="D14">
        <v>1770066</v>
      </c>
      <c r="E14">
        <v>1277025</v>
      </c>
      <c r="F14">
        <v>1277025</v>
      </c>
      <c r="G14">
        <v>927833</v>
      </c>
      <c r="H14">
        <v>927833</v>
      </c>
      <c r="I14">
        <v>927833</v>
      </c>
      <c r="J14">
        <v>225123</v>
      </c>
      <c r="K14">
        <v>225123</v>
      </c>
      <c r="L14">
        <v>164335</v>
      </c>
      <c r="M14">
        <v>133941</v>
      </c>
      <c r="N14">
        <v>133941</v>
      </c>
      <c r="O14">
        <v>133941</v>
      </c>
    </row>
    <row r="15" spans="1:25" x14ac:dyDescent="0.25">
      <c r="A15">
        <v>17</v>
      </c>
      <c r="B15" t="s">
        <v>84</v>
      </c>
      <c r="C15">
        <v>42.57</v>
      </c>
      <c r="D15">
        <v>111545</v>
      </c>
      <c r="E15">
        <v>17414</v>
      </c>
      <c r="F15">
        <v>17414</v>
      </c>
    </row>
    <row r="16" spans="1:25" x14ac:dyDescent="0.25">
      <c r="A16">
        <v>18</v>
      </c>
      <c r="B16" t="s">
        <v>85</v>
      </c>
      <c r="C16">
        <v>42.57</v>
      </c>
      <c r="D16">
        <v>669164</v>
      </c>
      <c r="E16">
        <v>686654</v>
      </c>
      <c r="F16">
        <v>704727</v>
      </c>
      <c r="G16">
        <v>705893</v>
      </c>
      <c r="H16">
        <v>705893</v>
      </c>
      <c r="I16">
        <v>705893</v>
      </c>
      <c r="J16">
        <v>683951.4</v>
      </c>
      <c r="K16">
        <v>683951.4</v>
      </c>
      <c r="L16">
        <v>683951.4</v>
      </c>
      <c r="M16">
        <v>683951.4</v>
      </c>
      <c r="N16">
        <v>683951.4</v>
      </c>
    </row>
    <row r="17" spans="1:25" x14ac:dyDescent="0.25">
      <c r="A17">
        <v>19</v>
      </c>
      <c r="B17" t="s">
        <v>86</v>
      </c>
      <c r="C17">
        <v>42.57</v>
      </c>
      <c r="D17">
        <v>4209083</v>
      </c>
      <c r="E17">
        <v>4234338</v>
      </c>
      <c r="F17">
        <v>4234338</v>
      </c>
      <c r="G17">
        <v>3732752</v>
      </c>
      <c r="H17">
        <v>3731275</v>
      </c>
      <c r="I17">
        <v>3429798</v>
      </c>
      <c r="J17">
        <v>3428321</v>
      </c>
      <c r="K17">
        <v>3104487</v>
      </c>
      <c r="L17">
        <v>2803010</v>
      </c>
      <c r="M17">
        <v>2501533</v>
      </c>
      <c r="N17">
        <v>2199930</v>
      </c>
      <c r="O17">
        <v>2198327</v>
      </c>
      <c r="P17">
        <v>1596724</v>
      </c>
      <c r="Q17">
        <v>1295121</v>
      </c>
      <c r="R17">
        <v>1280518</v>
      </c>
      <c r="S17">
        <v>1278915</v>
      </c>
      <c r="T17">
        <v>886127</v>
      </c>
      <c r="U17">
        <v>663339</v>
      </c>
      <c r="V17">
        <v>655551</v>
      </c>
      <c r="W17">
        <v>447763</v>
      </c>
    </row>
    <row r="18" spans="1:25" s="23" customFormat="1" x14ac:dyDescent="0.25">
      <c r="A18" s="23">
        <v>23</v>
      </c>
      <c r="B18" s="23" t="s">
        <v>89</v>
      </c>
      <c r="C18" s="23">
        <v>42.56</v>
      </c>
      <c r="D18" s="23">
        <v>2109333</v>
      </c>
      <c r="E18" s="23">
        <v>2118374</v>
      </c>
      <c r="F18" s="23">
        <v>2118374</v>
      </c>
      <c r="G18" s="23">
        <v>2118374</v>
      </c>
      <c r="H18" s="23">
        <v>2087387</v>
      </c>
      <c r="I18" s="23">
        <v>2056400</v>
      </c>
      <c r="J18" s="23">
        <v>2025413</v>
      </c>
      <c r="K18" s="23">
        <v>1994426</v>
      </c>
      <c r="L18" s="23">
        <v>1994426</v>
      </c>
      <c r="M18" s="23">
        <v>1994426</v>
      </c>
      <c r="N18" s="23">
        <v>1994426</v>
      </c>
      <c r="O18" s="23">
        <v>1994426</v>
      </c>
      <c r="P18" s="23">
        <v>1994426</v>
      </c>
      <c r="Q18" s="23">
        <v>1994426</v>
      </c>
      <c r="R18" s="23">
        <v>1994426</v>
      </c>
      <c r="S18" s="23">
        <v>1994426</v>
      </c>
      <c r="T18" s="23">
        <v>1994426</v>
      </c>
      <c r="U18" s="23">
        <v>1994426</v>
      </c>
      <c r="V18" s="23">
        <v>1994426</v>
      </c>
      <c r="W18" s="23">
        <v>1994426</v>
      </c>
      <c r="X18" s="23" t="s">
        <v>89</v>
      </c>
    </row>
    <row r="19" spans="1:25" s="23" customFormat="1" x14ac:dyDescent="0.25">
      <c r="A19" s="23">
        <v>24</v>
      </c>
      <c r="B19" s="23" t="s">
        <v>91</v>
      </c>
      <c r="C19" s="23">
        <v>42.59</v>
      </c>
      <c r="D19" s="23">
        <v>560165</v>
      </c>
      <c r="E19" s="23">
        <v>569042</v>
      </c>
      <c r="F19" s="23">
        <v>569042</v>
      </c>
      <c r="G19" s="23">
        <v>569042</v>
      </c>
      <c r="H19" s="23">
        <v>569042</v>
      </c>
      <c r="I19" s="23">
        <v>556191</v>
      </c>
      <c r="J19" s="23">
        <v>539099</v>
      </c>
      <c r="K19" s="23">
        <v>526248</v>
      </c>
      <c r="L19" s="23">
        <v>526248</v>
      </c>
      <c r="M19" s="23">
        <v>526248</v>
      </c>
      <c r="N19" s="23">
        <v>526248</v>
      </c>
      <c r="O19" s="23">
        <v>526248</v>
      </c>
      <c r="P19" s="23">
        <v>526248</v>
      </c>
      <c r="Q19" s="23">
        <v>526248</v>
      </c>
      <c r="R19" s="23">
        <v>526248</v>
      </c>
      <c r="S19" s="23">
        <v>526248</v>
      </c>
      <c r="T19" s="23">
        <v>526248</v>
      </c>
      <c r="U19" s="23">
        <v>526248</v>
      </c>
      <c r="V19" s="23">
        <v>526248</v>
      </c>
      <c r="W19" s="23">
        <v>526248</v>
      </c>
      <c r="X19" s="23" t="s">
        <v>91</v>
      </c>
    </row>
    <row r="20" spans="1:25" s="32" customFormat="1" x14ac:dyDescent="0.25">
      <c r="A20" s="32">
        <v>4</v>
      </c>
      <c r="B20" s="32" t="s">
        <v>71</v>
      </c>
      <c r="C20" s="32">
        <v>37.130000000000003</v>
      </c>
      <c r="D20" s="32">
        <v>792360</v>
      </c>
      <c r="E20" s="32">
        <v>768038</v>
      </c>
      <c r="F20" s="32">
        <v>768038</v>
      </c>
      <c r="G20" s="32">
        <v>768038</v>
      </c>
      <c r="H20" s="32">
        <v>768038</v>
      </c>
      <c r="I20" s="32">
        <v>768038</v>
      </c>
      <c r="J20" s="32">
        <v>768038</v>
      </c>
      <c r="K20" s="32">
        <v>768038</v>
      </c>
      <c r="L20" s="32">
        <v>768038</v>
      </c>
      <c r="M20" s="32">
        <v>768038</v>
      </c>
      <c r="N20" s="32">
        <v>768038</v>
      </c>
      <c r="O20" s="32">
        <v>768038</v>
      </c>
      <c r="P20" s="32">
        <v>768038</v>
      </c>
      <c r="Q20" s="32">
        <v>768038</v>
      </c>
      <c r="R20" s="32">
        <v>768038</v>
      </c>
      <c r="S20" s="32">
        <v>768038</v>
      </c>
      <c r="T20" s="32">
        <v>768038</v>
      </c>
      <c r="U20" s="32">
        <v>768038</v>
      </c>
      <c r="V20" s="32">
        <v>768038</v>
      </c>
      <c r="W20" s="32">
        <v>768038</v>
      </c>
      <c r="Y20" s="32" t="s">
        <v>71</v>
      </c>
    </row>
    <row r="21" spans="1:25" s="32" customFormat="1" x14ac:dyDescent="0.25">
      <c r="A21" s="32">
        <v>6</v>
      </c>
      <c r="B21" s="32" t="s">
        <v>73</v>
      </c>
      <c r="C21" s="32">
        <v>42.57</v>
      </c>
      <c r="D21" s="32">
        <v>131096</v>
      </c>
      <c r="E21" s="32">
        <v>131902</v>
      </c>
      <c r="F21" s="32">
        <v>131902</v>
      </c>
      <c r="G21" s="32">
        <v>131902</v>
      </c>
      <c r="H21" s="32">
        <v>131902</v>
      </c>
      <c r="I21" s="32">
        <v>131902</v>
      </c>
      <c r="J21" s="32">
        <v>131902</v>
      </c>
      <c r="K21" s="32">
        <v>131902</v>
      </c>
      <c r="L21" s="32">
        <v>131902</v>
      </c>
      <c r="M21" s="32">
        <v>131902</v>
      </c>
      <c r="N21" s="32">
        <v>131902</v>
      </c>
      <c r="O21" s="32">
        <v>131902</v>
      </c>
      <c r="P21" s="32">
        <v>131902</v>
      </c>
      <c r="Q21" s="32">
        <v>131902</v>
      </c>
      <c r="R21" s="32">
        <v>131902</v>
      </c>
      <c r="S21" s="32">
        <v>131902</v>
      </c>
      <c r="T21" s="32">
        <v>131902</v>
      </c>
      <c r="U21" s="32">
        <v>131902</v>
      </c>
      <c r="V21" s="32">
        <v>131902</v>
      </c>
      <c r="W21" s="32">
        <v>131902</v>
      </c>
      <c r="Y21" s="32" t="s">
        <v>73</v>
      </c>
    </row>
    <row r="22" spans="1:25" s="32" customFormat="1" x14ac:dyDescent="0.25">
      <c r="A22" s="32">
        <v>14</v>
      </c>
      <c r="B22" s="32" t="s">
        <v>81</v>
      </c>
      <c r="C22" s="32">
        <v>42.61</v>
      </c>
      <c r="D22" s="32">
        <v>267356</v>
      </c>
      <c r="E22" s="32">
        <v>267356</v>
      </c>
      <c r="F22" s="32">
        <v>267356</v>
      </c>
      <c r="G22" s="32">
        <v>267356</v>
      </c>
      <c r="H22" s="32">
        <v>267356</v>
      </c>
      <c r="I22" s="32">
        <v>267356</v>
      </c>
      <c r="J22" s="32">
        <v>267356</v>
      </c>
      <c r="K22" s="32">
        <v>267356</v>
      </c>
      <c r="L22" s="32">
        <v>267356</v>
      </c>
      <c r="M22" s="32">
        <v>267356</v>
      </c>
      <c r="N22" s="32">
        <v>267356</v>
      </c>
      <c r="O22" s="32">
        <v>267356</v>
      </c>
      <c r="P22" s="32">
        <v>267356</v>
      </c>
      <c r="Q22" s="32">
        <v>267356</v>
      </c>
      <c r="R22" s="32">
        <v>267356</v>
      </c>
      <c r="S22" s="32">
        <v>267356</v>
      </c>
      <c r="T22" s="32">
        <v>267356</v>
      </c>
      <c r="U22" s="32">
        <v>267356</v>
      </c>
      <c r="V22" s="32">
        <v>267356</v>
      </c>
      <c r="W22" s="32">
        <v>267356</v>
      </c>
      <c r="Y22" s="32" t="s">
        <v>81</v>
      </c>
    </row>
    <row r="23" spans="1:25" s="32" customFormat="1" x14ac:dyDescent="0.25">
      <c r="A23" s="32">
        <v>20</v>
      </c>
      <c r="B23" s="32" t="s">
        <v>87</v>
      </c>
      <c r="C23" s="32">
        <v>42.58</v>
      </c>
      <c r="D23" s="32">
        <v>809831</v>
      </c>
      <c r="E23" s="32">
        <v>809831</v>
      </c>
      <c r="F23" s="32">
        <v>809831</v>
      </c>
      <c r="G23" s="32">
        <v>809831</v>
      </c>
      <c r="H23" s="32">
        <v>809831</v>
      </c>
      <c r="I23" s="32">
        <v>809831</v>
      </c>
      <c r="J23" s="32">
        <v>809831</v>
      </c>
      <c r="K23" s="32">
        <v>809831</v>
      </c>
      <c r="L23" s="32">
        <v>809831</v>
      </c>
      <c r="M23" s="32">
        <v>809831</v>
      </c>
      <c r="N23" s="32">
        <v>809831</v>
      </c>
      <c r="O23" s="32">
        <v>809831</v>
      </c>
      <c r="P23" s="32">
        <v>809831</v>
      </c>
      <c r="Q23" s="32">
        <v>809831</v>
      </c>
      <c r="R23" s="32">
        <v>809831</v>
      </c>
      <c r="S23" s="32">
        <v>809831</v>
      </c>
      <c r="T23" s="32">
        <v>809831</v>
      </c>
      <c r="U23" s="32">
        <v>809831</v>
      </c>
      <c r="V23" s="32">
        <v>809831</v>
      </c>
      <c r="W23" s="32">
        <v>809831</v>
      </c>
      <c r="Y23" s="32" t="s">
        <v>87</v>
      </c>
    </row>
    <row r="24" spans="1:25" s="32" customFormat="1" x14ac:dyDescent="0.25">
      <c r="A24" s="32">
        <v>21</v>
      </c>
      <c r="B24" s="32" t="s">
        <v>88</v>
      </c>
      <c r="C24" s="32">
        <v>42.58</v>
      </c>
      <c r="D24" s="32">
        <v>2052313</v>
      </c>
      <c r="E24" s="32">
        <v>2052313</v>
      </c>
      <c r="F24" s="32">
        <v>1939313</v>
      </c>
      <c r="G24" s="32">
        <v>1939313</v>
      </c>
      <c r="H24" s="32">
        <v>1939313</v>
      </c>
      <c r="I24" s="32">
        <v>1939313</v>
      </c>
      <c r="J24" s="32">
        <v>1939313</v>
      </c>
      <c r="K24" s="32">
        <v>1939313</v>
      </c>
      <c r="L24" s="32">
        <v>1939313</v>
      </c>
      <c r="M24" s="32">
        <v>1939313</v>
      </c>
      <c r="N24" s="32">
        <v>1939313</v>
      </c>
      <c r="O24" s="32">
        <v>1939313</v>
      </c>
      <c r="P24" s="32">
        <v>1939313</v>
      </c>
      <c r="Q24" s="32">
        <v>1939313</v>
      </c>
      <c r="R24" s="32">
        <v>1939313</v>
      </c>
      <c r="S24" s="32">
        <v>1939313</v>
      </c>
      <c r="T24" s="32">
        <v>1939313</v>
      </c>
      <c r="U24" s="32">
        <v>1939313</v>
      </c>
      <c r="V24" s="32">
        <v>1939313</v>
      </c>
      <c r="W24" s="32">
        <v>1939313</v>
      </c>
      <c r="Y24" s="32" t="s">
        <v>88</v>
      </c>
    </row>
    <row r="25" spans="1:25" s="32" customFormat="1" x14ac:dyDescent="0.25">
      <c r="A25" s="32">
        <v>22</v>
      </c>
      <c r="B25" s="32" t="s">
        <v>90</v>
      </c>
      <c r="C25" s="32">
        <v>28.07</v>
      </c>
      <c r="D25" s="32">
        <v>7395592</v>
      </c>
      <c r="E25" s="32">
        <v>7418565</v>
      </c>
      <c r="F25" s="32">
        <v>7418565</v>
      </c>
      <c r="G25" s="32">
        <v>7418565</v>
      </c>
      <c r="H25" s="32">
        <v>7418565</v>
      </c>
      <c r="I25" s="32">
        <v>7418565</v>
      </c>
      <c r="J25" s="32">
        <v>7418565</v>
      </c>
      <c r="K25" s="32">
        <v>7418565</v>
      </c>
      <c r="L25" s="32">
        <v>7175116</v>
      </c>
      <c r="M25" s="32">
        <v>7175116</v>
      </c>
      <c r="N25" s="32">
        <v>7175116</v>
      </c>
      <c r="O25" s="32">
        <v>6775086</v>
      </c>
      <c r="P25" s="32">
        <v>6700178</v>
      </c>
      <c r="Q25" s="32">
        <v>6700178</v>
      </c>
      <c r="R25" s="32">
        <v>6700178</v>
      </c>
      <c r="S25" s="32">
        <v>6700178</v>
      </c>
      <c r="T25" s="32">
        <v>6700178</v>
      </c>
      <c r="U25" s="32">
        <v>6650443</v>
      </c>
      <c r="V25" s="32">
        <v>6650443</v>
      </c>
      <c r="W25" s="32">
        <v>6650443</v>
      </c>
      <c r="Y25" s="32" t="s">
        <v>90</v>
      </c>
    </row>
    <row r="30" spans="1:25" x14ac:dyDescent="0.25">
      <c r="D30" s="1">
        <f>SUM(D2:D25)</f>
        <v>38566989</v>
      </c>
      <c r="E30" s="19">
        <f>SUM(E2:E25)</f>
        <v>38294327</v>
      </c>
      <c r="F30" s="19">
        <f t="shared" ref="F30:T30" si="0">SUM(F2:F25)</f>
        <v>30824995</v>
      </c>
      <c r="G30" s="19">
        <f t="shared" si="0"/>
        <v>29951597</v>
      </c>
      <c r="H30" s="19">
        <f t="shared" si="0"/>
        <v>29664793</v>
      </c>
      <c r="I30" s="19">
        <f t="shared" si="0"/>
        <v>28623238</v>
      </c>
      <c r="J30" s="19">
        <f t="shared" si="0"/>
        <v>19518206.399999999</v>
      </c>
      <c r="K30" s="19">
        <f t="shared" si="0"/>
        <v>19096120.399999999</v>
      </c>
      <c r="L30" s="19">
        <f t="shared" si="0"/>
        <v>18458968.399999999</v>
      </c>
      <c r="M30" s="19">
        <f t="shared" si="0"/>
        <v>18098750.399999999</v>
      </c>
      <c r="N30" s="19">
        <f t="shared" si="0"/>
        <v>17610041.399999999</v>
      </c>
      <c r="O30" s="19">
        <f t="shared" si="0"/>
        <v>16475521</v>
      </c>
      <c r="P30" s="19">
        <f t="shared" si="0"/>
        <v>15616503</v>
      </c>
      <c r="Q30" s="19">
        <f t="shared" si="0"/>
        <v>15266038</v>
      </c>
      <c r="R30" s="19">
        <f t="shared" si="0"/>
        <v>15202710</v>
      </c>
      <c r="S30" s="19">
        <f t="shared" si="0"/>
        <v>15152220</v>
      </c>
      <c r="T30" s="19">
        <f t="shared" si="0"/>
        <v>14526366</v>
      </c>
      <c r="U30" s="19">
        <f>SUM(U2:U25)</f>
        <v>14217888</v>
      </c>
      <c r="V30" s="19">
        <f>SUM(V2:V25)</f>
        <v>14209083</v>
      </c>
      <c r="W30" s="19">
        <f>SUM(W2:W25)</f>
        <v>14001295</v>
      </c>
    </row>
    <row r="31" spans="1:25" x14ac:dyDescent="0.25">
      <c r="B31" t="s">
        <v>2</v>
      </c>
      <c r="E31" s="19">
        <f t="shared" ref="E31:T31" si="1">IF(D30&gt;E30,D30-E30,"-")</f>
        <v>272662</v>
      </c>
      <c r="F31" s="19">
        <f t="shared" si="1"/>
        <v>7469332</v>
      </c>
      <c r="G31" s="19">
        <f t="shared" si="1"/>
        <v>873398</v>
      </c>
      <c r="H31" s="19">
        <f t="shared" si="1"/>
        <v>286804</v>
      </c>
      <c r="I31" s="19">
        <f t="shared" si="1"/>
        <v>1041555</v>
      </c>
      <c r="J31" s="19">
        <f t="shared" si="1"/>
        <v>9105031.6000000015</v>
      </c>
      <c r="K31" s="19">
        <f t="shared" si="1"/>
        <v>422086</v>
      </c>
      <c r="L31" s="19">
        <f t="shared" si="1"/>
        <v>637152</v>
      </c>
      <c r="M31" s="19">
        <f t="shared" si="1"/>
        <v>360218</v>
      </c>
      <c r="N31" s="19">
        <f t="shared" si="1"/>
        <v>488709</v>
      </c>
      <c r="O31" s="19">
        <f t="shared" si="1"/>
        <v>1134520.3999999985</v>
      </c>
      <c r="P31" s="19">
        <f t="shared" si="1"/>
        <v>859018</v>
      </c>
      <c r="Q31" s="19">
        <f t="shared" si="1"/>
        <v>350465</v>
      </c>
      <c r="R31" s="19">
        <f t="shared" si="1"/>
        <v>63328</v>
      </c>
      <c r="S31" s="19">
        <f t="shared" si="1"/>
        <v>50490</v>
      </c>
      <c r="T31" s="19">
        <f t="shared" si="1"/>
        <v>625854</v>
      </c>
      <c r="U31" s="19">
        <f>IF(T30&gt;U30,T30-U30,"-")</f>
        <v>308478</v>
      </c>
      <c r="V31" s="19">
        <f>IF(U30&gt;V30,U30-V30,"-")</f>
        <v>8805</v>
      </c>
      <c r="W31" s="19">
        <f>IF(V30&gt;W30,V30-W30,"-")</f>
        <v>207788</v>
      </c>
    </row>
    <row r="32" spans="1:25" x14ac:dyDescent="0.25">
      <c r="B32" t="s">
        <v>1</v>
      </c>
      <c r="C32" s="21">
        <f>SUMPRODUCT(D2:D25,C2:C25)/D30</f>
        <v>37.628011897687941</v>
      </c>
    </row>
  </sheetData>
  <autoFilter ref="A1:Y19" xr:uid="{00000000-0001-0000-0E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29"/>
  <sheetViews>
    <sheetView workbookViewId="0">
      <selection activeCell="E27" sqref="E27"/>
    </sheetView>
  </sheetViews>
  <sheetFormatPr defaultRowHeight="15" x14ac:dyDescent="0.25"/>
  <cols>
    <col min="1" max="1" width="6.5703125" customWidth="1"/>
  </cols>
  <sheetData>
    <row r="1" spans="1:25" x14ac:dyDescent="0.25">
      <c r="B1" t="s">
        <v>0</v>
      </c>
      <c r="C1" t="s">
        <v>1</v>
      </c>
      <c r="D1" s="19">
        <v>202204</v>
      </c>
      <c r="E1" s="19">
        <v>202205</v>
      </c>
      <c r="F1" s="19">
        <v>202206</v>
      </c>
      <c r="G1" s="19">
        <v>202207</v>
      </c>
      <c r="H1" s="19">
        <v>202208</v>
      </c>
      <c r="I1" s="19">
        <v>202209</v>
      </c>
      <c r="J1" s="19">
        <v>202210</v>
      </c>
      <c r="K1" s="19">
        <v>202211</v>
      </c>
      <c r="L1" s="19">
        <v>202212</v>
      </c>
      <c r="M1" s="19">
        <v>202301</v>
      </c>
      <c r="N1" s="19">
        <v>202302</v>
      </c>
      <c r="O1" s="19">
        <v>202303</v>
      </c>
      <c r="P1" s="19">
        <v>202304</v>
      </c>
      <c r="Q1" s="19">
        <v>202305</v>
      </c>
      <c r="R1" s="19">
        <v>202306</v>
      </c>
      <c r="S1" s="19">
        <v>202307</v>
      </c>
      <c r="T1" s="19">
        <v>202308</v>
      </c>
      <c r="U1" s="19">
        <v>202309</v>
      </c>
      <c r="V1" s="19">
        <v>202310</v>
      </c>
      <c r="W1" t="s">
        <v>358</v>
      </c>
      <c r="X1" t="s">
        <v>358</v>
      </c>
      <c r="Y1" t="s">
        <v>358</v>
      </c>
    </row>
    <row r="2" spans="1:25" x14ac:dyDescent="0.25">
      <c r="A2">
        <v>1</v>
      </c>
      <c r="B2" t="s">
        <v>93</v>
      </c>
      <c r="C2">
        <v>42.57</v>
      </c>
      <c r="D2">
        <v>2129163</v>
      </c>
      <c r="E2">
        <v>2134711</v>
      </c>
      <c r="F2">
        <v>1122738</v>
      </c>
      <c r="G2">
        <v>1122738</v>
      </c>
      <c r="H2">
        <v>874983</v>
      </c>
      <c r="I2">
        <v>874983</v>
      </c>
    </row>
    <row r="3" spans="1:25" x14ac:dyDescent="0.25">
      <c r="A3">
        <v>2</v>
      </c>
      <c r="B3" t="s">
        <v>94</v>
      </c>
      <c r="C3">
        <v>42.58</v>
      </c>
      <c r="D3">
        <v>954808</v>
      </c>
      <c r="E3">
        <v>467466</v>
      </c>
      <c r="F3">
        <v>147215</v>
      </c>
    </row>
    <row r="4" spans="1:25" x14ac:dyDescent="0.25">
      <c r="A4">
        <v>4</v>
      </c>
      <c r="B4" t="s">
        <v>96</v>
      </c>
      <c r="C4">
        <v>42.58</v>
      </c>
      <c r="D4">
        <v>26741</v>
      </c>
    </row>
    <row r="5" spans="1:25" x14ac:dyDescent="0.25">
      <c r="A5">
        <v>5</v>
      </c>
      <c r="B5" t="s">
        <v>97</v>
      </c>
      <c r="C5">
        <v>42.52</v>
      </c>
      <c r="D5">
        <v>108962</v>
      </c>
      <c r="E5">
        <v>8962</v>
      </c>
      <c r="F5">
        <v>8962</v>
      </c>
    </row>
    <row r="6" spans="1:25" x14ac:dyDescent="0.25">
      <c r="A6">
        <v>6</v>
      </c>
      <c r="B6" t="s">
        <v>98</v>
      </c>
      <c r="C6">
        <v>42.6</v>
      </c>
      <c r="D6">
        <v>374805</v>
      </c>
    </row>
    <row r="7" spans="1:25" x14ac:dyDescent="0.25">
      <c r="A7">
        <v>9</v>
      </c>
      <c r="B7" t="s">
        <v>101</v>
      </c>
      <c r="C7">
        <v>42.57</v>
      </c>
      <c r="D7">
        <v>302238</v>
      </c>
      <c r="E7">
        <v>310433</v>
      </c>
      <c r="F7">
        <v>318363</v>
      </c>
      <c r="G7">
        <v>325501</v>
      </c>
      <c r="H7">
        <v>325501</v>
      </c>
      <c r="I7">
        <v>325501</v>
      </c>
      <c r="J7">
        <v>325501</v>
      </c>
      <c r="K7">
        <v>169801</v>
      </c>
      <c r="L7">
        <v>132301</v>
      </c>
      <c r="M7">
        <v>94801</v>
      </c>
      <c r="N7">
        <v>57501</v>
      </c>
      <c r="O7">
        <v>31288</v>
      </c>
    </row>
    <row r="8" spans="1:25" x14ac:dyDescent="0.25">
      <c r="A8">
        <v>12</v>
      </c>
      <c r="B8" t="s">
        <v>104</v>
      </c>
      <c r="C8">
        <v>42.56</v>
      </c>
      <c r="D8">
        <v>4531821</v>
      </c>
      <c r="E8">
        <v>4531821</v>
      </c>
      <c r="F8">
        <v>4531821</v>
      </c>
    </row>
    <row r="9" spans="1:25" x14ac:dyDescent="0.25">
      <c r="A9">
        <v>14</v>
      </c>
      <c r="B9" t="s">
        <v>106</v>
      </c>
      <c r="C9">
        <v>37.130000000000003</v>
      </c>
      <c r="D9">
        <v>8587520</v>
      </c>
      <c r="E9">
        <v>8795883</v>
      </c>
      <c r="F9">
        <v>8997524</v>
      </c>
      <c r="G9">
        <v>9024410</v>
      </c>
      <c r="H9">
        <v>9024410</v>
      </c>
      <c r="I9">
        <v>9024410</v>
      </c>
      <c r="J9">
        <v>9024410</v>
      </c>
      <c r="K9">
        <v>9024410</v>
      </c>
      <c r="L9">
        <v>9024410</v>
      </c>
      <c r="M9">
        <v>9024410</v>
      </c>
      <c r="N9">
        <v>8973832</v>
      </c>
      <c r="O9">
        <v>8973832</v>
      </c>
      <c r="P9">
        <v>8387747</v>
      </c>
      <c r="Q9">
        <v>8241240</v>
      </c>
      <c r="R9">
        <v>8180856</v>
      </c>
    </row>
    <row r="10" spans="1:25" x14ac:dyDescent="0.25">
      <c r="A10">
        <v>15</v>
      </c>
      <c r="B10" t="s">
        <v>107</v>
      </c>
      <c r="C10">
        <v>42.57</v>
      </c>
      <c r="D10">
        <v>7367413</v>
      </c>
      <c r="E10">
        <v>6555410</v>
      </c>
      <c r="F10">
        <v>6715675</v>
      </c>
      <c r="G10">
        <v>6737043</v>
      </c>
      <c r="H10">
        <v>6737043</v>
      </c>
      <c r="I10">
        <v>6737043</v>
      </c>
      <c r="J10">
        <v>6737043</v>
      </c>
      <c r="K10">
        <v>6737043</v>
      </c>
    </row>
    <row r="11" spans="1:25" x14ac:dyDescent="0.25">
      <c r="A11">
        <v>17</v>
      </c>
      <c r="B11" t="s">
        <v>110</v>
      </c>
      <c r="C11">
        <v>42.57</v>
      </c>
      <c r="D11">
        <v>1891341</v>
      </c>
      <c r="E11">
        <v>1690541</v>
      </c>
      <c r="F11">
        <v>1690541</v>
      </c>
      <c r="G11">
        <v>1690541</v>
      </c>
      <c r="H11">
        <v>1690541</v>
      </c>
      <c r="I11">
        <v>1690541</v>
      </c>
      <c r="J11">
        <v>1690541</v>
      </c>
    </row>
    <row r="12" spans="1:25" s="25" customFormat="1" x14ac:dyDescent="0.25">
      <c r="A12" s="25">
        <v>3</v>
      </c>
      <c r="B12" s="25" t="s">
        <v>95</v>
      </c>
      <c r="C12" s="25">
        <v>42.58</v>
      </c>
      <c r="D12" s="25">
        <v>143190</v>
      </c>
      <c r="E12" s="25">
        <v>147012</v>
      </c>
      <c r="F12" s="25">
        <v>147875</v>
      </c>
      <c r="G12" s="25">
        <v>147875</v>
      </c>
      <c r="H12" s="25">
        <v>147875</v>
      </c>
      <c r="I12" s="25">
        <v>105875</v>
      </c>
      <c r="J12" s="25">
        <v>107856</v>
      </c>
      <c r="K12" s="25">
        <v>80054</v>
      </c>
      <c r="L12" s="25">
        <v>80054</v>
      </c>
      <c r="M12" s="25">
        <v>80054</v>
      </c>
      <c r="N12" s="25">
        <v>80054</v>
      </c>
      <c r="O12" s="25">
        <v>80054</v>
      </c>
      <c r="P12" s="25">
        <v>80054</v>
      </c>
      <c r="Q12" s="25">
        <v>80054</v>
      </c>
      <c r="R12" s="25">
        <v>80054</v>
      </c>
      <c r="S12" s="25">
        <v>80054</v>
      </c>
      <c r="T12" s="25">
        <v>80054</v>
      </c>
      <c r="U12" s="25">
        <v>80054</v>
      </c>
      <c r="V12" s="25">
        <v>80054</v>
      </c>
      <c r="W12" s="25" t="str">
        <f>VLOOKUP(B12,'[2]Список клиентов'!$H$8:$H$152,1,0)</f>
        <v>МК 6-1-177-2020</v>
      </c>
    </row>
    <row r="13" spans="1:25" s="23" customFormat="1" x14ac:dyDescent="0.25">
      <c r="A13" s="23">
        <v>19</v>
      </c>
      <c r="B13" s="23" t="s">
        <v>108</v>
      </c>
      <c r="C13" s="23">
        <v>37.130000000000003</v>
      </c>
      <c r="D13" s="23">
        <v>1111342</v>
      </c>
      <c r="E13" s="23">
        <v>1138519</v>
      </c>
      <c r="F13" s="23">
        <v>1164820</v>
      </c>
      <c r="G13" s="23">
        <v>1184108</v>
      </c>
      <c r="H13" s="23">
        <v>1184108</v>
      </c>
      <c r="I13" s="23">
        <v>1184108</v>
      </c>
      <c r="J13" s="23">
        <v>1184108</v>
      </c>
      <c r="K13" s="23">
        <v>1184108</v>
      </c>
      <c r="L13" s="23">
        <v>1184108</v>
      </c>
      <c r="M13" s="23">
        <v>1184108</v>
      </c>
      <c r="N13" s="23">
        <v>1184108</v>
      </c>
      <c r="O13" s="23">
        <v>1184108</v>
      </c>
      <c r="P13" s="23">
        <v>1184108</v>
      </c>
      <c r="Q13" s="23">
        <v>1184108</v>
      </c>
      <c r="R13" s="23">
        <v>1184108</v>
      </c>
      <c r="S13" s="23">
        <v>1184108</v>
      </c>
      <c r="T13" s="23">
        <v>1184108</v>
      </c>
      <c r="U13" s="23">
        <v>1184108</v>
      </c>
      <c r="V13" s="23">
        <v>1184108</v>
      </c>
      <c r="X13" s="23" t="s">
        <v>108</v>
      </c>
    </row>
    <row r="14" spans="1:25" s="23" customFormat="1" x14ac:dyDescent="0.25">
      <c r="A14" s="23">
        <v>20</v>
      </c>
      <c r="B14" s="23" t="s">
        <v>111</v>
      </c>
      <c r="C14" s="23">
        <v>42.57</v>
      </c>
      <c r="D14" s="23">
        <v>306591</v>
      </c>
      <c r="E14" s="23">
        <v>315034</v>
      </c>
      <c r="F14" s="23">
        <v>323204</v>
      </c>
      <c r="G14" s="23">
        <v>331647</v>
      </c>
      <c r="H14" s="23">
        <v>339000</v>
      </c>
      <c r="I14" s="23">
        <v>339000</v>
      </c>
      <c r="J14" s="23">
        <v>339000</v>
      </c>
      <c r="K14" s="23">
        <v>339000</v>
      </c>
      <c r="L14" s="23">
        <v>339000</v>
      </c>
      <c r="M14" s="23">
        <v>339000</v>
      </c>
      <c r="N14" s="23">
        <v>339000</v>
      </c>
      <c r="O14" s="23">
        <v>339000</v>
      </c>
      <c r="P14" s="23">
        <v>339000</v>
      </c>
      <c r="Q14" s="23">
        <v>339000</v>
      </c>
      <c r="R14" s="23">
        <v>339000</v>
      </c>
      <c r="S14" s="23">
        <v>339000</v>
      </c>
      <c r="T14" s="23">
        <v>339000</v>
      </c>
      <c r="U14" s="23">
        <v>339000</v>
      </c>
      <c r="V14" s="23">
        <v>339000</v>
      </c>
      <c r="X14" s="23" t="s">
        <v>111</v>
      </c>
    </row>
    <row r="15" spans="1:25" s="23" customFormat="1" x14ac:dyDescent="0.25">
      <c r="A15" s="23">
        <v>21</v>
      </c>
      <c r="B15" s="23" t="s">
        <v>112</v>
      </c>
      <c r="C15" s="23">
        <v>42.57</v>
      </c>
      <c r="D15" s="23">
        <v>793896</v>
      </c>
      <c r="E15" s="23">
        <v>815299</v>
      </c>
      <c r="F15" s="23">
        <v>815990</v>
      </c>
      <c r="G15" s="23">
        <v>815990</v>
      </c>
      <c r="H15" s="23">
        <v>815990</v>
      </c>
      <c r="I15" s="23">
        <v>765990</v>
      </c>
      <c r="J15" s="23">
        <v>765990</v>
      </c>
      <c r="K15" s="23">
        <v>765990</v>
      </c>
      <c r="L15" s="23">
        <v>765990</v>
      </c>
      <c r="M15" s="23">
        <v>765990</v>
      </c>
      <c r="N15" s="23">
        <v>765990</v>
      </c>
      <c r="O15" s="23">
        <v>765990</v>
      </c>
      <c r="P15" s="23">
        <v>765990</v>
      </c>
      <c r="Q15" s="23">
        <v>765990</v>
      </c>
      <c r="R15" s="23">
        <v>765990</v>
      </c>
      <c r="S15" s="23">
        <v>765990</v>
      </c>
      <c r="T15" s="23">
        <v>765990</v>
      </c>
      <c r="U15" s="23">
        <v>765990</v>
      </c>
      <c r="V15" s="23">
        <v>765990</v>
      </c>
      <c r="X15" s="23" t="s">
        <v>112</v>
      </c>
    </row>
    <row r="16" spans="1:25" s="23" customFormat="1" x14ac:dyDescent="0.25">
      <c r="A16" s="23">
        <v>22</v>
      </c>
      <c r="B16" s="23" t="s">
        <v>113</v>
      </c>
      <c r="C16" s="23">
        <v>42.57</v>
      </c>
      <c r="D16" s="23">
        <v>338762</v>
      </c>
      <c r="E16" s="23">
        <v>347935</v>
      </c>
      <c r="F16" s="23">
        <v>356812</v>
      </c>
      <c r="G16" s="23">
        <v>363322</v>
      </c>
      <c r="H16" s="23">
        <v>363322</v>
      </c>
      <c r="I16" s="23">
        <v>363322</v>
      </c>
      <c r="J16" s="23">
        <v>363322</v>
      </c>
      <c r="K16" s="23">
        <v>363322</v>
      </c>
      <c r="L16" s="23">
        <v>363322</v>
      </c>
      <c r="M16" s="23">
        <v>363322</v>
      </c>
      <c r="N16" s="23">
        <v>363322</v>
      </c>
      <c r="O16" s="23">
        <v>363322</v>
      </c>
      <c r="P16" s="23">
        <v>363322</v>
      </c>
      <c r="Q16" s="23">
        <v>363322</v>
      </c>
      <c r="R16" s="23">
        <v>363322</v>
      </c>
      <c r="S16" s="23">
        <v>363322</v>
      </c>
      <c r="T16" s="23">
        <v>363322</v>
      </c>
      <c r="U16" s="23">
        <v>363322</v>
      </c>
      <c r="V16" s="23">
        <v>363322</v>
      </c>
      <c r="X16" s="23" t="s">
        <v>113</v>
      </c>
    </row>
    <row r="17" spans="1:25" s="23" customFormat="1" x14ac:dyDescent="0.25">
      <c r="A17" s="23">
        <v>23</v>
      </c>
      <c r="B17" s="23" t="s">
        <v>115</v>
      </c>
      <c r="C17" s="23">
        <v>37.130000000000003</v>
      </c>
      <c r="D17" s="23">
        <v>1057524</v>
      </c>
      <c r="E17" s="23">
        <v>1083348</v>
      </c>
      <c r="F17" s="23">
        <v>1108339</v>
      </c>
      <c r="G17" s="23">
        <v>1118336</v>
      </c>
      <c r="H17" s="23">
        <v>1118336</v>
      </c>
      <c r="I17" s="23">
        <v>1118336</v>
      </c>
      <c r="J17" s="23">
        <v>1118336</v>
      </c>
      <c r="K17" s="23">
        <v>1118336</v>
      </c>
      <c r="L17" s="23">
        <v>1118336</v>
      </c>
      <c r="M17" s="23">
        <v>1118336</v>
      </c>
      <c r="N17" s="23">
        <v>1118336</v>
      </c>
      <c r="O17" s="23">
        <v>1118336</v>
      </c>
      <c r="P17" s="23">
        <v>1118336</v>
      </c>
      <c r="Q17" s="23">
        <v>1118336</v>
      </c>
      <c r="R17" s="23">
        <v>1118336</v>
      </c>
      <c r="S17" s="23">
        <v>1118336</v>
      </c>
      <c r="T17" s="23">
        <v>1118336</v>
      </c>
      <c r="U17" s="23">
        <v>1118336</v>
      </c>
      <c r="V17" s="23">
        <v>1118336</v>
      </c>
      <c r="X17" s="23" t="s">
        <v>115</v>
      </c>
    </row>
    <row r="18" spans="1:25" s="32" customFormat="1" x14ac:dyDescent="0.25">
      <c r="A18" s="32">
        <v>7</v>
      </c>
      <c r="B18" s="32" t="s">
        <v>99</v>
      </c>
      <c r="C18" s="32">
        <v>42.58</v>
      </c>
      <c r="D18" s="32">
        <v>568968</v>
      </c>
      <c r="E18" s="32">
        <v>582286</v>
      </c>
      <c r="F18" s="32">
        <v>583145</v>
      </c>
      <c r="G18" s="32">
        <v>583145</v>
      </c>
      <c r="H18" s="32">
        <v>583145</v>
      </c>
      <c r="I18" s="32">
        <v>583145</v>
      </c>
      <c r="J18" s="32">
        <v>514175</v>
      </c>
      <c r="K18" s="32">
        <v>514175</v>
      </c>
      <c r="L18" s="32">
        <v>514175</v>
      </c>
      <c r="M18" s="32">
        <v>514175</v>
      </c>
      <c r="N18" s="32">
        <v>514175</v>
      </c>
      <c r="O18" s="32">
        <v>514175</v>
      </c>
      <c r="P18" s="32">
        <v>514175</v>
      </c>
      <c r="Q18" s="32">
        <v>475763</v>
      </c>
      <c r="R18" s="32">
        <v>475763</v>
      </c>
      <c r="S18" s="32">
        <v>455934</v>
      </c>
      <c r="T18" s="32">
        <v>436311.6</v>
      </c>
      <c r="U18" s="32">
        <v>436311.6</v>
      </c>
      <c r="V18" s="32">
        <v>436311.6</v>
      </c>
      <c r="Y18" s="32" t="s">
        <v>99</v>
      </c>
    </row>
    <row r="19" spans="1:25" s="32" customFormat="1" x14ac:dyDescent="0.25">
      <c r="A19" s="32">
        <v>8</v>
      </c>
      <c r="B19" s="32" t="s">
        <v>100</v>
      </c>
      <c r="C19" s="32">
        <v>42.58</v>
      </c>
      <c r="D19" s="32">
        <v>261416</v>
      </c>
      <c r="E19" s="32">
        <v>267361</v>
      </c>
      <c r="F19" s="32">
        <v>267745</v>
      </c>
      <c r="G19" s="32">
        <v>267745</v>
      </c>
      <c r="H19" s="32">
        <v>267745</v>
      </c>
      <c r="I19" s="32">
        <v>267745</v>
      </c>
      <c r="J19" s="32">
        <v>267745</v>
      </c>
      <c r="K19" s="32">
        <v>267745</v>
      </c>
      <c r="L19" s="32">
        <v>267745</v>
      </c>
      <c r="M19" s="32">
        <v>267745</v>
      </c>
      <c r="N19" s="32">
        <v>267745</v>
      </c>
      <c r="O19" s="32">
        <v>267745</v>
      </c>
      <c r="P19" s="32">
        <v>267745</v>
      </c>
      <c r="Q19" s="32">
        <v>267745</v>
      </c>
      <c r="R19" s="32">
        <v>267745</v>
      </c>
      <c r="S19" s="32">
        <v>267745</v>
      </c>
      <c r="T19" s="32">
        <v>267745</v>
      </c>
      <c r="U19" s="32">
        <v>267745</v>
      </c>
      <c r="V19" s="32">
        <v>267745</v>
      </c>
      <c r="Y19" s="32" t="s">
        <v>100</v>
      </c>
    </row>
    <row r="20" spans="1:25" s="32" customFormat="1" x14ac:dyDescent="0.25">
      <c r="A20" s="32">
        <v>10</v>
      </c>
      <c r="B20" s="32" t="s">
        <v>102</v>
      </c>
      <c r="C20" s="32">
        <v>34.49</v>
      </c>
      <c r="D20" s="32">
        <v>4560697</v>
      </c>
      <c r="E20" s="32">
        <v>4665503</v>
      </c>
      <c r="F20" s="32">
        <v>4766928</v>
      </c>
      <c r="G20" s="32">
        <v>4871734</v>
      </c>
      <c r="H20" s="32">
        <v>4902162</v>
      </c>
      <c r="I20" s="32">
        <v>4902162</v>
      </c>
      <c r="J20" s="32">
        <v>4902162</v>
      </c>
      <c r="K20" s="32">
        <v>4902162</v>
      </c>
      <c r="L20" s="32">
        <v>4902162</v>
      </c>
      <c r="M20" s="32">
        <v>4902162</v>
      </c>
      <c r="N20" s="32">
        <v>4902162</v>
      </c>
      <c r="O20" s="32">
        <v>4902162</v>
      </c>
      <c r="P20" s="32">
        <v>1903362</v>
      </c>
      <c r="Q20" s="32">
        <v>1503562</v>
      </c>
      <c r="R20" s="32">
        <v>1503562</v>
      </c>
      <c r="S20" s="32">
        <v>1503562</v>
      </c>
      <c r="T20" s="32">
        <v>1503562</v>
      </c>
      <c r="U20" s="32">
        <v>1503562</v>
      </c>
      <c r="V20" s="32">
        <v>1503562</v>
      </c>
      <c r="Y20" s="32" t="s">
        <v>102</v>
      </c>
    </row>
    <row r="21" spans="1:25" s="32" customFormat="1" x14ac:dyDescent="0.25">
      <c r="A21" s="32">
        <v>11</v>
      </c>
      <c r="B21" s="32" t="s">
        <v>103</v>
      </c>
      <c r="C21" s="32">
        <v>42.58</v>
      </c>
      <c r="D21" s="32">
        <v>177190</v>
      </c>
      <c r="E21" s="32">
        <v>177190</v>
      </c>
      <c r="F21" s="32">
        <v>177190</v>
      </c>
      <c r="G21" s="32">
        <v>177190</v>
      </c>
      <c r="H21" s="32">
        <v>177190</v>
      </c>
      <c r="I21" s="32">
        <v>177190</v>
      </c>
      <c r="J21" s="32">
        <v>177190</v>
      </c>
      <c r="K21" s="32">
        <v>177190</v>
      </c>
      <c r="L21" s="32">
        <v>177190</v>
      </c>
      <c r="M21" s="32">
        <v>177190</v>
      </c>
      <c r="N21" s="32">
        <v>177190</v>
      </c>
      <c r="O21" s="32">
        <v>177190</v>
      </c>
      <c r="P21" s="32">
        <v>177190</v>
      </c>
      <c r="Q21" s="32">
        <v>177190</v>
      </c>
      <c r="R21" s="32">
        <v>177190</v>
      </c>
      <c r="S21" s="32">
        <v>177190</v>
      </c>
      <c r="T21" s="32">
        <v>177190</v>
      </c>
      <c r="U21" s="32">
        <v>177190</v>
      </c>
      <c r="V21" s="32">
        <v>177190</v>
      </c>
      <c r="Y21" s="32" t="s">
        <v>103</v>
      </c>
    </row>
    <row r="22" spans="1:25" s="32" customFormat="1" x14ac:dyDescent="0.25">
      <c r="A22" s="32">
        <v>13</v>
      </c>
      <c r="B22" s="32" t="s">
        <v>105</v>
      </c>
      <c r="C22" s="32">
        <v>42.57</v>
      </c>
      <c r="D22" s="32">
        <v>570521</v>
      </c>
      <c r="E22" s="32">
        <v>585809</v>
      </c>
      <c r="F22" s="32">
        <v>586795</v>
      </c>
      <c r="G22" s="32">
        <v>586795</v>
      </c>
      <c r="H22" s="32">
        <v>586795</v>
      </c>
      <c r="I22" s="32">
        <v>586795</v>
      </c>
      <c r="J22" s="32">
        <v>586795</v>
      </c>
      <c r="K22" s="32">
        <v>586795</v>
      </c>
      <c r="L22" s="32">
        <v>586795</v>
      </c>
      <c r="M22" s="32">
        <v>465526.35</v>
      </c>
      <c r="N22" s="32">
        <v>465526.35</v>
      </c>
      <c r="O22" s="32">
        <v>401512</v>
      </c>
      <c r="P22" s="32">
        <v>401512</v>
      </c>
      <c r="Q22" s="32">
        <v>401512</v>
      </c>
      <c r="R22" s="32">
        <v>337497.65</v>
      </c>
      <c r="S22" s="32">
        <v>337497.65</v>
      </c>
      <c r="T22" s="32">
        <v>73553.3</v>
      </c>
      <c r="U22" s="32">
        <v>73553.3</v>
      </c>
      <c r="V22" s="32">
        <v>73553.3</v>
      </c>
      <c r="Y22" s="32" t="s">
        <v>105</v>
      </c>
    </row>
    <row r="23" spans="1:25" s="32" customFormat="1" x14ac:dyDescent="0.25">
      <c r="A23" s="32">
        <v>16</v>
      </c>
      <c r="B23" s="32" t="s">
        <v>109</v>
      </c>
      <c r="C23" s="32">
        <v>42.57</v>
      </c>
      <c r="D23" s="32">
        <v>1970541</v>
      </c>
      <c r="E23" s="32">
        <v>1970541</v>
      </c>
      <c r="F23" s="32">
        <v>1970541</v>
      </c>
      <c r="G23" s="32">
        <v>1970541</v>
      </c>
      <c r="H23" s="32">
        <v>1970541</v>
      </c>
      <c r="I23" s="32">
        <v>1970541</v>
      </c>
      <c r="J23" s="32">
        <v>1970541</v>
      </c>
      <c r="K23" s="32">
        <v>1930541</v>
      </c>
      <c r="L23" s="32">
        <v>1905541</v>
      </c>
      <c r="M23" s="32">
        <v>1880541</v>
      </c>
      <c r="N23" s="32">
        <v>1855541</v>
      </c>
      <c r="O23" s="32">
        <v>1855541</v>
      </c>
      <c r="P23" s="32">
        <v>1855541</v>
      </c>
      <c r="Q23" s="32">
        <v>1855541</v>
      </c>
      <c r="R23" s="32">
        <v>1830541</v>
      </c>
      <c r="S23" s="32">
        <v>1805541</v>
      </c>
      <c r="T23" s="32">
        <v>1780541</v>
      </c>
      <c r="U23" s="32">
        <v>1780541</v>
      </c>
      <c r="V23" s="32">
        <v>1780541</v>
      </c>
      <c r="Y23" s="32" t="s">
        <v>109</v>
      </c>
    </row>
    <row r="24" spans="1:25" s="32" customFormat="1" x14ac:dyDescent="0.25">
      <c r="A24" s="32">
        <v>18</v>
      </c>
      <c r="B24" s="32" t="s">
        <v>114</v>
      </c>
      <c r="C24" s="32">
        <v>42.57</v>
      </c>
      <c r="D24" s="32">
        <v>1129205</v>
      </c>
      <c r="E24" s="32">
        <v>1159780</v>
      </c>
      <c r="F24" s="32">
        <v>1161753</v>
      </c>
      <c r="G24" s="32">
        <v>1161753</v>
      </c>
      <c r="H24" s="32">
        <v>1161753</v>
      </c>
      <c r="I24" s="32">
        <v>1161753</v>
      </c>
      <c r="J24" s="32">
        <v>1161753</v>
      </c>
      <c r="K24" s="32">
        <v>1161753</v>
      </c>
      <c r="L24" s="32">
        <v>1161753</v>
      </c>
      <c r="M24" s="32">
        <v>1161753</v>
      </c>
      <c r="N24" s="32">
        <v>1161753</v>
      </c>
      <c r="O24" s="32">
        <v>1161753</v>
      </c>
      <c r="P24" s="32">
        <v>1161753</v>
      </c>
      <c r="Q24" s="32">
        <v>1161753</v>
      </c>
      <c r="R24" s="32">
        <v>1161753</v>
      </c>
      <c r="S24" s="32">
        <v>1161753</v>
      </c>
      <c r="T24" s="32">
        <v>1161753</v>
      </c>
      <c r="U24" s="32">
        <v>1161753</v>
      </c>
      <c r="V24" s="32">
        <v>1161753</v>
      </c>
      <c r="Y24" s="32" t="s">
        <v>114</v>
      </c>
    </row>
    <row r="27" spans="1:25" x14ac:dyDescent="0.25">
      <c r="D27" s="1">
        <f>SUM(D2:D24)</f>
        <v>39264655</v>
      </c>
      <c r="E27" s="19">
        <f>SUM(E2:E24)</f>
        <v>37750844</v>
      </c>
      <c r="F27" s="19">
        <f>SUM(F2:F24)</f>
        <v>36963976</v>
      </c>
      <c r="G27" s="19">
        <f t="shared" ref="G27:U27" si="0">SUM(G2:G24)</f>
        <v>32480414</v>
      </c>
      <c r="H27" s="19">
        <f>SUM(H2:H24)</f>
        <v>32270440</v>
      </c>
      <c r="I27" s="19">
        <f t="shared" si="0"/>
        <v>32178440</v>
      </c>
      <c r="J27" s="19">
        <f t="shared" si="0"/>
        <v>31236468</v>
      </c>
      <c r="K27" s="19">
        <f t="shared" si="0"/>
        <v>29322425</v>
      </c>
      <c r="L27" s="19">
        <f t="shared" si="0"/>
        <v>22522882</v>
      </c>
      <c r="M27" s="19">
        <f t="shared" si="0"/>
        <v>22339113.350000001</v>
      </c>
      <c r="N27" s="19">
        <f t="shared" si="0"/>
        <v>22226235.350000001</v>
      </c>
      <c r="O27" s="19">
        <f t="shared" si="0"/>
        <v>22136008</v>
      </c>
      <c r="P27" s="19">
        <f t="shared" si="0"/>
        <v>18519835</v>
      </c>
      <c r="Q27" s="19">
        <f t="shared" si="0"/>
        <v>17935116</v>
      </c>
      <c r="R27" s="19">
        <f t="shared" si="0"/>
        <v>17785717.649999999</v>
      </c>
      <c r="S27" s="19">
        <f t="shared" si="0"/>
        <v>9560032.6500000004</v>
      </c>
      <c r="T27" s="19">
        <f t="shared" si="0"/>
        <v>9251465.8999999985</v>
      </c>
      <c r="U27" s="19">
        <f t="shared" si="0"/>
        <v>9251465.8999999985</v>
      </c>
      <c r="V27" s="19">
        <f t="shared" ref="V27" si="1">SUM(V2:V24)</f>
        <v>9251465.8999999985</v>
      </c>
    </row>
    <row r="28" spans="1:25" x14ac:dyDescent="0.25">
      <c r="B28" t="s">
        <v>2</v>
      </c>
      <c r="E28" s="19">
        <f t="shared" ref="E28:S28" si="2">IF(D27&gt;E27,D27-E27,"-")</f>
        <v>1513811</v>
      </c>
      <c r="F28" s="19">
        <f t="shared" si="2"/>
        <v>786868</v>
      </c>
      <c r="G28" s="19">
        <f t="shared" si="2"/>
        <v>4483562</v>
      </c>
      <c r="H28" s="19">
        <f t="shared" si="2"/>
        <v>209974</v>
      </c>
      <c r="I28" s="19">
        <f t="shared" si="2"/>
        <v>92000</v>
      </c>
      <c r="J28" s="19">
        <f t="shared" si="2"/>
        <v>941972</v>
      </c>
      <c r="K28" s="19">
        <f t="shared" si="2"/>
        <v>1914043</v>
      </c>
      <c r="L28" s="19">
        <f t="shared" si="2"/>
        <v>6799543</v>
      </c>
      <c r="M28" s="19">
        <f t="shared" si="2"/>
        <v>183768.64999999851</v>
      </c>
      <c r="N28" s="19">
        <f t="shared" si="2"/>
        <v>112878</v>
      </c>
      <c r="O28" s="19">
        <f t="shared" si="2"/>
        <v>90227.35000000149</v>
      </c>
      <c r="P28" s="19">
        <f t="shared" si="2"/>
        <v>3616173</v>
      </c>
      <c r="Q28" s="19">
        <f t="shared" si="2"/>
        <v>584719</v>
      </c>
      <c r="R28" s="19">
        <f t="shared" si="2"/>
        <v>149398.35000000149</v>
      </c>
      <c r="S28" s="19">
        <f t="shared" si="2"/>
        <v>8225684.9999999981</v>
      </c>
      <c r="T28" s="19">
        <f>IF(S27&gt;T27,S27-T27,"-")</f>
        <v>308566.75000000186</v>
      </c>
      <c r="U28" s="19" t="str">
        <f>IF(T27&gt;U27,T27-U27,"-")</f>
        <v>-</v>
      </c>
      <c r="V28" s="19" t="str">
        <f>IF(U27&gt;V27,U27-V27,"-")</f>
        <v>-</v>
      </c>
    </row>
    <row r="29" spans="1:25" x14ac:dyDescent="0.25">
      <c r="B29" t="s">
        <v>1</v>
      </c>
      <c r="C29" s="21">
        <f>SUMPRODUCT(D2:D24,C2:C24)/D27</f>
        <v>40.140757450180061</v>
      </c>
    </row>
  </sheetData>
  <autoFilter ref="A1:Y17" xr:uid="{00000000-0001-0000-0F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50"/>
  <sheetViews>
    <sheetView tabSelected="1" topLeftCell="A18" zoomScale="90" zoomScaleNormal="90" workbookViewId="0">
      <selection activeCell="D48" sqref="D48"/>
    </sheetView>
  </sheetViews>
  <sheetFormatPr defaultRowHeight="15" x14ac:dyDescent="0.25"/>
  <cols>
    <col min="18" max="18" width="11" bestFit="1" customWidth="1"/>
    <col min="19" max="21" width="11" customWidth="1"/>
  </cols>
  <sheetData>
    <row r="1" spans="1:24" x14ac:dyDescent="0.25">
      <c r="B1" s="19" t="s">
        <v>0</v>
      </c>
      <c r="C1" s="19" t="s">
        <v>1</v>
      </c>
      <c r="D1" s="19">
        <v>202205</v>
      </c>
      <c r="E1" s="19">
        <v>202206</v>
      </c>
      <c r="F1" s="19">
        <v>202207</v>
      </c>
      <c r="G1" s="19">
        <v>202208</v>
      </c>
      <c r="H1" s="19">
        <v>202209</v>
      </c>
      <c r="I1" s="19">
        <v>202210</v>
      </c>
      <c r="J1" s="19">
        <v>202211</v>
      </c>
      <c r="K1" s="19">
        <v>202212</v>
      </c>
      <c r="L1" s="19">
        <v>202301</v>
      </c>
      <c r="M1" s="19">
        <v>202302</v>
      </c>
      <c r="N1" s="19">
        <v>202303</v>
      </c>
      <c r="O1" s="19">
        <v>202304</v>
      </c>
      <c r="P1" s="19">
        <v>202305</v>
      </c>
      <c r="Q1" s="19">
        <v>202306</v>
      </c>
      <c r="R1" s="19">
        <v>202307</v>
      </c>
      <c r="S1" s="19">
        <v>202308</v>
      </c>
      <c r="T1" s="19">
        <v>202309</v>
      </c>
      <c r="U1" s="19">
        <v>202310</v>
      </c>
      <c r="V1" t="s">
        <v>358</v>
      </c>
      <c r="W1" t="s">
        <v>358</v>
      </c>
      <c r="X1" t="s">
        <v>358</v>
      </c>
    </row>
    <row r="2" spans="1:24" x14ac:dyDescent="0.25">
      <c r="A2">
        <v>1</v>
      </c>
      <c r="B2" t="s">
        <v>117</v>
      </c>
      <c r="C2">
        <v>42.57</v>
      </c>
      <c r="D2">
        <v>483774</v>
      </c>
      <c r="E2">
        <v>445872</v>
      </c>
      <c r="F2">
        <v>394259</v>
      </c>
      <c r="G2">
        <v>262609</v>
      </c>
      <c r="H2">
        <v>209913</v>
      </c>
      <c r="I2">
        <v>106189</v>
      </c>
      <c r="J2">
        <v>104128</v>
      </c>
    </row>
    <row r="3" spans="1:24" x14ac:dyDescent="0.25">
      <c r="A3">
        <v>2</v>
      </c>
      <c r="B3" t="s">
        <v>118</v>
      </c>
      <c r="C3">
        <v>42.54</v>
      </c>
      <c r="D3">
        <v>517554</v>
      </c>
      <c r="E3">
        <v>531116</v>
      </c>
      <c r="F3">
        <v>545130</v>
      </c>
    </row>
    <row r="4" spans="1:24" x14ac:dyDescent="0.25">
      <c r="A4">
        <v>3</v>
      </c>
      <c r="B4" t="s">
        <v>119</v>
      </c>
      <c r="C4">
        <v>42.59</v>
      </c>
      <c r="D4">
        <v>893106</v>
      </c>
      <c r="E4">
        <v>916777</v>
      </c>
      <c r="F4">
        <v>941237</v>
      </c>
      <c r="G4">
        <v>965697</v>
      </c>
      <c r="H4">
        <v>886903</v>
      </c>
      <c r="I4">
        <v>908305</v>
      </c>
      <c r="J4">
        <v>929018</v>
      </c>
      <c r="K4">
        <v>950421</v>
      </c>
      <c r="L4">
        <v>968371</v>
      </c>
      <c r="M4">
        <v>968371</v>
      </c>
      <c r="N4">
        <v>968371</v>
      </c>
      <c r="O4">
        <v>968371</v>
      </c>
      <c r="P4">
        <v>968371</v>
      </c>
      <c r="Q4">
        <v>968371</v>
      </c>
      <c r="R4">
        <v>868371</v>
      </c>
      <c r="S4">
        <v>745845</v>
      </c>
      <c r="T4">
        <v>745845</v>
      </c>
      <c r="U4">
        <v>745845</v>
      </c>
    </row>
    <row r="5" spans="1:24" x14ac:dyDescent="0.25">
      <c r="A5">
        <v>4</v>
      </c>
      <c r="B5" t="s">
        <v>120</v>
      </c>
      <c r="C5">
        <v>42.57</v>
      </c>
      <c r="D5">
        <v>608173</v>
      </c>
    </row>
    <row r="6" spans="1:24" x14ac:dyDescent="0.25">
      <c r="A6">
        <v>5</v>
      </c>
      <c r="B6" t="s">
        <v>121</v>
      </c>
      <c r="C6">
        <v>42.57</v>
      </c>
      <c r="D6">
        <v>2004570</v>
      </c>
      <c r="E6">
        <v>2007989</v>
      </c>
      <c r="F6">
        <v>2007989</v>
      </c>
      <c r="G6">
        <v>2007989</v>
      </c>
      <c r="H6">
        <v>1888982.66</v>
      </c>
      <c r="I6">
        <v>1888982.66</v>
      </c>
      <c r="J6">
        <v>1888982.66</v>
      </c>
      <c r="K6">
        <v>1888982.66</v>
      </c>
      <c r="L6">
        <v>1744673.06</v>
      </c>
      <c r="M6">
        <v>1600363.46</v>
      </c>
      <c r="N6">
        <v>1498553.86</v>
      </c>
      <c r="O6">
        <v>1396744.26</v>
      </c>
      <c r="P6">
        <v>1294934.6600000001</v>
      </c>
    </row>
    <row r="7" spans="1:24" x14ac:dyDescent="0.25">
      <c r="A7">
        <v>7</v>
      </c>
      <c r="B7" t="s">
        <v>125</v>
      </c>
      <c r="C7">
        <v>31.89</v>
      </c>
      <c r="D7">
        <v>1792656</v>
      </c>
    </row>
    <row r="8" spans="1:24" x14ac:dyDescent="0.25">
      <c r="A8">
        <v>8</v>
      </c>
      <c r="B8" t="s">
        <v>126</v>
      </c>
      <c r="C8">
        <v>31.87</v>
      </c>
      <c r="D8">
        <v>11292470</v>
      </c>
      <c r="E8">
        <v>6516623</v>
      </c>
      <c r="F8">
        <v>6590753</v>
      </c>
      <c r="G8">
        <v>6743956</v>
      </c>
      <c r="H8">
        <v>6892217</v>
      </c>
      <c r="I8">
        <v>7045420</v>
      </c>
      <c r="J8">
        <v>7084956</v>
      </c>
      <c r="K8">
        <v>7084956</v>
      </c>
      <c r="L8">
        <v>7084956</v>
      </c>
      <c r="M8">
        <v>7084956</v>
      </c>
      <c r="N8">
        <v>0</v>
      </c>
      <c r="O8">
        <v>0</v>
      </c>
      <c r="P8">
        <v>0</v>
      </c>
      <c r="Q8">
        <v>0</v>
      </c>
    </row>
    <row r="9" spans="1:24" x14ac:dyDescent="0.25">
      <c r="A9">
        <v>10</v>
      </c>
      <c r="B9" t="s">
        <v>128</v>
      </c>
      <c r="C9">
        <v>42.58</v>
      </c>
      <c r="D9">
        <v>1257159</v>
      </c>
      <c r="E9">
        <v>978518</v>
      </c>
      <c r="F9">
        <v>1007819</v>
      </c>
      <c r="G9">
        <v>1037120</v>
      </c>
      <c r="H9">
        <v>860476</v>
      </c>
      <c r="I9">
        <v>885956</v>
      </c>
      <c r="J9">
        <v>910612</v>
      </c>
      <c r="K9">
        <v>936091</v>
      </c>
      <c r="L9">
        <v>961571</v>
      </c>
      <c r="M9">
        <v>984585</v>
      </c>
      <c r="N9">
        <v>1010064</v>
      </c>
      <c r="O9">
        <v>1030612</v>
      </c>
      <c r="P9">
        <v>1030612</v>
      </c>
      <c r="Q9">
        <v>1030612</v>
      </c>
      <c r="R9">
        <v>1030612</v>
      </c>
      <c r="S9">
        <v>1030612</v>
      </c>
      <c r="T9">
        <v>1030612</v>
      </c>
      <c r="U9">
        <v>913774.65</v>
      </c>
    </row>
    <row r="10" spans="1:24" x14ac:dyDescent="0.25">
      <c r="A10">
        <v>11</v>
      </c>
      <c r="B10" t="s">
        <v>130</v>
      </c>
      <c r="C10">
        <v>42.57</v>
      </c>
      <c r="D10">
        <v>629660</v>
      </c>
      <c r="E10">
        <v>630756</v>
      </c>
      <c r="F10">
        <v>630756</v>
      </c>
      <c r="G10">
        <v>630756</v>
      </c>
      <c r="H10">
        <v>630756</v>
      </c>
      <c r="I10">
        <v>630756</v>
      </c>
    </row>
    <row r="11" spans="1:24" x14ac:dyDescent="0.25">
      <c r="A11">
        <v>12</v>
      </c>
      <c r="B11" t="s">
        <v>131</v>
      </c>
      <c r="C11">
        <v>42.56</v>
      </c>
      <c r="D11">
        <v>1967329</v>
      </c>
      <c r="E11">
        <v>1667114</v>
      </c>
      <c r="F11">
        <v>1710775</v>
      </c>
      <c r="G11">
        <v>1208653</v>
      </c>
      <c r="H11">
        <v>1243243</v>
      </c>
      <c r="I11">
        <v>1075809</v>
      </c>
      <c r="J11">
        <v>1104457</v>
      </c>
      <c r="K11">
        <v>1134060</v>
      </c>
      <c r="L11">
        <v>830038</v>
      </c>
      <c r="M11">
        <v>516164</v>
      </c>
      <c r="N11">
        <v>272566</v>
      </c>
      <c r="O11">
        <v>219975</v>
      </c>
    </row>
    <row r="12" spans="1:24" x14ac:dyDescent="0.25">
      <c r="A12">
        <v>17</v>
      </c>
      <c r="B12" t="s">
        <v>137</v>
      </c>
      <c r="C12">
        <v>42.55</v>
      </c>
      <c r="D12">
        <v>1836297</v>
      </c>
      <c r="E12">
        <v>1570956</v>
      </c>
      <c r="F12">
        <v>1388884</v>
      </c>
      <c r="G12">
        <v>1333328</v>
      </c>
      <c r="H12">
        <v>1277772</v>
      </c>
      <c r="I12">
        <v>1222216</v>
      </c>
      <c r="J12">
        <v>1166660</v>
      </c>
      <c r="K12">
        <v>1111104</v>
      </c>
      <c r="L12">
        <v>1055548</v>
      </c>
      <c r="M12">
        <v>1035748</v>
      </c>
      <c r="N12">
        <v>999848</v>
      </c>
      <c r="O12">
        <v>944348</v>
      </c>
      <c r="P12">
        <v>868848</v>
      </c>
      <c r="Q12">
        <v>832848</v>
      </c>
      <c r="R12">
        <v>777048</v>
      </c>
      <c r="S12">
        <v>722148</v>
      </c>
      <c r="T12">
        <v>666348</v>
      </c>
      <c r="U12">
        <v>611098</v>
      </c>
    </row>
    <row r="13" spans="1:24" x14ac:dyDescent="0.25">
      <c r="A13">
        <v>20</v>
      </c>
      <c r="B13" t="s">
        <v>140</v>
      </c>
      <c r="C13">
        <v>42.57</v>
      </c>
      <c r="D13">
        <v>1811389</v>
      </c>
      <c r="E13">
        <v>1411066</v>
      </c>
      <c r="F13">
        <v>1307410</v>
      </c>
      <c r="G13">
        <v>1345502</v>
      </c>
      <c r="H13">
        <v>1372536</v>
      </c>
      <c r="I13">
        <v>1372536</v>
      </c>
      <c r="J13">
        <v>1372536</v>
      </c>
      <c r="K13">
        <v>1372536</v>
      </c>
      <c r="L13">
        <v>1072536</v>
      </c>
      <c r="M13">
        <v>1072536</v>
      </c>
      <c r="N13">
        <v>878736</v>
      </c>
      <c r="O13">
        <v>857406</v>
      </c>
      <c r="P13">
        <v>857406</v>
      </c>
      <c r="Q13">
        <v>857406</v>
      </c>
      <c r="R13">
        <v>677406</v>
      </c>
      <c r="S13">
        <v>617321</v>
      </c>
      <c r="T13">
        <v>557321</v>
      </c>
      <c r="U13">
        <v>557321</v>
      </c>
    </row>
    <row r="14" spans="1:24" x14ac:dyDescent="0.25">
      <c r="A14">
        <v>24</v>
      </c>
      <c r="B14" t="s">
        <v>144</v>
      </c>
      <c r="C14">
        <v>42.53</v>
      </c>
      <c r="D14">
        <v>1955966</v>
      </c>
      <c r="E14">
        <v>1920966</v>
      </c>
      <c r="F14">
        <v>1825966</v>
      </c>
      <c r="G14">
        <v>1765966</v>
      </c>
      <c r="H14">
        <v>1765966</v>
      </c>
      <c r="I14">
        <v>1710966</v>
      </c>
      <c r="J14">
        <v>1655966</v>
      </c>
      <c r="K14">
        <v>1600966</v>
      </c>
      <c r="L14">
        <v>1485966</v>
      </c>
      <c r="M14">
        <v>1425966</v>
      </c>
      <c r="N14">
        <v>1365966</v>
      </c>
      <c r="O14">
        <v>1245966</v>
      </c>
      <c r="P14">
        <v>1185966</v>
      </c>
      <c r="Q14">
        <v>1135966</v>
      </c>
      <c r="R14">
        <v>1085966</v>
      </c>
      <c r="S14">
        <v>1013982</v>
      </c>
      <c r="T14">
        <v>945982</v>
      </c>
      <c r="U14">
        <v>895982</v>
      </c>
    </row>
    <row r="15" spans="1:24" x14ac:dyDescent="0.25">
      <c r="A15">
        <v>26</v>
      </c>
      <c r="B15" t="s">
        <v>146</v>
      </c>
      <c r="C15">
        <v>42.57</v>
      </c>
      <c r="D15">
        <v>6098564</v>
      </c>
      <c r="E15">
        <v>6255441</v>
      </c>
      <c r="F15">
        <v>5603530</v>
      </c>
      <c r="G15">
        <v>5037751</v>
      </c>
      <c r="H15">
        <v>5167203</v>
      </c>
      <c r="I15">
        <v>4393114</v>
      </c>
      <c r="J15">
        <v>3578506</v>
      </c>
      <c r="K15">
        <v>3685518</v>
      </c>
      <c r="L15">
        <v>3792531</v>
      </c>
      <c r="M15">
        <v>3686826</v>
      </c>
      <c r="N15">
        <v>2972061</v>
      </c>
      <c r="O15">
        <v>2943388</v>
      </c>
    </row>
    <row r="16" spans="1:24" x14ac:dyDescent="0.25">
      <c r="A16">
        <v>27</v>
      </c>
      <c r="B16" t="s">
        <v>147</v>
      </c>
      <c r="C16">
        <v>42.57</v>
      </c>
      <c r="D16">
        <v>4594646</v>
      </c>
      <c r="E16">
        <v>4259678</v>
      </c>
      <c r="F16">
        <v>4367965</v>
      </c>
      <c r="G16">
        <v>3712131</v>
      </c>
      <c r="H16">
        <v>2972129</v>
      </c>
      <c r="I16">
        <v>2760507</v>
      </c>
      <c r="J16">
        <v>2840642</v>
      </c>
      <c r="K16">
        <v>2923450</v>
      </c>
      <c r="L16">
        <v>2122967</v>
      </c>
      <c r="M16">
        <v>2130652</v>
      </c>
      <c r="N16">
        <v>2192827</v>
      </c>
    </row>
    <row r="17" spans="1:24" x14ac:dyDescent="0.25">
      <c r="A17">
        <v>29</v>
      </c>
      <c r="B17" t="s">
        <v>150</v>
      </c>
      <c r="C17">
        <v>42.57</v>
      </c>
      <c r="D17">
        <v>1091755</v>
      </c>
      <c r="E17">
        <v>1120111</v>
      </c>
      <c r="F17">
        <v>1149075</v>
      </c>
      <c r="G17">
        <v>1142566</v>
      </c>
      <c r="H17">
        <v>1135123</v>
      </c>
      <c r="I17">
        <v>1131195</v>
      </c>
      <c r="J17">
        <v>1157435</v>
      </c>
      <c r="K17">
        <v>1186662</v>
      </c>
      <c r="L17">
        <v>1215890</v>
      </c>
      <c r="M17">
        <v>1242289</v>
      </c>
      <c r="N17">
        <v>1254545</v>
      </c>
      <c r="O17">
        <v>1252745</v>
      </c>
      <c r="P17">
        <v>1252745</v>
      </c>
      <c r="Q17">
        <v>1252745</v>
      </c>
      <c r="R17">
        <v>1252745</v>
      </c>
      <c r="S17">
        <v>1252745</v>
      </c>
      <c r="T17">
        <v>1252745</v>
      </c>
      <c r="U17">
        <v>1252745</v>
      </c>
    </row>
    <row r="18" spans="1:24" s="25" customFormat="1" x14ac:dyDescent="0.25">
      <c r="A18" s="25">
        <v>9</v>
      </c>
      <c r="B18" s="25" t="s">
        <v>127</v>
      </c>
      <c r="C18" s="25">
        <v>42.58</v>
      </c>
      <c r="D18" s="25">
        <v>3016920</v>
      </c>
      <c r="E18" s="25">
        <v>3093194</v>
      </c>
      <c r="F18" s="25">
        <v>3172011</v>
      </c>
      <c r="G18" s="25">
        <v>3179638</v>
      </c>
      <c r="H18" s="25">
        <v>2165826</v>
      </c>
      <c r="I18" s="25">
        <v>2165826</v>
      </c>
      <c r="J18" s="25">
        <v>2165826</v>
      </c>
      <c r="K18" s="25">
        <v>2148795</v>
      </c>
      <c r="L18" s="25">
        <v>1934795</v>
      </c>
      <c r="M18" s="25">
        <v>1894775</v>
      </c>
      <c r="N18" s="25">
        <v>1894775</v>
      </c>
      <c r="O18" s="25">
        <v>1894775</v>
      </c>
      <c r="P18" s="25">
        <v>1894775</v>
      </c>
      <c r="Q18" s="25">
        <v>1894775</v>
      </c>
      <c r="R18" s="25">
        <v>1894775</v>
      </c>
      <c r="S18" s="25">
        <v>1894775</v>
      </c>
      <c r="T18" s="25">
        <v>1894775</v>
      </c>
      <c r="U18" s="25">
        <v>1894775</v>
      </c>
      <c r="V18" s="25" t="s">
        <v>127</v>
      </c>
    </row>
    <row r="19" spans="1:24" s="23" customFormat="1" x14ac:dyDescent="0.25">
      <c r="A19" s="23">
        <v>32</v>
      </c>
      <c r="B19" s="23" t="s">
        <v>122</v>
      </c>
      <c r="C19" s="23">
        <v>42.57</v>
      </c>
      <c r="D19" s="23">
        <v>281264</v>
      </c>
      <c r="E19" s="23">
        <v>288662</v>
      </c>
      <c r="F19" s="23">
        <v>295073</v>
      </c>
      <c r="G19" s="23">
        <v>295073</v>
      </c>
      <c r="H19" s="23">
        <v>295073</v>
      </c>
      <c r="I19" s="23">
        <v>295073</v>
      </c>
      <c r="J19" s="23">
        <v>295073</v>
      </c>
      <c r="K19" s="23">
        <v>295073</v>
      </c>
      <c r="L19" s="23">
        <v>295073</v>
      </c>
      <c r="M19" s="23">
        <v>295073</v>
      </c>
      <c r="N19" s="23">
        <v>295073</v>
      </c>
      <c r="O19" s="23">
        <v>295073</v>
      </c>
      <c r="P19" s="23">
        <v>295073</v>
      </c>
      <c r="Q19" s="23">
        <v>295073</v>
      </c>
      <c r="R19" s="23">
        <v>295073</v>
      </c>
      <c r="S19" s="23">
        <v>295073</v>
      </c>
      <c r="T19" s="23">
        <v>295073</v>
      </c>
      <c r="U19" s="23">
        <v>295073</v>
      </c>
      <c r="W19" s="23" t="s">
        <v>122</v>
      </c>
    </row>
    <row r="20" spans="1:24" s="23" customFormat="1" x14ac:dyDescent="0.25">
      <c r="A20" s="23">
        <v>33</v>
      </c>
      <c r="B20" s="23" t="s">
        <v>123</v>
      </c>
      <c r="C20" s="23">
        <v>42.57</v>
      </c>
      <c r="D20" s="23">
        <v>224066</v>
      </c>
      <c r="E20" s="23">
        <v>186507</v>
      </c>
      <c r="F20" s="23">
        <v>186507</v>
      </c>
      <c r="G20" s="23">
        <v>186507</v>
      </c>
      <c r="H20" s="23">
        <v>186507</v>
      </c>
      <c r="I20" s="23">
        <v>186507</v>
      </c>
      <c r="J20" s="23">
        <v>186507</v>
      </c>
      <c r="K20" s="23">
        <v>186507</v>
      </c>
      <c r="L20" s="23">
        <v>186507</v>
      </c>
      <c r="M20" s="23">
        <v>186507</v>
      </c>
      <c r="N20" s="23">
        <v>186507</v>
      </c>
      <c r="O20" s="23">
        <v>186507</v>
      </c>
      <c r="P20" s="23">
        <v>186507</v>
      </c>
      <c r="Q20" s="23">
        <v>186507</v>
      </c>
      <c r="R20" s="23">
        <v>186507</v>
      </c>
      <c r="S20" s="23">
        <v>186507</v>
      </c>
      <c r="T20" s="23">
        <v>186507</v>
      </c>
      <c r="U20" s="23">
        <v>186507</v>
      </c>
      <c r="W20" s="23" t="s">
        <v>123</v>
      </c>
    </row>
    <row r="21" spans="1:24" s="23" customFormat="1" x14ac:dyDescent="0.25">
      <c r="A21" s="23">
        <v>34</v>
      </c>
      <c r="B21" s="23" t="s">
        <v>129</v>
      </c>
      <c r="C21" s="23">
        <v>42.57</v>
      </c>
      <c r="D21" s="23">
        <v>426276</v>
      </c>
      <c r="E21" s="23">
        <v>437388</v>
      </c>
      <c r="F21" s="23">
        <v>448870</v>
      </c>
      <c r="G21" s="23">
        <v>460352</v>
      </c>
      <c r="H21" s="23">
        <v>471464</v>
      </c>
      <c r="I21" s="23">
        <v>482946</v>
      </c>
      <c r="J21" s="23">
        <v>482946</v>
      </c>
      <c r="K21" s="23">
        <v>482946</v>
      </c>
      <c r="L21" s="23">
        <v>482946</v>
      </c>
      <c r="M21" s="23">
        <v>482946</v>
      </c>
      <c r="N21" s="23">
        <v>482946</v>
      </c>
      <c r="O21" s="23">
        <v>482946</v>
      </c>
      <c r="P21" s="23">
        <v>482946</v>
      </c>
      <c r="Q21" s="23">
        <v>482946</v>
      </c>
      <c r="R21" s="23">
        <v>482946</v>
      </c>
      <c r="S21" s="23">
        <v>482946</v>
      </c>
      <c r="T21" s="23">
        <v>482946</v>
      </c>
      <c r="U21" s="23">
        <v>482946</v>
      </c>
      <c r="W21" s="23" t="s">
        <v>129</v>
      </c>
    </row>
    <row r="22" spans="1:24" s="23" customFormat="1" x14ac:dyDescent="0.25">
      <c r="A22" s="23">
        <v>35</v>
      </c>
      <c r="B22" s="23" t="s">
        <v>134</v>
      </c>
      <c r="C22" s="23">
        <v>42.58</v>
      </c>
      <c r="D22" s="23">
        <v>457845</v>
      </c>
      <c r="E22" s="23">
        <v>469705</v>
      </c>
      <c r="F22" s="23">
        <v>479983</v>
      </c>
      <c r="G22" s="23">
        <v>479983</v>
      </c>
      <c r="H22" s="23">
        <v>479983</v>
      </c>
      <c r="I22" s="23">
        <v>479983</v>
      </c>
      <c r="J22" s="23">
        <v>479983</v>
      </c>
      <c r="K22" s="23">
        <v>479983</v>
      </c>
      <c r="L22" s="23">
        <v>479983</v>
      </c>
      <c r="M22" s="23">
        <v>479983</v>
      </c>
      <c r="N22" s="23">
        <v>479983</v>
      </c>
      <c r="O22" s="23">
        <v>479983</v>
      </c>
      <c r="P22" s="23">
        <v>479983</v>
      </c>
      <c r="Q22" s="23">
        <v>479983</v>
      </c>
      <c r="R22" s="23">
        <v>479983</v>
      </c>
      <c r="S22" s="23">
        <v>479983</v>
      </c>
      <c r="T22" s="23">
        <v>479983</v>
      </c>
      <c r="U22" s="23">
        <v>479983</v>
      </c>
      <c r="W22" s="23" t="s">
        <v>134</v>
      </c>
    </row>
    <row r="23" spans="1:24" s="23" customFormat="1" x14ac:dyDescent="0.25">
      <c r="A23" s="23">
        <v>36</v>
      </c>
      <c r="B23" s="23" t="s">
        <v>155</v>
      </c>
      <c r="C23" s="23">
        <v>31.87</v>
      </c>
      <c r="D23" s="23">
        <v>1013261</v>
      </c>
      <c r="E23" s="23">
        <v>1034936</v>
      </c>
      <c r="F23" s="23">
        <v>1045051</v>
      </c>
      <c r="G23" s="23">
        <v>1045051</v>
      </c>
      <c r="H23" s="23">
        <v>1045051</v>
      </c>
      <c r="I23" s="23">
        <v>1045051</v>
      </c>
      <c r="J23" s="23">
        <v>1045051</v>
      </c>
      <c r="K23" s="23">
        <v>1045051</v>
      </c>
      <c r="L23" s="23">
        <v>1045051</v>
      </c>
      <c r="M23" s="23">
        <v>1045051</v>
      </c>
      <c r="N23" s="23">
        <v>1045051</v>
      </c>
      <c r="O23" s="23">
        <v>1045051</v>
      </c>
      <c r="P23" s="23">
        <v>1045051</v>
      </c>
      <c r="Q23" s="23">
        <v>1045051</v>
      </c>
      <c r="R23" s="23">
        <v>1045051</v>
      </c>
      <c r="S23" s="23">
        <v>1045051</v>
      </c>
      <c r="T23" s="23">
        <v>1045051</v>
      </c>
      <c r="U23" s="23">
        <v>1045051</v>
      </c>
      <c r="W23" s="23" t="s">
        <v>155</v>
      </c>
    </row>
    <row r="24" spans="1:24" s="23" customFormat="1" x14ac:dyDescent="0.25">
      <c r="A24" s="23">
        <v>37</v>
      </c>
      <c r="B24" s="23" t="s">
        <v>149</v>
      </c>
      <c r="C24" s="23">
        <v>37.130000000000003</v>
      </c>
      <c r="D24" s="23">
        <v>1040266</v>
      </c>
      <c r="E24" s="23">
        <v>1065106</v>
      </c>
      <c r="F24" s="23">
        <v>1090774</v>
      </c>
      <c r="G24" s="23">
        <v>1116442</v>
      </c>
      <c r="H24" s="23">
        <v>1141282</v>
      </c>
      <c r="I24" s="23">
        <v>1166950</v>
      </c>
      <c r="J24" s="23">
        <v>1166950</v>
      </c>
      <c r="K24" s="23">
        <v>1166950</v>
      </c>
      <c r="L24" s="23">
        <v>1166950</v>
      </c>
      <c r="M24" s="23">
        <v>1166950</v>
      </c>
      <c r="N24" s="23">
        <v>1166950</v>
      </c>
      <c r="O24" s="23">
        <v>1166950</v>
      </c>
      <c r="P24" s="23">
        <v>1166950</v>
      </c>
      <c r="Q24" s="23">
        <v>1166950</v>
      </c>
      <c r="R24" s="23">
        <v>1166950</v>
      </c>
      <c r="S24" s="23">
        <v>1166950</v>
      </c>
      <c r="T24" s="23">
        <v>1166950</v>
      </c>
      <c r="U24" s="23">
        <v>1166950</v>
      </c>
      <c r="W24" s="23" t="s">
        <v>149</v>
      </c>
    </row>
    <row r="25" spans="1:24" s="23" customFormat="1" x14ac:dyDescent="0.25">
      <c r="A25" s="23">
        <v>38</v>
      </c>
      <c r="B25" s="23" t="s">
        <v>153</v>
      </c>
      <c r="C25" s="23">
        <v>42.57</v>
      </c>
      <c r="D25" s="23">
        <v>1110061</v>
      </c>
      <c r="E25" s="23">
        <v>1139199</v>
      </c>
      <c r="F25" s="23">
        <v>1150854</v>
      </c>
      <c r="G25" s="23">
        <v>1150854</v>
      </c>
      <c r="H25" s="23">
        <v>1150854</v>
      </c>
      <c r="I25" s="23">
        <v>1150854</v>
      </c>
      <c r="J25" s="23">
        <v>1150854</v>
      </c>
      <c r="K25" s="23">
        <v>1150854</v>
      </c>
      <c r="L25" s="23">
        <v>1150854</v>
      </c>
      <c r="M25" s="23">
        <v>1150854</v>
      </c>
      <c r="N25" s="23">
        <v>1150854</v>
      </c>
      <c r="O25" s="23">
        <v>1150854</v>
      </c>
      <c r="P25" s="23">
        <v>1150854</v>
      </c>
      <c r="Q25" s="23">
        <v>1150854</v>
      </c>
      <c r="R25" s="23">
        <v>1150854</v>
      </c>
      <c r="S25" s="23">
        <v>1150854</v>
      </c>
      <c r="T25" s="23">
        <v>1150854</v>
      </c>
      <c r="U25" s="23">
        <v>1150854</v>
      </c>
      <c r="W25" s="23" t="s">
        <v>153</v>
      </c>
    </row>
    <row r="26" spans="1:24" s="23" customFormat="1" x14ac:dyDescent="0.25">
      <c r="A26" s="23">
        <v>39</v>
      </c>
      <c r="B26" s="23" t="s">
        <v>154</v>
      </c>
      <c r="C26" s="23">
        <v>42.57</v>
      </c>
      <c r="D26" s="23">
        <v>1025451</v>
      </c>
      <c r="E26" s="23">
        <v>990973</v>
      </c>
      <c r="F26" s="23">
        <v>1018410</v>
      </c>
      <c r="G26" s="23">
        <v>988877</v>
      </c>
      <c r="H26" s="23">
        <v>964800</v>
      </c>
      <c r="I26" s="23">
        <v>944690</v>
      </c>
      <c r="J26" s="23">
        <v>944690</v>
      </c>
      <c r="K26" s="23">
        <v>944690</v>
      </c>
      <c r="L26" s="23">
        <v>944690</v>
      </c>
      <c r="M26" s="23">
        <v>944690</v>
      </c>
      <c r="N26" s="23">
        <v>944690</v>
      </c>
      <c r="O26" s="23">
        <v>944690</v>
      </c>
      <c r="P26" s="23">
        <v>944690</v>
      </c>
      <c r="Q26" s="23">
        <v>944690</v>
      </c>
      <c r="R26" s="23">
        <v>944690</v>
      </c>
      <c r="S26" s="23">
        <v>944690</v>
      </c>
      <c r="T26" s="23">
        <v>944690</v>
      </c>
      <c r="U26" s="23">
        <v>944690</v>
      </c>
      <c r="W26" s="23" t="s">
        <v>154</v>
      </c>
    </row>
    <row r="27" spans="1:24" s="23" customFormat="1" x14ac:dyDescent="0.25">
      <c r="A27" s="23">
        <v>40</v>
      </c>
      <c r="B27" s="23" t="s">
        <v>151</v>
      </c>
      <c r="C27" s="23">
        <v>42.57</v>
      </c>
      <c r="D27" s="23">
        <v>1087539</v>
      </c>
      <c r="E27" s="23">
        <v>1115881</v>
      </c>
      <c r="F27" s="23">
        <v>1127218</v>
      </c>
      <c r="G27" s="23">
        <v>1127218</v>
      </c>
      <c r="H27" s="23">
        <v>1127218</v>
      </c>
      <c r="I27" s="23">
        <v>957110</v>
      </c>
      <c r="J27" s="23">
        <v>957110</v>
      </c>
      <c r="K27" s="23">
        <v>957110</v>
      </c>
      <c r="L27" s="23">
        <v>957110</v>
      </c>
      <c r="M27" s="23">
        <v>957110</v>
      </c>
      <c r="N27" s="23">
        <v>957110</v>
      </c>
      <c r="O27" s="23">
        <v>957110</v>
      </c>
      <c r="P27" s="23">
        <v>957110</v>
      </c>
      <c r="Q27" s="23">
        <v>957110</v>
      </c>
      <c r="R27" s="23">
        <v>957110</v>
      </c>
      <c r="S27" s="23">
        <v>957110</v>
      </c>
      <c r="T27" s="23">
        <v>957110</v>
      </c>
      <c r="U27" s="23">
        <v>957110</v>
      </c>
      <c r="W27" s="23" t="s">
        <v>151</v>
      </c>
    </row>
    <row r="28" spans="1:24" s="23" customFormat="1" x14ac:dyDescent="0.25">
      <c r="A28" s="23">
        <v>41</v>
      </c>
      <c r="B28" s="23" t="s">
        <v>156</v>
      </c>
      <c r="C28" s="23">
        <v>31.89</v>
      </c>
      <c r="D28" s="23">
        <v>1065003</v>
      </c>
      <c r="E28" s="23">
        <v>1087335</v>
      </c>
      <c r="F28" s="23">
        <v>1097757</v>
      </c>
      <c r="G28" s="23">
        <v>1097757</v>
      </c>
      <c r="H28" s="23">
        <v>1097757</v>
      </c>
      <c r="I28" s="23">
        <v>1097757</v>
      </c>
      <c r="J28" s="23">
        <v>1097757</v>
      </c>
      <c r="K28" s="23">
        <v>1097757</v>
      </c>
      <c r="L28" s="23">
        <v>1097757</v>
      </c>
      <c r="M28" s="23">
        <v>1097757</v>
      </c>
      <c r="N28" s="23">
        <v>1097757</v>
      </c>
      <c r="O28" s="23">
        <v>1097757</v>
      </c>
      <c r="P28" s="23">
        <v>1097757</v>
      </c>
      <c r="Q28" s="23">
        <v>1097757</v>
      </c>
      <c r="R28" s="23">
        <v>1097757</v>
      </c>
      <c r="S28" s="23">
        <v>1097757</v>
      </c>
      <c r="T28" s="23">
        <v>1097757</v>
      </c>
      <c r="U28" s="23">
        <v>1097757</v>
      </c>
      <c r="W28" s="23" t="s">
        <v>156</v>
      </c>
    </row>
    <row r="29" spans="1:24" s="23" customFormat="1" x14ac:dyDescent="0.25">
      <c r="A29" s="23">
        <v>42</v>
      </c>
      <c r="B29" s="23" t="s">
        <v>158</v>
      </c>
      <c r="C29" s="23">
        <v>42.57</v>
      </c>
      <c r="D29" s="23">
        <v>1105191</v>
      </c>
      <c r="E29" s="23">
        <v>993161</v>
      </c>
      <c r="F29" s="23">
        <v>1021140</v>
      </c>
      <c r="G29" s="23">
        <v>1049119</v>
      </c>
      <c r="H29" s="23">
        <v>1076196</v>
      </c>
      <c r="I29" s="23">
        <v>1085221</v>
      </c>
      <c r="J29" s="23">
        <v>1085221</v>
      </c>
      <c r="K29" s="23">
        <v>1085221</v>
      </c>
      <c r="L29" s="23">
        <v>1085221</v>
      </c>
      <c r="M29" s="23">
        <v>1085221</v>
      </c>
      <c r="N29" s="23">
        <v>1085221</v>
      </c>
      <c r="O29" s="23">
        <v>1085221</v>
      </c>
      <c r="P29" s="23">
        <v>1085221</v>
      </c>
      <c r="Q29" s="23">
        <v>1085221</v>
      </c>
      <c r="R29" s="23">
        <v>1085221</v>
      </c>
      <c r="S29" s="23">
        <v>1085221</v>
      </c>
      <c r="T29" s="23">
        <v>1085221</v>
      </c>
      <c r="U29" s="23">
        <v>1085221</v>
      </c>
      <c r="W29" s="23" t="s">
        <v>158</v>
      </c>
    </row>
    <row r="30" spans="1:24" s="23" customFormat="1" x14ac:dyDescent="0.25">
      <c r="A30" s="23">
        <v>43</v>
      </c>
      <c r="B30" s="23" t="s">
        <v>159</v>
      </c>
      <c r="C30" s="23">
        <v>31.89</v>
      </c>
      <c r="D30" s="23">
        <v>530182</v>
      </c>
      <c r="E30" s="23">
        <v>541330</v>
      </c>
      <c r="F30" s="23">
        <v>552851</v>
      </c>
      <c r="G30" s="23">
        <v>552108</v>
      </c>
      <c r="H30" s="23">
        <v>552108</v>
      </c>
      <c r="I30" s="23">
        <v>552108</v>
      </c>
      <c r="J30" s="23">
        <v>552108</v>
      </c>
      <c r="K30" s="23">
        <v>552108</v>
      </c>
      <c r="L30" s="23">
        <v>552108</v>
      </c>
      <c r="M30" s="23">
        <v>552108</v>
      </c>
      <c r="N30" s="23">
        <v>552108</v>
      </c>
      <c r="O30" s="23">
        <v>552108</v>
      </c>
      <c r="P30" s="23">
        <v>552108</v>
      </c>
      <c r="Q30" s="23">
        <v>552108</v>
      </c>
      <c r="R30" s="23">
        <v>552108</v>
      </c>
      <c r="S30" s="23">
        <v>552108</v>
      </c>
      <c r="T30" s="23">
        <v>552108</v>
      </c>
      <c r="U30" s="23">
        <v>552108</v>
      </c>
      <c r="W30" s="23" t="s">
        <v>159</v>
      </c>
    </row>
    <row r="31" spans="1:24" s="23" customFormat="1" x14ac:dyDescent="0.25">
      <c r="A31" s="23">
        <v>44</v>
      </c>
      <c r="B31" s="23" t="s">
        <v>160</v>
      </c>
      <c r="C31" s="23">
        <v>42.58</v>
      </c>
      <c r="D31" s="23">
        <v>327790</v>
      </c>
      <c r="E31" s="23">
        <v>336420</v>
      </c>
      <c r="F31" s="23">
        <v>345338</v>
      </c>
      <c r="G31" s="23">
        <v>354256</v>
      </c>
      <c r="H31" s="23">
        <v>362887</v>
      </c>
      <c r="I31" s="23">
        <v>371805</v>
      </c>
      <c r="J31" s="23">
        <v>371805</v>
      </c>
      <c r="K31" s="23">
        <v>371805</v>
      </c>
      <c r="L31" s="23">
        <v>371805</v>
      </c>
      <c r="M31" s="23">
        <v>371805</v>
      </c>
      <c r="N31" s="23">
        <v>371805</v>
      </c>
      <c r="O31" s="23">
        <v>371805</v>
      </c>
      <c r="P31" s="23">
        <v>371805</v>
      </c>
      <c r="Q31" s="23">
        <v>371805</v>
      </c>
      <c r="R31" s="23">
        <v>371805</v>
      </c>
      <c r="S31" s="23">
        <v>371805</v>
      </c>
      <c r="T31" s="23">
        <v>371805</v>
      </c>
      <c r="U31" s="23">
        <v>371805</v>
      </c>
      <c r="W31" s="23" t="s">
        <v>160</v>
      </c>
    </row>
    <row r="32" spans="1:24" s="32" customFormat="1" x14ac:dyDescent="0.25">
      <c r="A32" s="32">
        <v>6</v>
      </c>
      <c r="B32" s="32" t="s">
        <v>124</v>
      </c>
      <c r="C32" s="32">
        <v>42.59</v>
      </c>
      <c r="D32" s="32">
        <v>137549</v>
      </c>
      <c r="E32" s="32">
        <v>141135</v>
      </c>
      <c r="F32" s="32">
        <v>144839</v>
      </c>
      <c r="G32" s="32">
        <v>148544</v>
      </c>
      <c r="H32" s="32">
        <v>152129</v>
      </c>
      <c r="I32" s="32">
        <v>155833</v>
      </c>
      <c r="J32" s="32">
        <v>156670</v>
      </c>
      <c r="K32" s="32">
        <v>156670</v>
      </c>
      <c r="L32" s="32">
        <v>156670</v>
      </c>
      <c r="M32" s="32">
        <v>156670</v>
      </c>
      <c r="N32" s="32">
        <v>156670</v>
      </c>
      <c r="O32" s="32">
        <v>156670</v>
      </c>
      <c r="P32" s="32">
        <v>156670</v>
      </c>
      <c r="Q32" s="32">
        <v>156670</v>
      </c>
      <c r="R32" s="32">
        <v>156670</v>
      </c>
      <c r="S32" s="32">
        <v>156670</v>
      </c>
      <c r="T32" s="32">
        <v>156670</v>
      </c>
      <c r="U32" s="32">
        <v>156670</v>
      </c>
      <c r="X32" s="32" t="s">
        <v>124</v>
      </c>
    </row>
    <row r="33" spans="1:24" s="32" customFormat="1" x14ac:dyDescent="0.25">
      <c r="A33" s="32">
        <v>13</v>
      </c>
      <c r="B33" s="32" t="s">
        <v>132</v>
      </c>
      <c r="C33" s="32">
        <v>42.54</v>
      </c>
      <c r="D33" s="32">
        <v>379622</v>
      </c>
      <c r="E33" s="32">
        <v>358822</v>
      </c>
      <c r="F33" s="32">
        <v>358822</v>
      </c>
      <c r="G33" s="32">
        <v>358822</v>
      </c>
      <c r="H33" s="32">
        <v>358822</v>
      </c>
      <c r="I33" s="32">
        <v>358822</v>
      </c>
      <c r="J33" s="32">
        <v>358822</v>
      </c>
      <c r="K33" s="32">
        <v>358822</v>
      </c>
      <c r="L33" s="32">
        <v>358822</v>
      </c>
      <c r="M33" s="32">
        <v>358822</v>
      </c>
      <c r="N33" s="32">
        <v>358822</v>
      </c>
      <c r="O33" s="32">
        <v>358822</v>
      </c>
      <c r="P33" s="32">
        <v>343822</v>
      </c>
      <c r="Q33" s="32">
        <v>343822</v>
      </c>
      <c r="R33" s="32">
        <v>343822</v>
      </c>
      <c r="S33" s="32">
        <v>343822</v>
      </c>
      <c r="T33" s="32">
        <v>343822</v>
      </c>
      <c r="U33" s="32">
        <v>343822</v>
      </c>
      <c r="X33" s="32" t="s">
        <v>132</v>
      </c>
    </row>
    <row r="34" spans="1:24" s="32" customFormat="1" x14ac:dyDescent="0.25">
      <c r="A34" s="32">
        <v>14</v>
      </c>
      <c r="B34" s="32" t="s">
        <v>133</v>
      </c>
      <c r="C34" s="32">
        <v>42.57</v>
      </c>
      <c r="D34" s="32">
        <v>2543377</v>
      </c>
      <c r="E34" s="32">
        <v>2574676</v>
      </c>
      <c r="F34" s="32">
        <v>2574676</v>
      </c>
      <c r="G34" s="32">
        <v>2574676</v>
      </c>
      <c r="H34" s="32">
        <v>2574676</v>
      </c>
      <c r="I34" s="32">
        <v>2574676</v>
      </c>
      <c r="J34" s="32">
        <v>2574676</v>
      </c>
      <c r="K34" s="32">
        <v>2574676</v>
      </c>
      <c r="L34" s="32">
        <v>2574676</v>
      </c>
      <c r="M34" s="32">
        <v>2574676</v>
      </c>
      <c r="N34" s="32">
        <v>2574676</v>
      </c>
      <c r="O34" s="32">
        <v>2574676</v>
      </c>
      <c r="P34" s="32">
        <v>2574676</v>
      </c>
      <c r="Q34" s="32">
        <v>2574676</v>
      </c>
      <c r="R34" s="32">
        <v>2574676</v>
      </c>
      <c r="S34" s="32">
        <v>2574676</v>
      </c>
      <c r="T34" s="32">
        <v>2574676</v>
      </c>
      <c r="U34" s="32">
        <v>2574676</v>
      </c>
      <c r="X34" s="32" t="s">
        <v>133</v>
      </c>
    </row>
    <row r="35" spans="1:24" s="32" customFormat="1" x14ac:dyDescent="0.25">
      <c r="A35" s="32">
        <v>15</v>
      </c>
      <c r="B35" s="32" t="s">
        <v>135</v>
      </c>
      <c r="C35" s="32">
        <v>42.58</v>
      </c>
      <c r="D35" s="32">
        <v>1801682</v>
      </c>
      <c r="E35" s="32">
        <v>1823928</v>
      </c>
      <c r="F35" s="32">
        <v>1823928</v>
      </c>
      <c r="G35" s="32">
        <v>1823928</v>
      </c>
      <c r="H35" s="32">
        <v>1823928</v>
      </c>
      <c r="I35" s="32">
        <v>1778945</v>
      </c>
      <c r="J35" s="32">
        <v>1733962</v>
      </c>
      <c r="K35" s="32">
        <v>1688979</v>
      </c>
      <c r="L35" s="32">
        <v>1688979</v>
      </c>
      <c r="M35" s="32">
        <v>1628331</v>
      </c>
      <c r="N35" s="32">
        <v>1628331</v>
      </c>
      <c r="O35" s="32">
        <v>1628331</v>
      </c>
      <c r="P35" s="32">
        <v>1628331</v>
      </c>
      <c r="Q35" s="32">
        <v>1628331</v>
      </c>
      <c r="R35" s="32">
        <v>1628331</v>
      </c>
      <c r="S35" s="32">
        <v>1628331</v>
      </c>
      <c r="T35" s="32">
        <v>1628331</v>
      </c>
      <c r="U35" s="32">
        <v>1628331</v>
      </c>
      <c r="X35" s="32" t="s">
        <v>135</v>
      </c>
    </row>
    <row r="36" spans="1:24" s="32" customFormat="1" x14ac:dyDescent="0.25">
      <c r="A36" s="32">
        <v>16</v>
      </c>
      <c r="B36" s="32" t="s">
        <v>136</v>
      </c>
      <c r="C36" s="32">
        <v>42.57</v>
      </c>
      <c r="D36" s="32">
        <v>1135552</v>
      </c>
      <c r="E36" s="32">
        <v>1137525</v>
      </c>
      <c r="F36" s="32">
        <v>1137525</v>
      </c>
      <c r="G36" s="32">
        <v>1137525</v>
      </c>
      <c r="H36" s="32">
        <v>1080270.7</v>
      </c>
      <c r="I36" s="32">
        <v>883634.53</v>
      </c>
      <c r="J36" s="32">
        <v>826380.23</v>
      </c>
      <c r="K36" s="32">
        <v>826380.23</v>
      </c>
      <c r="L36" s="32">
        <v>826380.23</v>
      </c>
      <c r="M36" s="32">
        <v>762365.88</v>
      </c>
      <c r="N36" s="32">
        <v>762365.88</v>
      </c>
      <c r="O36" s="32">
        <v>698351.53</v>
      </c>
      <c r="P36" s="32">
        <v>634337.17999999993</v>
      </c>
      <c r="Q36" s="32">
        <v>634337.17999999993</v>
      </c>
      <c r="R36" s="32">
        <v>570322.83000000007</v>
      </c>
      <c r="S36" s="32">
        <v>570322.83000000007</v>
      </c>
      <c r="T36" s="32">
        <v>570322.83000000007</v>
      </c>
      <c r="U36" s="32">
        <v>570322.83000000007</v>
      </c>
      <c r="X36" s="32" t="s">
        <v>136</v>
      </c>
    </row>
    <row r="37" spans="1:24" s="32" customFormat="1" x14ac:dyDescent="0.25">
      <c r="A37" s="32">
        <v>18</v>
      </c>
      <c r="B37" s="32" t="s">
        <v>138</v>
      </c>
      <c r="C37" s="32">
        <v>42.57</v>
      </c>
      <c r="D37" s="32">
        <v>915109</v>
      </c>
      <c r="E37" s="32">
        <v>939125</v>
      </c>
      <c r="F37" s="32">
        <v>963942</v>
      </c>
      <c r="G37" s="32">
        <v>988758</v>
      </c>
      <c r="H37" s="32">
        <v>1012774</v>
      </c>
      <c r="I37" s="32">
        <v>1037591</v>
      </c>
      <c r="J37" s="32">
        <v>1061607</v>
      </c>
      <c r="K37" s="32">
        <v>1084022</v>
      </c>
      <c r="L37" s="32">
        <v>1084022</v>
      </c>
      <c r="M37" s="32">
        <v>1084022</v>
      </c>
      <c r="N37" s="32">
        <v>1084022</v>
      </c>
      <c r="O37" s="32">
        <v>1084022</v>
      </c>
      <c r="P37" s="32">
        <v>1084022</v>
      </c>
      <c r="Q37" s="32">
        <v>1084022</v>
      </c>
      <c r="R37" s="32">
        <v>1084022</v>
      </c>
      <c r="S37" s="32">
        <v>1084022</v>
      </c>
      <c r="T37" s="32">
        <v>1084022</v>
      </c>
      <c r="U37" s="32">
        <v>1084022</v>
      </c>
      <c r="X37" s="32" t="s">
        <v>138</v>
      </c>
    </row>
    <row r="38" spans="1:24" s="32" customFormat="1" x14ac:dyDescent="0.25">
      <c r="A38" s="32">
        <v>19</v>
      </c>
      <c r="B38" s="32" t="s">
        <v>139</v>
      </c>
      <c r="C38" s="32">
        <v>42.54</v>
      </c>
      <c r="D38" s="32">
        <v>3757291</v>
      </c>
      <c r="E38" s="32">
        <v>3757291</v>
      </c>
      <c r="F38" s="32">
        <v>3657291</v>
      </c>
      <c r="G38" s="32">
        <v>3647776</v>
      </c>
      <c r="H38" s="32">
        <v>3597776</v>
      </c>
      <c r="I38" s="32">
        <v>3552776</v>
      </c>
      <c r="J38" s="32">
        <v>3507776</v>
      </c>
      <c r="K38" s="32">
        <v>3467776</v>
      </c>
      <c r="L38" s="32">
        <v>3417776</v>
      </c>
      <c r="M38" s="32">
        <v>3367776</v>
      </c>
      <c r="N38" s="32">
        <v>3317776</v>
      </c>
      <c r="O38" s="32">
        <v>3267776</v>
      </c>
      <c r="P38" s="32">
        <v>3217776</v>
      </c>
      <c r="Q38" s="32">
        <v>3167776</v>
      </c>
      <c r="R38" s="32">
        <v>2812930</v>
      </c>
      <c r="S38" s="32">
        <v>2712930</v>
      </c>
      <c r="T38" s="32">
        <v>2712930</v>
      </c>
      <c r="U38" s="32">
        <v>2712930</v>
      </c>
      <c r="X38" s="32" t="s">
        <v>139</v>
      </c>
    </row>
    <row r="39" spans="1:24" s="32" customFormat="1" x14ac:dyDescent="0.25">
      <c r="A39" s="32">
        <v>21</v>
      </c>
      <c r="B39" s="32" t="s">
        <v>141</v>
      </c>
      <c r="C39" s="32">
        <v>42.54</v>
      </c>
      <c r="D39" s="32">
        <v>1914840</v>
      </c>
      <c r="E39" s="32">
        <v>1828840</v>
      </c>
      <c r="F39" s="32">
        <v>1828840</v>
      </c>
      <c r="G39" s="32">
        <v>1828840</v>
      </c>
      <c r="H39" s="32">
        <v>1828840</v>
      </c>
      <c r="I39" s="32">
        <v>1828840</v>
      </c>
      <c r="J39" s="32">
        <v>1828840</v>
      </c>
      <c r="K39" s="32">
        <v>1828840</v>
      </c>
      <c r="L39" s="32">
        <v>1828840</v>
      </c>
      <c r="M39" s="32">
        <v>1828840</v>
      </c>
      <c r="N39" s="32">
        <v>1828840</v>
      </c>
      <c r="O39" s="32">
        <v>1828840</v>
      </c>
      <c r="P39" s="32">
        <v>1828840</v>
      </c>
      <c r="Q39" s="32">
        <v>1828840</v>
      </c>
      <c r="R39" s="32">
        <v>1828840</v>
      </c>
      <c r="S39" s="32">
        <v>1828840</v>
      </c>
      <c r="T39" s="32">
        <v>1828840</v>
      </c>
      <c r="U39" s="32">
        <v>1828840</v>
      </c>
      <c r="X39" s="32" t="s">
        <v>141</v>
      </c>
    </row>
    <row r="40" spans="1:24" s="32" customFormat="1" x14ac:dyDescent="0.25">
      <c r="A40" s="32">
        <v>22</v>
      </c>
      <c r="B40" s="32" t="s">
        <v>142</v>
      </c>
      <c r="C40" s="32">
        <v>42.57</v>
      </c>
      <c r="D40" s="32">
        <v>236319</v>
      </c>
      <c r="E40" s="32">
        <v>242099</v>
      </c>
      <c r="F40" s="32">
        <v>244989</v>
      </c>
      <c r="G40" s="32">
        <v>244989</v>
      </c>
      <c r="H40" s="32">
        <v>244989</v>
      </c>
      <c r="I40" s="32">
        <v>244989</v>
      </c>
      <c r="J40" s="32">
        <v>231156</v>
      </c>
      <c r="K40" s="32">
        <v>208402</v>
      </c>
      <c r="L40" s="32">
        <v>181674</v>
      </c>
      <c r="M40" s="32">
        <v>181674</v>
      </c>
      <c r="N40" s="32">
        <v>181674</v>
      </c>
      <c r="O40" s="32">
        <v>101490</v>
      </c>
      <c r="P40" s="32">
        <v>101490</v>
      </c>
      <c r="Q40" s="32">
        <v>101490</v>
      </c>
      <c r="R40" s="32">
        <v>74762</v>
      </c>
      <c r="S40" s="32">
        <v>74762</v>
      </c>
      <c r="T40" s="32">
        <v>74762</v>
      </c>
      <c r="U40" s="32">
        <v>74762</v>
      </c>
      <c r="X40" s="32" t="s">
        <v>142</v>
      </c>
    </row>
    <row r="41" spans="1:24" s="32" customFormat="1" x14ac:dyDescent="0.25">
      <c r="A41" s="32">
        <v>23</v>
      </c>
      <c r="B41" s="32" t="s">
        <v>143</v>
      </c>
      <c r="C41" s="32">
        <v>42.57</v>
      </c>
      <c r="D41" s="32">
        <v>1854912</v>
      </c>
      <c r="E41" s="32">
        <v>1854912</v>
      </c>
      <c r="F41" s="32">
        <v>1854912</v>
      </c>
      <c r="G41" s="32">
        <v>1854912</v>
      </c>
      <c r="H41" s="32">
        <v>1854912</v>
      </c>
      <c r="I41" s="32">
        <v>1854912</v>
      </c>
      <c r="J41" s="32">
        <v>1854912</v>
      </c>
      <c r="K41" s="32">
        <v>1854912</v>
      </c>
      <c r="L41" s="32">
        <v>1854912</v>
      </c>
      <c r="M41" s="32">
        <v>1854912</v>
      </c>
      <c r="N41" s="32">
        <v>1854912</v>
      </c>
      <c r="O41" s="32">
        <v>1814912</v>
      </c>
      <c r="P41" s="32">
        <v>1779912</v>
      </c>
      <c r="Q41" s="32">
        <v>1779912</v>
      </c>
      <c r="R41" s="32">
        <v>1779912</v>
      </c>
      <c r="S41" s="32">
        <v>1779912</v>
      </c>
      <c r="T41" s="32">
        <v>1779912</v>
      </c>
      <c r="U41" s="32">
        <v>1779912</v>
      </c>
      <c r="X41" s="32" t="s">
        <v>143</v>
      </c>
    </row>
    <row r="42" spans="1:24" s="32" customFormat="1" x14ac:dyDescent="0.25">
      <c r="A42" s="32">
        <v>25</v>
      </c>
      <c r="B42" s="32" t="s">
        <v>145</v>
      </c>
      <c r="C42" s="32">
        <v>42.57</v>
      </c>
      <c r="D42" s="32">
        <v>2691175</v>
      </c>
      <c r="E42" s="32">
        <v>2660895</v>
      </c>
      <c r="F42" s="32">
        <v>2692662</v>
      </c>
      <c r="G42" s="32">
        <v>2692662</v>
      </c>
      <c r="H42" s="32">
        <v>2692662</v>
      </c>
      <c r="I42" s="32">
        <v>2692662</v>
      </c>
      <c r="J42" s="32">
        <v>2673486.48</v>
      </c>
      <c r="K42" s="32">
        <v>2673486.48</v>
      </c>
      <c r="L42" s="32">
        <v>2673486.48</v>
      </c>
      <c r="M42" s="32">
        <v>2673486.48</v>
      </c>
      <c r="N42" s="32">
        <v>2673486.48</v>
      </c>
      <c r="O42" s="32">
        <v>2673486.48</v>
      </c>
      <c r="P42" s="32">
        <v>2664486.48</v>
      </c>
      <c r="Q42" s="32">
        <v>2664486.48</v>
      </c>
      <c r="R42" s="32">
        <v>2564486.48</v>
      </c>
      <c r="S42" s="32">
        <v>2464686.48</v>
      </c>
      <c r="T42" s="32">
        <v>2464686.48</v>
      </c>
      <c r="U42" s="32">
        <v>2464686.48</v>
      </c>
      <c r="X42" s="32" t="s">
        <v>145</v>
      </c>
    </row>
    <row r="43" spans="1:24" s="32" customFormat="1" x14ac:dyDescent="0.25">
      <c r="A43" s="32">
        <v>28</v>
      </c>
      <c r="B43" s="32" t="s">
        <v>148</v>
      </c>
      <c r="C43" s="32">
        <v>42.57</v>
      </c>
      <c r="D43" s="32">
        <v>2046431</v>
      </c>
      <c r="E43" s="32">
        <v>2046431</v>
      </c>
      <c r="F43" s="32">
        <v>2046431</v>
      </c>
      <c r="G43" s="32">
        <v>2046431</v>
      </c>
      <c r="H43" s="32">
        <v>2046431</v>
      </c>
      <c r="I43" s="32">
        <v>2046431</v>
      </c>
      <c r="J43" s="32">
        <v>2046431</v>
      </c>
      <c r="K43" s="32">
        <v>2046431</v>
      </c>
      <c r="L43" s="32">
        <v>2046431</v>
      </c>
      <c r="M43" s="32">
        <v>2046431</v>
      </c>
      <c r="N43" s="32">
        <v>2046431</v>
      </c>
      <c r="O43" s="32">
        <v>2046431</v>
      </c>
      <c r="P43" s="32">
        <v>2046431</v>
      </c>
      <c r="Q43" s="32">
        <v>2046431</v>
      </c>
      <c r="R43" s="32">
        <v>2046431</v>
      </c>
      <c r="S43" s="32">
        <v>2046431</v>
      </c>
      <c r="T43" s="32">
        <v>2046431</v>
      </c>
      <c r="U43" s="32">
        <v>2046431</v>
      </c>
      <c r="X43" s="32" t="s">
        <v>148</v>
      </c>
    </row>
    <row r="44" spans="1:24" s="32" customFormat="1" x14ac:dyDescent="0.25">
      <c r="A44" s="32">
        <v>30</v>
      </c>
      <c r="B44" s="32" t="s">
        <v>152</v>
      </c>
      <c r="C44" s="32">
        <v>42.54</v>
      </c>
      <c r="D44" s="32">
        <v>1077770</v>
      </c>
      <c r="E44" s="32">
        <v>1106127</v>
      </c>
      <c r="F44" s="32">
        <v>1119359</v>
      </c>
      <c r="G44" s="32">
        <v>1119359</v>
      </c>
      <c r="H44" s="32">
        <v>1119359</v>
      </c>
      <c r="I44" s="32">
        <v>1119359</v>
      </c>
      <c r="J44" s="32">
        <v>1119359</v>
      </c>
      <c r="K44" s="32">
        <v>1119359</v>
      </c>
      <c r="L44" s="32">
        <v>1119359</v>
      </c>
      <c r="M44" s="32">
        <v>1119359</v>
      </c>
      <c r="N44" s="32">
        <v>1119359</v>
      </c>
      <c r="O44" s="32">
        <v>1119359</v>
      </c>
      <c r="P44" s="32">
        <v>1119359</v>
      </c>
      <c r="Q44" s="32">
        <v>1119359</v>
      </c>
      <c r="R44" s="32">
        <v>1119359</v>
      </c>
      <c r="S44" s="32">
        <v>1119359</v>
      </c>
      <c r="T44" s="32">
        <v>1119359</v>
      </c>
      <c r="U44" s="32">
        <v>1119359</v>
      </c>
      <c r="X44" s="32" t="s">
        <v>152</v>
      </c>
    </row>
    <row r="45" spans="1:24" s="32" customFormat="1" x14ac:dyDescent="0.25">
      <c r="A45" s="32">
        <v>31</v>
      </c>
      <c r="B45" s="32" t="s">
        <v>157</v>
      </c>
      <c r="C45" s="32">
        <v>42.57</v>
      </c>
      <c r="D45" s="32">
        <v>2155676</v>
      </c>
      <c r="E45" s="32">
        <v>2155676</v>
      </c>
      <c r="F45" s="32">
        <v>2155676</v>
      </c>
      <c r="G45" s="32">
        <v>2155676</v>
      </c>
      <c r="H45" s="32">
        <v>2155676</v>
      </c>
      <c r="I45" s="32">
        <v>2155676</v>
      </c>
      <c r="J45" s="32">
        <v>2155676</v>
      </c>
      <c r="K45" s="32">
        <v>2155676</v>
      </c>
      <c r="L45" s="32">
        <v>2155676</v>
      </c>
      <c r="M45" s="32">
        <v>2155676</v>
      </c>
      <c r="N45" s="32">
        <v>2155676</v>
      </c>
      <c r="O45" s="32">
        <v>2074952</v>
      </c>
      <c r="P45" s="32">
        <v>2017934</v>
      </c>
      <c r="Q45" s="32">
        <v>1960079</v>
      </c>
      <c r="R45" s="32">
        <v>1949621</v>
      </c>
      <c r="S45" s="32">
        <v>1937602</v>
      </c>
      <c r="T45" s="32">
        <v>1937602</v>
      </c>
      <c r="U45" s="32">
        <v>1937602</v>
      </c>
      <c r="X45" s="32" t="s">
        <v>157</v>
      </c>
    </row>
    <row r="48" spans="1:24" x14ac:dyDescent="0.25">
      <c r="D48" s="1">
        <f>SUM(D2:D45)</f>
        <v>74193488</v>
      </c>
      <c r="E48" s="19">
        <f>SUM(E2:E45)</f>
        <v>65640262</v>
      </c>
      <c r="F48" s="19">
        <f t="shared" ref="F48:S48" si="0">SUM(F2:F45)</f>
        <v>65107277</v>
      </c>
      <c r="G48" s="19">
        <f t="shared" si="0"/>
        <v>62900157</v>
      </c>
      <c r="H48" s="19">
        <f t="shared" si="0"/>
        <v>60963470.359999999</v>
      </c>
      <c r="I48" s="19">
        <f t="shared" si="0"/>
        <v>59398979.189999998</v>
      </c>
      <c r="J48" s="19">
        <f t="shared" si="0"/>
        <v>57905533.36999999</v>
      </c>
      <c r="K48" s="19">
        <f t="shared" si="0"/>
        <v>57884028.36999999</v>
      </c>
      <c r="L48" s="19">
        <f t="shared" si="0"/>
        <v>56053600.769999996</v>
      </c>
      <c r="M48" s="19">
        <f t="shared" si="0"/>
        <v>55252327.82</v>
      </c>
      <c r="N48" s="19">
        <f t="shared" si="0"/>
        <v>46867409.219999991</v>
      </c>
      <c r="O48" s="19">
        <f t="shared" si="0"/>
        <v>43998504.269999996</v>
      </c>
      <c r="P48" s="19">
        <f t="shared" si="0"/>
        <v>40367799.32</v>
      </c>
      <c r="Q48" s="19">
        <f t="shared" si="0"/>
        <v>38879009.659999996</v>
      </c>
      <c r="R48" s="19">
        <f t="shared" si="0"/>
        <v>37937163.310000002</v>
      </c>
      <c r="S48" s="19">
        <f t="shared" si="0"/>
        <v>37415849.310000002</v>
      </c>
      <c r="T48" s="19">
        <f>SUM(T2:T45)</f>
        <v>37232049.310000002</v>
      </c>
      <c r="U48" s="19">
        <f>SUM(U2:U45)</f>
        <v>37009961.959999993</v>
      </c>
    </row>
    <row r="49" spans="2:21" x14ac:dyDescent="0.25">
      <c r="B49" t="s">
        <v>2</v>
      </c>
      <c r="E49" s="19">
        <f t="shared" ref="E49:S49" si="1">IF(D48&gt;E48,D48-E48,"-")</f>
        <v>8553226</v>
      </c>
      <c r="F49" s="19">
        <f t="shared" si="1"/>
        <v>532985</v>
      </c>
      <c r="G49" s="19">
        <f t="shared" si="1"/>
        <v>2207120</v>
      </c>
      <c r="H49" s="19">
        <f t="shared" si="1"/>
        <v>1936686.6400000006</v>
      </c>
      <c r="I49" s="19">
        <f t="shared" si="1"/>
        <v>1564491.1700000018</v>
      </c>
      <c r="J49" s="19">
        <f t="shared" si="1"/>
        <v>1493445.8200000077</v>
      </c>
      <c r="K49" s="19">
        <f t="shared" si="1"/>
        <v>21505</v>
      </c>
      <c r="L49" s="19">
        <f t="shared" si="1"/>
        <v>1830427.599999994</v>
      </c>
      <c r="M49" s="19">
        <f t="shared" si="1"/>
        <v>801272.94999999553</v>
      </c>
      <c r="N49" s="19">
        <f t="shared" si="1"/>
        <v>8384918.6000000089</v>
      </c>
      <c r="O49" s="19">
        <f t="shared" si="1"/>
        <v>2868904.9499999955</v>
      </c>
      <c r="P49" s="19">
        <f t="shared" si="1"/>
        <v>3630704.9499999955</v>
      </c>
      <c r="Q49" s="19">
        <f t="shared" si="1"/>
        <v>1488789.6600000039</v>
      </c>
      <c r="R49" s="19">
        <f t="shared" si="1"/>
        <v>941846.34999999404</v>
      </c>
      <c r="S49" s="19">
        <f t="shared" si="1"/>
        <v>521314</v>
      </c>
      <c r="T49" s="19">
        <f>IF(S48&gt;T48,S48-T48,"-")</f>
        <v>183800</v>
      </c>
      <c r="U49" s="19">
        <f>IF(T48&gt;U48,T48-U48,"-")</f>
        <v>222087.35000000894</v>
      </c>
    </row>
    <row r="50" spans="2:21" x14ac:dyDescent="0.25">
      <c r="B50" t="s">
        <v>1</v>
      </c>
      <c r="C50" s="21">
        <f>SUMPRODUCT(D2:D45,C2:C45)/D48</f>
        <v>40.227647073554486</v>
      </c>
    </row>
  </sheetData>
  <autoFilter ref="A1:X31" xr:uid="{00000000-0001-0000-10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48"/>
  <sheetViews>
    <sheetView topLeftCell="A21" workbookViewId="0">
      <selection activeCell="E47" sqref="E47:T47"/>
    </sheetView>
  </sheetViews>
  <sheetFormatPr defaultRowHeight="15" x14ac:dyDescent="0.25"/>
  <cols>
    <col min="17" max="17" width="11" bestFit="1" customWidth="1"/>
    <col min="18" max="20" width="11" customWidth="1"/>
  </cols>
  <sheetData>
    <row r="1" spans="1:23" x14ac:dyDescent="0.25">
      <c r="B1" s="19" t="s">
        <v>0</v>
      </c>
      <c r="C1" s="19" t="s">
        <v>1</v>
      </c>
      <c r="D1" s="19">
        <v>202206</v>
      </c>
      <c r="E1" s="19">
        <v>202207</v>
      </c>
      <c r="F1" s="19">
        <v>202208</v>
      </c>
      <c r="G1" s="19">
        <v>202209</v>
      </c>
      <c r="H1" s="19">
        <v>202210</v>
      </c>
      <c r="I1" s="19">
        <v>202211</v>
      </c>
      <c r="J1" s="19">
        <v>202212</v>
      </c>
      <c r="K1" s="19">
        <v>202301</v>
      </c>
      <c r="L1" s="19">
        <v>202302</v>
      </c>
      <c r="M1" s="19">
        <v>202303</v>
      </c>
      <c r="N1" s="19">
        <v>202304</v>
      </c>
      <c r="O1" s="19">
        <v>202305</v>
      </c>
      <c r="P1" s="19">
        <v>202306</v>
      </c>
      <c r="Q1" s="19">
        <v>202307</v>
      </c>
      <c r="R1" s="19">
        <v>202308</v>
      </c>
      <c r="S1" s="19">
        <v>202309</v>
      </c>
      <c r="T1" s="19">
        <v>202310</v>
      </c>
      <c r="U1" t="s">
        <v>358</v>
      </c>
      <c r="V1" t="s">
        <v>358</v>
      </c>
      <c r="W1" t="s">
        <v>358</v>
      </c>
    </row>
    <row r="2" spans="1:23" x14ac:dyDescent="0.25">
      <c r="A2">
        <v>1</v>
      </c>
      <c r="B2" t="s">
        <v>162</v>
      </c>
      <c r="C2">
        <v>42.58</v>
      </c>
      <c r="D2">
        <v>2276273</v>
      </c>
      <c r="E2">
        <v>2337424</v>
      </c>
    </row>
    <row r="3" spans="1:23" x14ac:dyDescent="0.25">
      <c r="A3">
        <v>2</v>
      </c>
      <c r="B3" t="s">
        <v>163</v>
      </c>
      <c r="C3">
        <v>31.88</v>
      </c>
      <c r="D3">
        <v>8804342</v>
      </c>
      <c r="E3">
        <v>8804342</v>
      </c>
      <c r="F3">
        <v>8804342</v>
      </c>
      <c r="G3">
        <v>3984081</v>
      </c>
      <c r="H3">
        <v>3984081</v>
      </c>
      <c r="I3">
        <v>3984081</v>
      </c>
      <c r="J3">
        <v>3984081</v>
      </c>
      <c r="K3">
        <v>3984081</v>
      </c>
    </row>
    <row r="4" spans="1:23" x14ac:dyDescent="0.25">
      <c r="A4">
        <v>4</v>
      </c>
      <c r="B4" t="s">
        <v>165</v>
      </c>
      <c r="C4">
        <v>42.57</v>
      </c>
      <c r="D4">
        <v>1375939</v>
      </c>
      <c r="E4">
        <v>1408399</v>
      </c>
      <c r="F4">
        <v>1408399</v>
      </c>
      <c r="G4">
        <v>1408399</v>
      </c>
      <c r="H4">
        <v>0</v>
      </c>
    </row>
    <row r="5" spans="1:23" x14ac:dyDescent="0.25">
      <c r="A5">
        <v>5</v>
      </c>
      <c r="B5" t="s">
        <v>166</v>
      </c>
      <c r="C5">
        <v>42.59</v>
      </c>
      <c r="D5">
        <v>423553</v>
      </c>
      <c r="E5">
        <v>433539</v>
      </c>
      <c r="F5">
        <v>433539</v>
      </c>
      <c r="G5">
        <v>433539</v>
      </c>
    </row>
    <row r="6" spans="1:23" x14ac:dyDescent="0.25">
      <c r="A6">
        <v>6</v>
      </c>
      <c r="B6" t="s">
        <v>167</v>
      </c>
      <c r="C6">
        <v>42.59</v>
      </c>
      <c r="D6">
        <v>906403</v>
      </c>
      <c r="E6">
        <v>838225</v>
      </c>
      <c r="F6">
        <v>807559</v>
      </c>
      <c r="G6">
        <v>815501</v>
      </c>
      <c r="H6">
        <v>815501</v>
      </c>
      <c r="I6">
        <v>815501</v>
      </c>
      <c r="J6">
        <v>815501</v>
      </c>
      <c r="K6">
        <v>815501</v>
      </c>
      <c r="L6">
        <v>815501</v>
      </c>
      <c r="M6">
        <v>760501</v>
      </c>
      <c r="N6">
        <v>649401</v>
      </c>
      <c r="O6">
        <v>649401</v>
      </c>
      <c r="P6">
        <v>594101</v>
      </c>
      <c r="Q6">
        <v>484301</v>
      </c>
      <c r="R6">
        <v>484301</v>
      </c>
      <c r="S6">
        <v>429301</v>
      </c>
      <c r="T6">
        <v>374301</v>
      </c>
    </row>
    <row r="7" spans="1:23" x14ac:dyDescent="0.25">
      <c r="A7">
        <v>7</v>
      </c>
      <c r="B7" t="s">
        <v>168</v>
      </c>
      <c r="C7">
        <v>37.15</v>
      </c>
      <c r="D7">
        <v>7661768</v>
      </c>
      <c r="E7">
        <v>7847452</v>
      </c>
      <c r="F7">
        <v>8033135</v>
      </c>
      <c r="G7">
        <v>8212828</v>
      </c>
      <c r="H7">
        <v>8398511</v>
      </c>
      <c r="I7">
        <v>8578204</v>
      </c>
      <c r="J7">
        <v>8763888</v>
      </c>
      <c r="K7">
        <v>8949571</v>
      </c>
    </row>
    <row r="8" spans="1:23" x14ac:dyDescent="0.25">
      <c r="A8">
        <v>8</v>
      </c>
      <c r="B8" t="s">
        <v>169</v>
      </c>
      <c r="C8">
        <v>42.56</v>
      </c>
      <c r="D8">
        <v>1790894</v>
      </c>
      <c r="E8">
        <v>1790894</v>
      </c>
      <c r="F8">
        <v>1790894</v>
      </c>
      <c r="G8">
        <v>1710894</v>
      </c>
      <c r="H8">
        <v>1710894</v>
      </c>
      <c r="I8">
        <v>1605894</v>
      </c>
      <c r="J8">
        <v>1525894</v>
      </c>
      <c r="K8">
        <v>1525894</v>
      </c>
      <c r="L8">
        <v>1475894</v>
      </c>
      <c r="M8">
        <v>1425894</v>
      </c>
      <c r="N8">
        <v>1375894</v>
      </c>
      <c r="O8">
        <v>1330894</v>
      </c>
      <c r="P8">
        <v>1285894</v>
      </c>
      <c r="Q8">
        <v>1236032</v>
      </c>
      <c r="R8">
        <v>1183530</v>
      </c>
      <c r="S8">
        <v>1118345</v>
      </c>
      <c r="T8">
        <v>1084834</v>
      </c>
    </row>
    <row r="9" spans="1:23" x14ac:dyDescent="0.25">
      <c r="A9">
        <v>9</v>
      </c>
      <c r="B9" t="s">
        <v>170</v>
      </c>
      <c r="C9">
        <v>0</v>
      </c>
      <c r="D9">
        <v>1442829</v>
      </c>
    </row>
    <row r="10" spans="1:23" x14ac:dyDescent="0.25">
      <c r="A10">
        <v>12</v>
      </c>
      <c r="B10" t="s">
        <v>173</v>
      </c>
      <c r="C10">
        <v>42.56</v>
      </c>
      <c r="D10">
        <v>518610</v>
      </c>
      <c r="E10">
        <v>518610</v>
      </c>
      <c r="F10">
        <v>518610</v>
      </c>
      <c r="G10">
        <v>518610</v>
      </c>
      <c r="H10">
        <v>398610</v>
      </c>
      <c r="I10">
        <v>378810</v>
      </c>
      <c r="J10">
        <v>378810</v>
      </c>
      <c r="K10">
        <v>378810</v>
      </c>
      <c r="L10">
        <v>378810</v>
      </c>
      <c r="M10">
        <v>288810</v>
      </c>
      <c r="N10">
        <v>233326</v>
      </c>
      <c r="O10">
        <v>216659</v>
      </c>
      <c r="P10">
        <v>214751</v>
      </c>
      <c r="Q10">
        <v>214751</v>
      </c>
      <c r="R10">
        <v>214751</v>
      </c>
      <c r="S10">
        <v>214751</v>
      </c>
      <c r="T10">
        <v>214751</v>
      </c>
    </row>
    <row r="11" spans="1:23" x14ac:dyDescent="0.25">
      <c r="A11">
        <v>17</v>
      </c>
      <c r="B11" t="s">
        <v>178</v>
      </c>
      <c r="C11">
        <v>42.58</v>
      </c>
      <c r="D11">
        <v>1618692</v>
      </c>
      <c r="E11">
        <v>1618692</v>
      </c>
      <c r="F11">
        <v>1618692</v>
      </c>
      <c r="G11">
        <v>1618692</v>
      </c>
      <c r="H11">
        <v>1548692</v>
      </c>
      <c r="I11">
        <v>1528692</v>
      </c>
      <c r="J11">
        <v>1457692</v>
      </c>
      <c r="K11">
        <v>1439692</v>
      </c>
      <c r="L11">
        <v>1421692</v>
      </c>
      <c r="M11">
        <v>1388692</v>
      </c>
      <c r="N11">
        <v>1353692</v>
      </c>
      <c r="O11">
        <v>1318692</v>
      </c>
      <c r="P11">
        <v>1283692</v>
      </c>
      <c r="Q11">
        <v>1248692</v>
      </c>
      <c r="R11">
        <v>1229768</v>
      </c>
      <c r="S11">
        <v>1210844</v>
      </c>
      <c r="T11">
        <v>1191920</v>
      </c>
    </row>
    <row r="12" spans="1:23" x14ac:dyDescent="0.25">
      <c r="A12">
        <v>18</v>
      </c>
      <c r="B12" t="s">
        <v>179</v>
      </c>
      <c r="C12">
        <v>42.57</v>
      </c>
      <c r="D12">
        <v>1226101</v>
      </c>
      <c r="E12">
        <v>1248664</v>
      </c>
      <c r="F12">
        <v>1248664</v>
      </c>
      <c r="G12">
        <v>148664</v>
      </c>
      <c r="H12">
        <v>148664</v>
      </c>
    </row>
    <row r="13" spans="1:23" x14ac:dyDescent="0.25">
      <c r="A13">
        <v>19</v>
      </c>
      <c r="B13" t="s">
        <v>180</v>
      </c>
      <c r="C13">
        <v>42.57</v>
      </c>
      <c r="D13">
        <v>3192194</v>
      </c>
      <c r="E13">
        <v>3277784</v>
      </c>
      <c r="F13">
        <v>3302633</v>
      </c>
    </row>
    <row r="14" spans="1:23" x14ac:dyDescent="0.25">
      <c r="A14">
        <v>24</v>
      </c>
      <c r="B14" t="s">
        <v>185</v>
      </c>
      <c r="C14">
        <v>42.53</v>
      </c>
      <c r="D14">
        <v>3130652</v>
      </c>
      <c r="E14">
        <v>3215370</v>
      </c>
      <c r="F14">
        <v>3226301</v>
      </c>
      <c r="G14">
        <v>3226301</v>
      </c>
      <c r="H14">
        <v>3226301</v>
      </c>
      <c r="I14">
        <v>3172331</v>
      </c>
      <c r="J14">
        <v>3152465.43</v>
      </c>
      <c r="K14">
        <v>3152465.43</v>
      </c>
      <c r="L14">
        <v>3147275.43</v>
      </c>
      <c r="M14">
        <v>3147275.43</v>
      </c>
      <c r="N14">
        <v>3147275.43</v>
      </c>
      <c r="O14">
        <v>3147275.43</v>
      </c>
      <c r="P14">
        <v>3147275.43</v>
      </c>
      <c r="Q14">
        <v>3147275.43</v>
      </c>
      <c r="R14">
        <v>2135972.4299999997</v>
      </c>
      <c r="S14">
        <v>2135972.4299999997</v>
      </c>
      <c r="T14">
        <v>2135972.4299999997</v>
      </c>
    </row>
    <row r="15" spans="1:23" x14ac:dyDescent="0.25">
      <c r="A15">
        <v>25</v>
      </c>
      <c r="B15" t="s">
        <v>186</v>
      </c>
      <c r="C15">
        <v>28.07</v>
      </c>
      <c r="D15">
        <v>4546778</v>
      </c>
      <c r="E15">
        <v>4635245</v>
      </c>
      <c r="F15">
        <v>4646660</v>
      </c>
      <c r="G15">
        <v>4646660</v>
      </c>
      <c r="H15">
        <v>4646660</v>
      </c>
      <c r="I15">
        <v>4646660</v>
      </c>
      <c r="J15">
        <v>4646660</v>
      </c>
      <c r="K15">
        <v>4646660</v>
      </c>
      <c r="L15">
        <v>4646660</v>
      </c>
      <c r="M15">
        <v>4646660</v>
      </c>
      <c r="N15">
        <v>4646660</v>
      </c>
      <c r="O15">
        <v>4497939.17</v>
      </c>
      <c r="P15">
        <v>4497939.17</v>
      </c>
      <c r="Q15">
        <v>4497939.17</v>
      </c>
      <c r="R15">
        <v>4497939.17</v>
      </c>
    </row>
    <row r="16" spans="1:23" x14ac:dyDescent="0.25">
      <c r="A16">
        <v>27</v>
      </c>
      <c r="B16" t="s">
        <v>188</v>
      </c>
      <c r="C16">
        <v>42.56</v>
      </c>
      <c r="D16">
        <v>919293</v>
      </c>
      <c r="E16">
        <v>811704</v>
      </c>
      <c r="F16">
        <v>833362</v>
      </c>
      <c r="G16">
        <v>854321</v>
      </c>
      <c r="H16">
        <v>875978</v>
      </c>
      <c r="I16">
        <v>883663</v>
      </c>
    </row>
    <row r="17" spans="1:22" x14ac:dyDescent="0.25">
      <c r="A17">
        <v>28</v>
      </c>
      <c r="B17" t="s">
        <v>189</v>
      </c>
      <c r="C17">
        <v>42.55</v>
      </c>
      <c r="D17">
        <v>1427300</v>
      </c>
      <c r="E17">
        <v>1427300</v>
      </c>
      <c r="F17">
        <v>1427300</v>
      </c>
      <c r="G17">
        <v>1427300</v>
      </c>
      <c r="H17">
        <v>1427300</v>
      </c>
      <c r="I17">
        <v>1427300</v>
      </c>
      <c r="J17">
        <v>1385300</v>
      </c>
      <c r="K17">
        <v>1385300</v>
      </c>
      <c r="L17">
        <v>1385300</v>
      </c>
      <c r="M17">
        <v>1385300</v>
      </c>
      <c r="N17">
        <v>1348452</v>
      </c>
      <c r="O17">
        <v>1348452</v>
      </c>
      <c r="P17">
        <v>1203187</v>
      </c>
      <c r="Q17">
        <v>1129492</v>
      </c>
      <c r="R17">
        <v>1055797</v>
      </c>
      <c r="S17">
        <v>1055797</v>
      </c>
      <c r="T17">
        <v>982102</v>
      </c>
    </row>
    <row r="18" spans="1:22" x14ac:dyDescent="0.25">
      <c r="A18">
        <v>32</v>
      </c>
      <c r="B18" t="s">
        <v>193</v>
      </c>
      <c r="C18">
        <v>42.57</v>
      </c>
      <c r="D18">
        <v>505323</v>
      </c>
      <c r="E18">
        <v>318490</v>
      </c>
      <c r="F18">
        <v>318983</v>
      </c>
      <c r="G18">
        <v>140983</v>
      </c>
      <c r="H18">
        <v>90983</v>
      </c>
      <c r="I18">
        <v>90983</v>
      </c>
      <c r="J18">
        <v>40983</v>
      </c>
    </row>
    <row r="19" spans="1:22" x14ac:dyDescent="0.25">
      <c r="A19">
        <v>34</v>
      </c>
      <c r="B19" t="s">
        <v>195</v>
      </c>
      <c r="C19">
        <v>42.57</v>
      </c>
      <c r="D19">
        <v>1055749</v>
      </c>
      <c r="E19">
        <v>1055749</v>
      </c>
      <c r="F19">
        <v>749989.84</v>
      </c>
      <c r="G19">
        <v>673989.84</v>
      </c>
      <c r="H19">
        <v>598989.84</v>
      </c>
      <c r="I19">
        <v>523989.84</v>
      </c>
      <c r="J19">
        <v>523989.84</v>
      </c>
      <c r="K19">
        <v>375989.84</v>
      </c>
      <c r="L19">
        <v>300989.84000000003</v>
      </c>
      <c r="M19">
        <v>225989.84</v>
      </c>
      <c r="N19">
        <v>225989.84</v>
      </c>
      <c r="O19">
        <v>75989.84</v>
      </c>
    </row>
    <row r="20" spans="1:22" x14ac:dyDescent="0.25">
      <c r="A20">
        <v>35</v>
      </c>
      <c r="B20" t="s">
        <v>196</v>
      </c>
      <c r="C20">
        <v>42.57</v>
      </c>
      <c r="D20">
        <v>4828950</v>
      </c>
      <c r="E20">
        <v>4957468</v>
      </c>
      <c r="F20">
        <v>5069403</v>
      </c>
      <c r="G20">
        <v>4969403</v>
      </c>
      <c r="H20">
        <v>4789403</v>
      </c>
      <c r="I20">
        <v>4789403</v>
      </c>
      <c r="J20">
        <v>4789403</v>
      </c>
      <c r="K20">
        <v>4789403</v>
      </c>
      <c r="L20">
        <v>4789403</v>
      </c>
      <c r="M20">
        <v>4789403</v>
      </c>
      <c r="N20">
        <v>4789403</v>
      </c>
      <c r="O20">
        <v>916019</v>
      </c>
      <c r="P20">
        <v>916019</v>
      </c>
      <c r="Q20">
        <v>816219</v>
      </c>
      <c r="R20">
        <v>816219</v>
      </c>
      <c r="S20">
        <v>816219</v>
      </c>
      <c r="T20">
        <v>816219</v>
      </c>
    </row>
    <row r="21" spans="1:22" x14ac:dyDescent="0.25">
      <c r="A21">
        <v>36</v>
      </c>
      <c r="B21" t="s">
        <v>197</v>
      </c>
      <c r="C21">
        <v>42.57</v>
      </c>
      <c r="D21">
        <v>277222</v>
      </c>
      <c r="E21">
        <v>277222</v>
      </c>
      <c r="F21">
        <v>277222</v>
      </c>
      <c r="G21">
        <v>277222</v>
      </c>
      <c r="H21">
        <v>277222</v>
      </c>
      <c r="I21">
        <v>277222</v>
      </c>
      <c r="J21">
        <v>277222</v>
      </c>
      <c r="K21">
        <v>277222</v>
      </c>
      <c r="L21">
        <v>277222</v>
      </c>
      <c r="M21">
        <v>277222</v>
      </c>
      <c r="N21">
        <v>277222</v>
      </c>
      <c r="O21">
        <v>277222</v>
      </c>
    </row>
    <row r="22" spans="1:22" x14ac:dyDescent="0.25">
      <c r="A22">
        <v>37</v>
      </c>
      <c r="B22" t="s">
        <v>198</v>
      </c>
      <c r="C22">
        <v>42.57</v>
      </c>
      <c r="D22">
        <v>636712</v>
      </c>
      <c r="E22">
        <v>650987</v>
      </c>
      <c r="F22">
        <v>650987</v>
      </c>
      <c r="G22">
        <v>650987</v>
      </c>
      <c r="H22">
        <v>650987</v>
      </c>
      <c r="I22">
        <v>650987</v>
      </c>
      <c r="J22">
        <v>650987</v>
      </c>
      <c r="K22">
        <v>650987</v>
      </c>
    </row>
    <row r="23" spans="1:22" x14ac:dyDescent="0.25">
      <c r="A23">
        <v>39</v>
      </c>
      <c r="B23" t="s">
        <v>200</v>
      </c>
      <c r="C23">
        <v>42.56</v>
      </c>
      <c r="D23">
        <v>186724</v>
      </c>
      <c r="E23">
        <v>191821</v>
      </c>
      <c r="F23">
        <v>196917</v>
      </c>
      <c r="G23">
        <v>191662</v>
      </c>
      <c r="H23">
        <v>54733</v>
      </c>
    </row>
    <row r="24" spans="1:22" s="25" customFormat="1" x14ac:dyDescent="0.25">
      <c r="A24" s="25">
        <v>23</v>
      </c>
      <c r="B24" s="25" t="s">
        <v>184</v>
      </c>
      <c r="C24" s="25">
        <v>42.57</v>
      </c>
      <c r="D24" s="25">
        <v>1510941</v>
      </c>
      <c r="E24" s="25">
        <v>1538540</v>
      </c>
      <c r="F24" s="25">
        <v>1538540</v>
      </c>
      <c r="G24" s="25">
        <v>1538540</v>
      </c>
      <c r="H24" s="25">
        <v>1538540</v>
      </c>
      <c r="I24" s="25">
        <v>1188540</v>
      </c>
      <c r="J24" s="25">
        <v>1199515</v>
      </c>
      <c r="K24" s="25">
        <v>1090474</v>
      </c>
      <c r="L24" s="25">
        <v>981433</v>
      </c>
      <c r="M24" s="25">
        <v>981433</v>
      </c>
      <c r="N24" s="25">
        <v>981433</v>
      </c>
      <c r="O24" s="25">
        <v>981433</v>
      </c>
      <c r="P24" s="25">
        <v>981433</v>
      </c>
      <c r="Q24" s="25">
        <v>981433</v>
      </c>
      <c r="R24" s="25">
        <v>981433</v>
      </c>
      <c r="S24" s="25">
        <v>981433</v>
      </c>
      <c r="T24" s="25">
        <v>981433</v>
      </c>
      <c r="U24" s="25" t="s">
        <v>184</v>
      </c>
    </row>
    <row r="25" spans="1:22" s="25" customFormat="1" x14ac:dyDescent="0.25">
      <c r="A25" s="25">
        <v>29</v>
      </c>
      <c r="B25" s="25" t="s">
        <v>190</v>
      </c>
      <c r="C25" s="25">
        <v>42.57</v>
      </c>
      <c r="D25" s="25">
        <v>2240222</v>
      </c>
      <c r="E25" s="25">
        <v>2293471</v>
      </c>
      <c r="F25" s="25">
        <v>2293471</v>
      </c>
      <c r="G25" s="25">
        <v>2293471</v>
      </c>
      <c r="H25" s="25">
        <v>2293471</v>
      </c>
      <c r="I25" s="25">
        <v>2259656</v>
      </c>
      <c r="J25" s="25">
        <v>1756656</v>
      </c>
      <c r="K25" s="25">
        <v>1791240</v>
      </c>
      <c r="L25" s="25">
        <v>1787097.24</v>
      </c>
      <c r="M25" s="25">
        <v>1787097.24</v>
      </c>
      <c r="N25" s="25">
        <v>1787097.24</v>
      </c>
      <c r="O25" s="25">
        <v>1787097.24</v>
      </c>
      <c r="P25" s="25">
        <v>1787097.24</v>
      </c>
      <c r="Q25" s="25">
        <v>1787097.24</v>
      </c>
      <c r="R25" s="25">
        <v>1787097.24</v>
      </c>
      <c r="S25" s="25">
        <v>1787097.24</v>
      </c>
      <c r="T25" s="25">
        <v>1787097.24</v>
      </c>
      <c r="U25" s="25" t="s">
        <v>190</v>
      </c>
    </row>
    <row r="26" spans="1:22" s="23" customFormat="1" x14ac:dyDescent="0.25">
      <c r="A26" s="23">
        <v>10</v>
      </c>
      <c r="B26" s="23" t="s">
        <v>171</v>
      </c>
      <c r="C26" s="23">
        <v>42.57</v>
      </c>
      <c r="D26" s="23">
        <v>1952369</v>
      </c>
      <c r="E26" s="23">
        <v>2005027</v>
      </c>
      <c r="F26" s="23">
        <v>2057684</v>
      </c>
      <c r="G26" s="23">
        <v>2108643</v>
      </c>
      <c r="H26" s="23">
        <v>2161301</v>
      </c>
      <c r="I26" s="23">
        <v>2161301</v>
      </c>
      <c r="J26" s="23">
        <v>2161301</v>
      </c>
      <c r="K26" s="23">
        <v>2161301</v>
      </c>
      <c r="L26" s="23">
        <v>2161301</v>
      </c>
      <c r="M26" s="23">
        <v>2161301</v>
      </c>
      <c r="N26" s="23">
        <v>2161301</v>
      </c>
      <c r="O26" s="23">
        <v>2161301</v>
      </c>
      <c r="P26" s="23">
        <v>2161301</v>
      </c>
      <c r="Q26" s="23">
        <v>2161301</v>
      </c>
      <c r="R26" s="23">
        <v>2161301</v>
      </c>
      <c r="S26" s="23">
        <v>2161301</v>
      </c>
      <c r="T26" s="23">
        <v>2161301</v>
      </c>
      <c r="V26" s="23" t="s">
        <v>171</v>
      </c>
    </row>
    <row r="27" spans="1:22" s="23" customFormat="1" x14ac:dyDescent="0.25">
      <c r="A27" s="23">
        <v>11</v>
      </c>
      <c r="B27" s="23" t="s">
        <v>172</v>
      </c>
      <c r="C27" s="23">
        <v>42.57</v>
      </c>
      <c r="D27" s="23">
        <v>1138083</v>
      </c>
      <c r="E27" s="23">
        <v>1168658</v>
      </c>
      <c r="F27" s="23">
        <v>1199234</v>
      </c>
      <c r="G27" s="23">
        <v>1228823</v>
      </c>
      <c r="H27" s="23">
        <v>1259398</v>
      </c>
      <c r="I27" s="23">
        <v>1259398</v>
      </c>
      <c r="J27" s="23">
        <v>1259398</v>
      </c>
      <c r="K27" s="23">
        <v>1259398</v>
      </c>
      <c r="L27" s="23">
        <v>1259398</v>
      </c>
      <c r="M27" s="23">
        <v>1259398</v>
      </c>
      <c r="N27" s="23">
        <v>1259398</v>
      </c>
      <c r="O27" s="23">
        <v>1259398</v>
      </c>
      <c r="P27" s="23">
        <v>1259398</v>
      </c>
      <c r="Q27" s="23">
        <v>1259398</v>
      </c>
      <c r="R27" s="23">
        <v>1259398</v>
      </c>
      <c r="S27" s="23">
        <v>1259398</v>
      </c>
      <c r="T27" s="23">
        <v>1259398</v>
      </c>
      <c r="V27" s="23" t="s">
        <v>172</v>
      </c>
    </row>
    <row r="28" spans="1:22" s="23" customFormat="1" x14ac:dyDescent="0.25">
      <c r="A28" s="23">
        <v>26</v>
      </c>
      <c r="B28" s="23" t="s">
        <v>187</v>
      </c>
      <c r="C28" s="23">
        <v>42.57</v>
      </c>
      <c r="D28" s="23">
        <v>1804452</v>
      </c>
      <c r="E28" s="23">
        <v>1854719</v>
      </c>
      <c r="F28" s="23">
        <v>1904986</v>
      </c>
      <c r="G28" s="23">
        <v>1756607</v>
      </c>
      <c r="H28" s="23">
        <v>1756607</v>
      </c>
      <c r="I28" s="23">
        <v>1756607</v>
      </c>
      <c r="J28" s="23">
        <v>1756607</v>
      </c>
      <c r="K28" s="23">
        <v>1756607</v>
      </c>
      <c r="L28" s="23">
        <v>1756607</v>
      </c>
      <c r="M28" s="23">
        <v>1756607</v>
      </c>
      <c r="N28" s="23">
        <v>1756607</v>
      </c>
      <c r="O28" s="23">
        <v>1756607</v>
      </c>
      <c r="P28" s="23">
        <v>1756607</v>
      </c>
      <c r="Q28" s="23">
        <v>1756607</v>
      </c>
      <c r="R28" s="23">
        <v>1756607</v>
      </c>
      <c r="S28" s="23">
        <v>1756607</v>
      </c>
      <c r="T28" s="23">
        <v>1756607</v>
      </c>
      <c r="V28" s="23" t="s">
        <v>187</v>
      </c>
    </row>
    <row r="29" spans="1:22" s="23" customFormat="1" x14ac:dyDescent="0.25">
      <c r="A29" s="23">
        <v>30</v>
      </c>
      <c r="B29" s="23" t="s">
        <v>191</v>
      </c>
      <c r="C29" s="23">
        <v>42.57</v>
      </c>
      <c r="D29" s="23">
        <v>980556</v>
      </c>
      <c r="E29" s="23">
        <v>1007282</v>
      </c>
      <c r="F29" s="23">
        <v>1030560</v>
      </c>
      <c r="G29" s="23">
        <v>1030560</v>
      </c>
      <c r="H29" s="23">
        <v>1030560</v>
      </c>
      <c r="I29" s="23">
        <v>1030560</v>
      </c>
      <c r="J29" s="23">
        <v>1030560</v>
      </c>
      <c r="K29" s="23">
        <v>1030560</v>
      </c>
      <c r="L29" s="23">
        <v>1030560</v>
      </c>
      <c r="M29" s="23">
        <v>1030560</v>
      </c>
      <c r="N29" s="23">
        <v>1030560</v>
      </c>
      <c r="O29" s="23">
        <v>1030560</v>
      </c>
      <c r="P29" s="23">
        <v>1030560</v>
      </c>
      <c r="Q29" s="23">
        <v>1030560</v>
      </c>
      <c r="R29" s="23">
        <v>1030560</v>
      </c>
      <c r="S29" s="23">
        <v>1030560</v>
      </c>
      <c r="T29" s="23">
        <v>1030560</v>
      </c>
      <c r="V29" s="23" t="s">
        <v>191</v>
      </c>
    </row>
    <row r="30" spans="1:22" s="23" customFormat="1" x14ac:dyDescent="0.25">
      <c r="A30" s="23">
        <v>33</v>
      </c>
      <c r="B30" s="23" t="s">
        <v>194</v>
      </c>
      <c r="C30" s="23">
        <v>37.14</v>
      </c>
      <c r="D30" s="23">
        <v>191851</v>
      </c>
      <c r="E30" s="23">
        <v>196607</v>
      </c>
      <c r="F30" s="23">
        <v>201364</v>
      </c>
      <c r="G30" s="23">
        <v>205967</v>
      </c>
      <c r="H30" s="23">
        <v>210723</v>
      </c>
      <c r="I30" s="23">
        <v>210723</v>
      </c>
      <c r="J30" s="23">
        <v>210723</v>
      </c>
      <c r="K30" s="23">
        <v>210723</v>
      </c>
      <c r="L30" s="23">
        <v>210723</v>
      </c>
      <c r="M30" s="23">
        <v>210723</v>
      </c>
      <c r="N30" s="23">
        <v>210723</v>
      </c>
      <c r="O30" s="23">
        <v>210723</v>
      </c>
      <c r="P30" s="23">
        <v>210723</v>
      </c>
      <c r="Q30" s="23">
        <v>210723</v>
      </c>
      <c r="R30" s="23">
        <v>210723</v>
      </c>
      <c r="S30" s="23">
        <v>210723</v>
      </c>
      <c r="T30" s="23">
        <v>210723</v>
      </c>
      <c r="V30" s="23" t="s">
        <v>194</v>
      </c>
    </row>
    <row r="31" spans="1:22" s="23" customFormat="1" x14ac:dyDescent="0.25">
      <c r="A31" s="23">
        <v>38</v>
      </c>
      <c r="B31" s="23" t="s">
        <v>199</v>
      </c>
      <c r="C31" s="23">
        <v>37.130000000000003</v>
      </c>
      <c r="D31" s="23">
        <v>1052922</v>
      </c>
      <c r="E31" s="23">
        <v>1073673</v>
      </c>
      <c r="F31" s="23">
        <v>1073673</v>
      </c>
      <c r="G31" s="23">
        <v>1073673</v>
      </c>
      <c r="H31" s="23">
        <v>473573</v>
      </c>
      <c r="I31" s="23">
        <v>473573</v>
      </c>
      <c r="J31" s="23">
        <v>473573</v>
      </c>
      <c r="K31" s="23">
        <v>473573</v>
      </c>
      <c r="L31" s="23">
        <v>473573</v>
      </c>
      <c r="M31" s="23">
        <v>473573</v>
      </c>
      <c r="N31" s="23">
        <v>473573</v>
      </c>
      <c r="O31" s="23">
        <v>473573</v>
      </c>
      <c r="P31" s="23">
        <v>473573</v>
      </c>
      <c r="Q31" s="23">
        <v>473573</v>
      </c>
      <c r="R31" s="23">
        <v>473573</v>
      </c>
      <c r="S31" s="23">
        <v>473573</v>
      </c>
      <c r="T31" s="23">
        <v>473573</v>
      </c>
      <c r="V31" s="23" t="s">
        <v>199</v>
      </c>
    </row>
    <row r="32" spans="1:22" s="23" customFormat="1" x14ac:dyDescent="0.25">
      <c r="A32" s="23">
        <v>40</v>
      </c>
      <c r="B32" s="23" t="s">
        <v>201</v>
      </c>
      <c r="C32" s="23">
        <v>42.57</v>
      </c>
      <c r="D32" s="23">
        <v>1083110</v>
      </c>
      <c r="E32" s="23">
        <v>1107911</v>
      </c>
      <c r="F32" s="23">
        <v>1107911</v>
      </c>
      <c r="G32" s="23">
        <v>1107911</v>
      </c>
      <c r="H32" s="23">
        <v>1107911</v>
      </c>
      <c r="I32" s="23">
        <v>1107911</v>
      </c>
      <c r="J32" s="23">
        <v>1107911</v>
      </c>
      <c r="K32" s="23">
        <v>1107911</v>
      </c>
      <c r="L32" s="23">
        <v>1107911</v>
      </c>
      <c r="M32" s="23">
        <v>1107911</v>
      </c>
      <c r="N32" s="23">
        <v>1107911</v>
      </c>
      <c r="O32" s="23">
        <v>1107911</v>
      </c>
      <c r="P32" s="23">
        <v>1107911</v>
      </c>
      <c r="Q32" s="23">
        <v>1107911</v>
      </c>
      <c r="R32" s="23">
        <v>1107911</v>
      </c>
      <c r="S32" s="23">
        <v>1107911</v>
      </c>
      <c r="T32" s="23">
        <v>1107911</v>
      </c>
      <c r="V32" s="23" t="s">
        <v>201</v>
      </c>
    </row>
    <row r="33" spans="1:23" s="32" customFormat="1" x14ac:dyDescent="0.25">
      <c r="A33" s="32">
        <v>3</v>
      </c>
      <c r="B33" s="32" t="s">
        <v>164</v>
      </c>
      <c r="C33" s="32">
        <v>42.57</v>
      </c>
      <c r="D33" s="32">
        <v>721798</v>
      </c>
      <c r="E33" s="32">
        <v>721798</v>
      </c>
      <c r="F33" s="32">
        <v>721798</v>
      </c>
      <c r="G33" s="32">
        <v>721798</v>
      </c>
      <c r="H33" s="32">
        <v>721798</v>
      </c>
      <c r="I33" s="32">
        <v>721798</v>
      </c>
      <c r="J33" s="32">
        <v>721798</v>
      </c>
      <c r="K33" s="32">
        <v>721798</v>
      </c>
      <c r="L33" s="32">
        <v>721798</v>
      </c>
      <c r="M33" s="32">
        <v>721798</v>
      </c>
      <c r="N33" s="32">
        <v>721798</v>
      </c>
      <c r="O33" s="32">
        <v>721798</v>
      </c>
      <c r="P33" s="32">
        <v>721798</v>
      </c>
      <c r="Q33" s="32">
        <v>721798</v>
      </c>
      <c r="R33" s="32">
        <v>721798</v>
      </c>
      <c r="S33" s="32">
        <v>721798</v>
      </c>
      <c r="T33" s="32">
        <v>721798</v>
      </c>
      <c r="W33" s="32" t="s">
        <v>164</v>
      </c>
    </row>
    <row r="34" spans="1:23" s="32" customFormat="1" x14ac:dyDescent="0.25">
      <c r="A34" s="32">
        <v>13</v>
      </c>
      <c r="B34" s="32" t="s">
        <v>174</v>
      </c>
      <c r="C34" s="32">
        <v>42.55</v>
      </c>
      <c r="D34" s="32">
        <v>1667393</v>
      </c>
      <c r="E34" s="32">
        <v>1667393</v>
      </c>
      <c r="F34" s="32">
        <v>1667393</v>
      </c>
      <c r="G34" s="32">
        <v>1657393</v>
      </c>
      <c r="H34" s="32">
        <v>1657393</v>
      </c>
      <c r="I34" s="32">
        <v>1657393</v>
      </c>
      <c r="J34" s="32">
        <v>1657393</v>
      </c>
      <c r="K34" s="32">
        <v>1657393</v>
      </c>
      <c r="L34" s="32">
        <v>1657393</v>
      </c>
      <c r="M34" s="32">
        <v>1657393</v>
      </c>
      <c r="N34" s="32">
        <v>1657393</v>
      </c>
      <c r="O34" s="32">
        <v>2138352</v>
      </c>
      <c r="P34" s="32">
        <v>2103533</v>
      </c>
      <c r="Q34" s="32">
        <v>2103533</v>
      </c>
      <c r="R34" s="32">
        <v>2103533</v>
      </c>
      <c r="S34" s="32">
        <v>2103533</v>
      </c>
      <c r="T34" s="32">
        <v>2103533</v>
      </c>
      <c r="W34" s="32" t="s">
        <v>174</v>
      </c>
    </row>
    <row r="35" spans="1:23" s="32" customFormat="1" x14ac:dyDescent="0.25">
      <c r="A35" s="32">
        <v>14</v>
      </c>
      <c r="B35" s="32" t="s">
        <v>175</v>
      </c>
      <c r="C35" s="32">
        <v>42.57</v>
      </c>
      <c r="D35" s="32">
        <v>395218</v>
      </c>
      <c r="E35" s="32">
        <v>395218</v>
      </c>
      <c r="F35" s="32">
        <v>395218</v>
      </c>
      <c r="G35" s="32">
        <v>395218</v>
      </c>
      <c r="H35" s="32">
        <v>395218</v>
      </c>
      <c r="I35" s="32">
        <v>395218</v>
      </c>
      <c r="J35" s="32">
        <v>395218</v>
      </c>
      <c r="K35" s="32">
        <v>395218</v>
      </c>
      <c r="L35" s="32">
        <v>395218</v>
      </c>
      <c r="M35" s="32">
        <v>395218</v>
      </c>
      <c r="N35" s="32">
        <v>395218</v>
      </c>
      <c r="O35" s="32">
        <v>395218</v>
      </c>
      <c r="P35" s="32">
        <v>395218</v>
      </c>
      <c r="Q35" s="32">
        <v>395218</v>
      </c>
      <c r="R35" s="32">
        <v>395218</v>
      </c>
      <c r="S35" s="32">
        <v>395218</v>
      </c>
      <c r="T35" s="32">
        <v>395218</v>
      </c>
      <c r="W35" s="32" t="s">
        <v>175</v>
      </c>
    </row>
    <row r="36" spans="1:23" s="32" customFormat="1" x14ac:dyDescent="0.25">
      <c r="A36" s="32">
        <v>15</v>
      </c>
      <c r="B36" s="32" t="s">
        <v>176</v>
      </c>
      <c r="C36" s="32">
        <v>42.59</v>
      </c>
      <c r="D36" s="32">
        <v>416534</v>
      </c>
      <c r="E36" s="32">
        <v>416534</v>
      </c>
      <c r="F36" s="32">
        <v>416534</v>
      </c>
      <c r="G36" s="32">
        <v>416534</v>
      </c>
      <c r="H36" s="32">
        <v>416534</v>
      </c>
      <c r="I36" s="32">
        <v>416534</v>
      </c>
      <c r="J36" s="32">
        <v>416534</v>
      </c>
      <c r="K36" s="32">
        <v>371318</v>
      </c>
      <c r="L36" s="32">
        <v>371318</v>
      </c>
      <c r="M36" s="32">
        <v>371318</v>
      </c>
      <c r="N36" s="32">
        <v>371318</v>
      </c>
      <c r="O36" s="32">
        <v>371318</v>
      </c>
      <c r="P36" s="32">
        <v>371318</v>
      </c>
      <c r="Q36" s="32">
        <v>371318</v>
      </c>
      <c r="R36" s="32">
        <v>371318</v>
      </c>
      <c r="S36" s="32">
        <v>371318</v>
      </c>
      <c r="T36" s="32">
        <v>371318</v>
      </c>
      <c r="W36" s="32" t="s">
        <v>176</v>
      </c>
    </row>
    <row r="37" spans="1:23" s="32" customFormat="1" x14ac:dyDescent="0.25">
      <c r="A37" s="32">
        <v>16</v>
      </c>
      <c r="B37" s="32" t="s">
        <v>177</v>
      </c>
      <c r="C37" s="32">
        <v>37.130000000000003</v>
      </c>
      <c r="D37" s="32">
        <v>1652052</v>
      </c>
      <c r="E37" s="32">
        <v>1692625</v>
      </c>
      <c r="F37" s="32">
        <v>1695242</v>
      </c>
      <c r="G37" s="32">
        <v>1695242</v>
      </c>
      <c r="H37" s="32">
        <v>1695242</v>
      </c>
      <c r="I37" s="32">
        <v>1695242</v>
      </c>
      <c r="J37" s="32">
        <v>1695242</v>
      </c>
      <c r="K37" s="32">
        <v>1695242</v>
      </c>
      <c r="L37" s="32">
        <v>1695242</v>
      </c>
      <c r="M37" s="32">
        <v>1695242</v>
      </c>
      <c r="N37" s="32">
        <v>1695242</v>
      </c>
      <c r="O37" s="32">
        <v>1695242</v>
      </c>
      <c r="P37" s="32">
        <v>1695242</v>
      </c>
      <c r="Q37" s="32">
        <v>1695242</v>
      </c>
      <c r="R37" s="32">
        <v>1695242</v>
      </c>
      <c r="S37" s="32">
        <v>1695242</v>
      </c>
      <c r="T37" s="32">
        <v>1695242</v>
      </c>
      <c r="W37" s="32" t="s">
        <v>177</v>
      </c>
    </row>
    <row r="38" spans="1:23" s="32" customFormat="1" x14ac:dyDescent="0.25">
      <c r="A38" s="32">
        <v>20</v>
      </c>
      <c r="B38" s="32" t="s">
        <v>181</v>
      </c>
      <c r="C38" s="32">
        <v>42.57</v>
      </c>
      <c r="D38" s="32">
        <v>1389378</v>
      </c>
      <c r="E38" s="32">
        <v>1389378</v>
      </c>
      <c r="F38" s="32">
        <v>1389378</v>
      </c>
      <c r="G38" s="32">
        <v>1364378</v>
      </c>
      <c r="H38" s="32">
        <v>1274378</v>
      </c>
      <c r="I38" s="32">
        <v>1274378</v>
      </c>
      <c r="J38" s="32">
        <v>1274378</v>
      </c>
      <c r="K38" s="32">
        <v>1274378</v>
      </c>
      <c r="L38" s="32">
        <v>1274378</v>
      </c>
      <c r="M38" s="32">
        <v>1201378</v>
      </c>
      <c r="N38" s="32">
        <v>1201378</v>
      </c>
      <c r="O38" s="32">
        <v>1093811</v>
      </c>
      <c r="P38" s="32">
        <v>1082348</v>
      </c>
      <c r="Q38" s="32">
        <v>1082348</v>
      </c>
      <c r="R38" s="32">
        <v>933265</v>
      </c>
      <c r="S38" s="32">
        <v>933265</v>
      </c>
      <c r="T38" s="32">
        <v>933265</v>
      </c>
      <c r="W38" s="32" t="s">
        <v>181</v>
      </c>
    </row>
    <row r="39" spans="1:23" s="32" customFormat="1" x14ac:dyDescent="0.25">
      <c r="A39" s="32">
        <v>21</v>
      </c>
      <c r="B39" s="32" t="s">
        <v>182</v>
      </c>
      <c r="C39" s="32">
        <v>42.58</v>
      </c>
      <c r="D39" s="32">
        <v>3072418</v>
      </c>
      <c r="E39" s="32">
        <v>3072418</v>
      </c>
      <c r="F39" s="32">
        <v>3072418</v>
      </c>
      <c r="G39" s="32">
        <v>3072418</v>
      </c>
      <c r="H39" s="32">
        <v>3072418</v>
      </c>
      <c r="I39" s="32">
        <v>3072418</v>
      </c>
      <c r="J39" s="32">
        <v>3072418</v>
      </c>
      <c r="K39" s="32">
        <v>3072418</v>
      </c>
      <c r="L39" s="32">
        <v>3072418</v>
      </c>
      <c r="M39" s="32">
        <v>3072418</v>
      </c>
      <c r="N39" s="32">
        <v>3072418</v>
      </c>
      <c r="O39" s="32">
        <v>3002418</v>
      </c>
      <c r="P39" s="32">
        <v>3002418</v>
      </c>
      <c r="Q39" s="32">
        <v>3002418</v>
      </c>
      <c r="R39" s="32">
        <v>3002418</v>
      </c>
      <c r="S39" s="32">
        <v>3002418</v>
      </c>
      <c r="T39" s="32">
        <v>3002418</v>
      </c>
      <c r="W39" s="32" t="s">
        <v>182</v>
      </c>
    </row>
    <row r="40" spans="1:23" s="32" customFormat="1" x14ac:dyDescent="0.25">
      <c r="A40" s="32">
        <v>22</v>
      </c>
      <c r="B40" s="32" t="s">
        <v>183</v>
      </c>
      <c r="C40" s="32">
        <v>42.57</v>
      </c>
      <c r="D40" s="32">
        <v>1623669</v>
      </c>
      <c r="E40" s="32">
        <v>1666984</v>
      </c>
      <c r="F40" s="32">
        <v>1669778</v>
      </c>
      <c r="G40" s="32">
        <v>1669778</v>
      </c>
      <c r="H40" s="32">
        <v>1669778</v>
      </c>
      <c r="I40" s="32">
        <v>1669778</v>
      </c>
      <c r="J40" s="32">
        <v>1669778</v>
      </c>
      <c r="K40" s="32">
        <v>1669778</v>
      </c>
      <c r="L40" s="32">
        <v>1669778</v>
      </c>
      <c r="M40" s="32">
        <v>1669778</v>
      </c>
      <c r="N40" s="32">
        <v>1669778</v>
      </c>
      <c r="O40" s="32">
        <v>1669778</v>
      </c>
      <c r="P40" s="32">
        <v>1669778</v>
      </c>
      <c r="Q40" s="32">
        <v>1669778</v>
      </c>
      <c r="R40" s="32">
        <v>1669778</v>
      </c>
      <c r="S40" s="32">
        <v>1669778</v>
      </c>
      <c r="T40" s="32">
        <v>1669778</v>
      </c>
      <c r="W40" s="32" t="s">
        <v>183</v>
      </c>
    </row>
    <row r="41" spans="1:23" s="32" customFormat="1" x14ac:dyDescent="0.25">
      <c r="A41" s="32">
        <v>31</v>
      </c>
      <c r="B41" s="32" t="s">
        <v>192</v>
      </c>
      <c r="C41" s="32">
        <v>42.57</v>
      </c>
      <c r="D41" s="32">
        <v>491279</v>
      </c>
      <c r="E41" s="32">
        <v>497751</v>
      </c>
      <c r="F41" s="32">
        <v>497751</v>
      </c>
      <c r="G41" s="32">
        <v>497751</v>
      </c>
      <c r="H41" s="32">
        <v>497751</v>
      </c>
      <c r="I41" s="32">
        <v>497751</v>
      </c>
      <c r="J41" s="32">
        <v>497751</v>
      </c>
      <c r="K41" s="32">
        <v>497751</v>
      </c>
      <c r="L41" s="32">
        <v>497751</v>
      </c>
      <c r="M41" s="32">
        <v>497751</v>
      </c>
      <c r="N41" s="32">
        <v>497751</v>
      </c>
      <c r="O41" s="32">
        <v>497751</v>
      </c>
      <c r="P41" s="32">
        <v>497751</v>
      </c>
      <c r="Q41" s="32">
        <v>497751</v>
      </c>
      <c r="R41" s="32">
        <v>497751</v>
      </c>
      <c r="S41" s="32">
        <v>497751</v>
      </c>
      <c r="T41" s="32">
        <v>497751</v>
      </c>
      <c r="W41" s="32" t="s">
        <v>192</v>
      </c>
    </row>
    <row r="46" spans="1:23" x14ac:dyDescent="0.25">
      <c r="D46" s="20">
        <f>SUM(D2:D41)</f>
        <v>72136546</v>
      </c>
      <c r="E46" s="19">
        <f>SUM(E2:E41)</f>
        <v>71431368</v>
      </c>
      <c r="F46" s="19">
        <f t="shared" ref="F46:S46" si="0">SUM(F2:F41)</f>
        <v>69296524.840000004</v>
      </c>
      <c r="G46" s="19">
        <f t="shared" si="0"/>
        <v>59744741.840000004</v>
      </c>
      <c r="H46" s="19">
        <f t="shared" si="0"/>
        <v>56876103.840000004</v>
      </c>
      <c r="I46" s="19">
        <f t="shared" si="0"/>
        <v>56202499.840000004</v>
      </c>
      <c r="J46" s="19">
        <f t="shared" si="0"/>
        <v>54749630.269999996</v>
      </c>
      <c r="K46" s="19">
        <f t="shared" si="0"/>
        <v>54608657.269999996</v>
      </c>
      <c r="L46" s="19">
        <f t="shared" si="0"/>
        <v>40762644.509999998</v>
      </c>
      <c r="M46" s="19">
        <f t="shared" si="0"/>
        <v>40386644.509999998</v>
      </c>
      <c r="N46" s="19">
        <f t="shared" si="0"/>
        <v>40098212.509999998</v>
      </c>
      <c r="O46" s="19">
        <f t="shared" si="0"/>
        <v>36132832.68</v>
      </c>
      <c r="P46" s="19">
        <f t="shared" si="0"/>
        <v>35450865.840000004</v>
      </c>
      <c r="Q46" s="19">
        <f t="shared" si="0"/>
        <v>35082708.840000004</v>
      </c>
      <c r="R46" s="19">
        <f t="shared" si="0"/>
        <v>33777201.840000004</v>
      </c>
      <c r="S46" s="19">
        <f t="shared" si="0"/>
        <v>29140153.670000002</v>
      </c>
      <c r="T46" s="19">
        <f t="shared" ref="T46" si="1">SUM(T2:T41)</f>
        <v>28959023.670000002</v>
      </c>
    </row>
    <row r="47" spans="1:23" x14ac:dyDescent="0.25">
      <c r="B47" t="s">
        <v>2</v>
      </c>
      <c r="E47" s="19">
        <f t="shared" ref="E47:T47" si="2">IF(D46&gt;E46,D46-E46,"-")</f>
        <v>705178</v>
      </c>
      <c r="F47" s="19">
        <f t="shared" si="2"/>
        <v>2134843.1599999964</v>
      </c>
      <c r="G47" s="19">
        <f t="shared" si="2"/>
        <v>9551783</v>
      </c>
      <c r="H47" s="19">
        <f t="shared" si="2"/>
        <v>2868638</v>
      </c>
      <c r="I47" s="19">
        <f t="shared" si="2"/>
        <v>673604</v>
      </c>
      <c r="J47" s="19">
        <f t="shared" si="2"/>
        <v>1452869.5700000077</v>
      </c>
      <c r="K47" s="19">
        <f t="shared" si="2"/>
        <v>140973</v>
      </c>
      <c r="L47" s="19">
        <f t="shared" si="2"/>
        <v>13846012.759999998</v>
      </c>
      <c r="M47" s="19">
        <f t="shared" si="2"/>
        <v>376000</v>
      </c>
      <c r="N47" s="19">
        <f t="shared" si="2"/>
        <v>288432</v>
      </c>
      <c r="O47" s="19">
        <f t="shared" si="2"/>
        <v>3965379.8299999982</v>
      </c>
      <c r="P47" s="19">
        <f t="shared" si="2"/>
        <v>681966.83999999613</v>
      </c>
      <c r="Q47" s="19">
        <f t="shared" si="2"/>
        <v>368157</v>
      </c>
      <c r="R47" s="19">
        <f t="shared" si="2"/>
        <v>1305507</v>
      </c>
      <c r="S47" s="19">
        <f t="shared" si="2"/>
        <v>4637048.1700000018</v>
      </c>
      <c r="T47" s="19">
        <f t="shared" si="2"/>
        <v>181130</v>
      </c>
    </row>
    <row r="48" spans="1:23" x14ac:dyDescent="0.25">
      <c r="B48" t="s">
        <v>1</v>
      </c>
      <c r="C48" s="22">
        <f>SUMPRODUCT(D2:D41,C2:C41)/D46</f>
        <v>38.704162133573739</v>
      </c>
    </row>
  </sheetData>
  <autoFilter ref="A1:W32" xr:uid="{00000000-0001-0000-1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LGD</vt:lpstr>
      <vt:lpstr>202111</vt:lpstr>
      <vt:lpstr>202112</vt:lpstr>
      <vt:lpstr>202201</vt:lpstr>
      <vt:lpstr>202202</vt:lpstr>
      <vt:lpstr>202203</vt:lpstr>
      <vt:lpstr>202204</vt:lpstr>
      <vt:lpstr>202205</vt:lpstr>
      <vt:lpstr>202206</vt:lpstr>
      <vt:lpstr>202207</vt:lpstr>
      <vt:lpstr>202208</vt:lpstr>
      <vt:lpstr>202209</vt:lpstr>
      <vt:lpstr>202210</vt:lpstr>
      <vt:lpstr>202211</vt:lpstr>
      <vt:lpstr>202212</vt:lpstr>
      <vt:lpstr>202301</vt:lpstr>
      <vt:lpstr>202302</vt:lpstr>
      <vt:lpstr>202303</vt:lpstr>
      <vt:lpstr>202304</vt:lpstr>
      <vt:lpstr>202305</vt:lpstr>
      <vt:lpstr>202306</vt:lpstr>
      <vt:lpstr>202307</vt:lpstr>
      <vt:lpstr>202308</vt:lpstr>
      <vt:lpstr>202309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Жаннұр Б. Жарылқасын</cp:lastModifiedBy>
  <dcterms:created xsi:type="dcterms:W3CDTF">2018-03-10T06:37:05Z</dcterms:created>
  <dcterms:modified xsi:type="dcterms:W3CDTF">2023-11-03T06:55:58Z</dcterms:modified>
</cp:coreProperties>
</file>