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ahnaz\PycharmProjects\Zulily\"/>
    </mc:Choice>
  </mc:AlternateContent>
  <bookViews>
    <workbookView xWindow="0" yWindow="0" windowWidth="19200" windowHeight="7230" activeTab="2"/>
  </bookViews>
  <sheets>
    <sheet name="README" sheetId="4" r:id="rId1"/>
    <sheet name="ShoeLily" sheetId="5" r:id="rId2"/>
    <sheet name="Search Optimization" sheetId="2" r:id="rId3"/>
    <sheet name="Homepage Conversion" sheetId="1" r:id="rId4"/>
    <sheet name="Sheet1" sheetId="6" r:id="rId5"/>
  </sheets>
  <definedNames>
    <definedName name="_xlnm.Print_Area" localSheetId="3">'Homepage Conversion'!$A$10:$N$44</definedName>
  </definedNames>
  <calcPr calcId="152511"/>
</workbook>
</file>

<file path=xl/calcChain.xml><?xml version="1.0" encoding="utf-8"?>
<calcChain xmlns="http://schemas.openxmlformats.org/spreadsheetml/2006/main">
  <c r="I34" i="2" l="1"/>
  <c r="I33" i="2"/>
  <c r="I32" i="2"/>
  <c r="I39" i="2"/>
  <c r="I40" i="2"/>
  <c r="I38" i="2"/>
  <c r="G40" i="2"/>
  <c r="H40" i="2" s="1"/>
  <c r="G39" i="2"/>
  <c r="H39" i="2" s="1"/>
  <c r="G38" i="2"/>
  <c r="H38" i="2" s="1"/>
  <c r="R15" i="5"/>
  <c r="S15" i="5"/>
  <c r="T15" i="5"/>
  <c r="U15" i="5"/>
  <c r="V15" i="5"/>
  <c r="W15" i="5"/>
  <c r="X15" i="5"/>
  <c r="Q15" i="5"/>
  <c r="Q12" i="5"/>
  <c r="Z11" i="5"/>
  <c r="R11" i="5"/>
  <c r="S11" i="5"/>
  <c r="T11" i="5"/>
  <c r="U11" i="5"/>
  <c r="V11" i="5"/>
  <c r="W11" i="5"/>
  <c r="X11" i="5"/>
  <c r="Y11" i="5"/>
  <c r="Q11" i="5"/>
  <c r="H20" i="1"/>
  <c r="G36" i="1" s="1"/>
  <c r="H21" i="1"/>
  <c r="H31" i="1" s="1"/>
  <c r="H22" i="1"/>
  <c r="H23" i="1"/>
  <c r="H24" i="1"/>
  <c r="H25" i="1"/>
  <c r="H26" i="1"/>
  <c r="H27" i="1"/>
  <c r="H28" i="1"/>
  <c r="H29" i="1"/>
  <c r="H30" i="1"/>
  <c r="H19" i="1"/>
  <c r="E20" i="1"/>
  <c r="E31" i="1" s="1"/>
  <c r="K38" i="1" s="1"/>
  <c r="E21" i="1"/>
  <c r="E22" i="1"/>
  <c r="G35" i="1" s="1"/>
  <c r="E23" i="1"/>
  <c r="E24" i="1"/>
  <c r="E25" i="1"/>
  <c r="E26" i="1"/>
  <c r="E27" i="1"/>
  <c r="E28" i="1"/>
  <c r="E29" i="1"/>
  <c r="E30" i="1"/>
  <c r="E19" i="1"/>
  <c r="G33" i="2"/>
  <c r="H33" i="2" s="1"/>
  <c r="G34" i="2"/>
  <c r="H34" i="2" s="1"/>
  <c r="G32" i="2"/>
  <c r="H32" i="2" s="1"/>
  <c r="C18" i="5"/>
  <c r="D18" i="5"/>
  <c r="E18" i="5"/>
  <c r="F18" i="5"/>
  <c r="G18" i="5"/>
  <c r="H18" i="5"/>
  <c r="I18" i="5"/>
  <c r="J18" i="5"/>
  <c r="K18" i="5"/>
  <c r="L18" i="5"/>
  <c r="M18" i="5"/>
  <c r="N18" i="5"/>
</calcChain>
</file>

<file path=xl/sharedStrings.xml><?xml version="1.0" encoding="utf-8"?>
<sst xmlns="http://schemas.openxmlformats.org/spreadsheetml/2006/main" count="104" uniqueCount="85">
  <si>
    <t>Homepage Version A</t>
  </si>
  <si>
    <t>Homepage version B</t>
  </si>
  <si>
    <t>Visits</t>
  </si>
  <si>
    <t>Orders</t>
  </si>
  <si>
    <t>Questions</t>
  </si>
  <si>
    <t>Please show your analysis, and specify any assumptions you make.</t>
  </si>
  <si>
    <t>Scenario</t>
  </si>
  <si>
    <t>In position 3 you would pay $0.50 cost per click, and have a click-though rate of 0.5%</t>
  </si>
  <si>
    <t>You can get into position 1 by paying $2.50 per click. In position 1, you expect a click-though rate of 1.5%</t>
  </si>
  <si>
    <t>Our total margin per order (before search costs) is $30</t>
  </si>
  <si>
    <t>Please show all your analysis, and specify any assumptions you make.</t>
  </si>
  <si>
    <t>You may not consult with other people, or use outside resources to complete this exercise.</t>
  </si>
  <si>
    <t>Please be sure to look over the data carefully.</t>
  </si>
  <si>
    <t>Where possible, leave the excel formuals used in calculating your answers -- rather than just having the value</t>
  </si>
  <si>
    <t>A) What is the cost per order in position 2?</t>
  </si>
  <si>
    <t>B) What is the cost per order in position 1?</t>
  </si>
  <si>
    <t>C) Which of the 3 positions do you want to be in?</t>
  </si>
  <si>
    <t>D) At what click through rate in position 1 are you indifferent between positions 1 and 2?</t>
  </si>
  <si>
    <t>B) What is the overall conversion rate for Homepage version B?</t>
  </si>
  <si>
    <t>C) Which version of the home page would you recommend rolling out with to maximize the number of orders?</t>
  </si>
  <si>
    <t>D) What % more orders can you expect to get by using the version you answered in #3 above, vs the other version?</t>
  </si>
  <si>
    <t>E) What is a little strange about this data? Why is this happening?</t>
  </si>
  <si>
    <t>You are currently in position 2 of a paid search term, the click-through rate (customer clicks per impression) is 1% and the cost per click is $1.50</t>
  </si>
  <si>
    <t>Conversion rate (orders per click) once someone clicks is 10% in all 3 positions</t>
  </si>
  <si>
    <t>A two week split test was set up where visitors were randomly (but not necessarily equally) assigned to one home page or another, and the number of visitors to each homepage and the related orders were accurately recorded by day.</t>
  </si>
  <si>
    <t>Background Info</t>
  </si>
  <si>
    <t>A "Click" is an instance of someone clicking on an advertisement</t>
  </si>
  <si>
    <t>An "Order" is an instance of someone making a purchase</t>
  </si>
  <si>
    <t>Only a fraction of clicks results in orders</t>
  </si>
  <si>
    <t>Only a fraction of impressions results in clicks</t>
  </si>
  <si>
    <t>In paid search, for a given search word, the ads for multiple companies may be displayed</t>
  </si>
  <si>
    <t>Companies pay a certain $ amount each time a customer clicks on their ad</t>
  </si>
  <si>
    <t>A higher $ per click amount paid by a company gives the company a higher position on the page</t>
  </si>
  <si>
    <t>Ads shown in higher positions on the page result in a greater number of clicks</t>
  </si>
  <si>
    <t>Our goal is to maximize absolute $ profit</t>
  </si>
  <si>
    <t>You are determining which home page version is the best choice for the site to maximize the number of orders.</t>
  </si>
  <si>
    <t>A "visitor" is a person who conducts a visit on a website</t>
  </si>
  <si>
    <t>The home page of a web site can be "split"  into two versions ("A" and "B") that have different characteristics (e.g. layout, products, etc.)</t>
  </si>
  <si>
    <t>"Conversion rate" is defined as the number or orders per visit</t>
  </si>
  <si>
    <t>The additional traffic on the 7th and 14th is due to some banner ads running on MSN on those particular days</t>
  </si>
  <si>
    <t>For example, 75% of visitors would see version A and 25% of visitors would see version B</t>
  </si>
  <si>
    <t>A "Visit" is an instance of a person coming to a website</t>
  </si>
  <si>
    <t>These different versions can then be shown to different visitors on a random basis</t>
  </si>
  <si>
    <t>"Impressions" are the number of instances that an online advertisement is displayed</t>
  </si>
  <si>
    <t>Please show all your analysis, leave formulas in cells, and specify any assumptions you make.</t>
  </si>
  <si>
    <t>B) Which color will sell the most units combined in the 2007 to 2009 period?</t>
  </si>
  <si>
    <t>A) Which color will sell the most units in 2007?</t>
  </si>
  <si>
    <t>Total</t>
  </si>
  <si>
    <t>Purple</t>
  </si>
  <si>
    <t>Orange</t>
  </si>
  <si>
    <t>Black</t>
  </si>
  <si>
    <t>Yellow</t>
  </si>
  <si>
    <t>Brown</t>
  </si>
  <si>
    <t>White</t>
  </si>
  <si>
    <t>Green</t>
  </si>
  <si>
    <t>discontinued</t>
  </si>
  <si>
    <t>Red</t>
  </si>
  <si>
    <t>Shoe Color</t>
  </si>
  <si>
    <t>Unit Sales</t>
  </si>
  <si>
    <t>There are 3 questions, one on each of the following tabs</t>
  </si>
  <si>
    <t>Please glance at each of the 3 questions before you start and manage your time appropriately</t>
  </si>
  <si>
    <t>We have a 1 year contract with MSN, so we will continue to get this traffic</t>
  </si>
  <si>
    <r>
      <t xml:space="preserve">Sales of ShoeLily.com’s products follow a </t>
    </r>
    <r>
      <rPr>
        <b/>
        <sz val="10"/>
        <rFont val="Arial"/>
        <family val="2"/>
      </rPr>
      <t>peculiar, but predictable</t>
    </r>
    <r>
      <rPr>
        <sz val="10"/>
        <rFont val="Arial"/>
      </rPr>
      <t>, pattern that determines how many units will sell in any given year.  This pattern is shown below</t>
    </r>
  </si>
  <si>
    <t>EVEN IF YOU DON'T FINISH, PLEASE WRITE YOUR THOUGHTS AND WHAT YOUR APPROACH WOULD BE.</t>
  </si>
  <si>
    <t>Please complete all questions within 90 minutes</t>
  </si>
  <si>
    <r>
      <t xml:space="preserve">E) What is the cost per order </t>
    </r>
    <r>
      <rPr>
        <u/>
        <sz val="10"/>
        <rFont val="Arial"/>
        <family val="2"/>
      </rPr>
      <t>of the orders you gain</t>
    </r>
    <r>
      <rPr>
        <sz val="10"/>
        <rFont val="Arial"/>
        <family val="2"/>
      </rPr>
      <t xml:space="preserve"> </t>
    </r>
    <r>
      <rPr>
        <sz val="10"/>
        <rFont val="Arial"/>
      </rPr>
      <t>by moving up from position 3 to position 2?</t>
    </r>
  </si>
  <si>
    <t>pos-1</t>
  </si>
  <si>
    <t>pos-2</t>
  </si>
  <si>
    <t>pos-3</t>
  </si>
  <si>
    <t>click-through-rate</t>
  </si>
  <si>
    <t>cost-per-click</t>
  </si>
  <si>
    <t>conv-rate</t>
  </si>
  <si>
    <t>margin</t>
  </si>
  <si>
    <t>cost-per-order</t>
  </si>
  <si>
    <t>abs-profit-per-order</t>
  </si>
  <si>
    <t xml:space="preserve">A) What is the overall conversion rate for Homepage version A? </t>
  </si>
  <si>
    <t xml:space="preserve">I would recommend version A because it has a higher conversion rate. </t>
  </si>
  <si>
    <t>However, the fact that more visitors are directed to version A compared to version B, needs to be acounted for</t>
  </si>
  <si>
    <t>If I add up all the orders for a page and divide it by all the visits from that page, it appears that version B had higher conversion rate.</t>
  </si>
  <si>
    <t>In order to accurately determine the best version, the conversion rate for each day needs to be calculated and used in finding the overall converaion rate.</t>
  </si>
  <si>
    <t>margin-per-order</t>
  </si>
  <si>
    <t>I would find the formula from "Red" product and apply it other products to extrapolate. Rest is just adding up the extrapolated numbers.</t>
  </si>
  <si>
    <t>position 2</t>
  </si>
  <si>
    <t>conv-rate-A</t>
  </si>
  <si>
    <t>conv-rate-B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</si>
</sst>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quot;$&quot;#,##0.00"/>
    <numFmt numFmtId="167" formatCode="0.000%"/>
  </numFmts>
  <fonts count="10" x14ac:knownFonts="1">
    <font>
      <sz val="10"/>
      <name val="Arial"/>
    </font>
    <font>
      <sz val="10"/>
      <name val="Arial"/>
    </font>
    <font>
      <sz val="8"/>
      <name val="Arial"/>
      <family val="2"/>
    </font>
    <font>
      <b/>
      <sz val="10"/>
      <name val="Arial"/>
      <family val="2"/>
    </font>
    <font>
      <u/>
      <sz val="10"/>
      <name val="Arial"/>
      <family val="2"/>
    </font>
    <font>
      <b/>
      <sz val="10"/>
      <name val="Arial"/>
      <family val="2"/>
    </font>
    <font>
      <sz val="10"/>
      <name val="Arial"/>
      <family val="2"/>
    </font>
    <font>
      <sz val="10"/>
      <name val="Arial"/>
      <family val="2"/>
    </font>
    <font>
      <sz val="12"/>
      <name val="Times New Roman"/>
      <family val="1"/>
    </font>
    <font>
      <i/>
      <sz val="10"/>
      <name val="Arial"/>
      <family val="2"/>
    </font>
  </fonts>
  <fills count="2">
    <fill>
      <patternFill patternType="none"/>
    </fill>
    <fill>
      <patternFill patternType="gray125"/>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7">
    <xf numFmtId="0" fontId="0" fillId="0" borderId="0" xfId="0"/>
    <xf numFmtId="0" fontId="0" fillId="0" borderId="0" xfId="0" applyAlignment="1">
      <alignment horizontal="center"/>
    </xf>
    <xf numFmtId="0" fontId="3" fillId="0" borderId="0" xfId="0" applyFont="1"/>
    <xf numFmtId="165" fontId="0" fillId="0" borderId="0" xfId="2" applyNumberFormat="1" applyFont="1"/>
    <xf numFmtId="164" fontId="0" fillId="0" borderId="1" xfId="1" applyNumberFormat="1" applyFont="1" applyBorder="1"/>
    <xf numFmtId="164" fontId="0" fillId="0" borderId="2" xfId="1" applyNumberFormat="1" applyFont="1" applyBorder="1"/>
    <xf numFmtId="0" fontId="0" fillId="0" borderId="3" xfId="0" applyBorder="1" applyAlignment="1">
      <alignment horizontal="center"/>
    </xf>
    <xf numFmtId="0" fontId="0" fillId="0" borderId="4" xfId="0" applyBorder="1" applyAlignment="1">
      <alignment horizontal="center"/>
    </xf>
    <xf numFmtId="14" fontId="0" fillId="0" borderId="5" xfId="0" applyNumberFormat="1" applyBorder="1"/>
    <xf numFmtId="14" fontId="0" fillId="0" borderId="6" xfId="0" applyNumberFormat="1" applyBorder="1"/>
    <xf numFmtId="14" fontId="0" fillId="0" borderId="7" xfId="0" applyNumberFormat="1" applyBorder="1" applyAlignment="1">
      <alignment horizontal="right"/>
    </xf>
    <xf numFmtId="164" fontId="0" fillId="0" borderId="8" xfId="1" applyNumberFormat="1" applyFont="1" applyBorder="1"/>
    <xf numFmtId="164" fontId="0" fillId="0" borderId="9" xfId="1" applyNumberFormat="1" applyFont="1" applyBorder="1"/>
    <xf numFmtId="0" fontId="0" fillId="0" borderId="0" xfId="0" applyFill="1" applyBorder="1" applyAlignment="1">
      <alignment horizontal="center"/>
    </xf>
    <xf numFmtId="0" fontId="0" fillId="0" borderId="0" xfId="0" applyAlignment="1"/>
    <xf numFmtId="0" fontId="5" fillId="0" borderId="0" xfId="0" applyFont="1" applyBorder="1"/>
    <xf numFmtId="0" fontId="6" fillId="0" borderId="0" xfId="0" applyFont="1" applyBorder="1"/>
    <xf numFmtId="0" fontId="7" fillId="0" borderId="0" xfId="0" applyFont="1"/>
    <xf numFmtId="0" fontId="3" fillId="0" borderId="0" xfId="0" applyFont="1" applyFill="1" applyBorder="1" applyAlignment="1">
      <alignment horizontal="left"/>
    </xf>
    <xf numFmtId="0" fontId="7" fillId="0" borderId="10" xfId="0" applyFont="1" applyBorder="1" applyAlignment="1">
      <alignment horizontal="right"/>
    </xf>
    <xf numFmtId="0" fontId="7" fillId="0" borderId="11" xfId="0" applyFont="1" applyBorder="1" applyAlignment="1">
      <alignment horizontal="right"/>
    </xf>
    <xf numFmtId="0" fontId="7" fillId="0" borderId="12" xfId="0" applyFont="1" applyBorder="1" applyAlignment="1">
      <alignment horizontal="right"/>
    </xf>
    <xf numFmtId="0" fontId="7" fillId="0" borderId="13" xfId="0" applyFont="1" applyBorder="1" applyAlignment="1">
      <alignment horizontal="right"/>
    </xf>
    <xf numFmtId="0" fontId="7" fillId="0" borderId="4" xfId="0" applyFont="1" applyBorder="1" applyAlignment="1">
      <alignment horizontal="right"/>
    </xf>
    <xf numFmtId="0" fontId="7" fillId="0" borderId="14" xfId="0" applyFont="1" applyBorder="1"/>
    <xf numFmtId="0" fontId="7" fillId="0" borderId="15" xfId="0" applyFont="1" applyBorder="1"/>
    <xf numFmtId="0" fontId="7" fillId="0" borderId="9" xfId="0" applyFont="1" applyBorder="1" applyAlignment="1">
      <alignment horizontal="right"/>
    </xf>
    <xf numFmtId="0" fontId="7" fillId="0" borderId="16" xfId="0" applyFont="1" applyBorder="1" applyAlignment="1">
      <alignment horizontal="right"/>
    </xf>
    <xf numFmtId="0" fontId="7" fillId="0" borderId="16" xfId="0" applyFont="1" applyBorder="1"/>
    <xf numFmtId="0" fontId="7" fillId="0" borderId="17" xfId="0" applyFont="1" applyBorder="1"/>
    <xf numFmtId="0" fontId="7" fillId="0" borderId="7" xfId="0" applyFont="1" applyBorder="1" applyAlignment="1">
      <alignment horizontal="right"/>
    </xf>
    <xf numFmtId="0" fontId="7" fillId="0" borderId="17" xfId="0" applyFont="1" applyBorder="1" applyAlignment="1">
      <alignment horizontal="right"/>
    </xf>
    <xf numFmtId="0" fontId="7" fillId="0" borderId="18" xfId="0" applyFont="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8" fillId="0" borderId="0" xfId="0" applyFont="1"/>
    <xf numFmtId="0" fontId="0" fillId="0" borderId="0" xfId="0" applyAlignment="1">
      <alignment wrapText="1"/>
    </xf>
    <xf numFmtId="0" fontId="9" fillId="0" borderId="0" xfId="0" applyFont="1"/>
    <xf numFmtId="0" fontId="6" fillId="0" borderId="0" xfId="0" applyFont="1"/>
    <xf numFmtId="0" fontId="7" fillId="0" borderId="22" xfId="0" applyFont="1" applyBorder="1" applyAlignment="1">
      <alignment horizontal="center"/>
    </xf>
    <xf numFmtId="0" fontId="7" fillId="0" borderId="23" xfId="0" applyFont="1" applyBorder="1" applyAlignment="1">
      <alignment horizontal="center"/>
    </xf>
    <xf numFmtId="10" fontId="0" fillId="0" borderId="0" xfId="0" applyNumberFormat="1"/>
    <xf numFmtId="10" fontId="6" fillId="0" borderId="0" xfId="0" applyNumberFormat="1" applyFont="1"/>
    <xf numFmtId="166" fontId="0" fillId="0" borderId="0" xfId="0" applyNumberFormat="1"/>
    <xf numFmtId="166" fontId="6" fillId="0" borderId="0" xfId="0" applyNumberFormat="1" applyFont="1"/>
    <xf numFmtId="164" fontId="0" fillId="0" borderId="0" xfId="0" applyNumberFormat="1"/>
    <xf numFmtId="0" fontId="0" fillId="0" borderId="0" xfId="0" applyBorder="1" applyAlignment="1">
      <alignment horizontal="center"/>
    </xf>
    <xf numFmtId="0" fontId="6" fillId="0" borderId="26" xfId="0" applyFont="1" applyBorder="1" applyAlignment="1">
      <alignment horizontal="center"/>
    </xf>
    <xf numFmtId="167" fontId="0" fillId="0" borderId="0" xfId="1" applyNumberFormat="1" applyFont="1" applyBorder="1"/>
    <xf numFmtId="0" fontId="6" fillId="0" borderId="0" xfId="0" applyFont="1" applyFill="1" applyBorder="1" applyAlignment="1">
      <alignment horizontal="right"/>
    </xf>
    <xf numFmtId="0" fontId="7" fillId="0" borderId="20" xfId="0" applyFont="1" applyBorder="1" applyAlignment="1">
      <alignment horizontal="center"/>
    </xf>
    <xf numFmtId="0" fontId="7" fillId="0" borderId="19" xfId="0" applyFont="1" applyBorder="1" applyAlignment="1">
      <alignment horizontal="center"/>
    </xf>
    <xf numFmtId="0" fontId="7" fillId="0" borderId="18"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0" fillId="0" borderId="0" xfId="0" applyAlignment="1">
      <alignment wrapText="1"/>
    </xf>
    <xf numFmtId="0" fontId="6" fillId="0" borderId="0" xfId="0" applyFont="1"/>
    <xf numFmtId="0" fontId="0" fillId="0" borderId="0" xfId="0"/>
    <xf numFmtId="0" fontId="3" fillId="0" borderId="0" xfId="0" applyFont="1"/>
    <xf numFmtId="0" fontId="0" fillId="0" borderId="0" xfId="0" applyAlignment="1">
      <alignment vertical="top" wrapText="1"/>
    </xf>
    <xf numFmtId="0" fontId="0" fillId="0" borderId="24" xfId="0" applyBorder="1" applyAlignment="1">
      <alignment horizontal="center"/>
    </xf>
    <xf numFmtId="0" fontId="0" fillId="0" borderId="25" xfId="0" applyBorder="1" applyAlignment="1">
      <alignment horizontal="center"/>
    </xf>
    <xf numFmtId="0" fontId="0" fillId="0" borderId="23"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ShoeLily!$B$10</c:f>
              <c:strCache>
                <c:ptCount val="1"/>
                <c:pt idx="0">
                  <c:v>Red</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movingAvg"/>
            <c:period val="2"/>
            <c:dispRSqr val="0"/>
            <c:dispEq val="0"/>
          </c:trendline>
          <c:cat>
            <c:multiLvlStrRef>
              <c:f>ShoeLily!$C$8:$N$9</c:f>
              <c:multiLvlStrCache>
                <c:ptCount val="12"/>
                <c:lvl>
                  <c:pt idx="0">
                    <c:v>1995</c:v>
                  </c:pt>
                  <c:pt idx="1">
                    <c:v>1996</c:v>
                  </c:pt>
                  <c:pt idx="2">
                    <c:v>1997</c:v>
                  </c:pt>
                  <c:pt idx="3">
                    <c:v>1998</c:v>
                  </c:pt>
                  <c:pt idx="4">
                    <c:v>1999</c:v>
                  </c:pt>
                  <c:pt idx="5">
                    <c:v>2000</c:v>
                  </c:pt>
                  <c:pt idx="6">
                    <c:v>2001</c:v>
                  </c:pt>
                  <c:pt idx="7">
                    <c:v>2002</c:v>
                  </c:pt>
                  <c:pt idx="8">
                    <c:v>2003</c:v>
                  </c:pt>
                  <c:pt idx="9">
                    <c:v>2004</c:v>
                  </c:pt>
                  <c:pt idx="10">
                    <c:v>2005</c:v>
                  </c:pt>
                  <c:pt idx="11">
                    <c:v>2006</c:v>
                  </c:pt>
                </c:lvl>
                <c:lvl>
                  <c:pt idx="0">
                    <c:v>Unit Sales</c:v>
                  </c:pt>
                </c:lvl>
              </c:multiLvlStrCache>
            </c:multiLvlStrRef>
          </c:cat>
          <c:val>
            <c:numRef>
              <c:f>ShoeLily!$C$10:$N$10</c:f>
              <c:numCache>
                <c:formatCode>General</c:formatCode>
                <c:ptCount val="12"/>
                <c:pt idx="0">
                  <c:v>28</c:v>
                </c:pt>
                <c:pt idx="1">
                  <c:v>42</c:v>
                </c:pt>
                <c:pt idx="2">
                  <c:v>21</c:v>
                </c:pt>
                <c:pt idx="3">
                  <c:v>23</c:v>
                </c:pt>
                <c:pt idx="4">
                  <c:v>29</c:v>
                </c:pt>
                <c:pt idx="5">
                  <c:v>15</c:v>
                </c:pt>
                <c:pt idx="6">
                  <c:v>8</c:v>
                </c:pt>
                <c:pt idx="7">
                  <c:v>4</c:v>
                </c:pt>
                <c:pt idx="8">
                  <c:v>2</c:v>
                </c:pt>
                <c:pt idx="9">
                  <c:v>1</c:v>
                </c:pt>
                <c:pt idx="10">
                  <c:v>0</c:v>
                </c:pt>
              </c:numCache>
            </c:numRef>
          </c:val>
          <c:smooth val="0"/>
        </c:ser>
        <c:ser>
          <c:idx val="1"/>
          <c:order val="1"/>
          <c:tx>
            <c:strRef>
              <c:f>ShoeLily!$B$11</c:f>
              <c:strCache>
                <c:ptCount val="1"/>
                <c:pt idx="0">
                  <c:v>Green</c:v>
                </c:pt>
              </c:strCache>
            </c:strRef>
          </c:tx>
          <c:spPr>
            <a:ln w="28575" cap="rnd">
              <a:solidFill>
                <a:schemeClr val="accent2"/>
              </a:solidFill>
              <a:round/>
            </a:ln>
            <a:effectLst/>
          </c:spPr>
          <c:marker>
            <c:symbol val="none"/>
          </c:marker>
          <c:cat>
            <c:multiLvlStrRef>
              <c:f>ShoeLily!$C$8:$N$9</c:f>
              <c:multiLvlStrCache>
                <c:ptCount val="12"/>
                <c:lvl>
                  <c:pt idx="0">
                    <c:v>1995</c:v>
                  </c:pt>
                  <c:pt idx="1">
                    <c:v>1996</c:v>
                  </c:pt>
                  <c:pt idx="2">
                    <c:v>1997</c:v>
                  </c:pt>
                  <c:pt idx="3">
                    <c:v>1998</c:v>
                  </c:pt>
                  <c:pt idx="4">
                    <c:v>1999</c:v>
                  </c:pt>
                  <c:pt idx="5">
                    <c:v>2000</c:v>
                  </c:pt>
                  <c:pt idx="6">
                    <c:v>2001</c:v>
                  </c:pt>
                  <c:pt idx="7">
                    <c:v>2002</c:v>
                  </c:pt>
                  <c:pt idx="8">
                    <c:v>2003</c:v>
                  </c:pt>
                  <c:pt idx="9">
                    <c:v>2004</c:v>
                  </c:pt>
                  <c:pt idx="10">
                    <c:v>2005</c:v>
                  </c:pt>
                  <c:pt idx="11">
                    <c:v>2006</c:v>
                  </c:pt>
                </c:lvl>
                <c:lvl>
                  <c:pt idx="0">
                    <c:v>Unit Sales</c:v>
                  </c:pt>
                </c:lvl>
              </c:multiLvlStrCache>
            </c:multiLvlStrRef>
          </c:cat>
          <c:val>
            <c:numRef>
              <c:f>ShoeLily!$C$11:$N$11</c:f>
              <c:numCache>
                <c:formatCode>General</c:formatCode>
                <c:ptCount val="12"/>
                <c:pt idx="3">
                  <c:v>26</c:v>
                </c:pt>
                <c:pt idx="4">
                  <c:v>39</c:v>
                </c:pt>
                <c:pt idx="5">
                  <c:v>20</c:v>
                </c:pt>
                <c:pt idx="6">
                  <c:v>22</c:v>
                </c:pt>
                <c:pt idx="7">
                  <c:v>28</c:v>
                </c:pt>
                <c:pt idx="8">
                  <c:v>14</c:v>
                </c:pt>
                <c:pt idx="9">
                  <c:v>7</c:v>
                </c:pt>
                <c:pt idx="10">
                  <c:v>4</c:v>
                </c:pt>
                <c:pt idx="11">
                  <c:v>2</c:v>
                </c:pt>
              </c:numCache>
            </c:numRef>
          </c:val>
          <c:smooth val="0"/>
        </c:ser>
        <c:ser>
          <c:idx val="2"/>
          <c:order val="2"/>
          <c:tx>
            <c:strRef>
              <c:f>ShoeLily!$B$12</c:f>
              <c:strCache>
                <c:ptCount val="1"/>
                <c:pt idx="0">
                  <c:v>White</c:v>
                </c:pt>
              </c:strCache>
            </c:strRef>
          </c:tx>
          <c:spPr>
            <a:ln w="28575" cap="rnd">
              <a:solidFill>
                <a:schemeClr val="accent3"/>
              </a:solidFill>
              <a:round/>
            </a:ln>
            <a:effectLst/>
          </c:spPr>
          <c:marker>
            <c:symbol val="none"/>
          </c:marker>
          <c:cat>
            <c:multiLvlStrRef>
              <c:f>ShoeLily!$C$8:$N$9</c:f>
              <c:multiLvlStrCache>
                <c:ptCount val="12"/>
                <c:lvl>
                  <c:pt idx="0">
                    <c:v>1995</c:v>
                  </c:pt>
                  <c:pt idx="1">
                    <c:v>1996</c:v>
                  </c:pt>
                  <c:pt idx="2">
                    <c:v>1997</c:v>
                  </c:pt>
                  <c:pt idx="3">
                    <c:v>1998</c:v>
                  </c:pt>
                  <c:pt idx="4">
                    <c:v>1999</c:v>
                  </c:pt>
                  <c:pt idx="5">
                    <c:v>2000</c:v>
                  </c:pt>
                  <c:pt idx="6">
                    <c:v>2001</c:v>
                  </c:pt>
                  <c:pt idx="7">
                    <c:v>2002</c:v>
                  </c:pt>
                  <c:pt idx="8">
                    <c:v>2003</c:v>
                  </c:pt>
                  <c:pt idx="9">
                    <c:v>2004</c:v>
                  </c:pt>
                  <c:pt idx="10">
                    <c:v>2005</c:v>
                  </c:pt>
                  <c:pt idx="11">
                    <c:v>2006</c:v>
                  </c:pt>
                </c:lvl>
                <c:lvl>
                  <c:pt idx="0">
                    <c:v>Unit Sales</c:v>
                  </c:pt>
                </c:lvl>
              </c:multiLvlStrCache>
            </c:multiLvlStrRef>
          </c:cat>
          <c:val>
            <c:numRef>
              <c:f>ShoeLily!$C$12:$N$12</c:f>
              <c:numCache>
                <c:formatCode>General</c:formatCode>
                <c:ptCount val="12"/>
                <c:pt idx="5">
                  <c:v>43</c:v>
                </c:pt>
                <c:pt idx="6">
                  <c:v>65</c:v>
                </c:pt>
                <c:pt idx="7">
                  <c:v>33</c:v>
                </c:pt>
                <c:pt idx="8">
                  <c:v>36</c:v>
                </c:pt>
                <c:pt idx="9">
                  <c:v>45</c:v>
                </c:pt>
                <c:pt idx="10">
                  <c:v>23</c:v>
                </c:pt>
                <c:pt idx="11">
                  <c:v>12</c:v>
                </c:pt>
              </c:numCache>
            </c:numRef>
          </c:val>
          <c:smooth val="0"/>
        </c:ser>
        <c:ser>
          <c:idx val="3"/>
          <c:order val="3"/>
          <c:tx>
            <c:strRef>
              <c:f>ShoeLily!$B$13</c:f>
              <c:strCache>
                <c:ptCount val="1"/>
                <c:pt idx="0">
                  <c:v>Brown</c:v>
                </c:pt>
              </c:strCache>
            </c:strRef>
          </c:tx>
          <c:spPr>
            <a:ln w="28575" cap="rnd">
              <a:solidFill>
                <a:schemeClr val="accent4"/>
              </a:solidFill>
              <a:round/>
            </a:ln>
            <a:effectLst/>
          </c:spPr>
          <c:marker>
            <c:symbol val="none"/>
          </c:marker>
          <c:cat>
            <c:multiLvlStrRef>
              <c:f>ShoeLily!$C$8:$N$9</c:f>
              <c:multiLvlStrCache>
                <c:ptCount val="12"/>
                <c:lvl>
                  <c:pt idx="0">
                    <c:v>1995</c:v>
                  </c:pt>
                  <c:pt idx="1">
                    <c:v>1996</c:v>
                  </c:pt>
                  <c:pt idx="2">
                    <c:v>1997</c:v>
                  </c:pt>
                  <c:pt idx="3">
                    <c:v>1998</c:v>
                  </c:pt>
                  <c:pt idx="4">
                    <c:v>1999</c:v>
                  </c:pt>
                  <c:pt idx="5">
                    <c:v>2000</c:v>
                  </c:pt>
                  <c:pt idx="6">
                    <c:v>2001</c:v>
                  </c:pt>
                  <c:pt idx="7">
                    <c:v>2002</c:v>
                  </c:pt>
                  <c:pt idx="8">
                    <c:v>2003</c:v>
                  </c:pt>
                  <c:pt idx="9">
                    <c:v>2004</c:v>
                  </c:pt>
                  <c:pt idx="10">
                    <c:v>2005</c:v>
                  </c:pt>
                  <c:pt idx="11">
                    <c:v>2006</c:v>
                  </c:pt>
                </c:lvl>
                <c:lvl>
                  <c:pt idx="0">
                    <c:v>Unit Sales</c:v>
                  </c:pt>
                </c:lvl>
              </c:multiLvlStrCache>
            </c:multiLvlStrRef>
          </c:cat>
          <c:val>
            <c:numRef>
              <c:f>ShoeLily!$C$13:$N$13</c:f>
              <c:numCache>
                <c:formatCode>General</c:formatCode>
                <c:ptCount val="12"/>
                <c:pt idx="7">
                  <c:v>58</c:v>
                </c:pt>
                <c:pt idx="8">
                  <c:v>87</c:v>
                </c:pt>
                <c:pt idx="9">
                  <c:v>44</c:v>
                </c:pt>
                <c:pt idx="10">
                  <c:v>48</c:v>
                </c:pt>
                <c:pt idx="11">
                  <c:v>60</c:v>
                </c:pt>
              </c:numCache>
            </c:numRef>
          </c:val>
          <c:smooth val="0"/>
        </c:ser>
        <c:ser>
          <c:idx val="4"/>
          <c:order val="4"/>
          <c:tx>
            <c:strRef>
              <c:f>ShoeLily!$B$14</c:f>
              <c:strCache>
                <c:ptCount val="1"/>
                <c:pt idx="0">
                  <c:v>Yellow</c:v>
                </c:pt>
              </c:strCache>
            </c:strRef>
          </c:tx>
          <c:spPr>
            <a:ln w="28575" cap="rnd">
              <a:solidFill>
                <a:schemeClr val="accent5"/>
              </a:solidFill>
              <a:round/>
            </a:ln>
            <a:effectLst/>
          </c:spPr>
          <c:marker>
            <c:symbol val="none"/>
          </c:marker>
          <c:cat>
            <c:multiLvlStrRef>
              <c:f>ShoeLily!$C$8:$N$9</c:f>
              <c:multiLvlStrCache>
                <c:ptCount val="12"/>
                <c:lvl>
                  <c:pt idx="0">
                    <c:v>1995</c:v>
                  </c:pt>
                  <c:pt idx="1">
                    <c:v>1996</c:v>
                  </c:pt>
                  <c:pt idx="2">
                    <c:v>1997</c:v>
                  </c:pt>
                  <c:pt idx="3">
                    <c:v>1998</c:v>
                  </c:pt>
                  <c:pt idx="4">
                    <c:v>1999</c:v>
                  </c:pt>
                  <c:pt idx="5">
                    <c:v>2000</c:v>
                  </c:pt>
                  <c:pt idx="6">
                    <c:v>2001</c:v>
                  </c:pt>
                  <c:pt idx="7">
                    <c:v>2002</c:v>
                  </c:pt>
                  <c:pt idx="8">
                    <c:v>2003</c:v>
                  </c:pt>
                  <c:pt idx="9">
                    <c:v>2004</c:v>
                  </c:pt>
                  <c:pt idx="10">
                    <c:v>2005</c:v>
                  </c:pt>
                  <c:pt idx="11">
                    <c:v>2006</c:v>
                  </c:pt>
                </c:lvl>
                <c:lvl>
                  <c:pt idx="0">
                    <c:v>Unit Sales</c:v>
                  </c:pt>
                </c:lvl>
              </c:multiLvlStrCache>
            </c:multiLvlStrRef>
          </c:cat>
          <c:val>
            <c:numRef>
              <c:f>ShoeLily!$C$14:$N$14</c:f>
              <c:numCache>
                <c:formatCode>General</c:formatCode>
                <c:ptCount val="12"/>
                <c:pt idx="8">
                  <c:v>37</c:v>
                </c:pt>
                <c:pt idx="9">
                  <c:v>56</c:v>
                </c:pt>
                <c:pt idx="10">
                  <c:v>28</c:v>
                </c:pt>
                <c:pt idx="11">
                  <c:v>31</c:v>
                </c:pt>
              </c:numCache>
            </c:numRef>
          </c:val>
          <c:smooth val="0"/>
        </c:ser>
        <c:ser>
          <c:idx val="5"/>
          <c:order val="5"/>
          <c:tx>
            <c:strRef>
              <c:f>ShoeLily!$B$15</c:f>
              <c:strCache>
                <c:ptCount val="1"/>
                <c:pt idx="0">
                  <c:v>Black</c:v>
                </c:pt>
              </c:strCache>
            </c:strRef>
          </c:tx>
          <c:spPr>
            <a:ln w="28575" cap="rnd">
              <a:solidFill>
                <a:schemeClr val="accent6"/>
              </a:solidFill>
              <a:round/>
            </a:ln>
            <a:effectLst/>
          </c:spPr>
          <c:marker>
            <c:symbol val="none"/>
          </c:marker>
          <c:cat>
            <c:multiLvlStrRef>
              <c:f>ShoeLily!$C$8:$N$9</c:f>
              <c:multiLvlStrCache>
                <c:ptCount val="12"/>
                <c:lvl>
                  <c:pt idx="0">
                    <c:v>1995</c:v>
                  </c:pt>
                  <c:pt idx="1">
                    <c:v>1996</c:v>
                  </c:pt>
                  <c:pt idx="2">
                    <c:v>1997</c:v>
                  </c:pt>
                  <c:pt idx="3">
                    <c:v>1998</c:v>
                  </c:pt>
                  <c:pt idx="4">
                    <c:v>1999</c:v>
                  </c:pt>
                  <c:pt idx="5">
                    <c:v>2000</c:v>
                  </c:pt>
                  <c:pt idx="6">
                    <c:v>2001</c:v>
                  </c:pt>
                  <c:pt idx="7">
                    <c:v>2002</c:v>
                  </c:pt>
                  <c:pt idx="8">
                    <c:v>2003</c:v>
                  </c:pt>
                  <c:pt idx="9">
                    <c:v>2004</c:v>
                  </c:pt>
                  <c:pt idx="10">
                    <c:v>2005</c:v>
                  </c:pt>
                  <c:pt idx="11">
                    <c:v>2006</c:v>
                  </c:pt>
                </c:lvl>
                <c:lvl>
                  <c:pt idx="0">
                    <c:v>Unit Sales</c:v>
                  </c:pt>
                </c:lvl>
              </c:multiLvlStrCache>
            </c:multiLvlStrRef>
          </c:cat>
          <c:val>
            <c:numRef>
              <c:f>ShoeLily!$C$15:$N$15</c:f>
              <c:numCache>
                <c:formatCode>General</c:formatCode>
                <c:ptCount val="12"/>
                <c:pt idx="9">
                  <c:v>28</c:v>
                </c:pt>
                <c:pt idx="10">
                  <c:v>42</c:v>
                </c:pt>
                <c:pt idx="11">
                  <c:v>21</c:v>
                </c:pt>
              </c:numCache>
            </c:numRef>
          </c:val>
          <c:smooth val="0"/>
        </c:ser>
        <c:ser>
          <c:idx val="6"/>
          <c:order val="6"/>
          <c:tx>
            <c:strRef>
              <c:f>ShoeLily!$B$16</c:f>
              <c:strCache>
                <c:ptCount val="1"/>
                <c:pt idx="0">
                  <c:v>Orange</c:v>
                </c:pt>
              </c:strCache>
            </c:strRef>
          </c:tx>
          <c:spPr>
            <a:ln w="28575" cap="rnd">
              <a:solidFill>
                <a:schemeClr val="accent1">
                  <a:lumMod val="60000"/>
                </a:schemeClr>
              </a:solidFill>
              <a:round/>
            </a:ln>
            <a:effectLst/>
          </c:spPr>
          <c:marker>
            <c:symbol val="none"/>
          </c:marker>
          <c:cat>
            <c:multiLvlStrRef>
              <c:f>ShoeLily!$C$8:$N$9</c:f>
              <c:multiLvlStrCache>
                <c:ptCount val="12"/>
                <c:lvl>
                  <c:pt idx="0">
                    <c:v>1995</c:v>
                  </c:pt>
                  <c:pt idx="1">
                    <c:v>1996</c:v>
                  </c:pt>
                  <c:pt idx="2">
                    <c:v>1997</c:v>
                  </c:pt>
                  <c:pt idx="3">
                    <c:v>1998</c:v>
                  </c:pt>
                  <c:pt idx="4">
                    <c:v>1999</c:v>
                  </c:pt>
                  <c:pt idx="5">
                    <c:v>2000</c:v>
                  </c:pt>
                  <c:pt idx="6">
                    <c:v>2001</c:v>
                  </c:pt>
                  <c:pt idx="7">
                    <c:v>2002</c:v>
                  </c:pt>
                  <c:pt idx="8">
                    <c:v>2003</c:v>
                  </c:pt>
                  <c:pt idx="9">
                    <c:v>2004</c:v>
                  </c:pt>
                  <c:pt idx="10">
                    <c:v>2005</c:v>
                  </c:pt>
                  <c:pt idx="11">
                    <c:v>2006</c:v>
                  </c:pt>
                </c:lvl>
                <c:lvl>
                  <c:pt idx="0">
                    <c:v>Unit Sales</c:v>
                  </c:pt>
                </c:lvl>
              </c:multiLvlStrCache>
            </c:multiLvlStrRef>
          </c:cat>
          <c:val>
            <c:numRef>
              <c:f>ShoeLily!$C$16:$N$16</c:f>
              <c:numCache>
                <c:formatCode>General</c:formatCode>
                <c:ptCount val="12"/>
                <c:pt idx="10">
                  <c:v>19</c:v>
                </c:pt>
                <c:pt idx="11">
                  <c:v>29</c:v>
                </c:pt>
              </c:numCache>
            </c:numRef>
          </c:val>
          <c:smooth val="0"/>
        </c:ser>
        <c:ser>
          <c:idx val="7"/>
          <c:order val="7"/>
          <c:tx>
            <c:strRef>
              <c:f>ShoeLily!$B$17</c:f>
              <c:strCache>
                <c:ptCount val="1"/>
                <c:pt idx="0">
                  <c:v>Purple</c:v>
                </c:pt>
              </c:strCache>
            </c:strRef>
          </c:tx>
          <c:spPr>
            <a:ln w="28575" cap="rnd">
              <a:solidFill>
                <a:schemeClr val="accent2">
                  <a:lumMod val="60000"/>
                </a:schemeClr>
              </a:solidFill>
              <a:round/>
            </a:ln>
            <a:effectLst/>
          </c:spPr>
          <c:marker>
            <c:symbol val="none"/>
          </c:marker>
          <c:cat>
            <c:multiLvlStrRef>
              <c:f>ShoeLily!$C$8:$N$9</c:f>
              <c:multiLvlStrCache>
                <c:ptCount val="12"/>
                <c:lvl>
                  <c:pt idx="0">
                    <c:v>1995</c:v>
                  </c:pt>
                  <c:pt idx="1">
                    <c:v>1996</c:v>
                  </c:pt>
                  <c:pt idx="2">
                    <c:v>1997</c:v>
                  </c:pt>
                  <c:pt idx="3">
                    <c:v>1998</c:v>
                  </c:pt>
                  <c:pt idx="4">
                    <c:v>1999</c:v>
                  </c:pt>
                  <c:pt idx="5">
                    <c:v>2000</c:v>
                  </c:pt>
                  <c:pt idx="6">
                    <c:v>2001</c:v>
                  </c:pt>
                  <c:pt idx="7">
                    <c:v>2002</c:v>
                  </c:pt>
                  <c:pt idx="8">
                    <c:v>2003</c:v>
                  </c:pt>
                  <c:pt idx="9">
                    <c:v>2004</c:v>
                  </c:pt>
                  <c:pt idx="10">
                    <c:v>2005</c:v>
                  </c:pt>
                  <c:pt idx="11">
                    <c:v>2006</c:v>
                  </c:pt>
                </c:lvl>
                <c:lvl>
                  <c:pt idx="0">
                    <c:v>Unit Sales</c:v>
                  </c:pt>
                </c:lvl>
              </c:multiLvlStrCache>
            </c:multiLvlStrRef>
          </c:cat>
          <c:val>
            <c:numRef>
              <c:f>ShoeLily!$C$17:$N$17</c:f>
              <c:numCache>
                <c:formatCode>General</c:formatCode>
                <c:ptCount val="12"/>
                <c:pt idx="11">
                  <c:v>24</c:v>
                </c:pt>
              </c:numCache>
            </c:numRef>
          </c:val>
          <c:smooth val="0"/>
        </c:ser>
        <c:dLbls>
          <c:showLegendKey val="0"/>
          <c:showVal val="0"/>
          <c:showCatName val="0"/>
          <c:showSerName val="0"/>
          <c:showPercent val="0"/>
          <c:showBubbleSize val="0"/>
        </c:dLbls>
        <c:smooth val="0"/>
        <c:axId val="345715768"/>
        <c:axId val="345720256"/>
      </c:lineChart>
      <c:catAx>
        <c:axId val="34571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20256"/>
        <c:crosses val="autoZero"/>
        <c:auto val="1"/>
        <c:lblAlgn val="ctr"/>
        <c:lblOffset val="100"/>
        <c:noMultiLvlLbl val="0"/>
      </c:catAx>
      <c:valAx>
        <c:axId val="34572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15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from "Red</a:t>
            </a:r>
            <a:r>
              <a:rPr lang="en-US" baseline="0"/>
              <a:t> Color Shoe"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ShoeLily!$P$9:$AA$9</c:f>
              <c:numCache>
                <c:formatCode>General</c:formatCode>
                <c:ptCount val="12"/>
                <c:pt idx="0">
                  <c:v>1995</c:v>
                </c:pt>
                <c:pt idx="1">
                  <c:v>1996</c:v>
                </c:pt>
                <c:pt idx="2">
                  <c:v>1997</c:v>
                </c:pt>
                <c:pt idx="3">
                  <c:v>1998</c:v>
                </c:pt>
                <c:pt idx="4">
                  <c:v>1999</c:v>
                </c:pt>
                <c:pt idx="5">
                  <c:v>2000</c:v>
                </c:pt>
                <c:pt idx="6">
                  <c:v>2001</c:v>
                </c:pt>
                <c:pt idx="7">
                  <c:v>2002</c:v>
                </c:pt>
                <c:pt idx="8">
                  <c:v>2003</c:v>
                </c:pt>
                <c:pt idx="9">
                  <c:v>2004</c:v>
                </c:pt>
                <c:pt idx="10">
                  <c:v>2005</c:v>
                </c:pt>
                <c:pt idx="11">
                  <c:v>2006</c:v>
                </c:pt>
              </c:numCache>
            </c:numRef>
          </c:cat>
          <c:val>
            <c:numRef>
              <c:f>ShoeLily!$P$10:$AA$10</c:f>
              <c:numCache>
                <c:formatCode>General</c:formatCode>
                <c:ptCount val="12"/>
                <c:pt idx="0">
                  <c:v>28</c:v>
                </c:pt>
                <c:pt idx="1">
                  <c:v>42</c:v>
                </c:pt>
                <c:pt idx="2">
                  <c:v>21</c:v>
                </c:pt>
                <c:pt idx="3">
                  <c:v>23</c:v>
                </c:pt>
                <c:pt idx="4">
                  <c:v>29</c:v>
                </c:pt>
                <c:pt idx="5">
                  <c:v>15</c:v>
                </c:pt>
                <c:pt idx="6">
                  <c:v>8</c:v>
                </c:pt>
                <c:pt idx="7">
                  <c:v>4</c:v>
                </c:pt>
                <c:pt idx="8">
                  <c:v>2</c:v>
                </c:pt>
                <c:pt idx="9">
                  <c:v>1</c:v>
                </c:pt>
                <c:pt idx="10">
                  <c:v>0</c:v>
                </c:pt>
              </c:numCache>
            </c:numRef>
          </c:val>
          <c:smooth val="0"/>
        </c:ser>
        <c:dLbls>
          <c:showLegendKey val="0"/>
          <c:showVal val="0"/>
          <c:showCatName val="0"/>
          <c:showSerName val="0"/>
          <c:showPercent val="0"/>
          <c:showBubbleSize val="0"/>
        </c:dLbls>
        <c:smooth val="0"/>
        <c:axId val="345685640"/>
        <c:axId val="345415184"/>
      </c:lineChart>
      <c:catAx>
        <c:axId val="345685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15184"/>
        <c:crosses val="autoZero"/>
        <c:auto val="1"/>
        <c:lblAlgn val="ctr"/>
        <c:lblOffset val="100"/>
        <c:noMultiLvlLbl val="0"/>
      </c:catAx>
      <c:valAx>
        <c:axId val="34541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85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'Homepage Conversion'!$K$18</c:f>
              <c:strCache>
                <c:ptCount val="1"/>
                <c:pt idx="0">
                  <c:v>conv-rate-A</c:v>
                </c:pt>
              </c:strCache>
            </c:strRef>
          </c:tx>
          <c:spPr>
            <a:ln w="28575" cap="rnd">
              <a:solidFill>
                <a:schemeClr val="accent1"/>
              </a:solidFill>
              <a:round/>
            </a:ln>
            <a:effectLst/>
          </c:spPr>
          <c:marker>
            <c:symbol val="none"/>
          </c:marker>
          <c:cat>
            <c:numRef>
              <c:f>'Homepage Conversion'!$J$19:$J$30</c:f>
              <c:numCache>
                <c:formatCode>m/d/yyyy</c:formatCode>
                <c:ptCount val="12"/>
                <c:pt idx="0">
                  <c:v>39237</c:v>
                </c:pt>
                <c:pt idx="1">
                  <c:v>39238</c:v>
                </c:pt>
                <c:pt idx="2">
                  <c:v>39239</c:v>
                </c:pt>
                <c:pt idx="3">
                  <c:v>39240</c:v>
                </c:pt>
                <c:pt idx="4">
                  <c:v>39241</c:v>
                </c:pt>
                <c:pt idx="5">
                  <c:v>39242</c:v>
                </c:pt>
                <c:pt idx="6">
                  <c:v>39243</c:v>
                </c:pt>
                <c:pt idx="7">
                  <c:v>39244</c:v>
                </c:pt>
                <c:pt idx="8">
                  <c:v>39245</c:v>
                </c:pt>
                <c:pt idx="9">
                  <c:v>39246</c:v>
                </c:pt>
                <c:pt idx="10">
                  <c:v>39247</c:v>
                </c:pt>
                <c:pt idx="11">
                  <c:v>39248</c:v>
                </c:pt>
              </c:numCache>
            </c:numRef>
          </c:cat>
          <c:val>
            <c:numRef>
              <c:f>'Homepage Conversion'!$K$19:$K$30</c:f>
              <c:numCache>
                <c:formatCode>0.0%</c:formatCode>
                <c:ptCount val="12"/>
                <c:pt idx="0">
                  <c:v>0.10175124632493929</c:v>
                </c:pt>
                <c:pt idx="1">
                  <c:v>9.6417750846551423E-2</c:v>
                </c:pt>
                <c:pt idx="2">
                  <c:v>0.10467399842890809</c:v>
                </c:pt>
                <c:pt idx="3">
                  <c:v>6.1010544279880542E-2</c:v>
                </c:pt>
                <c:pt idx="4">
                  <c:v>0.10216110019646366</c:v>
                </c:pt>
                <c:pt idx="5">
                  <c:v>9.5645967166309784E-2</c:v>
                </c:pt>
                <c:pt idx="6">
                  <c:v>9.8565761367104057E-2</c:v>
                </c:pt>
                <c:pt idx="7">
                  <c:v>9.9031744086285081E-2</c:v>
                </c:pt>
                <c:pt idx="8">
                  <c:v>9.6979928718814487E-2</c:v>
                </c:pt>
                <c:pt idx="9">
                  <c:v>0.10389112516772091</c:v>
                </c:pt>
                <c:pt idx="10">
                  <c:v>6.9023991960808939E-2</c:v>
                </c:pt>
                <c:pt idx="11">
                  <c:v>9.5183486238532108E-2</c:v>
                </c:pt>
              </c:numCache>
            </c:numRef>
          </c:val>
          <c:smooth val="0"/>
        </c:ser>
        <c:ser>
          <c:idx val="1"/>
          <c:order val="1"/>
          <c:tx>
            <c:strRef>
              <c:f>'Homepage Conversion'!$L$18</c:f>
              <c:strCache>
                <c:ptCount val="1"/>
                <c:pt idx="0">
                  <c:v>conv-rate-B</c:v>
                </c:pt>
              </c:strCache>
            </c:strRef>
          </c:tx>
          <c:spPr>
            <a:ln w="28575" cap="rnd">
              <a:solidFill>
                <a:schemeClr val="accent2"/>
              </a:solidFill>
              <a:round/>
            </a:ln>
            <a:effectLst/>
          </c:spPr>
          <c:marker>
            <c:symbol val="none"/>
          </c:marker>
          <c:cat>
            <c:numRef>
              <c:f>'Homepage Conversion'!$J$19:$J$30</c:f>
              <c:numCache>
                <c:formatCode>m/d/yyyy</c:formatCode>
                <c:ptCount val="12"/>
                <c:pt idx="0">
                  <c:v>39237</c:v>
                </c:pt>
                <c:pt idx="1">
                  <c:v>39238</c:v>
                </c:pt>
                <c:pt idx="2">
                  <c:v>39239</c:v>
                </c:pt>
                <c:pt idx="3">
                  <c:v>39240</c:v>
                </c:pt>
                <c:pt idx="4">
                  <c:v>39241</c:v>
                </c:pt>
                <c:pt idx="5">
                  <c:v>39242</c:v>
                </c:pt>
                <c:pt idx="6">
                  <c:v>39243</c:v>
                </c:pt>
                <c:pt idx="7">
                  <c:v>39244</c:v>
                </c:pt>
                <c:pt idx="8">
                  <c:v>39245</c:v>
                </c:pt>
                <c:pt idx="9">
                  <c:v>39246</c:v>
                </c:pt>
                <c:pt idx="10">
                  <c:v>39247</c:v>
                </c:pt>
                <c:pt idx="11">
                  <c:v>39248</c:v>
                </c:pt>
              </c:numCache>
            </c:numRef>
          </c:cat>
          <c:val>
            <c:numRef>
              <c:f>'Homepage Conversion'!$L$19:$L$30</c:f>
              <c:numCache>
                <c:formatCode>0.0%</c:formatCode>
                <c:ptCount val="12"/>
                <c:pt idx="0">
                  <c:v>9.9312714776632297E-2</c:v>
                </c:pt>
                <c:pt idx="1">
                  <c:v>8.5929813053460147E-2</c:v>
                </c:pt>
                <c:pt idx="2">
                  <c:v>0.1009009009009009</c:v>
                </c:pt>
                <c:pt idx="3">
                  <c:v>5.848132271892223E-2</c:v>
                </c:pt>
                <c:pt idx="4">
                  <c:v>9.494949494949495E-2</c:v>
                </c:pt>
                <c:pt idx="5">
                  <c:v>8.531746031746032E-2</c:v>
                </c:pt>
                <c:pt idx="6">
                  <c:v>9.5170454545454544E-2</c:v>
                </c:pt>
                <c:pt idx="7">
                  <c:v>9.5238095238095233E-2</c:v>
                </c:pt>
                <c:pt idx="8">
                  <c:v>9.2077087794432549E-2</c:v>
                </c:pt>
                <c:pt idx="9">
                  <c:v>0.1</c:v>
                </c:pt>
                <c:pt idx="10">
                  <c:v>6.5726194293042647E-2</c:v>
                </c:pt>
                <c:pt idx="11">
                  <c:v>8.7039693926351025E-2</c:v>
                </c:pt>
              </c:numCache>
            </c:numRef>
          </c:val>
          <c:smooth val="0"/>
        </c:ser>
        <c:dLbls>
          <c:showLegendKey val="0"/>
          <c:showVal val="0"/>
          <c:showCatName val="0"/>
          <c:showSerName val="0"/>
          <c:showPercent val="0"/>
          <c:showBubbleSize val="0"/>
        </c:dLbls>
        <c:smooth val="0"/>
        <c:axId val="376042800"/>
        <c:axId val="376048288"/>
      </c:lineChart>
      <c:dateAx>
        <c:axId val="3760428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048288"/>
        <c:crosses val="autoZero"/>
        <c:auto val="1"/>
        <c:lblOffset val="100"/>
        <c:baseTimeUnit val="days"/>
      </c:dateAx>
      <c:valAx>
        <c:axId val="376048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042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23812</xdr:colOff>
      <xdr:row>29</xdr:row>
      <xdr:rowOff>123825</xdr:rowOff>
    </xdr:from>
    <xdr:to>
      <xdr:col>10</xdr:col>
      <xdr:colOff>271462</xdr:colOff>
      <xdr:row>46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29</xdr:row>
      <xdr:rowOff>133350</xdr:rowOff>
    </xdr:from>
    <xdr:to>
      <xdr:col>19</xdr:col>
      <xdr:colOff>247650</xdr:colOff>
      <xdr:row>46</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176212</xdr:colOff>
      <xdr:row>14</xdr:row>
      <xdr:rowOff>142875</xdr:rowOff>
    </xdr:from>
    <xdr:to>
      <xdr:col>15</xdr:col>
      <xdr:colOff>4762</xdr:colOff>
      <xdr:row>31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1"/>
  <sheetViews>
    <sheetView workbookViewId="0">
      <selection activeCell="B3" sqref="B3"/>
    </sheetView>
  </sheetViews>
  <sheetFormatPr defaultRowHeight="12.75" x14ac:dyDescent="0.2"/>
  <cols>
    <col min="1" max="1" width="4.5703125" customWidth="1"/>
    <col min="6" max="6" width="12.42578125" bestFit="1" customWidth="1"/>
  </cols>
  <sheetData>
    <row r="1" spans="2:2" x14ac:dyDescent="0.2">
      <c r="B1" t="s">
        <v>59</v>
      </c>
    </row>
    <row r="2" spans="2:2" x14ac:dyDescent="0.2">
      <c r="B2" s="39" t="s">
        <v>64</v>
      </c>
    </row>
    <row r="4" spans="2:2" x14ac:dyDescent="0.2">
      <c r="B4" s="2" t="s">
        <v>5</v>
      </c>
    </row>
    <row r="5" spans="2:2" s="16" customFormat="1" x14ac:dyDescent="0.2">
      <c r="B5" s="15" t="s">
        <v>13</v>
      </c>
    </row>
    <row r="6" spans="2:2" x14ac:dyDescent="0.2">
      <c r="B6" s="2"/>
    </row>
    <row r="7" spans="2:2" x14ac:dyDescent="0.2">
      <c r="B7" t="s">
        <v>11</v>
      </c>
    </row>
    <row r="9" spans="2:2" x14ac:dyDescent="0.2">
      <c r="B9" t="s">
        <v>60</v>
      </c>
    </row>
    <row r="11" spans="2:2" x14ac:dyDescent="0.2">
      <c r="B11" s="2" t="s">
        <v>63</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A26"/>
  <sheetViews>
    <sheetView topLeftCell="B1" workbookViewId="0">
      <selection activeCell="D26" sqref="D26"/>
    </sheetView>
  </sheetViews>
  <sheetFormatPr defaultRowHeight="12.75" x14ac:dyDescent="0.2"/>
  <cols>
    <col min="2" max="2" width="13.42578125" customWidth="1"/>
    <col min="3" max="14" width="6.42578125" customWidth="1"/>
  </cols>
  <sheetData>
    <row r="2" spans="2:27" x14ac:dyDescent="0.2">
      <c r="B2" s="38"/>
    </row>
    <row r="4" spans="2:27" x14ac:dyDescent="0.2">
      <c r="B4" s="2" t="s">
        <v>6</v>
      </c>
    </row>
    <row r="5" spans="2:27" ht="24.75" customHeight="1" x14ac:dyDescent="0.2">
      <c r="B5" s="56" t="s">
        <v>62</v>
      </c>
      <c r="C5" s="56"/>
      <c r="D5" s="56"/>
      <c r="E5" s="56"/>
      <c r="F5" s="56"/>
      <c r="G5" s="56"/>
      <c r="H5" s="56"/>
      <c r="I5" s="56"/>
      <c r="J5" s="56"/>
      <c r="K5" s="56"/>
      <c r="L5" s="56"/>
      <c r="M5" s="56"/>
      <c r="N5" s="56"/>
      <c r="O5" s="37"/>
    </row>
    <row r="7" spans="2:27" ht="13.5" thickBot="1" x14ac:dyDescent="0.25"/>
    <row r="8" spans="2:27" ht="16.5" thickBot="1" x14ac:dyDescent="0.3">
      <c r="B8" s="36"/>
      <c r="C8" s="51" t="s">
        <v>58</v>
      </c>
      <c r="D8" s="52"/>
      <c r="E8" s="52"/>
      <c r="F8" s="52"/>
      <c r="G8" s="52"/>
      <c r="H8" s="52"/>
      <c r="I8" s="52"/>
      <c r="J8" s="52"/>
      <c r="K8" s="52"/>
      <c r="L8" s="52"/>
      <c r="M8" s="52"/>
      <c r="N8" s="53"/>
    </row>
    <row r="9" spans="2:27" ht="13.5" thickBot="1" x14ac:dyDescent="0.25">
      <c r="B9" s="35" t="s">
        <v>57</v>
      </c>
      <c r="C9" s="34">
        <v>1995</v>
      </c>
      <c r="D9" s="33">
        <v>1996</v>
      </c>
      <c r="E9" s="33">
        <v>1997</v>
      </c>
      <c r="F9" s="33">
        <v>1998</v>
      </c>
      <c r="G9" s="33">
        <v>1999</v>
      </c>
      <c r="H9" s="33">
        <v>2000</v>
      </c>
      <c r="I9" s="33">
        <v>2001</v>
      </c>
      <c r="J9" s="33">
        <v>2002</v>
      </c>
      <c r="K9" s="33">
        <v>2003</v>
      </c>
      <c r="L9" s="33">
        <v>2004</v>
      </c>
      <c r="M9" s="33">
        <v>2005</v>
      </c>
      <c r="N9" s="32">
        <v>2006</v>
      </c>
      <c r="P9" s="34">
        <v>1995</v>
      </c>
      <c r="Q9" s="33">
        <v>1996</v>
      </c>
      <c r="R9" s="33">
        <v>1997</v>
      </c>
      <c r="S9" s="33">
        <v>1998</v>
      </c>
      <c r="T9" s="33">
        <v>1999</v>
      </c>
      <c r="U9" s="33">
        <v>2000</v>
      </c>
      <c r="V9" s="33">
        <v>2001</v>
      </c>
      <c r="W9" s="33">
        <v>2002</v>
      </c>
      <c r="X9" s="33">
        <v>2003</v>
      </c>
      <c r="Y9" s="33">
        <v>2004</v>
      </c>
      <c r="Z9" s="33">
        <v>2005</v>
      </c>
      <c r="AA9" s="32">
        <v>2006</v>
      </c>
    </row>
    <row r="10" spans="2:27" x14ac:dyDescent="0.2">
      <c r="B10" s="30" t="s">
        <v>56</v>
      </c>
      <c r="C10" s="31">
        <v>28</v>
      </c>
      <c r="D10" s="27">
        <v>42</v>
      </c>
      <c r="E10" s="27">
        <v>21</v>
      </c>
      <c r="F10" s="27">
        <v>23</v>
      </c>
      <c r="G10" s="27">
        <v>29</v>
      </c>
      <c r="H10" s="27">
        <v>15</v>
      </c>
      <c r="I10" s="27">
        <v>8</v>
      </c>
      <c r="J10" s="27">
        <v>4</v>
      </c>
      <c r="K10" s="27">
        <v>2</v>
      </c>
      <c r="L10" s="27">
        <v>1</v>
      </c>
      <c r="M10" s="54" t="s">
        <v>55</v>
      </c>
      <c r="N10" s="55"/>
      <c r="P10" s="31">
        <v>28</v>
      </c>
      <c r="Q10" s="27">
        <v>42</v>
      </c>
      <c r="R10" s="27">
        <v>21</v>
      </c>
      <c r="S10" s="27">
        <v>23</v>
      </c>
      <c r="T10" s="27">
        <v>29</v>
      </c>
      <c r="U10" s="27">
        <v>15</v>
      </c>
      <c r="V10" s="27">
        <v>8</v>
      </c>
      <c r="W10" s="27">
        <v>4</v>
      </c>
      <c r="X10" s="27">
        <v>2</v>
      </c>
      <c r="Y10" s="27">
        <v>1</v>
      </c>
      <c r="Z10" s="40">
        <v>0</v>
      </c>
      <c r="AA10" s="41"/>
    </row>
    <row r="11" spans="2:27" x14ac:dyDescent="0.2">
      <c r="B11" s="30" t="s">
        <v>54</v>
      </c>
      <c r="C11" s="29"/>
      <c r="D11" s="28"/>
      <c r="E11" s="28"/>
      <c r="F11" s="27">
        <v>26</v>
      </c>
      <c r="G11" s="27">
        <v>39</v>
      </c>
      <c r="H11" s="27">
        <v>20</v>
      </c>
      <c r="I11" s="27">
        <v>22</v>
      </c>
      <c r="J11" s="27">
        <v>28</v>
      </c>
      <c r="K11" s="27">
        <v>14</v>
      </c>
      <c r="L11" s="27">
        <v>7</v>
      </c>
      <c r="M11" s="27">
        <v>4</v>
      </c>
      <c r="N11" s="26">
        <v>2</v>
      </c>
      <c r="Q11">
        <f>(Q10-P10)/Q10</f>
        <v>0.33333333333333331</v>
      </c>
      <c r="R11">
        <f t="shared" ref="R11:Y11" si="0">(R10-Q10)/R10</f>
        <v>-1</v>
      </c>
      <c r="S11">
        <f t="shared" si="0"/>
        <v>8.6956521739130432E-2</v>
      </c>
      <c r="T11">
        <f t="shared" si="0"/>
        <v>0.20689655172413793</v>
      </c>
      <c r="U11">
        <f t="shared" si="0"/>
        <v>-0.93333333333333335</v>
      </c>
      <c r="V11">
        <f t="shared" si="0"/>
        <v>-0.875</v>
      </c>
      <c r="W11">
        <f t="shared" si="0"/>
        <v>-1</v>
      </c>
      <c r="X11">
        <f t="shared" si="0"/>
        <v>-1</v>
      </c>
      <c r="Y11">
        <f t="shared" si="0"/>
        <v>-1</v>
      </c>
      <c r="Z11">
        <f>0</f>
        <v>0</v>
      </c>
    </row>
    <row r="12" spans="2:27" x14ac:dyDescent="0.2">
      <c r="B12" s="30" t="s">
        <v>53</v>
      </c>
      <c r="C12" s="29"/>
      <c r="D12" s="28"/>
      <c r="E12" s="28"/>
      <c r="F12" s="28"/>
      <c r="G12" s="28"/>
      <c r="H12" s="27">
        <v>43</v>
      </c>
      <c r="I12" s="27">
        <v>65</v>
      </c>
      <c r="J12" s="27">
        <v>33</v>
      </c>
      <c r="K12" s="27">
        <v>36</v>
      </c>
      <c r="L12" s="27">
        <v>45</v>
      </c>
      <c r="M12" s="27">
        <v>23</v>
      </c>
      <c r="N12" s="26">
        <v>12</v>
      </c>
      <c r="P12" s="50">
        <v>26</v>
      </c>
      <c r="Q12">
        <f>P12+(P12*Q11)</f>
        <v>34.666666666666664</v>
      </c>
    </row>
    <row r="13" spans="2:27" x14ac:dyDescent="0.2">
      <c r="B13" s="30" t="s">
        <v>52</v>
      </c>
      <c r="C13" s="29"/>
      <c r="D13" s="28"/>
      <c r="E13" s="28"/>
      <c r="F13" s="28"/>
      <c r="G13" s="28"/>
      <c r="H13" s="28"/>
      <c r="I13" s="28"/>
      <c r="J13" s="27">
        <v>58</v>
      </c>
      <c r="K13" s="27">
        <v>87</v>
      </c>
      <c r="L13" s="27">
        <v>44</v>
      </c>
      <c r="M13" s="27">
        <v>48</v>
      </c>
      <c r="N13" s="26">
        <v>60</v>
      </c>
    </row>
    <row r="14" spans="2:27" x14ac:dyDescent="0.2">
      <c r="B14" s="30" t="s">
        <v>51</v>
      </c>
      <c r="C14" s="29"/>
      <c r="D14" s="28"/>
      <c r="E14" s="28"/>
      <c r="F14" s="28"/>
      <c r="G14" s="28"/>
      <c r="H14" s="28"/>
      <c r="I14" s="28"/>
      <c r="J14" s="28"/>
      <c r="K14" s="27">
        <v>37</v>
      </c>
      <c r="L14" s="27">
        <v>56</v>
      </c>
      <c r="M14" s="27">
        <v>28</v>
      </c>
      <c r="N14" s="26">
        <v>31</v>
      </c>
      <c r="P14" s="27">
        <v>26</v>
      </c>
      <c r="Q14" s="27">
        <v>39</v>
      </c>
      <c r="R14" s="27">
        <v>20</v>
      </c>
      <c r="S14" s="27">
        <v>22</v>
      </c>
      <c r="T14" s="27">
        <v>28</v>
      </c>
      <c r="U14" s="27">
        <v>14</v>
      </c>
      <c r="V14" s="27">
        <v>7</v>
      </c>
      <c r="W14" s="27">
        <v>4</v>
      </c>
      <c r="X14" s="26">
        <v>2</v>
      </c>
    </row>
    <row r="15" spans="2:27" x14ac:dyDescent="0.2">
      <c r="B15" s="30" t="s">
        <v>50</v>
      </c>
      <c r="C15" s="29"/>
      <c r="D15" s="28"/>
      <c r="E15" s="28"/>
      <c r="F15" s="28"/>
      <c r="G15" s="28"/>
      <c r="H15" s="28"/>
      <c r="I15" s="28"/>
      <c r="J15" s="28"/>
      <c r="K15" s="28"/>
      <c r="L15" s="27">
        <v>28</v>
      </c>
      <c r="M15" s="27">
        <v>42</v>
      </c>
      <c r="N15" s="26">
        <v>21</v>
      </c>
      <c r="Q15">
        <f>(Q14-P14)/Q14</f>
        <v>0.33333333333333331</v>
      </c>
      <c r="R15">
        <f t="shared" ref="R15:X15" si="1">(R14-Q14)/R14</f>
        <v>-0.95</v>
      </c>
      <c r="S15">
        <f t="shared" si="1"/>
        <v>9.0909090909090912E-2</v>
      </c>
      <c r="T15">
        <f t="shared" si="1"/>
        <v>0.21428571428571427</v>
      </c>
      <c r="U15">
        <f t="shared" si="1"/>
        <v>-1</v>
      </c>
      <c r="V15">
        <f t="shared" si="1"/>
        <v>-1</v>
      </c>
      <c r="W15">
        <f t="shared" si="1"/>
        <v>-0.75</v>
      </c>
      <c r="X15">
        <f t="shared" si="1"/>
        <v>-1</v>
      </c>
    </row>
    <row r="16" spans="2:27" x14ac:dyDescent="0.2">
      <c r="B16" s="30" t="s">
        <v>49</v>
      </c>
      <c r="C16" s="29"/>
      <c r="D16" s="28"/>
      <c r="E16" s="28"/>
      <c r="F16" s="28"/>
      <c r="G16" s="28"/>
      <c r="H16" s="28"/>
      <c r="I16" s="28"/>
      <c r="J16" s="28"/>
      <c r="K16" s="28"/>
      <c r="L16" s="28"/>
      <c r="M16" s="27">
        <v>19</v>
      </c>
      <c r="N16" s="26">
        <v>29</v>
      </c>
    </row>
    <row r="17" spans="2:14" ht="13.5" thickBot="1" x14ac:dyDescent="0.25">
      <c r="B17" s="22" t="s">
        <v>48</v>
      </c>
      <c r="C17" s="25"/>
      <c r="D17" s="24"/>
      <c r="E17" s="24"/>
      <c r="F17" s="24"/>
      <c r="G17" s="24"/>
      <c r="H17" s="24"/>
      <c r="I17" s="24"/>
      <c r="J17" s="24"/>
      <c r="K17" s="24"/>
      <c r="L17" s="24"/>
      <c r="M17" s="24"/>
      <c r="N17" s="23">
        <v>24</v>
      </c>
    </row>
    <row r="18" spans="2:14" ht="13.5" thickBot="1" x14ac:dyDescent="0.25">
      <c r="B18" s="22" t="s">
        <v>47</v>
      </c>
      <c r="C18" s="21">
        <f t="shared" ref="C18:N18" si="2">SUM(C10:C17)</f>
        <v>28</v>
      </c>
      <c r="D18" s="20">
        <f t="shared" si="2"/>
        <v>42</v>
      </c>
      <c r="E18" s="20">
        <f t="shared" si="2"/>
        <v>21</v>
      </c>
      <c r="F18" s="20">
        <f t="shared" si="2"/>
        <v>49</v>
      </c>
      <c r="G18" s="20">
        <f t="shared" si="2"/>
        <v>68</v>
      </c>
      <c r="H18" s="20">
        <f t="shared" si="2"/>
        <v>78</v>
      </c>
      <c r="I18" s="20">
        <f t="shared" si="2"/>
        <v>95</v>
      </c>
      <c r="J18" s="20">
        <f t="shared" si="2"/>
        <v>123</v>
      </c>
      <c r="K18" s="20">
        <f t="shared" si="2"/>
        <v>176</v>
      </c>
      <c r="L18" s="20">
        <f t="shared" si="2"/>
        <v>181</v>
      </c>
      <c r="M18" s="20">
        <f t="shared" si="2"/>
        <v>164</v>
      </c>
      <c r="N18" s="19">
        <f t="shared" si="2"/>
        <v>179</v>
      </c>
    </row>
    <row r="21" spans="2:14" x14ac:dyDescent="0.2">
      <c r="B21" s="18" t="s">
        <v>4</v>
      </c>
    </row>
    <row r="22" spans="2:14" x14ac:dyDescent="0.2">
      <c r="B22" t="s">
        <v>46</v>
      </c>
    </row>
    <row r="23" spans="2:14" x14ac:dyDescent="0.2">
      <c r="B23" t="s">
        <v>45</v>
      </c>
    </row>
    <row r="25" spans="2:14" x14ac:dyDescent="0.2">
      <c r="B25" s="2" t="s">
        <v>44</v>
      </c>
    </row>
    <row r="26" spans="2:14" x14ac:dyDescent="0.2">
      <c r="B26" s="39" t="s">
        <v>81</v>
      </c>
    </row>
  </sheetData>
  <mergeCells count="3">
    <mergeCell ref="C8:N8"/>
    <mergeCell ref="M10:N10"/>
    <mergeCell ref="B5:N5"/>
  </mergeCells>
  <pageMargins left="0.75" right="0.75" top="1" bottom="1" header="0.5" footer="0.5"/>
  <pageSetup scale="9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0"/>
  <sheetViews>
    <sheetView tabSelected="1" workbookViewId="0">
      <selection activeCell="K25" sqref="K25"/>
    </sheetView>
  </sheetViews>
  <sheetFormatPr defaultRowHeight="12.75" x14ac:dyDescent="0.2"/>
  <cols>
    <col min="1" max="1" width="1.7109375" customWidth="1"/>
    <col min="3" max="3" width="12.7109375" bestFit="1" customWidth="1"/>
    <col min="10" max="10" width="17.28515625" customWidth="1"/>
    <col min="15" max="15" width="15.42578125" style="42" bestFit="1" customWidth="1"/>
    <col min="16" max="16" width="12.140625" bestFit="1" customWidth="1"/>
    <col min="17" max="17" width="9.140625" style="42"/>
    <col min="18" max="18" width="9.140625" style="44"/>
    <col min="19" max="19" width="12.42578125" bestFit="1" customWidth="1"/>
    <col min="20" max="20" width="16.5703125" bestFit="1" customWidth="1"/>
  </cols>
  <sheetData>
    <row r="1" spans="2:10" x14ac:dyDescent="0.2">
      <c r="B1" s="2" t="s">
        <v>25</v>
      </c>
    </row>
    <row r="2" spans="2:10" x14ac:dyDescent="0.2">
      <c r="B2" t="s">
        <v>43</v>
      </c>
    </row>
    <row r="3" spans="2:10" x14ac:dyDescent="0.2">
      <c r="B3" t="s">
        <v>26</v>
      </c>
    </row>
    <row r="4" spans="2:10" x14ac:dyDescent="0.2">
      <c r="C4" t="s">
        <v>29</v>
      </c>
    </row>
    <row r="5" spans="2:10" x14ac:dyDescent="0.2">
      <c r="B5" t="s">
        <v>27</v>
      </c>
    </row>
    <row r="6" spans="2:10" x14ac:dyDescent="0.2">
      <c r="C6" t="s">
        <v>28</v>
      </c>
    </row>
    <row r="7" spans="2:10" x14ac:dyDescent="0.2">
      <c r="B7" t="s">
        <v>30</v>
      </c>
    </row>
    <row r="8" spans="2:10" x14ac:dyDescent="0.2">
      <c r="C8" t="s">
        <v>33</v>
      </c>
    </row>
    <row r="9" spans="2:10" x14ac:dyDescent="0.2">
      <c r="C9" t="s">
        <v>31</v>
      </c>
    </row>
    <row r="10" spans="2:10" x14ac:dyDescent="0.2">
      <c r="C10" t="s">
        <v>32</v>
      </c>
    </row>
    <row r="13" spans="2:10" x14ac:dyDescent="0.2">
      <c r="B13" s="2" t="s">
        <v>6</v>
      </c>
    </row>
    <row r="14" spans="2:10" x14ac:dyDescent="0.2">
      <c r="B14" s="14" t="s">
        <v>22</v>
      </c>
      <c r="C14" s="14"/>
      <c r="D14" s="14"/>
      <c r="E14" s="14"/>
      <c r="F14" s="14"/>
      <c r="G14" s="14"/>
      <c r="H14" s="14"/>
      <c r="I14" s="14"/>
      <c r="J14" s="14"/>
    </row>
    <row r="15" spans="2:10" x14ac:dyDescent="0.2">
      <c r="B15" s="58" t="s">
        <v>8</v>
      </c>
      <c r="C15" s="58"/>
      <c r="D15" s="58"/>
      <c r="E15" s="58"/>
      <c r="F15" s="58"/>
      <c r="G15" s="58"/>
      <c r="H15" s="58"/>
      <c r="I15" s="58"/>
      <c r="J15" s="58"/>
    </row>
    <row r="16" spans="2:10" x14ac:dyDescent="0.2">
      <c r="B16" s="58" t="s">
        <v>7</v>
      </c>
      <c r="C16" s="58"/>
      <c r="D16" s="58"/>
      <c r="E16" s="58"/>
      <c r="F16" s="58"/>
      <c r="G16" s="58"/>
      <c r="H16" s="58"/>
      <c r="I16" s="58"/>
      <c r="J16" s="58"/>
    </row>
    <row r="17" spans="2:12" x14ac:dyDescent="0.2">
      <c r="B17" s="58" t="s">
        <v>23</v>
      </c>
      <c r="C17" s="58"/>
      <c r="D17" s="58"/>
      <c r="E17" s="58"/>
      <c r="F17" s="58"/>
      <c r="G17" s="58"/>
      <c r="H17" s="58"/>
      <c r="I17" s="58"/>
      <c r="J17" s="58"/>
    </row>
    <row r="18" spans="2:12" x14ac:dyDescent="0.2">
      <c r="B18" s="58" t="s">
        <v>9</v>
      </c>
      <c r="C18" s="58"/>
      <c r="D18" s="58"/>
      <c r="E18" s="58"/>
      <c r="F18" s="58"/>
      <c r="G18" s="58"/>
      <c r="H18" s="58"/>
      <c r="I18" s="58"/>
      <c r="J18" s="58"/>
    </row>
    <row r="19" spans="2:12" x14ac:dyDescent="0.2">
      <c r="B19" s="58" t="s">
        <v>34</v>
      </c>
      <c r="C19" s="58"/>
      <c r="D19" s="58"/>
      <c r="E19" s="58"/>
      <c r="F19" s="58"/>
      <c r="G19" s="58"/>
      <c r="H19" s="58"/>
      <c r="I19" s="58"/>
      <c r="J19" s="58"/>
    </row>
    <row r="20" spans="2:12" x14ac:dyDescent="0.2">
      <c r="B20" s="58"/>
      <c r="C20" s="58"/>
      <c r="D20" s="58"/>
      <c r="E20" s="58"/>
      <c r="F20" s="58"/>
      <c r="G20" s="58"/>
      <c r="H20" s="58"/>
      <c r="I20" s="58"/>
      <c r="J20" s="58"/>
    </row>
    <row r="21" spans="2:12" x14ac:dyDescent="0.2">
      <c r="B21" s="2" t="s">
        <v>4</v>
      </c>
    </row>
    <row r="22" spans="2:12" x14ac:dyDescent="0.2">
      <c r="B22" s="58" t="s">
        <v>14</v>
      </c>
      <c r="C22" s="58"/>
      <c r="D22" s="58"/>
      <c r="E22" s="58"/>
      <c r="F22" s="58"/>
      <c r="G22" s="58"/>
      <c r="H22" s="58"/>
      <c r="I22" s="58"/>
      <c r="J22" s="58"/>
      <c r="K22">
        <v>15</v>
      </c>
    </row>
    <row r="23" spans="2:12" x14ac:dyDescent="0.2">
      <c r="B23" s="58" t="s">
        <v>15</v>
      </c>
      <c r="C23" s="58"/>
      <c r="D23" s="58"/>
      <c r="E23" s="58"/>
      <c r="F23" s="58"/>
      <c r="G23" s="58"/>
      <c r="H23" s="58"/>
      <c r="I23" s="58"/>
      <c r="J23" s="58"/>
      <c r="K23">
        <v>25</v>
      </c>
    </row>
    <row r="24" spans="2:12" x14ac:dyDescent="0.2">
      <c r="B24" s="58" t="s">
        <v>16</v>
      </c>
      <c r="C24" s="58"/>
      <c r="D24" s="58"/>
      <c r="E24" s="58"/>
      <c r="F24" s="58"/>
      <c r="G24" s="58"/>
      <c r="H24" s="58"/>
      <c r="I24" s="58"/>
      <c r="J24" s="58"/>
      <c r="K24" s="39" t="s">
        <v>82</v>
      </c>
    </row>
    <row r="25" spans="2:12" x14ac:dyDescent="0.2">
      <c r="B25" s="58" t="s">
        <v>17</v>
      </c>
      <c r="C25" s="58"/>
      <c r="D25" s="58"/>
      <c r="E25" s="58"/>
      <c r="F25" s="58"/>
      <c r="G25" s="58"/>
      <c r="H25" s="58"/>
      <c r="I25" s="58"/>
      <c r="J25" s="58"/>
      <c r="K25" s="42">
        <v>0.03</v>
      </c>
    </row>
    <row r="26" spans="2:12" x14ac:dyDescent="0.2">
      <c r="B26" s="57" t="s">
        <v>65</v>
      </c>
      <c r="C26" s="58"/>
      <c r="D26" s="58"/>
      <c r="E26" s="58"/>
      <c r="F26" s="58"/>
      <c r="G26" s="58"/>
      <c r="H26" s="58"/>
      <c r="I26" s="58"/>
      <c r="J26" s="58"/>
    </row>
    <row r="28" spans="2:12" x14ac:dyDescent="0.2">
      <c r="B28" s="2" t="s">
        <v>10</v>
      </c>
    </row>
    <row r="31" spans="2:12" x14ac:dyDescent="0.2">
      <c r="C31" s="43" t="s">
        <v>69</v>
      </c>
      <c r="D31" s="39" t="s">
        <v>70</v>
      </c>
      <c r="E31" s="43" t="s">
        <v>71</v>
      </c>
      <c r="F31" s="45" t="s">
        <v>72</v>
      </c>
      <c r="G31" s="43" t="s">
        <v>73</v>
      </c>
      <c r="H31" s="39" t="s">
        <v>74</v>
      </c>
      <c r="K31" s="39" t="s">
        <v>80</v>
      </c>
      <c r="L31" s="44">
        <v>30</v>
      </c>
    </row>
    <row r="32" spans="2:12" x14ac:dyDescent="0.2">
      <c r="B32" s="39" t="s">
        <v>66</v>
      </c>
      <c r="C32" s="42">
        <v>1.4999999999999999E-2</v>
      </c>
      <c r="D32" s="44">
        <v>2.5</v>
      </c>
      <c r="E32" s="42">
        <v>0.1</v>
      </c>
      <c r="F32" s="44">
        <v>30</v>
      </c>
      <c r="G32" s="44">
        <f>D32 * E32 * 100</f>
        <v>25</v>
      </c>
      <c r="H32" s="45">
        <f xml:space="preserve"> L$31 - G32</f>
        <v>5</v>
      </c>
      <c r="I32" s="45">
        <f>H32*C32</f>
        <v>7.4999999999999997E-2</v>
      </c>
    </row>
    <row r="33" spans="2:9" x14ac:dyDescent="0.2">
      <c r="B33" s="39" t="s">
        <v>67</v>
      </c>
      <c r="C33" s="42">
        <v>0.01</v>
      </c>
      <c r="D33" s="44">
        <v>1.5</v>
      </c>
      <c r="E33" s="42">
        <v>0.1</v>
      </c>
      <c r="F33" s="44">
        <v>30</v>
      </c>
      <c r="G33" s="44">
        <f t="shared" ref="G33:G34" si="0">D33 * E33 * 100</f>
        <v>15.000000000000002</v>
      </c>
      <c r="H33" s="45">
        <f xml:space="preserve"> L$31 - G33</f>
        <v>14.999999999999998</v>
      </c>
      <c r="I33" s="45">
        <f t="shared" ref="I33:I34" si="1">H33*C33</f>
        <v>0.15</v>
      </c>
    </row>
    <row r="34" spans="2:9" x14ac:dyDescent="0.2">
      <c r="B34" s="39" t="s">
        <v>68</v>
      </c>
      <c r="C34" s="42">
        <v>5.0000000000000001E-3</v>
      </c>
      <c r="D34" s="44">
        <v>0.5</v>
      </c>
      <c r="E34" s="42">
        <v>0.1</v>
      </c>
      <c r="F34" s="44">
        <v>30</v>
      </c>
      <c r="G34" s="44">
        <f t="shared" si="0"/>
        <v>5</v>
      </c>
      <c r="H34" s="45">
        <f xml:space="preserve"> L$31 - G34</f>
        <v>25</v>
      </c>
      <c r="I34" s="45">
        <f t="shared" si="1"/>
        <v>0.125</v>
      </c>
    </row>
    <row r="37" spans="2:9" x14ac:dyDescent="0.2">
      <c r="C37" s="43" t="s">
        <v>69</v>
      </c>
      <c r="D37" s="39" t="s">
        <v>70</v>
      </c>
      <c r="E37" s="43" t="s">
        <v>71</v>
      </c>
      <c r="F37" s="45" t="s">
        <v>72</v>
      </c>
      <c r="G37" s="43" t="s">
        <v>73</v>
      </c>
      <c r="H37" s="39" t="s">
        <v>74</v>
      </c>
    </row>
    <row r="38" spans="2:9" x14ac:dyDescent="0.2">
      <c r="B38" s="39" t="s">
        <v>66</v>
      </c>
      <c r="C38" s="42">
        <v>0.03</v>
      </c>
      <c r="D38" s="44">
        <v>2.5</v>
      </c>
      <c r="E38" s="42">
        <v>0.1</v>
      </c>
      <c r="F38" s="44">
        <v>30</v>
      </c>
      <c r="G38" s="44">
        <f>D38 * E38 * 100</f>
        <v>25</v>
      </c>
      <c r="H38" s="45">
        <f xml:space="preserve"> L$31 - G38</f>
        <v>5</v>
      </c>
      <c r="I38" s="45">
        <f>H38*C38</f>
        <v>0.15</v>
      </c>
    </row>
    <row r="39" spans="2:9" x14ac:dyDescent="0.2">
      <c r="B39" s="39" t="s">
        <v>67</v>
      </c>
      <c r="C39" s="42">
        <v>0.01</v>
      </c>
      <c r="D39" s="44">
        <v>1.5</v>
      </c>
      <c r="E39" s="42">
        <v>0.1</v>
      </c>
      <c r="F39" s="44">
        <v>30</v>
      </c>
      <c r="G39" s="44">
        <f t="shared" ref="G39:G40" si="2">D39 * E39 * 100</f>
        <v>15.000000000000002</v>
      </c>
      <c r="H39" s="45">
        <f xml:space="preserve"> L$31 - G39</f>
        <v>14.999999999999998</v>
      </c>
      <c r="I39" s="45">
        <f t="shared" ref="I39:I40" si="3">H39*C39</f>
        <v>0.15</v>
      </c>
    </row>
    <row r="40" spans="2:9" x14ac:dyDescent="0.2">
      <c r="B40" s="39" t="s">
        <v>68</v>
      </c>
      <c r="C40" s="42">
        <v>5.0000000000000001E-3</v>
      </c>
      <c r="D40" s="44">
        <v>0.5</v>
      </c>
      <c r="E40" s="42">
        <v>0.1</v>
      </c>
      <c r="F40" s="44">
        <v>30</v>
      </c>
      <c r="G40" s="44">
        <f t="shared" si="2"/>
        <v>5</v>
      </c>
      <c r="H40" s="45">
        <f xml:space="preserve"> L$31 - G40</f>
        <v>25</v>
      </c>
      <c r="I40" s="45">
        <f t="shared" si="3"/>
        <v>0.125</v>
      </c>
    </row>
  </sheetData>
  <mergeCells count="11">
    <mergeCell ref="B15:J15"/>
    <mergeCell ref="B16:J16"/>
    <mergeCell ref="B17:J17"/>
    <mergeCell ref="B24:J24"/>
    <mergeCell ref="B25:J25"/>
    <mergeCell ref="B26:J26"/>
    <mergeCell ref="B18:J18"/>
    <mergeCell ref="B20:J20"/>
    <mergeCell ref="B22:J22"/>
    <mergeCell ref="B23:J23"/>
    <mergeCell ref="B19:J19"/>
  </mergeCells>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3"/>
  <sheetViews>
    <sheetView topLeftCell="A4" workbookViewId="0">
      <selection activeCell="J18" sqref="J18:L30"/>
    </sheetView>
  </sheetViews>
  <sheetFormatPr defaultRowHeight="12.75" x14ac:dyDescent="0.2"/>
  <cols>
    <col min="1" max="1" width="3" customWidth="1"/>
    <col min="2" max="2" width="15.28515625" customWidth="1"/>
    <col min="3" max="8" width="10.85546875" customWidth="1"/>
    <col min="9" max="9" width="10.140625" customWidth="1"/>
    <col min="12" max="12" width="15.28515625" customWidth="1"/>
  </cols>
  <sheetData>
    <row r="1" spans="2:12" x14ac:dyDescent="0.2">
      <c r="B1" s="2" t="s">
        <v>25</v>
      </c>
    </row>
    <row r="2" spans="2:12" x14ac:dyDescent="0.2">
      <c r="B2" s="17" t="s">
        <v>41</v>
      </c>
    </row>
    <row r="3" spans="2:12" x14ac:dyDescent="0.2">
      <c r="C3" s="17" t="s">
        <v>36</v>
      </c>
    </row>
    <row r="4" spans="2:12" x14ac:dyDescent="0.2">
      <c r="B4" t="s">
        <v>27</v>
      </c>
    </row>
    <row r="5" spans="2:12" x14ac:dyDescent="0.2">
      <c r="B5" t="s">
        <v>38</v>
      </c>
    </row>
    <row r="6" spans="2:12" x14ac:dyDescent="0.2">
      <c r="B6" t="s">
        <v>37</v>
      </c>
    </row>
    <row r="7" spans="2:12" x14ac:dyDescent="0.2">
      <c r="B7" t="s">
        <v>42</v>
      </c>
    </row>
    <row r="8" spans="2:12" x14ac:dyDescent="0.2">
      <c r="C8" t="s">
        <v>40</v>
      </c>
    </row>
    <row r="10" spans="2:12" x14ac:dyDescent="0.2">
      <c r="B10" s="59" t="s">
        <v>6</v>
      </c>
      <c r="C10" s="59"/>
      <c r="D10" s="59"/>
      <c r="E10" s="59"/>
      <c r="F10" s="59"/>
      <c r="G10" s="59"/>
      <c r="H10" s="59"/>
      <c r="I10" s="59"/>
    </row>
    <row r="11" spans="2:12" ht="19.5" customHeight="1" x14ac:dyDescent="0.2">
      <c r="B11" s="60" t="s">
        <v>35</v>
      </c>
      <c r="C11" s="60"/>
      <c r="D11" s="60"/>
      <c r="E11" s="60"/>
      <c r="F11" s="60"/>
      <c r="G11" s="60"/>
      <c r="H11" s="60"/>
      <c r="I11" s="60"/>
      <c r="J11" s="60"/>
      <c r="K11" s="60"/>
      <c r="L11" s="60"/>
    </row>
    <row r="12" spans="2:12" ht="25.5" customHeight="1" x14ac:dyDescent="0.2">
      <c r="B12" s="60" t="s">
        <v>24</v>
      </c>
      <c r="C12" s="60"/>
      <c r="D12" s="60"/>
      <c r="E12" s="60"/>
      <c r="F12" s="60"/>
      <c r="G12" s="60"/>
      <c r="H12" s="60"/>
      <c r="I12" s="60"/>
      <c r="J12" s="60"/>
      <c r="K12" s="60"/>
      <c r="L12" s="60"/>
    </row>
    <row r="13" spans="2:12" x14ac:dyDescent="0.2">
      <c r="B13" s="60" t="s">
        <v>39</v>
      </c>
      <c r="C13" s="60"/>
      <c r="D13" s="60"/>
      <c r="E13" s="60"/>
      <c r="F13" s="60"/>
      <c r="G13" s="60"/>
      <c r="H13" s="60"/>
      <c r="I13" s="60"/>
      <c r="J13" s="60"/>
      <c r="K13" s="60"/>
      <c r="L13" s="60"/>
    </row>
    <row r="14" spans="2:12" x14ac:dyDescent="0.2">
      <c r="B14" s="60" t="s">
        <v>61</v>
      </c>
      <c r="C14" s="60"/>
      <c r="D14" s="60"/>
      <c r="E14" s="60"/>
      <c r="F14" s="60"/>
      <c r="G14" s="60"/>
      <c r="H14" s="60"/>
      <c r="I14" s="60"/>
      <c r="J14" s="60"/>
      <c r="K14" s="60"/>
      <c r="L14" s="60"/>
    </row>
    <row r="15" spans="2:12" ht="12.75" customHeight="1" x14ac:dyDescent="0.2">
      <c r="B15" s="60" t="s">
        <v>12</v>
      </c>
      <c r="C15" s="60"/>
      <c r="D15" s="60"/>
      <c r="E15" s="60"/>
      <c r="F15" s="60"/>
      <c r="G15" s="60"/>
      <c r="H15" s="60"/>
      <c r="I15" s="60"/>
      <c r="J15" s="60"/>
      <c r="K15" s="60"/>
      <c r="L15" s="60"/>
    </row>
    <row r="16" spans="2:12" ht="13.5" thickBot="1" x14ac:dyDescent="0.25"/>
    <row r="17" spans="2:12" x14ac:dyDescent="0.2">
      <c r="C17" s="61" t="s">
        <v>0</v>
      </c>
      <c r="D17" s="62"/>
      <c r="E17" s="63"/>
      <c r="F17" s="64" t="s">
        <v>1</v>
      </c>
      <c r="G17" s="65"/>
      <c r="H17" s="66"/>
    </row>
    <row r="18" spans="2:12" ht="13.5" thickBot="1" x14ac:dyDescent="0.25">
      <c r="C18" s="6" t="s">
        <v>2</v>
      </c>
      <c r="D18" s="7" t="s">
        <v>3</v>
      </c>
      <c r="E18" s="48" t="s">
        <v>71</v>
      </c>
      <c r="F18" s="6" t="s">
        <v>2</v>
      </c>
      <c r="G18" s="7" t="s">
        <v>3</v>
      </c>
      <c r="H18" s="47"/>
      <c r="I18" s="1"/>
      <c r="J18" s="13"/>
      <c r="K18" t="s">
        <v>83</v>
      </c>
      <c r="L18" t="s">
        <v>84</v>
      </c>
    </row>
    <row r="19" spans="2:12" x14ac:dyDescent="0.2">
      <c r="B19" s="8">
        <v>39237</v>
      </c>
      <c r="C19" s="4">
        <v>7823</v>
      </c>
      <c r="D19" s="5">
        <v>796</v>
      </c>
      <c r="E19" s="49">
        <f>D19/C19</f>
        <v>0.10175124632493929</v>
      </c>
      <c r="F19" s="4">
        <v>2910</v>
      </c>
      <c r="G19" s="5">
        <v>289</v>
      </c>
      <c r="H19" s="49">
        <f>G19/F19</f>
        <v>9.9312714776632297E-2</v>
      </c>
      <c r="I19" s="3"/>
      <c r="J19" s="8">
        <v>39237</v>
      </c>
      <c r="K19" s="3">
        <v>0.10175124632493929</v>
      </c>
      <c r="L19" s="3">
        <v>9.9312714776632297E-2</v>
      </c>
    </row>
    <row r="20" spans="2:12" x14ac:dyDescent="0.2">
      <c r="B20" s="9">
        <v>39238</v>
      </c>
      <c r="C20" s="4">
        <v>5611</v>
      </c>
      <c r="D20" s="5">
        <v>541</v>
      </c>
      <c r="E20" s="49">
        <f t="shared" ref="E20:E30" si="0">D20/C20</f>
        <v>9.6417750846551423E-2</v>
      </c>
      <c r="F20" s="4">
        <v>3049</v>
      </c>
      <c r="G20" s="5">
        <v>262</v>
      </c>
      <c r="H20" s="49">
        <f t="shared" ref="H20:H30" si="1">G20/F20</f>
        <v>8.5929813053460147E-2</v>
      </c>
      <c r="I20" s="3"/>
      <c r="J20" s="9">
        <v>39238</v>
      </c>
      <c r="K20" s="3">
        <v>9.6417750846551423E-2</v>
      </c>
      <c r="L20" s="3">
        <v>8.5929813053460147E-2</v>
      </c>
    </row>
    <row r="21" spans="2:12" x14ac:dyDescent="0.2">
      <c r="B21" s="9">
        <v>39239</v>
      </c>
      <c r="C21" s="4">
        <v>5092</v>
      </c>
      <c r="D21" s="5">
        <v>533</v>
      </c>
      <c r="E21" s="49">
        <f t="shared" si="0"/>
        <v>0.10467399842890809</v>
      </c>
      <c r="F21" s="4">
        <v>2775</v>
      </c>
      <c r="G21" s="5">
        <v>280</v>
      </c>
      <c r="H21" s="49">
        <f t="shared" si="1"/>
        <v>0.1009009009009009</v>
      </c>
      <c r="I21" s="3"/>
      <c r="J21" s="9">
        <v>39239</v>
      </c>
      <c r="K21" s="3">
        <v>0.10467399842890809</v>
      </c>
      <c r="L21" s="3">
        <v>0.1009009009009009</v>
      </c>
    </row>
    <row r="22" spans="2:12" x14ac:dyDescent="0.2">
      <c r="B22" s="9">
        <v>39240</v>
      </c>
      <c r="C22" s="4">
        <v>16407</v>
      </c>
      <c r="D22" s="5">
        <v>1001</v>
      </c>
      <c r="E22" s="49">
        <f t="shared" si="0"/>
        <v>6.1010544279880542E-2</v>
      </c>
      <c r="F22" s="4">
        <v>3266</v>
      </c>
      <c r="G22" s="5">
        <v>191</v>
      </c>
      <c r="H22" s="49">
        <f t="shared" si="1"/>
        <v>5.848132271892223E-2</v>
      </c>
      <c r="I22" s="3"/>
      <c r="J22" s="9">
        <v>39240</v>
      </c>
      <c r="K22" s="3">
        <v>6.1010544279880542E-2</v>
      </c>
      <c r="L22" s="3">
        <v>5.848132271892223E-2</v>
      </c>
    </row>
    <row r="23" spans="2:12" x14ac:dyDescent="0.2">
      <c r="B23" s="9">
        <v>39241</v>
      </c>
      <c r="C23" s="4">
        <v>4072</v>
      </c>
      <c r="D23" s="5">
        <v>416</v>
      </c>
      <c r="E23" s="49">
        <f t="shared" si="0"/>
        <v>0.10216110019646366</v>
      </c>
      <c r="F23" s="4">
        <v>1980</v>
      </c>
      <c r="G23" s="5">
        <v>188</v>
      </c>
      <c r="H23" s="49">
        <f t="shared" si="1"/>
        <v>9.494949494949495E-2</v>
      </c>
      <c r="I23" s="3"/>
      <c r="J23" s="9">
        <v>39241</v>
      </c>
      <c r="K23" s="3">
        <v>0.10216110019646366</v>
      </c>
      <c r="L23" s="3">
        <v>9.494949494949495E-2</v>
      </c>
    </row>
    <row r="24" spans="2:12" x14ac:dyDescent="0.2">
      <c r="B24" s="9">
        <v>39242</v>
      </c>
      <c r="C24" s="4">
        <v>2802</v>
      </c>
      <c r="D24" s="5">
        <v>268</v>
      </c>
      <c r="E24" s="49">
        <f t="shared" si="0"/>
        <v>9.5645967166309784E-2</v>
      </c>
      <c r="F24" s="4">
        <v>1512</v>
      </c>
      <c r="G24" s="5">
        <v>129</v>
      </c>
      <c r="H24" s="49">
        <f t="shared" si="1"/>
        <v>8.531746031746032E-2</v>
      </c>
      <c r="I24" s="3"/>
      <c r="J24" s="9">
        <v>39242</v>
      </c>
      <c r="K24" s="3">
        <v>9.5645967166309784E-2</v>
      </c>
      <c r="L24" s="3">
        <v>8.531746031746032E-2</v>
      </c>
    </row>
    <row r="25" spans="2:12" x14ac:dyDescent="0.2">
      <c r="B25" s="9">
        <v>39243</v>
      </c>
      <c r="C25" s="4">
        <v>3277</v>
      </c>
      <c r="D25" s="5">
        <v>323</v>
      </c>
      <c r="E25" s="49">
        <f t="shared" si="0"/>
        <v>9.8565761367104057E-2</v>
      </c>
      <c r="F25" s="4">
        <v>1408</v>
      </c>
      <c r="G25" s="5">
        <v>134</v>
      </c>
      <c r="H25" s="49">
        <f t="shared" si="1"/>
        <v>9.5170454545454544E-2</v>
      </c>
      <c r="I25" s="3"/>
      <c r="J25" s="9">
        <v>39243</v>
      </c>
      <c r="K25" s="3">
        <v>9.8565761367104057E-2</v>
      </c>
      <c r="L25" s="3">
        <v>9.5170454545454544E-2</v>
      </c>
    </row>
    <row r="26" spans="2:12" x14ac:dyDescent="0.2">
      <c r="B26" s="9">
        <v>39244</v>
      </c>
      <c r="C26" s="4">
        <v>8159</v>
      </c>
      <c r="D26" s="5">
        <v>808</v>
      </c>
      <c r="E26" s="49">
        <f t="shared" si="0"/>
        <v>9.9031744086285081E-2</v>
      </c>
      <c r="F26" s="4">
        <v>2709</v>
      </c>
      <c r="G26" s="5">
        <v>258</v>
      </c>
      <c r="H26" s="49">
        <f t="shared" si="1"/>
        <v>9.5238095238095233E-2</v>
      </c>
      <c r="I26" s="3"/>
      <c r="J26" s="9">
        <v>39244</v>
      </c>
      <c r="K26" s="3">
        <v>9.9031744086285081E-2</v>
      </c>
      <c r="L26" s="3">
        <v>9.5238095238095233E-2</v>
      </c>
    </row>
    <row r="27" spans="2:12" x14ac:dyDescent="0.2">
      <c r="B27" s="9">
        <v>39245</v>
      </c>
      <c r="C27" s="4">
        <v>5331</v>
      </c>
      <c r="D27" s="5">
        <v>517</v>
      </c>
      <c r="E27" s="49">
        <f t="shared" si="0"/>
        <v>9.6979928718814487E-2</v>
      </c>
      <c r="F27" s="4">
        <v>2802</v>
      </c>
      <c r="G27" s="5">
        <v>258</v>
      </c>
      <c r="H27" s="49">
        <f t="shared" si="1"/>
        <v>9.2077087794432549E-2</v>
      </c>
      <c r="I27" s="3"/>
      <c r="J27" s="9">
        <v>39245</v>
      </c>
      <c r="K27" s="3">
        <v>9.6979928718814487E-2</v>
      </c>
      <c r="L27" s="3">
        <v>9.2077087794432549E-2</v>
      </c>
    </row>
    <row r="28" spans="2:12" x14ac:dyDescent="0.2">
      <c r="B28" s="9">
        <v>39246</v>
      </c>
      <c r="C28" s="4">
        <v>5217</v>
      </c>
      <c r="D28" s="5">
        <v>542</v>
      </c>
      <c r="E28" s="49">
        <f t="shared" si="0"/>
        <v>0.10389112516772091</v>
      </c>
      <c r="F28" s="4">
        <v>2720</v>
      </c>
      <c r="G28" s="5">
        <v>272</v>
      </c>
      <c r="H28" s="49">
        <f t="shared" si="1"/>
        <v>0.1</v>
      </c>
      <c r="I28" s="3"/>
      <c r="J28" s="9">
        <v>39246</v>
      </c>
      <c r="K28" s="3">
        <v>0.10389112516772091</v>
      </c>
      <c r="L28" s="3">
        <v>0.1</v>
      </c>
    </row>
    <row r="29" spans="2:12" x14ac:dyDescent="0.2">
      <c r="B29" s="9">
        <v>39247</v>
      </c>
      <c r="C29" s="4">
        <v>15922</v>
      </c>
      <c r="D29" s="5">
        <v>1099</v>
      </c>
      <c r="E29" s="49">
        <f t="shared" si="0"/>
        <v>6.9023991960808939E-2</v>
      </c>
      <c r="F29" s="4">
        <v>3119</v>
      </c>
      <c r="G29" s="5">
        <v>205</v>
      </c>
      <c r="H29" s="49">
        <f t="shared" si="1"/>
        <v>6.5726194293042647E-2</v>
      </c>
      <c r="I29" s="3"/>
      <c r="J29" s="9">
        <v>39247</v>
      </c>
      <c r="K29" s="3">
        <v>6.9023991960808939E-2</v>
      </c>
      <c r="L29" s="3">
        <v>6.5726194293042647E-2</v>
      </c>
    </row>
    <row r="30" spans="2:12" x14ac:dyDescent="0.2">
      <c r="B30" s="10">
        <v>39248</v>
      </c>
      <c r="C30" s="11">
        <v>4360</v>
      </c>
      <c r="D30" s="12">
        <v>415</v>
      </c>
      <c r="E30" s="49">
        <f t="shared" si="0"/>
        <v>9.5183486238532108E-2</v>
      </c>
      <c r="F30" s="11">
        <v>2091</v>
      </c>
      <c r="G30" s="12">
        <v>182</v>
      </c>
      <c r="H30" s="49">
        <f t="shared" si="1"/>
        <v>8.7039693926351025E-2</v>
      </c>
      <c r="I30" s="3"/>
      <c r="J30" s="10">
        <v>39248</v>
      </c>
      <c r="K30" s="3">
        <v>9.5183486238532108E-2</v>
      </c>
      <c r="L30" s="3">
        <v>8.7039693926351025E-2</v>
      </c>
    </row>
    <row r="31" spans="2:12" x14ac:dyDescent="0.2">
      <c r="B31" s="39"/>
      <c r="C31" s="46"/>
      <c r="D31" s="46"/>
      <c r="E31" s="49">
        <f>AVERAGE($E$19:$E$30)</f>
        <v>9.369472039852654E-2</v>
      </c>
      <c r="F31" s="46"/>
      <c r="G31" s="46"/>
      <c r="H31" s="49">
        <f>AVERAGE($H$19:$H$30)</f>
        <v>8.8345269376187238E-2</v>
      </c>
    </row>
    <row r="32" spans="2:12" x14ac:dyDescent="0.2">
      <c r="D32" s="3"/>
      <c r="E32" s="3"/>
      <c r="G32" s="3"/>
      <c r="H32" s="3"/>
    </row>
    <row r="33" spans="2:11" x14ac:dyDescent="0.2">
      <c r="D33" s="3"/>
      <c r="E33" s="3"/>
      <c r="G33" s="3"/>
      <c r="H33" s="3"/>
    </row>
    <row r="34" spans="2:11" x14ac:dyDescent="0.2">
      <c r="B34" s="2" t="s">
        <v>4</v>
      </c>
    </row>
    <row r="35" spans="2:11" x14ac:dyDescent="0.2">
      <c r="B35" s="39" t="s">
        <v>75</v>
      </c>
      <c r="G35" s="49">
        <f>AVERAGE($E$19:$E$30)</f>
        <v>9.369472039852654E-2</v>
      </c>
    </row>
    <row r="36" spans="2:11" x14ac:dyDescent="0.2">
      <c r="B36" t="s">
        <v>18</v>
      </c>
      <c r="G36" s="49">
        <f>AVERAGE($H$19:$H$30)</f>
        <v>8.8345269376187238E-2</v>
      </c>
    </row>
    <row r="37" spans="2:11" x14ac:dyDescent="0.2">
      <c r="B37" s="39" t="s">
        <v>19</v>
      </c>
      <c r="J37" s="39" t="s">
        <v>76</v>
      </c>
    </row>
    <row r="38" spans="2:11" x14ac:dyDescent="0.2">
      <c r="B38" s="39" t="s">
        <v>20</v>
      </c>
      <c r="K38" s="42">
        <f xml:space="preserve"> (E31 - H31) /H31</f>
        <v>6.0551640853123076E-2</v>
      </c>
    </row>
    <row r="39" spans="2:11" x14ac:dyDescent="0.2">
      <c r="B39" s="39" t="s">
        <v>21</v>
      </c>
      <c r="G39" s="39" t="s">
        <v>78</v>
      </c>
    </row>
    <row r="40" spans="2:11" x14ac:dyDescent="0.2">
      <c r="B40" s="39"/>
      <c r="G40" s="39" t="s">
        <v>77</v>
      </c>
    </row>
    <row r="42" spans="2:11" x14ac:dyDescent="0.2">
      <c r="B42" s="2" t="s">
        <v>10</v>
      </c>
    </row>
    <row r="43" spans="2:11" x14ac:dyDescent="0.2">
      <c r="B43" s="39" t="s">
        <v>79</v>
      </c>
    </row>
  </sheetData>
  <mergeCells count="8">
    <mergeCell ref="C17:E17"/>
    <mergeCell ref="F17:H17"/>
    <mergeCell ref="B10:I10"/>
    <mergeCell ref="B11:L11"/>
    <mergeCell ref="B12:L12"/>
    <mergeCell ref="B13:L13"/>
    <mergeCell ref="B15:L15"/>
    <mergeCell ref="B14:L14"/>
  </mergeCells>
  <phoneticPr fontId="2" type="noConversion"/>
  <pageMargins left="0.75" right="0.75" top="1" bottom="1" header="0.5" footer="0.5"/>
  <pageSetup scale="7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3" sqref="D23"/>
    </sheetView>
  </sheetViews>
  <sheetFormatPr defaultRowHeight="12.75" x14ac:dyDescent="0.2"/>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ShoeLily</vt:lpstr>
      <vt:lpstr>Search Optimization</vt:lpstr>
      <vt:lpstr>Homepage Conversion</vt:lpstr>
      <vt:lpstr>Sheet1</vt:lpstr>
      <vt:lpstr>'Homepage Conversion'!Print_Area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frisch</dc:creator>
  <cp:lastModifiedBy>pretymoon</cp:lastModifiedBy>
  <cp:lastPrinted>2007-07-20T20:54:34Z</cp:lastPrinted>
  <dcterms:created xsi:type="dcterms:W3CDTF">2007-07-17T23:15:44Z</dcterms:created>
  <dcterms:modified xsi:type="dcterms:W3CDTF">2017-11-16T17:44:37Z</dcterms:modified>
</cp:coreProperties>
</file>