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ly_raw(1)" sheetId="1" r:id="rId4"/>
    <sheet state="visible" name="Gender_based_ratio(2)" sheetId="2" r:id="rId5"/>
    <sheet state="visible" name="G_&amp;_E_based_ratio(3)" sheetId="3" r:id="rId6"/>
    <sheet state="visible" name="2015_year_before_and_after(4)" sheetId="4" r:id="rId7"/>
    <sheet state="visible" name="Total" sheetId="5" r:id="rId8"/>
    <sheet state="visible" name="USA" sheetId="6" r:id="rId9"/>
  </sheets>
  <definedNames>
    <definedName hidden="1" localSheetId="0" name="_xlnm._FilterDatabase">'Completely_raw(1)'!$A$1:$AR$571</definedName>
    <definedName hidden="1" localSheetId="1" name="_xlnm._FilterDatabase">'Gender_based_ratio(2)'!$A$1:$AQ$183</definedName>
    <definedName hidden="1" localSheetId="2" name="_xlnm._FilterDatabase">'G_&amp;_E_based_ratio(3)'!$A$1:$AQ$40</definedName>
    <definedName hidden="1" localSheetId="3" name="_xlnm._FilterDatabase">'2015_year_before_and_after(4)'!$A$1:$AR$41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germany
	-Mahnoor Gondal</t>
      </text>
    </comment>
  </commentList>
</comments>
</file>

<file path=xl/sharedStrings.xml><?xml version="1.0" encoding="utf-8"?>
<sst xmlns="http://schemas.openxmlformats.org/spreadsheetml/2006/main" count="5421" uniqueCount="2644">
  <si>
    <t>GEO Accession ID</t>
  </si>
  <si>
    <t>year</t>
  </si>
  <si>
    <t>Female</t>
  </si>
  <si>
    <t>Male</t>
  </si>
  <si>
    <t>Sex ratio</t>
  </si>
  <si>
    <t>Sex ratio 2</t>
  </si>
  <si>
    <t>Rank</t>
  </si>
  <si>
    <t>White</t>
  </si>
  <si>
    <t>Asian</t>
  </si>
  <si>
    <t>Hispanic</t>
  </si>
  <si>
    <t>Africa American</t>
  </si>
  <si>
    <t>Amer_ind_ak_native</t>
  </si>
  <si>
    <t>Multi-racial</t>
  </si>
  <si>
    <t>Native_hw_pac_island</t>
  </si>
  <si>
    <t>Caucasian</t>
  </si>
  <si>
    <t>East Asian</t>
  </si>
  <si>
    <t>American Indian</t>
  </si>
  <si>
    <t>Other</t>
  </si>
  <si>
    <t>Asian Indian</t>
  </si>
  <si>
    <t>Eastern Indian</t>
  </si>
  <si>
    <t>South asian</t>
  </si>
  <si>
    <t>Hawaiian</t>
  </si>
  <si>
    <t>Iranian</t>
  </si>
  <si>
    <t>Unknown</t>
  </si>
  <si>
    <t>Asian Caucasian</t>
  </si>
  <si>
    <t>Non-Hispanic</t>
  </si>
  <si>
    <t>AS</t>
  </si>
  <si>
    <t>Caucasian-American</t>
  </si>
  <si>
    <t>European American</t>
  </si>
  <si>
    <t xml:space="preserve">Not Hispanic or Latino </t>
  </si>
  <si>
    <t>arabic_north_heritage</t>
  </si>
  <si>
    <t>east asian</t>
  </si>
  <si>
    <t>south asian</t>
  </si>
  <si>
    <t>white caucasian</t>
  </si>
  <si>
    <t>central asian</t>
  </si>
  <si>
    <t>south_east_asian</t>
  </si>
  <si>
    <t>Thai</t>
  </si>
  <si>
    <t>Vietnamese</t>
  </si>
  <si>
    <t>Middle eastern</t>
  </si>
  <si>
    <t>Chinese American</t>
  </si>
  <si>
    <t>Non-Caucasian</t>
  </si>
  <si>
    <t>Han Chinese-American</t>
  </si>
  <si>
    <t>Racial ratio</t>
  </si>
  <si>
    <t>pvalue</t>
  </si>
  <si>
    <t>GSE48024</t>
  </si>
  <si>
    <t>GSE70353</t>
  </si>
  <si>
    <t>GSE107460</t>
  </si>
  <si>
    <t>GSE82191</t>
  </si>
  <si>
    <t>GSE68661</t>
  </si>
  <si>
    <t>GSE108497</t>
  </si>
  <si>
    <t>GSE68555</t>
  </si>
  <si>
    <t>GSE48018</t>
  </si>
  <si>
    <t>GSE48023</t>
  </si>
  <si>
    <t>GSE107437</t>
  </si>
  <si>
    <t>GSE69849</t>
  </si>
  <si>
    <t>GSE69845</t>
  </si>
  <si>
    <t>GSE69850</t>
  </si>
  <si>
    <t>GSE69844</t>
  </si>
  <si>
    <t>GSE33341</t>
  </si>
  <si>
    <t>GSE77930</t>
  </si>
  <si>
    <t>GSE85307</t>
  </si>
  <si>
    <t>GSE18123</t>
  </si>
  <si>
    <t>GSE41998</t>
  </si>
  <si>
    <t>GSE76275</t>
  </si>
  <si>
    <t>GSE14860</t>
  </si>
  <si>
    <t>GSE88885</t>
  </si>
  <si>
    <t>GSE88884</t>
  </si>
  <si>
    <t>GSE88887</t>
  </si>
  <si>
    <t>GSE88886</t>
  </si>
  <si>
    <t>GSE65391</t>
  </si>
  <si>
    <t>GSE139301</t>
  </si>
  <si>
    <t>GSE139305</t>
  </si>
  <si>
    <t>GSE139300</t>
  </si>
  <si>
    <t>GSE84422</t>
  </si>
  <si>
    <t>GSE76809</t>
  </si>
  <si>
    <t>GSE125216</t>
  </si>
  <si>
    <t>GSE127208</t>
  </si>
  <si>
    <t>GSE92538</t>
  </si>
  <si>
    <t>GSE127711</t>
  </si>
  <si>
    <t>GSE181549</t>
  </si>
  <si>
    <t>GSE63898</t>
  </si>
  <si>
    <t>GSE182616</t>
  </si>
  <si>
    <t>GSE71620</t>
  </si>
  <si>
    <t>GSE74143</t>
  </si>
  <si>
    <t>GSE32867</t>
  </si>
  <si>
    <t>GSE34289</t>
  </si>
  <si>
    <t>GSE163211</t>
  </si>
  <si>
    <t>GSE89253</t>
  </si>
  <si>
    <t>GSE20686</t>
  </si>
  <si>
    <t>GSE20060</t>
  </si>
  <si>
    <t>GSE69851</t>
  </si>
  <si>
    <t>GSE112660</t>
  </si>
  <si>
    <t>GSE64711</t>
  </si>
  <si>
    <t>GSE47729</t>
  </si>
  <si>
    <t>GSE30169</t>
  </si>
  <si>
    <t>GSE132607</t>
  </si>
  <si>
    <t>GSE138914</t>
  </si>
  <si>
    <t>GSE37069</t>
  </si>
  <si>
    <t>GSE41846</t>
  </si>
  <si>
    <t>GSE137634</t>
  </si>
  <si>
    <t>GSE27916</t>
  </si>
  <si>
    <t>GSE37772</t>
  </si>
  <si>
    <t>GSE109450</t>
  </si>
  <si>
    <t>GSE57345</t>
  </si>
  <si>
    <t>GSE57338</t>
  </si>
  <si>
    <t>GSE41850</t>
  </si>
  <si>
    <t>GSE15745</t>
  </si>
  <si>
    <t>GSE87211</t>
  </si>
  <si>
    <t>GSE36192</t>
  </si>
  <si>
    <t>GSE22098</t>
  </si>
  <si>
    <t>GSE2109</t>
  </si>
  <si>
    <t>GSE61672</t>
  </si>
  <si>
    <t>GSE13041</t>
  </si>
  <si>
    <t>GSE179285</t>
  </si>
  <si>
    <t>GSE27976</t>
  </si>
  <si>
    <t>GSE30272</t>
  </si>
  <si>
    <t>GSE20596</t>
  </si>
  <si>
    <t>GSE9829</t>
  </si>
  <si>
    <t>GSE45987</t>
  </si>
  <si>
    <t>GSE45792</t>
  </si>
  <si>
    <t>GSE113007</t>
  </si>
  <si>
    <t>GSE157011</t>
  </si>
  <si>
    <t>GSE49925</t>
  </si>
  <si>
    <t>GSE157009</t>
  </si>
  <si>
    <t>GSE84010</t>
  </si>
  <si>
    <t>GSE26106</t>
  </si>
  <si>
    <t>GSE25935</t>
  </si>
  <si>
    <t>GSE75511</t>
  </si>
  <si>
    <t>GSE36809</t>
  </si>
  <si>
    <t>GSE66499</t>
  </si>
  <si>
    <t>GSE80796</t>
  </si>
  <si>
    <t>GSE30654</t>
  </si>
  <si>
    <t>GSE44772</t>
  </si>
  <si>
    <t>GSE79396</t>
  </si>
  <si>
    <t>GSE30483</t>
  </si>
  <si>
    <t>GSE11907</t>
  </si>
  <si>
    <t>GSE136337</t>
  </si>
  <si>
    <t>GSE70774</t>
  </si>
  <si>
    <t>GSE70784</t>
  </si>
  <si>
    <t>GSE85573</t>
  </si>
  <si>
    <t>GSE57386</t>
  </si>
  <si>
    <t>GSE24080</t>
  </si>
  <si>
    <t>GSE9782</t>
  </si>
  <si>
    <t>GSE12630</t>
  </si>
  <si>
    <t>GSE52319</t>
  </si>
  <si>
    <t>GSE92708</t>
  </si>
  <si>
    <t>GSE4732</t>
  </si>
  <si>
    <t>GSE32539</t>
  </si>
  <si>
    <t>GSE60236</t>
  </si>
  <si>
    <t>GSE83130</t>
  </si>
  <si>
    <t>GSE56033</t>
  </si>
  <si>
    <t>GSE99573</t>
  </si>
  <si>
    <t>GSE45878</t>
  </si>
  <si>
    <t>GSE19491</t>
  </si>
  <si>
    <t>GSE49531</t>
  </si>
  <si>
    <t>GSE47353</t>
  </si>
  <si>
    <t>GSE105124</t>
  </si>
  <si>
    <t>GSE57542</t>
  </si>
  <si>
    <t>GSE53165</t>
  </si>
  <si>
    <t>GSE56035</t>
  </si>
  <si>
    <t>GSE66175</t>
  </si>
  <si>
    <t>GSE46097</t>
  </si>
  <si>
    <t>GSE83227</t>
  </si>
  <si>
    <t>GSE100833</t>
  </si>
  <si>
    <t>GSE37147</t>
  </si>
  <si>
    <t>GSE61256</t>
  </si>
  <si>
    <t>GSE64456</t>
  </si>
  <si>
    <t>GSE11908</t>
  </si>
  <si>
    <t>GSE56931</t>
  </si>
  <si>
    <t>GSE10846</t>
  </si>
  <si>
    <t>GSE168443</t>
  </si>
  <si>
    <t>GSE112100</t>
  </si>
  <si>
    <t>GSE56034</t>
  </si>
  <si>
    <t>GSE108375</t>
  </si>
  <si>
    <t>GSE146377</t>
  </si>
  <si>
    <t>GSE77164</t>
  </si>
  <si>
    <t>GSE68896</t>
  </si>
  <si>
    <t>GSE82042</t>
  </si>
  <si>
    <t>GSE67784</t>
  </si>
  <si>
    <t>GSE69683</t>
  </si>
  <si>
    <t>GSE11318</t>
  </si>
  <si>
    <t>GSE13255</t>
  </si>
  <si>
    <t>GSE5949</t>
  </si>
  <si>
    <t>GSE25742</t>
  </si>
  <si>
    <t>GSE33000</t>
  </si>
  <si>
    <t>GSE10358</t>
  </si>
  <si>
    <t>GSE34200</t>
  </si>
  <si>
    <t>GSE72094</t>
  </si>
  <si>
    <t>GSE37451</t>
  </si>
  <si>
    <t>GSE95675</t>
  </si>
  <si>
    <t>GSE47460</t>
  </si>
  <si>
    <t>GSE36868</t>
  </si>
  <si>
    <t>GSE41271</t>
  </si>
  <si>
    <t>GSE108712</t>
  </si>
  <si>
    <t>GSE146374</t>
  </si>
  <si>
    <t>GSE135304</t>
  </si>
  <si>
    <t>GSE95676</t>
  </si>
  <si>
    <t>GSE58613</t>
  </si>
  <si>
    <t>GSE15434</t>
  </si>
  <si>
    <t>GSE22778</t>
  </si>
  <si>
    <t>GSE140830</t>
  </si>
  <si>
    <t>GSE95674</t>
  </si>
  <si>
    <t>GSE131418</t>
  </si>
  <si>
    <t>GSE26682</t>
  </si>
  <si>
    <t>GSE140831</t>
  </si>
  <si>
    <t>GSE48350</t>
  </si>
  <si>
    <t>GSE90076</t>
  </si>
  <si>
    <t>GSE68310</t>
  </si>
  <si>
    <t>GSE74681</t>
  </si>
  <si>
    <t>GSE140829</t>
  </si>
  <si>
    <t>GSE48762</t>
  </si>
  <si>
    <t>GSE24505</t>
  </si>
  <si>
    <t>GSE30101</t>
  </si>
  <si>
    <t>GSE25219</t>
  </si>
  <si>
    <t>GSE103512</t>
  </si>
  <si>
    <t>GSE7307</t>
  </si>
  <si>
    <t>GSE111176</t>
  </si>
  <si>
    <t>GSE102008</t>
  </si>
  <si>
    <t>GSE68465</t>
  </si>
  <si>
    <t>GSE120782</t>
  </si>
  <si>
    <t>GSE29801</t>
  </si>
  <si>
    <t>GSE60690</t>
  </si>
  <si>
    <t>GSE6891</t>
  </si>
  <si>
    <t>GSE14468</t>
  </si>
  <si>
    <t>GSE15222</t>
  </si>
  <si>
    <t>GSE20262</t>
  </si>
  <si>
    <t>GSE169038</t>
  </si>
  <si>
    <t>GSE36133</t>
  </si>
  <si>
    <t>GSE24277</t>
  </si>
  <si>
    <t>GSE41969</t>
  </si>
  <si>
    <t>GSE41967</t>
  </si>
  <si>
    <t>GSE20140</t>
  </si>
  <si>
    <t>GSE117468</t>
  </si>
  <si>
    <t>GSE23768</t>
  </si>
  <si>
    <t>GSE6919</t>
  </si>
  <si>
    <t>GSE141551</t>
  </si>
  <si>
    <t>GSE29342</t>
  </si>
  <si>
    <t>GSE34941</t>
  </si>
  <si>
    <t>GSE78958</t>
  </si>
  <si>
    <t>GSE8052</t>
  </si>
  <si>
    <t>GSE7123</t>
  </si>
  <si>
    <t>GSE10143</t>
  </si>
  <si>
    <t>GSE48277</t>
  </si>
  <si>
    <t>GSE22047</t>
  </si>
  <si>
    <t>GSE21687</t>
  </si>
  <si>
    <t>GSE10640</t>
  </si>
  <si>
    <t>GSE64520</t>
  </si>
  <si>
    <t>GSE36471</t>
  </si>
  <si>
    <t>GSE23120</t>
  </si>
  <si>
    <t>GSE87610</t>
  </si>
  <si>
    <t>GSE20194</t>
  </si>
  <si>
    <t>GSE45329</t>
  </si>
  <si>
    <t>GSE19003</t>
  </si>
  <si>
    <t>GSE66843</t>
  </si>
  <si>
    <t>GSE131528</t>
  </si>
  <si>
    <t>GSE104640</t>
  </si>
  <si>
    <t>GSE8650</t>
  </si>
  <si>
    <t>GSE102287</t>
  </si>
  <si>
    <t>GSE17538</t>
  </si>
  <si>
    <t>GSE110169</t>
  </si>
  <si>
    <t>GSE100648</t>
  </si>
  <si>
    <t>GSE3307</t>
  </si>
  <si>
    <t>GSE38900</t>
  </si>
  <si>
    <t>GSE134544</t>
  </si>
  <si>
    <t>GSE38485</t>
  </si>
  <si>
    <t>GSE30652</t>
  </si>
  <si>
    <t>GSE72326</t>
  </si>
  <si>
    <t>GSE144901</t>
  </si>
  <si>
    <t>GSE16584</t>
  </si>
  <si>
    <t>GSE39368</t>
  </si>
  <si>
    <t>GSE157010</t>
  </si>
  <si>
    <t>GSE76327</t>
  </si>
  <si>
    <t>GSE9006</t>
  </si>
  <si>
    <t>GSE21094</t>
  </si>
  <si>
    <t>GSE120908</t>
  </si>
  <si>
    <t>GSE29429</t>
  </si>
  <si>
    <t>GSE40364</t>
  </si>
  <si>
    <t>GSE63127</t>
  </si>
  <si>
    <t>GSE74975</t>
  </si>
  <si>
    <t>GSE44771</t>
  </si>
  <si>
    <t>GSE44770</t>
  </si>
  <si>
    <t>GSE44768</t>
  </si>
  <si>
    <t>GSE32923</t>
  </si>
  <si>
    <t>GSE29023</t>
  </si>
  <si>
    <t>GSE76705</t>
  </si>
  <si>
    <t>GSE45986</t>
  </si>
  <si>
    <t>GSE30784</t>
  </si>
  <si>
    <t>GSE47728</t>
  </si>
  <si>
    <t>GSE138064</t>
  </si>
  <si>
    <t>GSE34721</t>
  </si>
  <si>
    <t>GSE142102</t>
  </si>
  <si>
    <t>GSE42050</t>
  </si>
  <si>
    <t>GSE20238</t>
  </si>
  <si>
    <t>GSE49758</t>
  </si>
  <si>
    <t>GSE10142</t>
  </si>
  <si>
    <t>GSE123302</t>
  </si>
  <si>
    <t>GSE11906</t>
  </si>
  <si>
    <t>GSE32036</t>
  </si>
  <si>
    <t>GSE12288</t>
  </si>
  <si>
    <t>GSE64614</t>
  </si>
  <si>
    <t>GSE84799</t>
  </si>
  <si>
    <t>GSE149490</t>
  </si>
  <si>
    <t>GSE76324</t>
  </si>
  <si>
    <t>GSE26942</t>
  </si>
  <si>
    <t>GSE32537</t>
  </si>
  <si>
    <t>GSE25194</t>
  </si>
  <si>
    <t>GSE148450</t>
  </si>
  <si>
    <t>GSE56580</t>
  </si>
  <si>
    <t>GSE41848</t>
  </si>
  <si>
    <t>GSE20250</t>
  </si>
  <si>
    <t>GSE74786</t>
  </si>
  <si>
    <t>GSE107015</t>
  </si>
  <si>
    <t>GSE53081</t>
  </si>
  <si>
    <t>GSE130588</t>
  </si>
  <si>
    <t>GSE55447</t>
  </si>
  <si>
    <t>GSE89194</t>
  </si>
  <si>
    <t>GSE11877</t>
  </si>
  <si>
    <t>GSE130953</t>
  </si>
  <si>
    <t>GSE53987</t>
  </si>
  <si>
    <t>GSE146338</t>
  </si>
  <si>
    <t>GSE38484</t>
  </si>
  <si>
    <t>GSE11223</t>
  </si>
  <si>
    <t>GSE75285</t>
  </si>
  <si>
    <t>GSE22324</t>
  </si>
  <si>
    <t>GSE8919</t>
  </si>
  <si>
    <t>GSE4271</t>
  </si>
  <si>
    <t>GSE76124</t>
  </si>
  <si>
    <t>GSE59206</t>
  </si>
  <si>
    <t>GSE20681</t>
  </si>
  <si>
    <t>GSE109455</t>
  </si>
  <si>
    <t>GSE53543</t>
  </si>
  <si>
    <t>GSE10760</t>
  </si>
  <si>
    <t>GSE132903</t>
  </si>
  <si>
    <t>GSE46681</t>
  </si>
  <si>
    <t>GSE13501</t>
  </si>
  <si>
    <t>GSE2508</t>
  </si>
  <si>
    <t>GSE40791</t>
  </si>
  <si>
    <t>GSE34861</t>
  </si>
  <si>
    <t>GSE17065</t>
  </si>
  <si>
    <t>GSE77659</t>
  </si>
  <si>
    <t>GSE58445</t>
  </si>
  <si>
    <t>GSE56851</t>
  </si>
  <si>
    <t>GSE26212</t>
  </si>
  <si>
    <t>GSE4115</t>
  </si>
  <si>
    <t>GSE35846</t>
  </si>
  <si>
    <t>GSE44299</t>
  </si>
  <si>
    <t>GSE58942</t>
  </si>
  <si>
    <t>GSE92689</t>
  </si>
  <si>
    <t>GSE168442</t>
  </si>
  <si>
    <t>GSE85135</t>
  </si>
  <si>
    <t>GSE77658</t>
  </si>
  <si>
    <t>GSE67663</t>
  </si>
  <si>
    <t>GSE11375</t>
  </si>
  <si>
    <t>GSE128381</t>
  </si>
  <si>
    <t>GSE73685</t>
  </si>
  <si>
    <t>GSE68833</t>
  </si>
  <si>
    <t>GSE34982</t>
  </si>
  <si>
    <t>GSE41847</t>
  </si>
  <si>
    <t>GSE19090</t>
  </si>
  <si>
    <t>GSE85426</t>
  </si>
  <si>
    <t>GSE39004</t>
  </si>
  <si>
    <t>GSE13355</t>
  </si>
  <si>
    <t>GSE32665</t>
  </si>
  <si>
    <t>GSE50398</t>
  </si>
  <si>
    <t>GSE29682</t>
  </si>
  <si>
    <t>GSE20271</t>
  </si>
  <si>
    <t>GSE182852</t>
  </si>
  <si>
    <t>GSE163722</t>
  </si>
  <si>
    <t>GSE112099</t>
  </si>
  <si>
    <t>GSE49454</t>
  </si>
  <si>
    <t>GSE19743</t>
  </si>
  <si>
    <t>GSE17536</t>
  </si>
  <si>
    <t>GSE126124</t>
  </si>
  <si>
    <t>GSE71571</t>
  </si>
  <si>
    <t>GSE42127</t>
  </si>
  <si>
    <t>GSE20181</t>
  </si>
  <si>
    <t>GSE9703</t>
  </si>
  <si>
    <t>GSE7851</t>
  </si>
  <si>
    <t>GSE7761</t>
  </si>
  <si>
    <t>GSE7792</t>
  </si>
  <si>
    <t>GSE58331</t>
  </si>
  <si>
    <t>GSE27666</t>
  </si>
  <si>
    <t>GSE11909</t>
  </si>
  <si>
    <t>GSE79269</t>
  </si>
  <si>
    <t>GSE32474</t>
  </si>
  <si>
    <t>GSE125860</t>
  </si>
  <si>
    <t>GSE30453</t>
  </si>
  <si>
    <t>GSE30422</t>
  </si>
  <si>
    <t>GSE11882</t>
  </si>
  <si>
    <t>GSE103119</t>
  </si>
  <si>
    <t>GSE20881</t>
  </si>
  <si>
    <t>GSE11784</t>
  </si>
  <si>
    <t>GSE113004</t>
  </si>
  <si>
    <t>GSE82023</t>
  </si>
  <si>
    <t>GSE83294</t>
  </si>
  <si>
    <t>GSE4412</t>
  </si>
  <si>
    <t>GSE113006</t>
  </si>
  <si>
    <t>GSE30063</t>
  </si>
  <si>
    <t>GSE107597</t>
  </si>
  <si>
    <t>GSE102971</t>
  </si>
  <si>
    <t>GSE123086</t>
  </si>
  <si>
    <t>GSE75037</t>
  </si>
  <si>
    <t>GSE39058</t>
  </si>
  <si>
    <t>GSE17599</t>
  </si>
  <si>
    <t>GSE83632</t>
  </si>
  <si>
    <t>GSE41968</t>
  </si>
  <si>
    <t>GSE68004</t>
  </si>
  <si>
    <t>GSE4824</t>
  </si>
  <si>
    <t>GSE18385</t>
  </si>
  <si>
    <t>GSE5281</t>
  </si>
  <si>
    <t>GSE27342</t>
  </si>
  <si>
    <t>GSE20307</t>
  </si>
  <si>
    <t>GSE101702</t>
  </si>
  <si>
    <t>GSE194397</t>
  </si>
  <si>
    <t>GSE60244</t>
  </si>
  <si>
    <t>GSE30257</t>
  </si>
  <si>
    <t>GSE17905</t>
  </si>
  <si>
    <t>GSE41664</t>
  </si>
  <si>
    <t>GSE110551</t>
  </si>
  <si>
    <t>GSE21345</t>
  </si>
  <si>
    <t>GSE55550</t>
  </si>
  <si>
    <t>GSE34404</t>
  </si>
  <si>
    <t>GSE49921</t>
  </si>
  <si>
    <t>GSE21521</t>
  </si>
  <si>
    <t>GSE120906</t>
  </si>
  <si>
    <t>GSE56816</t>
  </si>
  <si>
    <t>GSE40272</t>
  </si>
  <si>
    <t>GSE14280</t>
  </si>
  <si>
    <t>GSE144810</t>
  </si>
  <si>
    <t>GSE76925</t>
  </si>
  <si>
    <t>GSE67059</t>
  </si>
  <si>
    <t>GSE67061</t>
  </si>
  <si>
    <t>GSE1476</t>
  </si>
  <si>
    <t>GSE114852</t>
  </si>
  <si>
    <t>GSE74685</t>
  </si>
  <si>
    <t>GSE42133</t>
  </si>
  <si>
    <t>GSE58970</t>
  </si>
  <si>
    <t>GSE32140</t>
  </si>
  <si>
    <t>GSE19069</t>
  </si>
  <si>
    <t>GSE3649</t>
  </si>
  <si>
    <t>GSE36961</t>
  </si>
  <si>
    <t>GSE138723</t>
  </si>
  <si>
    <t>GSE136163</t>
  </si>
  <si>
    <t>GSE124283</t>
  </si>
  <si>
    <t>GSE104472</t>
  </si>
  <si>
    <t>GSE39791</t>
  </si>
  <si>
    <t>GSE54004</t>
  </si>
  <si>
    <t>GSE21862</t>
  </si>
  <si>
    <t>GSE87656</t>
  </si>
  <si>
    <t>GSE90074</t>
  </si>
  <si>
    <t>GSE50496</t>
  </si>
  <si>
    <t>GSE30119</t>
  </si>
  <si>
    <t>GSE6269</t>
  </si>
  <si>
    <t>GSE57475</t>
  </si>
  <si>
    <t>GSE48075</t>
  </si>
  <si>
    <t>GSE13699</t>
  </si>
  <si>
    <t>GSE111175</t>
  </si>
  <si>
    <t>GSE65205</t>
  </si>
  <si>
    <t>GSE62376</t>
  </si>
  <si>
    <t>GSE52005</t>
  </si>
  <si>
    <t>GSE41168</t>
  </si>
  <si>
    <t>GSE146556</t>
  </si>
  <si>
    <t>GSE28221</t>
  </si>
  <si>
    <t>GSE28015</t>
  </si>
  <si>
    <t>GSE41861</t>
  </si>
  <si>
    <t>GSE39366</t>
  </si>
  <si>
    <t>GSE23934</t>
  </si>
  <si>
    <t>GSE19274</t>
  </si>
  <si>
    <t>GSE68606</t>
  </si>
  <si>
    <t>GSE62246</t>
  </si>
  <si>
    <t>GSE122063</t>
  </si>
  <si>
    <t>GSE65221</t>
  </si>
  <si>
    <t>GSE51406</t>
  </si>
  <si>
    <t>GSE42057</t>
  </si>
  <si>
    <t>GSE183136</t>
  </si>
  <si>
    <t>GSE74553</t>
  </si>
  <si>
    <t>GSE68793</t>
  </si>
  <si>
    <t>GSE20129</t>
  </si>
  <si>
    <t>GSE20257</t>
  </si>
  <si>
    <t>GSE14279</t>
  </si>
  <si>
    <t>GSE119217</t>
  </si>
  <si>
    <t>GSE40774</t>
  </si>
  <si>
    <t>GSE61260</t>
  </si>
  <si>
    <t>GSE60190</t>
  </si>
  <si>
    <t>GSE19151</t>
  </si>
  <si>
    <t>GSE34450</t>
  </si>
  <si>
    <t>GSE88796</t>
  </si>
  <si>
    <t>GSE56754</t>
  </si>
  <si>
    <t>GSE41117</t>
  </si>
  <si>
    <t>GSE29288</t>
  </si>
  <si>
    <t>GSE22821</t>
  </si>
  <si>
    <t>GSE163720</t>
  </si>
  <si>
    <t>GSE35571</t>
  </si>
  <si>
    <t>GSE33072</t>
  </si>
  <si>
    <t>GSE69031</t>
  </si>
  <si>
    <t>GSE29623</t>
  </si>
  <si>
    <t>GSE38627</t>
  </si>
  <si>
    <t>GSE22570</t>
  </si>
  <si>
    <t>GSE5678</t>
  </si>
  <si>
    <t>GSE4573</t>
  </si>
  <si>
    <t>GSE25429</t>
  </si>
  <si>
    <t>GSE146093</t>
  </si>
  <si>
    <t>GSE29555</t>
  </si>
  <si>
    <t>GSE105450</t>
  </si>
  <si>
    <t>GSE19407</t>
  </si>
  <si>
    <t>GSE3365</t>
  </si>
  <si>
    <t>GSE97010</t>
  </si>
  <si>
    <t>GSE28000</t>
  </si>
  <si>
    <t>GSE34129</t>
  </si>
  <si>
    <t>GSE16129</t>
  </si>
  <si>
    <t>GSE92781</t>
  </si>
  <si>
    <t>GSE89252</t>
  </si>
  <si>
    <t>GSE4882</t>
  </si>
  <si>
    <t>GSE61335</t>
  </si>
  <si>
    <t>GSE31852</t>
  </si>
  <si>
    <t>GSE23025</t>
  </si>
  <si>
    <t>GSE5060</t>
  </si>
  <si>
    <t>GSE56311</t>
  </si>
  <si>
    <t>GSE33566</t>
  </si>
  <si>
    <t>GSE15134</t>
  </si>
  <si>
    <t>GSE68801</t>
  </si>
  <si>
    <t>GSE33479</t>
  </si>
  <si>
    <t>GSE47727</t>
  </si>
  <si>
    <t>GSE68526</t>
  </si>
  <si>
    <t>GSE46517</t>
  </si>
  <si>
    <t>GSE19667</t>
  </si>
  <si>
    <t>GSE158821</t>
  </si>
  <si>
    <t>GSE87072</t>
  </si>
  <si>
    <t>GSE73089</t>
  </si>
  <si>
    <t>GSE45484</t>
  </si>
  <si>
    <t>GSE34788</t>
  </si>
  <si>
    <t>GSE34251</t>
  </si>
  <si>
    <t>GSE13849</t>
  </si>
  <si>
    <t>GSE9676</t>
  </si>
  <si>
    <t>GSE5720</t>
  </si>
  <si>
    <t>GSE107499</t>
  </si>
  <si>
    <t>GSE52980</t>
  </si>
  <si>
    <t>GSE60491</t>
  </si>
  <si>
    <t>GSE53786</t>
  </si>
  <si>
    <t>GSE144896</t>
  </si>
  <si>
    <t>GSE54188</t>
  </si>
  <si>
    <t>GSE22927</t>
  </si>
  <si>
    <t>GSE26927</t>
  </si>
  <si>
    <t>GSE31908</t>
  </si>
  <si>
    <t>GSE110106</t>
  </si>
  <si>
    <t>GSE59630</t>
  </si>
  <si>
    <t>GSE41862</t>
  </si>
  <si>
    <t>GSE48276</t>
  </si>
  <si>
    <t>GSE26939</t>
  </si>
  <si>
    <t>GSE32863</t>
  </si>
  <si>
    <t>GSE73129</t>
  </si>
  <si>
    <t>GSE38958</t>
  </si>
  <si>
    <t>GSE40871</t>
  </si>
  <si>
    <t>GSE102088</t>
  </si>
  <si>
    <t>GSE41767</t>
  </si>
  <si>
    <t>GSE48278</t>
  </si>
  <si>
    <t>GSE28894</t>
  </si>
  <si>
    <t>GSE7055</t>
  </si>
  <si>
    <t>GSE68600</t>
  </si>
  <si>
    <t>GSE53166</t>
  </si>
  <si>
    <t>GSE103927</t>
  </si>
  <si>
    <t>GSE59216</t>
  </si>
  <si>
    <t>GSE62950</t>
  </si>
  <si>
    <t>GSE57383</t>
  </si>
  <si>
    <t>GSE55319</t>
  </si>
  <si>
    <t>GSE102689</t>
  </si>
  <si>
    <t>GSE57405</t>
  </si>
  <si>
    <t>GSE31836</t>
  </si>
  <si>
    <t>GSE20752</t>
  </si>
  <si>
    <t>GSE82221</t>
  </si>
  <si>
    <t>GSE28422</t>
  </si>
  <si>
    <t>GSE124637</t>
  </si>
  <si>
    <t>GSE81761</t>
  </si>
  <si>
    <t>GSE26901</t>
  </si>
  <si>
    <t>GSE73408</t>
  </si>
  <si>
    <t>GSE58558</t>
  </si>
  <si>
    <t>GSE107361</t>
  </si>
  <si>
    <t>GSE26899</t>
  </si>
  <si>
    <t>GSE67255</t>
  </si>
  <si>
    <t>GSE43696</t>
  </si>
  <si>
    <t>GSE37751</t>
  </si>
  <si>
    <t>GSE70461</t>
  </si>
  <si>
    <t>GSE74777</t>
  </si>
  <si>
    <t>GSE10072</t>
  </si>
  <si>
    <t>GSE166069</t>
  </si>
  <si>
    <t>GSE141256</t>
  </si>
  <si>
    <t>GSE77955</t>
  </si>
  <si>
    <t>GSE13015</t>
  </si>
  <si>
    <t>GSE12662</t>
  </si>
  <si>
    <t>GSE136757</t>
  </si>
  <si>
    <t>GSE67472</t>
  </si>
  <si>
    <t>GSE57595</t>
  </si>
  <si>
    <t>GSE36936</t>
  </si>
  <si>
    <t>GSE87801</t>
  </si>
  <si>
    <t>GSE77087</t>
  </si>
  <si>
    <t>GSE86332</t>
  </si>
  <si>
    <t>GSE42743</t>
  </si>
  <si>
    <t>GSE17025</t>
  </si>
  <si>
    <t>GSE24185</t>
  </si>
  <si>
    <t>GSE58095</t>
  </si>
  <si>
    <t>GSE41849</t>
  </si>
  <si>
    <t>GSE27279</t>
  </si>
  <si>
    <t>GSE114621</t>
  </si>
  <si>
    <t>GSE34205</t>
  </si>
  <si>
    <t>GSE8759</t>
  </si>
  <si>
    <t>GSE141934</t>
  </si>
  <si>
    <t>GSE115458</t>
  </si>
  <si>
    <t>GSE119958</t>
  </si>
  <si>
    <t>GSE65403</t>
  </si>
  <si>
    <t>GSE68956</t>
  </si>
  <si>
    <t>GSE60083</t>
  </si>
  <si>
    <t>GSE37205</t>
  </si>
  <si>
    <t>GSE33090</t>
  </si>
  <si>
    <t>GSE21311</t>
  </si>
  <si>
    <t>p value</t>
  </si>
  <si>
    <t>GSE116436</t>
  </si>
  <si>
    <t>GSE119291</t>
  </si>
  <si>
    <t>GSE97476</t>
  </si>
  <si>
    <t>GSE47792</t>
  </si>
  <si>
    <t>GSE135820</t>
  </si>
  <si>
    <t>GSE178201</t>
  </si>
  <si>
    <t>GSE137140</t>
  </si>
  <si>
    <t>GSE132342</t>
  </si>
  <si>
    <t>GSE83744</t>
  </si>
  <si>
    <t>GSE13204</t>
  </si>
  <si>
    <t>GSE73072</t>
  </si>
  <si>
    <t>GSE56047</t>
  </si>
  <si>
    <t>GSE68387</t>
  </si>
  <si>
    <t>GSE65575</t>
  </si>
  <si>
    <t>GSE46706</t>
  </si>
  <si>
    <t>GSE24335</t>
  </si>
  <si>
    <t>GSE65907</t>
  </si>
  <si>
    <t>GSE13159</t>
  </si>
  <si>
    <t>GSE108476</t>
  </si>
  <si>
    <t>GSE36139</t>
  </si>
  <si>
    <t>GSE124203</t>
  </si>
  <si>
    <t>GSE7965</t>
  </si>
  <si>
    <t>GSE124533</t>
  </si>
  <si>
    <t>GSE85218</t>
  </si>
  <si>
    <t>GSE136400</t>
  </si>
  <si>
    <t>GSE37385</t>
  </si>
  <si>
    <t>GSE23546</t>
  </si>
  <si>
    <t>GSE16716</t>
  </si>
  <si>
    <t>GSE150059</t>
  </si>
  <si>
    <t>GSE181063</t>
  </si>
  <si>
    <t>GSE154846</t>
  </si>
  <si>
    <t>GSE20142</t>
  </si>
  <si>
    <t>GSE88794</t>
  </si>
  <si>
    <t>GSE60863</t>
  </si>
  <si>
    <t>GSE60862</t>
  </si>
  <si>
    <t>GSE6306</t>
  </si>
  <si>
    <t>GSE98320</t>
  </si>
  <si>
    <t>GSE56045</t>
  </si>
  <si>
    <t>GSE124842</t>
  </si>
  <si>
    <t>GSE124648</t>
  </si>
  <si>
    <t>GSE10645</t>
  </si>
  <si>
    <t>GSE13164</t>
  </si>
  <si>
    <t>GSE66708</t>
  </si>
  <si>
    <t>GSE148321</t>
  </si>
  <si>
    <t>GSE97948</t>
  </si>
  <si>
    <t>GSE112681</t>
  </si>
  <si>
    <t>GSE93601</t>
  </si>
  <si>
    <t>GSE31162</t>
  </si>
  <si>
    <t>GSE26835</t>
  </si>
  <si>
    <t>GSE150615</t>
  </si>
  <si>
    <t>GSE97810</t>
  </si>
  <si>
    <t>GSE49032</t>
  </si>
  <si>
    <t>GSE40967</t>
  </si>
  <si>
    <t>GSE31161</t>
  </si>
  <si>
    <t>GSE32651</t>
  </si>
  <si>
    <t>GSE36382</t>
  </si>
  <si>
    <t>GSE100150</t>
  </si>
  <si>
    <t>GSE37642</t>
  </si>
  <si>
    <t>GSE193150</t>
  </si>
  <si>
    <t>GSE5350</t>
  </si>
  <si>
    <t>GSE117556</t>
  </si>
  <si>
    <t>GSE116975</t>
  </si>
  <si>
    <t>GSE85550</t>
  </si>
  <si>
    <t>GSE130991</t>
  </si>
  <si>
    <t>GSE134364</t>
  </si>
  <si>
    <t>GSE96986</t>
  </si>
  <si>
    <t>GSE124897</t>
  </si>
  <si>
    <t>GSE137680</t>
  </si>
  <si>
    <t>GSE33828</t>
  </si>
  <si>
    <t>GSE45480</t>
  </si>
  <si>
    <t>GSE144826</t>
  </si>
  <si>
    <t>GSE87650</t>
  </si>
  <si>
    <t>GSE15061</t>
  </si>
  <si>
    <t>GSE136324</t>
  </si>
  <si>
    <t>GSE60408</t>
  </si>
  <si>
    <t>GSE53195</t>
  </si>
  <si>
    <t>GSE24294</t>
  </si>
  <si>
    <t>GSE73464</t>
  </si>
  <si>
    <t>GSE157548</t>
  </si>
  <si>
    <t>GSE48433</t>
  </si>
  <si>
    <t>GSE15347</t>
  </si>
  <si>
    <t>GSE11863</t>
  </si>
  <si>
    <t>GSE70770</t>
  </si>
  <si>
    <t>GSE5479</t>
  </si>
  <si>
    <t>GSE81002</t>
  </si>
  <si>
    <t>GSE45291</t>
  </si>
  <si>
    <t>GSE65682</t>
  </si>
  <si>
    <t>GSE68950</t>
  </si>
  <si>
    <t>GSE121393</t>
  </si>
  <si>
    <t>GSE150156</t>
  </si>
  <si>
    <t>GSE119295</t>
  </si>
  <si>
    <t>GSE85217</t>
  </si>
  <si>
    <t>GSE18927</t>
  </si>
  <si>
    <t>GSE118985</t>
  </si>
  <si>
    <t>GSE21032</t>
  </si>
  <si>
    <t>GSE112676</t>
  </si>
  <si>
    <t>GSE6532</t>
  </si>
  <si>
    <t>GSE1097</t>
  </si>
  <si>
    <t>GSE149440</t>
  </si>
  <si>
    <t>GSE48348</t>
  </si>
  <si>
    <t>GSE90696</t>
  </si>
  <si>
    <t>GSE126595</t>
  </si>
  <si>
    <t>GSE30211</t>
  </si>
  <si>
    <t>GSE21728</t>
  </si>
  <si>
    <t>GSE22133</t>
  </si>
  <si>
    <t>GSE63063</t>
  </si>
  <si>
    <t>GSE48152</t>
  </si>
  <si>
    <t>GSE185047</t>
  </si>
  <si>
    <t>GSE24297</t>
  </si>
  <si>
    <t>GSE80013</t>
  </si>
  <si>
    <t>GSE16778</t>
  </si>
  <si>
    <t>GSE19301</t>
  </si>
  <si>
    <t>GSE102484</t>
  </si>
  <si>
    <t>GSE107990</t>
  </si>
  <si>
    <t>GSE45642</t>
  </si>
  <si>
    <t>GSE78806</t>
  </si>
  <si>
    <t>GSE107509</t>
  </si>
  <si>
    <t>GSE167093</t>
  </si>
  <si>
    <t>GSE87070</t>
  </si>
  <si>
    <t>GSE78840</t>
  </si>
  <si>
    <t>GSE159289</t>
  </si>
  <si>
    <t>GSE24293</t>
  </si>
  <si>
    <t>GSE52428</t>
  </si>
  <si>
    <t>GSE45547</t>
  </si>
  <si>
    <t>GSE97964</t>
  </si>
  <si>
    <t>GSE17312</t>
  </si>
  <si>
    <t>GSE144127</t>
  </si>
  <si>
    <t>GSE57083</t>
  </si>
  <si>
    <t>GSE48091</t>
  </si>
  <si>
    <t>GSE74817</t>
  </si>
  <si>
    <t>GSE71220</t>
  </si>
  <si>
    <t>GSE76311</t>
  </si>
  <si>
    <t>GSE136644</t>
  </si>
  <si>
    <t>GSE83503</t>
  </si>
  <si>
    <t>GSE124689</t>
  </si>
  <si>
    <t>GSE103740</t>
  </si>
  <si>
    <t>GSE50832</t>
  </si>
  <si>
    <t>GSE918</t>
  </si>
  <si>
    <t>GSE64930</t>
  </si>
  <si>
    <t>GSE81653</t>
  </si>
  <si>
    <t>GSE77350</t>
  </si>
  <si>
    <t>GSE39582</t>
  </si>
  <si>
    <t>GSE89292</t>
  </si>
  <si>
    <t>GSE15695</t>
  </si>
  <si>
    <t>GSE66702</t>
  </si>
  <si>
    <t>GSE68848</t>
  </si>
  <si>
    <t>GSE4922</t>
  </si>
  <si>
    <t>GSE25307</t>
  </si>
  <si>
    <t>GSE57343</t>
  </si>
  <si>
    <t>GSE33315</t>
  </si>
  <si>
    <t>GSE81986</t>
  </si>
  <si>
    <t>GSE21124</t>
  </si>
  <si>
    <t>GSE134358</t>
  </si>
  <si>
    <t>GSE58215</t>
  </si>
  <si>
    <t>GSE16546</t>
  </si>
  <si>
    <t>GSE5258</t>
  </si>
  <si>
    <t>GSE28878</t>
  </si>
  <si>
    <t>GSE2658</t>
  </si>
  <si>
    <t>GSE99039</t>
  </si>
  <si>
    <t>GSE26863</t>
  </si>
  <si>
    <t>GSE25097</t>
  </si>
  <si>
    <t>GSE98550</t>
  </si>
  <si>
    <t>GSE98582</t>
  </si>
  <si>
    <t>GSE43974</t>
  </si>
  <si>
    <t>GSE108474</t>
  </si>
  <si>
    <t>GSE61240</t>
  </si>
  <si>
    <t>GSE53882</t>
  </si>
  <si>
    <t>GSE40117</t>
  </si>
  <si>
    <t>GSE46691</t>
  </si>
  <si>
    <t>GSE68928</t>
  </si>
  <si>
    <t>GSE157547</t>
  </si>
  <si>
    <t>GSE116446</t>
  </si>
  <si>
    <t>GSE4204</t>
  </si>
  <si>
    <t>GSE37250</t>
  </si>
  <si>
    <t>GSE45498</t>
  </si>
  <si>
    <t>GSE116442</t>
  </si>
  <si>
    <t>GSE76009</t>
  </si>
  <si>
    <t>GSE72829</t>
  </si>
  <si>
    <t>GSE107503</t>
  </si>
  <si>
    <t>GSE126581</t>
  </si>
  <si>
    <t>GSE76402</t>
  </si>
  <si>
    <t>GSE74357</t>
  </si>
  <si>
    <t>GSE116451</t>
  </si>
  <si>
    <t>GSE47755</t>
  </si>
  <si>
    <t>GSE104235</t>
  </si>
  <si>
    <t>GSE116450</t>
  </si>
  <si>
    <t>GSE116438</t>
  </si>
  <si>
    <t>GSE85176</t>
  </si>
  <si>
    <t>GSE116448</t>
  </si>
  <si>
    <t>GSE23314</t>
  </si>
  <si>
    <t>GSE116441</t>
  </si>
  <si>
    <t>GSE83232</t>
  </si>
  <si>
    <t>GSE116449</t>
  </si>
  <si>
    <t>GSE34171</t>
  </si>
  <si>
    <t>GSE103746</t>
  </si>
  <si>
    <t>GSE25066</t>
  </si>
  <si>
    <t>GSE116447</t>
  </si>
  <si>
    <t>GSE10893</t>
  </si>
  <si>
    <t>GSE3494</t>
  </si>
  <si>
    <t>GSE7039</t>
  </si>
  <si>
    <t>GSE116439</t>
  </si>
  <si>
    <t>GSE23352</t>
  </si>
  <si>
    <t>GSE49710</t>
  </si>
  <si>
    <t>GSE31312</t>
  </si>
  <si>
    <t>GSE116443</t>
  </si>
  <si>
    <t>GSE116440</t>
  </si>
  <si>
    <t>GSE133513</t>
  </si>
  <si>
    <t>GSE116444</t>
  </si>
  <si>
    <t>GSE39941</t>
  </si>
  <si>
    <t>GSE21349</t>
  </si>
  <si>
    <t>GSE15301</t>
  </si>
  <si>
    <t>GSE186582</t>
  </si>
  <si>
    <t>GSE71121</t>
  </si>
  <si>
    <t>GSE14520</t>
  </si>
  <si>
    <t>GSE166427</t>
  </si>
  <si>
    <t>GSE54275</t>
  </si>
  <si>
    <t>GSE116445</t>
  </si>
  <si>
    <t>GSE161023</t>
  </si>
  <si>
    <t>GSE26367</t>
  </si>
  <si>
    <t>GSE6536</t>
  </si>
  <si>
    <t>GSE129488</t>
  </si>
  <si>
    <t>GSE186102</t>
  </si>
  <si>
    <t>GSE8402</t>
  </si>
  <si>
    <t>GSE51529</t>
  </si>
  <si>
    <t>GSE84152</t>
  </si>
  <si>
    <t>GSE60767</t>
  </si>
  <si>
    <t>GSE29385</t>
  </si>
  <si>
    <t>GSE12626</t>
  </si>
  <si>
    <t>GSE149921</t>
  </si>
  <si>
    <t>GSE158309</t>
  </si>
  <si>
    <t>GSE73461</t>
  </si>
  <si>
    <t>GSE34798</t>
  </si>
  <si>
    <t>GSE141661</t>
  </si>
  <si>
    <t>GSE29604</t>
  </si>
  <si>
    <t>GSE67269</t>
  </si>
  <si>
    <t>GSE72605</t>
  </si>
  <si>
    <t>GSE38467</t>
  </si>
  <si>
    <t>GSE136971</t>
  </si>
  <si>
    <t>GSE93777</t>
  </si>
  <si>
    <t>GSE23545</t>
  </si>
  <si>
    <t>GSE149437</t>
  </si>
  <si>
    <t>GSE181757</t>
  </si>
  <si>
    <t>GSE116437</t>
  </si>
  <si>
    <t>GSE85570</t>
  </si>
  <si>
    <t>GSE27211</t>
  </si>
  <si>
    <t>GSE47963</t>
  </si>
  <si>
    <t>GSE39445</t>
  </si>
  <si>
    <t>GSE1133</t>
  </si>
  <si>
    <t>GSE59867</t>
  </si>
  <si>
    <t>GSE16432</t>
  </si>
  <si>
    <t>GSE56768</t>
  </si>
  <si>
    <t>GSE84437</t>
  </si>
  <si>
    <t>GSE70951</t>
  </si>
  <si>
    <t>GSE54002</t>
  </si>
  <si>
    <t>GSE36376</t>
  </si>
  <si>
    <t>GSE134589</t>
  </si>
  <si>
    <t>GSE26253</t>
  </si>
  <si>
    <t>GSE78150</t>
  </si>
  <si>
    <t>GSE9588</t>
  </si>
  <si>
    <t>GSE186001</t>
  </si>
  <si>
    <t>GSE131617</t>
  </si>
  <si>
    <t>GSE105777</t>
  </si>
  <si>
    <t>GSE22220</t>
  </si>
  <si>
    <t>GSE62872</t>
  </si>
  <si>
    <t>GSE27871</t>
  </si>
  <si>
    <t>GSE67684</t>
  </si>
  <si>
    <t>GSE13876</t>
  </si>
  <si>
    <t>GSE118223</t>
  </si>
  <si>
    <t>GSE26338</t>
  </si>
  <si>
    <t>GSE4581</t>
  </si>
  <si>
    <t>GSE99340</t>
  </si>
  <si>
    <t>GSE44722</t>
  </si>
  <si>
    <t>GSE103733</t>
  </si>
  <si>
    <t>GSE47189</t>
  </si>
  <si>
    <t>GSE36059</t>
  </si>
  <si>
    <t>GSE63074</t>
  </si>
  <si>
    <t>GSE29536</t>
  </si>
  <si>
    <t>GSE141549</t>
  </si>
  <si>
    <t>GSE146446</t>
  </si>
  <si>
    <t>GSE28884</t>
  </si>
  <si>
    <t>GSE108134</t>
  </si>
  <si>
    <t>GSE23529</t>
  </si>
  <si>
    <t>GSE12417</t>
  </si>
  <si>
    <t>GSE3790</t>
  </si>
  <si>
    <t>GSE16201</t>
  </si>
  <si>
    <t>GSE113867</t>
  </si>
  <si>
    <t>GSE61821</t>
  </si>
  <si>
    <t>GSE34211</t>
  </si>
  <si>
    <t>GSE118553</t>
  </si>
  <si>
    <t>GSE66229</t>
  </si>
  <si>
    <t>GSE27869</t>
  </si>
  <si>
    <t>GSE22058</t>
  </si>
  <si>
    <t>GSE54219</t>
  </si>
  <si>
    <t>GSE137356</t>
  </si>
  <si>
    <t>GSE120572</t>
  </si>
  <si>
    <t>GSE68339</t>
  </si>
  <si>
    <t>GSE40407</t>
  </si>
  <si>
    <t>GSE68468</t>
  </si>
  <si>
    <t>GSE41258</t>
  </si>
  <si>
    <t>GSE112366</t>
  </si>
  <si>
    <t>GSE63061</t>
  </si>
  <si>
    <t>GSE40736</t>
  </si>
  <si>
    <t>GSE12526</t>
  </si>
  <si>
    <t>GSE2350</t>
  </si>
  <si>
    <t>GSE102012</t>
  </si>
  <si>
    <t>GSE46903</t>
  </si>
  <si>
    <t>GSE72923</t>
  </si>
  <si>
    <t>GSE3612</t>
  </si>
  <si>
    <t>GSE80999</t>
  </si>
  <si>
    <t>GSE20713</t>
  </si>
  <si>
    <t>GSE140082</t>
  </si>
  <si>
    <t>GSE119289</t>
  </si>
  <si>
    <t>GSE119288</t>
  </si>
  <si>
    <t>GSE119287</t>
  </si>
  <si>
    <t>GSE119286</t>
  </si>
  <si>
    <t>GSE119285</t>
  </si>
  <si>
    <t>GSE119276</t>
  </si>
  <si>
    <t>GSE119284</t>
  </si>
  <si>
    <t>GSE119283</t>
  </si>
  <si>
    <t>GSE119281</t>
  </si>
  <si>
    <t>GSE119280</t>
  </si>
  <si>
    <t>GSE119278</t>
  </si>
  <si>
    <t>GSE119282</t>
  </si>
  <si>
    <t>GSE119279</t>
  </si>
  <si>
    <t>GSE119277</t>
  </si>
  <si>
    <t>GSE186110</t>
  </si>
  <si>
    <t>GSE112680</t>
  </si>
  <si>
    <t>GSE119275</t>
  </si>
  <si>
    <t>GSE11582</t>
  </si>
  <si>
    <t>GSE41269</t>
  </si>
  <si>
    <t>GSE18229</t>
  </si>
  <si>
    <t>GSE124113</t>
  </si>
  <si>
    <t>GSE54331</t>
  </si>
  <si>
    <t>GSE119600</t>
  </si>
  <si>
    <t>GSE23720</t>
  </si>
  <si>
    <t>GSE21034</t>
  </si>
  <si>
    <t>GSE16131</t>
  </si>
  <si>
    <t>GSE86166</t>
  </si>
  <si>
    <t>GSE121723</t>
  </si>
  <si>
    <t>GSE13070</t>
  </si>
  <si>
    <t>GSE156915</t>
  </si>
  <si>
    <t>GSE151103</t>
  </si>
  <si>
    <t>GSE109514</t>
  </si>
  <si>
    <t>GSE48990</t>
  </si>
  <si>
    <t>GSE18676</t>
  </si>
  <si>
    <t>GSE15460</t>
  </si>
  <si>
    <t>GSE87049</t>
  </si>
  <si>
    <t>GSE111368</t>
  </si>
  <si>
    <t>GSE76886</t>
  </si>
  <si>
    <t>GSE58137</t>
  </si>
  <si>
    <t>GSE53625</t>
  </si>
  <si>
    <t>GSE40165</t>
  </si>
  <si>
    <t>GSE84433</t>
  </si>
  <si>
    <t>GSE71729</t>
  </si>
  <si>
    <t>GSE31448</t>
  </si>
  <si>
    <t>GSE183030</t>
  </si>
  <si>
    <t>GSE65442</t>
  </si>
  <si>
    <t>GSE65216</t>
  </si>
  <si>
    <t>GSE43488</t>
  </si>
  <si>
    <t>GSE42834</t>
  </si>
  <si>
    <t>GSE79958</t>
  </si>
  <si>
    <t>GSE1485</t>
  </si>
  <si>
    <t>GSE3165</t>
  </si>
  <si>
    <t>GSE188427</t>
  </si>
  <si>
    <t>GSE3526</t>
  </si>
  <si>
    <t>GSE140161</t>
  </si>
  <si>
    <t>GSE50705</t>
  </si>
  <si>
    <t>GSE7615</t>
  </si>
  <si>
    <t>GSE59595</t>
  </si>
  <si>
    <t>GSE83951</t>
  </si>
  <si>
    <t>GSE121352</t>
  </si>
  <si>
    <t>GSE143626</t>
  </si>
  <si>
    <t>GSE20624</t>
  </si>
  <si>
    <t>GSE69053</t>
  </si>
  <si>
    <t>GSE30682</t>
  </si>
  <si>
    <t>GSE55857</t>
  </si>
  <si>
    <t>GSE3</t>
  </si>
  <si>
    <t>GSE63881</t>
  </si>
  <si>
    <t>GSE5364</t>
  </si>
  <si>
    <t>GSE72088</t>
  </si>
  <si>
    <t>GSE45725</t>
  </si>
  <si>
    <t>GSE150604</t>
  </si>
  <si>
    <t>GSE193135</t>
  </si>
  <si>
    <t>GSE133228</t>
  </si>
  <si>
    <t>GSE136411</t>
  </si>
  <si>
    <t>GSE138458</t>
  </si>
  <si>
    <t>GSE103745</t>
  </si>
  <si>
    <t>GSE51029</t>
  </si>
  <si>
    <t>GSE39067</t>
  </si>
  <si>
    <t>GSE147689</t>
  </si>
  <si>
    <t>GSE54329</t>
  </si>
  <si>
    <t>GSE39940</t>
  </si>
  <si>
    <t>GSE32246</t>
  </si>
  <si>
    <t>GSE24551</t>
  </si>
  <si>
    <t>GSE97743</t>
  </si>
  <si>
    <t>GSE46734</t>
  </si>
  <si>
    <t>GSE147690</t>
  </si>
  <si>
    <t>GSE112791</t>
  </si>
  <si>
    <t>GSE86948</t>
  </si>
  <si>
    <t>GSE63060</t>
  </si>
  <si>
    <t>GSE41970</t>
  </si>
  <si>
    <t>GSE19784</t>
  </si>
  <si>
    <t>GSE40366</t>
  </si>
  <si>
    <t>GSE20685</t>
  </si>
  <si>
    <t>GSE137481</t>
  </si>
  <si>
    <t>GSE86566</t>
  </si>
  <si>
    <t>GSE59491</t>
  </si>
  <si>
    <t>GSE61804</t>
  </si>
  <si>
    <t>GSE117239</t>
  </si>
  <si>
    <t>GSE49280</t>
  </si>
  <si>
    <t>GSE80325</t>
  </si>
  <si>
    <t>GSE70867</t>
  </si>
  <si>
    <t>GSE47862</t>
  </si>
  <si>
    <t>GSE58644</t>
  </si>
  <si>
    <t>GSE114869</t>
  </si>
  <si>
    <t>GSE102234</t>
  </si>
  <si>
    <t>GSE72874</t>
  </si>
  <si>
    <t>GSE46743</t>
  </si>
  <si>
    <t>GSE31800</t>
  </si>
  <si>
    <t>GSE81184</t>
  </si>
  <si>
    <t>GSE14786</t>
  </si>
  <si>
    <t>GSE1456</t>
  </si>
  <si>
    <t>GSE66006</t>
  </si>
  <si>
    <t>GSE30788</t>
  </si>
  <si>
    <t>GSE98620</t>
  </si>
  <si>
    <t>GSE127472</t>
  </si>
  <si>
    <t>GSE94119</t>
  </si>
  <si>
    <t>GSE58785</t>
  </si>
  <si>
    <t>GSE168753</t>
  </si>
  <si>
    <t>GSE121239</t>
  </si>
  <si>
    <t>GSE71118</t>
  </si>
  <si>
    <t>GSE35978</t>
  </si>
  <si>
    <t>GSE35007</t>
  </si>
  <si>
    <t>GSE27913</t>
  </si>
  <si>
    <t>GSE9052</t>
  </si>
  <si>
    <t>GSE2845</t>
  </si>
  <si>
    <t>GSE119269</t>
  </si>
  <si>
    <t>GSE56602</t>
  </si>
  <si>
    <t>GSE40571</t>
  </si>
  <si>
    <t>GSE25055</t>
  </si>
  <si>
    <t>GSE21050</t>
  </si>
  <si>
    <t>GSE16134</t>
  </si>
  <si>
    <t>GSE150734</t>
  </si>
  <si>
    <t>GSE137394</t>
  </si>
  <si>
    <t>GSE147571</t>
  </si>
  <si>
    <t>GSE32894</t>
  </si>
  <si>
    <t>GSE107170</t>
  </si>
  <si>
    <t>GSE83586</t>
  </si>
  <si>
    <t>GSE76004</t>
  </si>
  <si>
    <t>GSE30219</t>
  </si>
  <si>
    <t>GSE176339</t>
  </si>
  <si>
    <t>GSE28988</t>
  </si>
  <si>
    <t>GSE48581</t>
  </si>
  <si>
    <t>GSE94417</t>
  </si>
  <si>
    <t>GSE87304</t>
  </si>
  <si>
    <t>GSE71957</t>
  </si>
  <si>
    <t>GSE148871</t>
  </si>
  <si>
    <t>GSE76297</t>
  </si>
  <si>
    <t>GSE53261</t>
  </si>
  <si>
    <t>GSE26760</t>
  </si>
  <si>
    <t>GSE127462</t>
  </si>
  <si>
    <t>GSE99802</t>
  </si>
  <si>
    <t>GSE72723</t>
  </si>
  <si>
    <t>GSE145848</t>
  </si>
  <si>
    <t>GSE121350</t>
  </si>
  <si>
    <t>GSE131769</t>
  </si>
  <si>
    <t>GSE53351</t>
  </si>
  <si>
    <t>GSE192444</t>
  </si>
  <si>
    <t>GSE153352</t>
  </si>
  <si>
    <t>GSE58394</t>
  </si>
  <si>
    <t>GSE73174</t>
  </si>
  <si>
    <t>GSE62254</t>
  </si>
  <si>
    <t>GSE58211</t>
  </si>
  <si>
    <t>GSE44001</t>
  </si>
  <si>
    <t>GSE87491</t>
  </si>
  <si>
    <t>GSE42606</t>
  </si>
  <si>
    <t>GSE32472</t>
  </si>
  <si>
    <t>GSE134347</t>
  </si>
  <si>
    <t>GSE17705</t>
  </si>
  <si>
    <t>GSE64258</t>
  </si>
  <si>
    <t>GSE57715</t>
  </si>
  <si>
    <t>GSE70947</t>
  </si>
  <si>
    <t>GSE57612</t>
  </si>
  <si>
    <t>GSE159956</t>
  </si>
  <si>
    <t>GSE9899</t>
  </si>
  <si>
    <t>GSE182065</t>
  </si>
  <si>
    <t>GSE1159</t>
  </si>
  <si>
    <t>GSE72809</t>
  </si>
  <si>
    <t>GSE12771</t>
  </si>
  <si>
    <t>GSE103500</t>
  </si>
  <si>
    <t>GSE132929</t>
  </si>
  <si>
    <t>GSE24702</t>
  </si>
  <si>
    <t>GSE14333</t>
  </si>
  <si>
    <t>GSE197285</t>
  </si>
  <si>
    <t>GSE150576</t>
  </si>
  <si>
    <t>GSE8991</t>
  </si>
  <si>
    <t>GSE28497</t>
  </si>
  <si>
    <t>GSE41119</t>
  </si>
  <si>
    <t>GSE48113</t>
  </si>
  <si>
    <t>GSE152951</t>
  </si>
  <si>
    <t>GSE163173</t>
  </si>
  <si>
    <t>GSE74813</t>
  </si>
  <si>
    <t>GSE52724</t>
  </si>
  <si>
    <t>GSE15289</t>
  </si>
  <si>
    <t>GSE2034</t>
  </si>
  <si>
    <t>GSE36910</t>
  </si>
  <si>
    <t>GSE37382</t>
  </si>
  <si>
    <t>GSE28814</t>
  </si>
  <si>
    <t>GSE19915</t>
  </si>
  <si>
    <t>GSE9891</t>
  </si>
  <si>
    <t>GSE2445</t>
  </si>
  <si>
    <t>GSE71181</t>
  </si>
  <si>
    <t>GSE64814</t>
  </si>
  <si>
    <t>GSE33232</t>
  </si>
  <si>
    <t>GSE36831</t>
  </si>
  <si>
    <t>GSE16011</t>
  </si>
  <si>
    <t>GSE159216</t>
  </si>
  <si>
    <t>GSE85047</t>
  </si>
  <si>
    <t>GSE68790</t>
  </si>
  <si>
    <t>GSE58212</t>
  </si>
  <si>
    <t>GSE33327</t>
  </si>
  <si>
    <t>GSE83702</t>
  </si>
  <si>
    <t>GSE51068</t>
  </si>
  <si>
    <t>GSE21374</t>
  </si>
  <si>
    <t>GSE16560</t>
  </si>
  <si>
    <t>GSE108113</t>
  </si>
  <si>
    <t>GSE63990</t>
  </si>
  <si>
    <t>GSE128709</t>
  </si>
  <si>
    <t>GSE51082</t>
  </si>
  <si>
    <t>GSE144542</t>
  </si>
  <si>
    <t>GSE40231</t>
  </si>
  <si>
    <t>GSE32549</t>
  </si>
  <si>
    <t>GSE26971</t>
  </si>
  <si>
    <t>GSE107513</t>
  </si>
  <si>
    <t>GSE66099</t>
  </si>
  <si>
    <t>GSE11635</t>
  </si>
  <si>
    <t>GSE93272</t>
  </si>
  <si>
    <t>GSE87455</t>
  </si>
  <si>
    <t>GSE40115</t>
  </si>
  <si>
    <t>GSE69925</t>
  </si>
  <si>
    <t>GSE76882</t>
  </si>
  <si>
    <t>GSE29619</t>
  </si>
  <si>
    <t>GSE65270</t>
  </si>
  <si>
    <t>GSE46604</t>
  </si>
  <si>
    <t>GSE22470</t>
  </si>
  <si>
    <t>GSE75317</t>
  </si>
  <si>
    <t>GSE65858</t>
  </si>
  <si>
    <t>GSE32062</t>
  </si>
  <si>
    <t>GSE18166</t>
  </si>
  <si>
    <t>GSE102083</t>
  </si>
  <si>
    <t>GSE43777</t>
  </si>
  <si>
    <t>GSE23312</t>
  </si>
  <si>
    <t>GSE29272</t>
  </si>
  <si>
    <t>GSE30550</t>
  </si>
  <si>
    <t>GSE119616</t>
  </si>
  <si>
    <t>GSE48931</t>
  </si>
  <si>
    <t>GSE21653</t>
  </si>
  <si>
    <t>GSE73731</t>
  </si>
  <si>
    <t>GSE11234</t>
  </si>
  <si>
    <t>GSE740</t>
  </si>
  <si>
    <t>GSE70297</t>
  </si>
  <si>
    <t>GSE147691</t>
  </si>
  <si>
    <t>GSE94499</t>
  </si>
  <si>
    <t>GSE36911</t>
  </si>
  <si>
    <t>GSE149436</t>
  </si>
  <si>
    <t>GSE121974</t>
  </si>
  <si>
    <t>GSE19949</t>
  </si>
  <si>
    <t>GSE111678</t>
  </si>
  <si>
    <t>GSE79957</t>
  </si>
  <si>
    <t>GSE61578</t>
  </si>
  <si>
    <t>GSE124862</t>
  </si>
  <si>
    <t>GSE117525</t>
  </si>
  <si>
    <t>GSE34151</t>
  </si>
  <si>
    <t>GSE144540</t>
  </si>
  <si>
    <t>GSE55232</t>
  </si>
  <si>
    <t>GSE4624</t>
  </si>
  <si>
    <t>GSE102079</t>
  </si>
  <si>
    <t>GSE141623</t>
  </si>
  <si>
    <t>GSE128702</t>
  </si>
  <si>
    <t>GSE36774</t>
  </si>
  <si>
    <t>GSE13507</t>
  </si>
  <si>
    <t>GSE134051</t>
  </si>
  <si>
    <t>GSE131465</t>
  </si>
  <si>
    <t>GSE27567</t>
  </si>
  <si>
    <t>GSE17080</t>
  </si>
  <si>
    <t>GSE18323</t>
  </si>
  <si>
    <t>GSE139655</t>
  </si>
  <si>
    <t>GSE49481</t>
  </si>
  <si>
    <t>GSE60645</t>
  </si>
  <si>
    <t>GSE23143</t>
  </si>
  <si>
    <t>GSE102006</t>
  </si>
  <si>
    <t>GSE16181</t>
  </si>
  <si>
    <t>GSE11264</t>
  </si>
  <si>
    <t>GSE86434</t>
  </si>
  <si>
    <t>GSE161158</t>
  </si>
  <si>
    <t>GSE84635</t>
  </si>
  <si>
    <t>GSE70323</t>
  </si>
  <si>
    <t>GSE69051</t>
  </si>
  <si>
    <t>GSE37023</t>
  </si>
  <si>
    <t>GSE24427</t>
  </si>
  <si>
    <t>GSE8190</t>
  </si>
  <si>
    <t>GSE5272</t>
  </si>
  <si>
    <t>GSE131049</t>
  </si>
  <si>
    <t>GSE38242</t>
  </si>
  <si>
    <t>GSE32918</t>
  </si>
  <si>
    <t>GSE37824</t>
  </si>
  <si>
    <t>GSE116918</t>
  </si>
  <si>
    <t>GSE32603</t>
  </si>
  <si>
    <t>GSE35191</t>
  </si>
  <si>
    <t>GSE153342</t>
  </si>
  <si>
    <t>GSE30210</t>
  </si>
  <si>
    <t>GSE10334</t>
  </si>
  <si>
    <t>GSE63580</t>
  </si>
  <si>
    <t>GSE44076</t>
  </si>
  <si>
    <t>GSE47109</t>
  </si>
  <si>
    <t>GSE31210</t>
  </si>
  <si>
    <t>GSE122078</t>
  </si>
  <si>
    <t>GSE133288</t>
  </si>
  <si>
    <t>GSE54102</t>
  </si>
  <si>
    <t>GSE49053</t>
  </si>
  <si>
    <t>GSE35988</t>
  </si>
  <si>
    <t>GSE17755</t>
  </si>
  <si>
    <t>GSE10885</t>
  </si>
  <si>
    <t>GSE10824</t>
  </si>
  <si>
    <t>GSE125004</t>
  </si>
  <si>
    <t>GSE66214</t>
  </si>
  <si>
    <t>GSE125478</t>
  </si>
  <si>
    <t>GSE133477</t>
  </si>
  <si>
    <t>GSE33356</t>
  </si>
  <si>
    <t>GSE21725</t>
  </si>
  <si>
    <t>GSE94767</t>
  </si>
  <si>
    <t>GSE50811</t>
  </si>
  <si>
    <t>GSE102249</t>
  </si>
  <si>
    <t>GSE90953</t>
  </si>
  <si>
    <t>GSE55278</t>
  </si>
  <si>
    <t>GSE41409</t>
  </si>
  <si>
    <t>GSE16214</t>
  </si>
  <si>
    <t>GSE103091</t>
  </si>
  <si>
    <t>GSE53624</t>
  </si>
  <si>
    <t>GSE5975</t>
  </si>
  <si>
    <t>GSE152529</t>
  </si>
  <si>
    <t>GSE151101</t>
  </si>
  <si>
    <t>GSE57341</t>
  </si>
  <si>
    <t>GSE17855</t>
  </si>
  <si>
    <t>GSE14655</t>
  </si>
  <si>
    <t>GSE95584</t>
  </si>
  <si>
    <t>GSE182121</t>
  </si>
  <si>
    <t>GSE145780</t>
  </si>
  <si>
    <t>GSE37025</t>
  </si>
  <si>
    <t>GSE62116</t>
  </si>
  <si>
    <t>GSE14083</t>
  </si>
  <si>
    <t>GSE3446</t>
  </si>
  <si>
    <t>GSE180962</t>
  </si>
  <si>
    <t>GSE73463</t>
  </si>
  <si>
    <t>GSE84043</t>
  </si>
  <si>
    <t>GSE129559</t>
  </si>
  <si>
    <t>GSE83452</t>
  </si>
  <si>
    <t>GSE21410</t>
  </si>
  <si>
    <t>GSE155959</t>
  </si>
  <si>
    <t>GSE155934</t>
  </si>
  <si>
    <t>GSE155933</t>
  </si>
  <si>
    <t>GSE124828</t>
  </si>
  <si>
    <t>GSE72430</t>
  </si>
  <si>
    <t>GSE46539</t>
  </si>
  <si>
    <t>GSE134310</t>
  </si>
  <si>
    <t>GSE79533</t>
  </si>
  <si>
    <t>GSE56767</t>
  </si>
  <si>
    <t>GSE51528</t>
  </si>
  <si>
    <t>GSE46261</t>
  </si>
  <si>
    <t>GSE47185</t>
  </si>
  <si>
    <t>GSE20332</t>
  </si>
  <si>
    <t>GSE14994</t>
  </si>
  <si>
    <t>GSE8546</t>
  </si>
  <si>
    <t>GSE144235</t>
  </si>
  <si>
    <t>GSE81934</t>
  </si>
  <si>
    <t>GSE68850</t>
  </si>
  <si>
    <t>GSE59714</t>
  </si>
  <si>
    <t>GSE32215</t>
  </si>
  <si>
    <t>GSE31524</t>
  </si>
  <si>
    <t>GSE22886</t>
  </si>
  <si>
    <t>GSE76008</t>
  </si>
  <si>
    <t>GSE13904</t>
  </si>
  <si>
    <t>GSE44021</t>
  </si>
  <si>
    <t>GSE73378</t>
  </si>
  <si>
    <t>GSE54837</t>
  </si>
  <si>
    <t>GSE44077</t>
  </si>
  <si>
    <t>GSE26639</t>
  </si>
  <si>
    <t>GSE10886</t>
  </si>
  <si>
    <t>GSE5261</t>
  </si>
  <si>
    <t>GSE109857</t>
  </si>
  <si>
    <t>GSE147089</t>
  </si>
  <si>
    <t>GSE35455</t>
  </si>
  <si>
    <t>GSE31403</t>
  </si>
  <si>
    <t>GSE19519</t>
  </si>
  <si>
    <t>GSE20119</t>
  </si>
  <si>
    <t>GSE14513</t>
  </si>
  <si>
    <t>GSE87371</t>
  </si>
  <si>
    <t>GSE32497</t>
  </si>
  <si>
    <t>GSE21545</t>
  </si>
  <si>
    <t>GSE159949</t>
  </si>
  <si>
    <t>GSE51092</t>
  </si>
  <si>
    <t>GSE31048</t>
  </si>
  <si>
    <t>GSE36701</t>
  </si>
  <si>
    <t>GSE36221</t>
  </si>
  <si>
    <t>GSE4475</t>
  </si>
  <si>
    <t>GSE167893</t>
  </si>
  <si>
    <t>GSE132305</t>
  </si>
  <si>
    <t>GSE50006</t>
  </si>
  <si>
    <t>GSE148877</t>
  </si>
  <si>
    <t>GSE60371</t>
  </si>
  <si>
    <t>GSE11508</t>
  </si>
  <si>
    <t>GSE68469</t>
  </si>
  <si>
    <t>GSE87411</t>
  </si>
  <si>
    <t>GSE65186</t>
  </si>
  <si>
    <t>GSE4611</t>
  </si>
  <si>
    <t>GSE163209</t>
  </si>
  <si>
    <t>GSE8067</t>
  </si>
  <si>
    <t>GSE147996</t>
  </si>
  <si>
    <t>GSE123750</t>
  </si>
  <si>
    <t>GSE122231</t>
  </si>
  <si>
    <t>GSE61279</t>
  </si>
  <si>
    <t>GSE45468</t>
  </si>
  <si>
    <t>GSE15654</t>
  </si>
  <si>
    <t>GSE22219</t>
  </si>
  <si>
    <t>GSE19783</t>
  </si>
  <si>
    <t>GSE65440</t>
  </si>
  <si>
    <t>GSE19536</t>
  </si>
  <si>
    <t>GSE20161</t>
  </si>
  <si>
    <t>GSE117339</t>
  </si>
  <si>
    <t>GSE114868</t>
  </si>
  <si>
    <t>GSE78148</t>
  </si>
  <si>
    <t>GSE77968</t>
  </si>
  <si>
    <t>GSE65904</t>
  </si>
  <si>
    <t>GSE29686</t>
  </si>
  <si>
    <t>GSE3218</t>
  </si>
  <si>
    <t>GSE107299</t>
  </si>
  <si>
    <t>GSE24117</t>
  </si>
  <si>
    <t>GSE110829</t>
  </si>
  <si>
    <t>GSE129166</t>
  </si>
  <si>
    <t>GSE85871</t>
  </si>
  <si>
    <t>GSE69000</t>
  </si>
  <si>
    <t>GSE90623</t>
  </si>
  <si>
    <t>GSE85942</t>
  </si>
  <si>
    <t>GSE75315</t>
  </si>
  <si>
    <t>GSE79956</t>
  </si>
  <si>
    <t>GSE24759</t>
  </si>
  <si>
    <t>GSE73518</t>
  </si>
  <si>
    <t>GSE44353</t>
  </si>
  <si>
    <t>GSE45603</t>
  </si>
  <si>
    <t>GSE13293</t>
  </si>
  <si>
    <t>GSE5406</t>
  </si>
  <si>
    <t>GSE118657</t>
  </si>
  <si>
    <t>GSE78068</t>
  </si>
  <si>
    <t>GSE64415</t>
  </si>
  <si>
    <t>GSE13576</t>
  </si>
  <si>
    <t>GSE25001</t>
  </si>
  <si>
    <t>GSE19578</t>
  </si>
  <si>
    <t>GSE128708</t>
  </si>
  <si>
    <t>GSE117606</t>
  </si>
  <si>
    <t>GSE120559</t>
  </si>
  <si>
    <t>GSE94496</t>
  </si>
  <si>
    <t>GSE93987</t>
  </si>
  <si>
    <t>GSE34228</t>
  </si>
  <si>
    <t>GSE23400</t>
  </si>
  <si>
    <t>GSE5859</t>
  </si>
  <si>
    <t>GSE44430</t>
  </si>
  <si>
    <t>GSE69029</t>
  </si>
  <si>
    <t>GSE68735</t>
  </si>
  <si>
    <t>GSE3500</t>
  </si>
  <si>
    <t>GSE132219</t>
  </si>
  <si>
    <t>GSE135079</t>
  </si>
  <si>
    <t>GSE97064</t>
  </si>
  <si>
    <t>GSE76896</t>
  </si>
  <si>
    <t>GSE80060</t>
  </si>
  <si>
    <t>GSE56766</t>
  </si>
  <si>
    <t>GSE34823</t>
  </si>
  <si>
    <t>GSE26366</t>
  </si>
  <si>
    <t>GSE10843</t>
  </si>
  <si>
    <t>GSE162635</t>
  </si>
  <si>
    <t>GSE100431</t>
  </si>
  <si>
    <t>GSE123088</t>
  </si>
  <si>
    <t>GSE124111</t>
  </si>
  <si>
    <t>GSE73439</t>
  </si>
  <si>
    <t>GSE49997</t>
  </si>
  <si>
    <t>GSE40553</t>
  </si>
  <si>
    <t>GSE32512</t>
  </si>
  <si>
    <t>GSE14541</t>
  </si>
  <si>
    <t>GSE12276</t>
  </si>
  <si>
    <t>GSE11135</t>
  </si>
  <si>
    <t>GSE65095</t>
  </si>
  <si>
    <t>GSE33116</t>
  </si>
  <si>
    <t>GSE35713</t>
  </si>
  <si>
    <t>GSE21726</t>
  </si>
  <si>
    <t>GSE16122</t>
  </si>
  <si>
    <t>GSE79021</t>
  </si>
  <si>
    <t>GSE83456</t>
  </si>
  <si>
    <t>GSE40435</t>
  </si>
  <si>
    <t>GSE18233</t>
  </si>
  <si>
    <t>GSE141631</t>
  </si>
  <si>
    <t>GSE62199</t>
  </si>
  <si>
    <t>GSE57308</t>
  </si>
  <si>
    <t>GSE50588</t>
  </si>
  <si>
    <t>GSE28582</t>
  </si>
  <si>
    <t>GSE25104</t>
  </si>
  <si>
    <t>GSE128959</t>
  </si>
  <si>
    <t>GSE72376</t>
  </si>
  <si>
    <t>GSE62044</t>
  </si>
  <si>
    <t>GSE59446</t>
  </si>
  <si>
    <t>GSE30311</t>
  </si>
  <si>
    <t>GSE27333</t>
  </si>
  <si>
    <t>GSE19429</t>
  </si>
  <si>
    <t>GSE15459</t>
  </si>
  <si>
    <t>GSE11121</t>
  </si>
  <si>
    <t>GSE9327</t>
  </si>
  <si>
    <t>GSE130788</t>
  </si>
  <si>
    <t>GSE98564</t>
  </si>
  <si>
    <t>GSE89401</t>
  </si>
  <si>
    <t>GSE70768</t>
  </si>
  <si>
    <t>GSE52904</t>
  </si>
  <si>
    <t>GSE57933</t>
  </si>
  <si>
    <t>GSE29210</t>
  </si>
  <si>
    <t>GSE40292</t>
  </si>
  <si>
    <t>GSE29999</t>
  </si>
  <si>
    <t>GSE25571</t>
  </si>
  <si>
    <t>GSE26386</t>
  </si>
  <si>
    <t>GSE44589</t>
  </si>
  <si>
    <t>GSE122290</t>
  </si>
  <si>
    <t>GSE112790</t>
  </si>
  <si>
    <t>GSE108297</t>
  </si>
  <si>
    <t>GSE79372</t>
  </si>
  <si>
    <t>GSE76250</t>
  </si>
  <si>
    <t>GSE68759</t>
  </si>
  <si>
    <t>GSE57958</t>
  </si>
  <si>
    <t>GSE25065</t>
  </si>
  <si>
    <t>GSE12032</t>
  </si>
  <si>
    <t>GSE7390</t>
  </si>
  <si>
    <t>GSE3593</t>
  </si>
  <si>
    <t>GSE1427</t>
  </si>
  <si>
    <t>GSE77343</t>
  </si>
  <si>
    <t>GSE116045</t>
  </si>
  <si>
    <t>GSE70866</t>
  </si>
  <si>
    <t>GSE107400</t>
  </si>
  <si>
    <t>GSE104948</t>
  </si>
  <si>
    <t>GSE46480</t>
  </si>
  <si>
    <t>GSE37745</t>
  </si>
  <si>
    <t>GSE6606</t>
  </si>
  <si>
    <t>GSE107850</t>
  </si>
  <si>
    <t>GSE104954</t>
  </si>
  <si>
    <t>GSE22762</t>
  </si>
  <si>
    <t>GSE20680</t>
  </si>
  <si>
    <t>GSE26712</t>
  </si>
  <si>
    <t>GSE3521</t>
  </si>
  <si>
    <t>GSE151373</t>
  </si>
  <si>
    <t>GSE106582</t>
  </si>
  <si>
    <t>GSE75214</t>
  </si>
  <si>
    <t>GSE76885</t>
  </si>
  <si>
    <t>GSE40732</t>
  </si>
  <si>
    <t>GSE20486</t>
  </si>
  <si>
    <t>GSE180709</t>
  </si>
  <si>
    <t>GSE104645</t>
  </si>
  <si>
    <t>GSE98565</t>
  </si>
  <si>
    <t>GSE109961</t>
  </si>
  <si>
    <t>GSE73255</t>
  </si>
  <si>
    <t>GSE123342</t>
  </si>
  <si>
    <t>GSE106992</t>
  </si>
  <si>
    <t>GSE98793</t>
  </si>
  <si>
    <t>GSE27557</t>
  </si>
  <si>
    <t>GSE30339</t>
  </si>
  <si>
    <t>GSE33321</t>
  </si>
  <si>
    <t>GSE26022</t>
  </si>
  <si>
    <t>GSE22898</t>
  </si>
  <si>
    <t>GSE17952</t>
  </si>
  <si>
    <t>GSE57025</t>
  </si>
  <si>
    <t>GSE6128</t>
  </si>
  <si>
    <t>GSE127243</t>
  </si>
  <si>
    <t>GSE145120</t>
  </si>
  <si>
    <t>GSE108685</t>
  </si>
  <si>
    <t>GSE76227</t>
  </si>
  <si>
    <t>GSE52392</t>
  </si>
  <si>
    <t>GSE43497</t>
  </si>
  <si>
    <t>GSE40012</t>
  </si>
  <si>
    <t>GSE24125</t>
  </si>
  <si>
    <t>GSE13344</t>
  </si>
  <si>
    <t>GSE13425</t>
  </si>
  <si>
    <t>GSE4056</t>
  </si>
  <si>
    <t>GSE79196</t>
  </si>
  <si>
    <t>GSE71187</t>
  </si>
  <si>
    <t>GSE68049</t>
  </si>
  <si>
    <t>GSE50831</t>
  </si>
  <si>
    <t>GSE14095</t>
  </si>
  <si>
    <t>GSE16156</t>
  </si>
  <si>
    <t>GSE7547</t>
  </si>
  <si>
    <t>GSE2990</t>
  </si>
  <si>
    <t>GSE97284</t>
  </si>
  <si>
    <t>GSE51855</t>
  </si>
  <si>
    <t>GSE42284</t>
  </si>
  <si>
    <t>GSE99339</t>
  </si>
  <si>
    <t>GSE15678</t>
  </si>
  <si>
    <t>GSE117465</t>
  </si>
  <si>
    <t>GSE103671</t>
  </si>
  <si>
    <t>GSE120568</t>
  </si>
  <si>
    <t>GSE108363</t>
  </si>
  <si>
    <t>GSE71766</t>
  </si>
  <si>
    <t>GSE54648</t>
  </si>
  <si>
    <t>GSE22820</t>
  </si>
  <si>
    <t>GSE2283</t>
  </si>
  <si>
    <t>GSE153340</t>
  </si>
  <si>
    <t>GSE111327</t>
  </si>
  <si>
    <t>GSE85333</t>
  </si>
  <si>
    <t>GSE10780</t>
  </si>
  <si>
    <t>GSE176043</t>
  </si>
  <si>
    <t>GSE175692</t>
  </si>
  <si>
    <t>GSE131282</t>
  </si>
  <si>
    <t>GSE50206</t>
  </si>
  <si>
    <t>GSE92415</t>
  </si>
  <si>
    <t>GSE16881</t>
  </si>
  <si>
    <t>GSE24450</t>
  </si>
  <si>
    <t>GSE27272</t>
  </si>
  <si>
    <t>GSE16382</t>
  </si>
  <si>
    <t>GSE7000</t>
  </si>
  <si>
    <t>GSE6339</t>
  </si>
  <si>
    <t>GSE182798</t>
  </si>
  <si>
    <t>GSE73038</t>
  </si>
  <si>
    <t>GSE60980</t>
  </si>
  <si>
    <t>GSE62667</t>
  </si>
  <si>
    <t>GSE20716</t>
  </si>
  <si>
    <t>GSE35320</t>
  </si>
  <si>
    <t>GSE3611</t>
  </si>
  <si>
    <t>GSE1898</t>
  </si>
  <si>
    <t>GSE79378</t>
  </si>
  <si>
    <t>GSE60924</t>
  </si>
  <si>
    <t>GSE50081</t>
  </si>
  <si>
    <t>GSE26049</t>
  </si>
  <si>
    <t>GSE6608</t>
  </si>
  <si>
    <t>GSE2553</t>
  </si>
  <si>
    <t>GSE87900</t>
  </si>
  <si>
    <t>GSE159472</t>
  </si>
  <si>
    <t>GSE70603</t>
  </si>
  <si>
    <t>GSE68453</t>
  </si>
  <si>
    <t>GSE45630</t>
  </si>
  <si>
    <t>GSE32909</t>
  </si>
  <si>
    <t>GSE14794</t>
  </si>
  <si>
    <t>GSE4290</t>
  </si>
  <si>
    <t>GSE3453</t>
  </si>
  <si>
    <t>GSE124719</t>
  </si>
  <si>
    <t>GSE85034</t>
  </si>
  <si>
    <t>GSE71010</t>
  </si>
  <si>
    <t>GSE48801</t>
  </si>
  <si>
    <t>GSE24223</t>
  </si>
  <si>
    <t>GSE9106</t>
  </si>
  <si>
    <t>GSE135589</t>
  </si>
  <si>
    <t>GSE126870</t>
  </si>
  <si>
    <t>GSE112958</t>
  </si>
  <si>
    <t>GSE80513</t>
  </si>
  <si>
    <t>GSE73661</t>
  </si>
  <si>
    <t>GSE68527</t>
  </si>
  <si>
    <t>GSE65212</t>
  </si>
  <si>
    <t>GSE65194</t>
  </si>
  <si>
    <t>GSE34138</t>
  </si>
  <si>
    <t>GSE98053</t>
  </si>
  <si>
    <t>GSE74816</t>
  </si>
  <si>
    <t>GSE58636</t>
  </si>
  <si>
    <t>GSE19246</t>
  </si>
  <si>
    <t>GSE17650</t>
  </si>
  <si>
    <t>GSE3538</t>
  </si>
  <si>
    <t>GSE178460</t>
  </si>
  <si>
    <t>GSE123352</t>
  </si>
  <si>
    <t>GSE129556</t>
  </si>
  <si>
    <t>GSE59266</t>
  </si>
  <si>
    <t>GSE65219</t>
  </si>
  <si>
    <t>GSE58831</t>
  </si>
  <si>
    <t>GSE39754</t>
  </si>
  <si>
    <t>GSE22243</t>
  </si>
  <si>
    <t>GSE12827</t>
  </si>
  <si>
    <t>GSE99325</t>
  </si>
  <si>
    <t>GSE59590</t>
  </si>
  <si>
    <t>GSE47684</t>
  </si>
  <si>
    <t>GSE12995</t>
  </si>
  <si>
    <t>GSE473</t>
  </si>
  <si>
    <t>GSE96528</t>
  </si>
  <si>
    <t>GSE93606</t>
  </si>
  <si>
    <t>GSE53963</t>
  </si>
  <si>
    <t>GSE62627</t>
  </si>
  <si>
    <t>GSE4301</t>
  </si>
  <si>
    <t>GSE2740</t>
  </si>
  <si>
    <t>GSE93776</t>
  </si>
  <si>
    <t>GSE109710</t>
  </si>
  <si>
    <t>GSE20098</t>
  </si>
  <si>
    <t>GSE635</t>
  </si>
  <si>
    <t>GSE755</t>
  </si>
  <si>
    <t>GSE103744</t>
  </si>
  <si>
    <t>GSE84632</t>
  </si>
  <si>
    <t>GSE82173</t>
  </si>
  <si>
    <t>GSE90709</t>
  </si>
  <si>
    <t>GSE77344</t>
  </si>
  <si>
    <t>GSE51088</t>
  </si>
  <si>
    <t>GSE37182</t>
  </si>
  <si>
    <t>GSE20565</t>
  </si>
  <si>
    <t>GSE2444</t>
  </si>
  <si>
    <t>GSE55917</t>
  </si>
  <si>
    <t>GSE66705</t>
  </si>
  <si>
    <t>GSE60009</t>
  </si>
  <si>
    <t>GSE48634</t>
  </si>
  <si>
    <t>GSE47856</t>
  </si>
  <si>
    <t>GSE23980</t>
  </si>
  <si>
    <t>GSE19612</t>
  </si>
  <si>
    <t>GSE9372</t>
  </si>
  <si>
    <t>GSE1725</t>
  </si>
  <si>
    <t>GSE196723</t>
  </si>
  <si>
    <t>breast cancer</t>
  </si>
  <si>
    <t>Denmark</t>
  </si>
  <si>
    <t>GSE164760</t>
  </si>
  <si>
    <t>GSE58559</t>
  </si>
  <si>
    <t>GSE25504</t>
  </si>
  <si>
    <t>GSE48558</t>
  </si>
  <si>
    <t>GSE25543</t>
  </si>
  <si>
    <t>GSE30999</t>
  </si>
  <si>
    <t>GSE14798</t>
  </si>
  <si>
    <t>GSE1992</t>
  </si>
  <si>
    <t>GSE108112</t>
  </si>
  <si>
    <t>GSE65834</t>
  </si>
  <si>
    <t>GSE26566</t>
  </si>
  <si>
    <t>GSE19392</t>
  </si>
  <si>
    <t>GSE2741</t>
  </si>
  <si>
    <t>GSE56960</t>
  </si>
  <si>
    <t>GSE94349</t>
  </si>
  <si>
    <t>GSE72925</t>
  </si>
  <si>
    <t>GSE67936</t>
  </si>
  <si>
    <t>GSE50830</t>
  </si>
  <si>
    <t>GSE35977</t>
  </si>
  <si>
    <t>GSE32490</t>
  </si>
  <si>
    <t>GSE27140</t>
  </si>
  <si>
    <t>GSE124101</t>
  </si>
  <si>
    <t>GSE76427</t>
  </si>
  <si>
    <t>GSE79547</t>
  </si>
  <si>
    <t>GSE35936</t>
  </si>
  <si>
    <t>GSE53031</t>
  </si>
  <si>
    <t>GSE14210</t>
  </si>
  <si>
    <t>GSE24550</t>
  </si>
  <si>
    <t>GSE4382</t>
  </si>
  <si>
    <t>GSE4013</t>
  </si>
  <si>
    <t>GSE1726</t>
  </si>
  <si>
    <t>GSE118408</t>
  </si>
  <si>
    <t>GSE97742</t>
  </si>
  <si>
    <t>GSE97741</t>
  </si>
  <si>
    <t>GSE76340</t>
  </si>
  <si>
    <t>GSE75034</t>
  </si>
  <si>
    <t>GSE60898</t>
  </si>
  <si>
    <t>GSE28462</t>
  </si>
  <si>
    <t>GSE30310</t>
  </si>
  <si>
    <t>GSE24549</t>
  </si>
  <si>
    <t>GSE160120</t>
  </si>
  <si>
    <t>GSE72377</t>
  </si>
  <si>
    <t>GSE83864</t>
  </si>
  <si>
    <t>GSE59787</t>
  </si>
  <si>
    <t>GSE45765</t>
  </si>
  <si>
    <t>GSE40006</t>
  </si>
  <si>
    <t>GSE103874</t>
  </si>
  <si>
    <t>GSE134160</t>
  </si>
  <si>
    <t>GSE102459</t>
  </si>
  <si>
    <t>GSE48408</t>
  </si>
  <si>
    <t>GSE38964</t>
  </si>
  <si>
    <t>GSE38202</t>
  </si>
  <si>
    <t>GSE20853</t>
  </si>
  <si>
    <t>GSE19977</t>
  </si>
  <si>
    <t>GSE98566</t>
  </si>
  <si>
    <t>GSE72624</t>
  </si>
  <si>
    <t>GSE54514</t>
  </si>
  <si>
    <t>GSE47960</t>
  </si>
  <si>
    <t>GSE16254</t>
  </si>
  <si>
    <t>GSE11969</t>
  </si>
  <si>
    <t>GSE153470</t>
  </si>
  <si>
    <t>GSE108649</t>
  </si>
  <si>
    <t>GSE94557</t>
  </si>
  <si>
    <t>GSE41670</t>
  </si>
  <si>
    <t>GSE20189</t>
  </si>
  <si>
    <t>GSE27562</t>
  </si>
  <si>
    <t>GSE18020</t>
  </si>
  <si>
    <t>GSE14999</t>
  </si>
  <si>
    <t>GSE6477</t>
  </si>
  <si>
    <t>GSE100665</t>
  </si>
  <si>
    <t>GSE47861</t>
  </si>
  <si>
    <t>GSE54236</t>
  </si>
  <si>
    <t>GSE39506</t>
  </si>
  <si>
    <t>GSE39444</t>
  </si>
  <si>
    <t>GSE36562</t>
  </si>
  <si>
    <t>GSE16987</t>
  </si>
  <si>
    <t>GSE29174</t>
  </si>
  <si>
    <t>GSE12959</t>
  </si>
  <si>
    <t>GSE10255</t>
  </si>
  <si>
    <t>GSE6861</t>
  </si>
  <si>
    <t>GSE151335</t>
  </si>
  <si>
    <t>GSE120719</t>
  </si>
  <si>
    <t>GSE79171</t>
  </si>
  <si>
    <t>GSE66795</t>
  </si>
  <si>
    <t>GSE47860</t>
  </si>
  <si>
    <t>GSE59000</t>
  </si>
  <si>
    <t>GSE47595</t>
  </si>
  <si>
    <t>GSE40570</t>
  </si>
  <si>
    <t>GSE20167</t>
  </si>
  <si>
    <t>GSE16746</t>
  </si>
  <si>
    <t>GSE17895</t>
  </si>
  <si>
    <t>GSE7638</t>
  </si>
  <si>
    <t>GSE10792</t>
  </si>
  <si>
    <t>GSE101651</t>
  </si>
  <si>
    <t>GSE86374</t>
  </si>
  <si>
    <t>GSE94601</t>
  </si>
  <si>
    <t>GSE57387</t>
  </si>
  <si>
    <t>GSE68057</t>
  </si>
  <si>
    <t>GSE64333</t>
  </si>
  <si>
    <t>GSE6130</t>
  </si>
  <si>
    <t>GSE97475</t>
  </si>
  <si>
    <t>GSE108211</t>
  </si>
  <si>
    <t>GSE89455</t>
  </si>
  <si>
    <t>GSE73237</t>
  </si>
  <si>
    <t>GSE35834</t>
  </si>
  <si>
    <t>GSE36859</t>
  </si>
  <si>
    <t>GSE22358</t>
  </si>
  <si>
    <t>GSE21122</t>
  </si>
  <si>
    <t>GSE13591</t>
  </si>
  <si>
    <t>GSE3143</t>
  </si>
  <si>
    <t>GSE75010</t>
  </si>
  <si>
    <t>GSE39939</t>
  </si>
  <si>
    <t>GSE24707</t>
  </si>
  <si>
    <t>GSE10545</t>
  </si>
  <si>
    <t>GSE183071</t>
  </si>
  <si>
    <t>GSE182060</t>
  </si>
  <si>
    <t>GSE106584</t>
  </si>
  <si>
    <t>GSE116725</t>
  </si>
  <si>
    <t>GSE139255</t>
  </si>
  <si>
    <t>GSE103479</t>
  </si>
  <si>
    <t>GSE77803</t>
  </si>
  <si>
    <t>GSE66399</t>
  </si>
  <si>
    <t>GSE59654</t>
  </si>
  <si>
    <t>GSE50948</t>
  </si>
  <si>
    <t>GSE52847</t>
  </si>
  <si>
    <t>GSE28492</t>
  </si>
  <si>
    <t>GSE32710</t>
  </si>
  <si>
    <t>GSE19188</t>
  </si>
  <si>
    <t>GSE15396</t>
  </si>
  <si>
    <t>GSE3578</t>
  </si>
  <si>
    <t>GSE121932</t>
  </si>
  <si>
    <t>GSE119267</t>
  </si>
  <si>
    <t>GSE27830</t>
  </si>
  <si>
    <t>GSE45827</t>
  </si>
  <si>
    <t>GSE59857</t>
  </si>
  <si>
    <t>GSE63142</t>
  </si>
  <si>
    <t>GSE32225</t>
  </si>
  <si>
    <t>GSE15805</t>
  </si>
  <si>
    <t>GSE13294</t>
  </si>
  <si>
    <t>GSE9893</t>
  </si>
  <si>
    <t>GSE150614</t>
  </si>
  <si>
    <t>GSE130499</t>
  </si>
  <si>
    <t>GSE110174</t>
  </si>
  <si>
    <t>GSE110160</t>
  </si>
  <si>
    <t>GSE95611</t>
  </si>
  <si>
    <t>GSE59198</t>
  </si>
  <si>
    <t>GSE46510</t>
  </si>
  <si>
    <t>GSE55039</t>
  </si>
  <si>
    <t>GSE26281</t>
  </si>
  <si>
    <t>GSE22845</t>
  </si>
  <si>
    <t>GSE17951</t>
  </si>
  <si>
    <t>GSE69063</t>
  </si>
  <si>
    <t>GSE120398</t>
  </si>
  <si>
    <t>GSE129557</t>
  </si>
  <si>
    <t>GSE51244</t>
  </si>
  <si>
    <t>GSE59248</t>
  </si>
  <si>
    <t>GSE41313</t>
  </si>
  <si>
    <t>GSE15387</t>
  </si>
  <si>
    <t>GSE16534</t>
  </si>
  <si>
    <t>GSE9820</t>
  </si>
  <si>
    <t>GSE3149</t>
  </si>
  <si>
    <t>GSE140684</t>
  </si>
  <si>
    <t>GSE84006</t>
  </si>
  <si>
    <t>GSE82172</t>
  </si>
  <si>
    <t>GSE97293</t>
  </si>
  <si>
    <t>GSE70880</t>
  </si>
  <si>
    <t>GSE77962</t>
  </si>
  <si>
    <t>GSE71222</t>
  </si>
  <si>
    <t>GSE69524</t>
  </si>
  <si>
    <t>GSE59264</t>
  </si>
  <si>
    <t>GSE39411</t>
  </si>
  <si>
    <t>GSE42488</t>
  </si>
  <si>
    <t>GSE11342</t>
  </si>
  <si>
    <t>GSE10510</t>
  </si>
  <si>
    <t>GSE75540</t>
  </si>
  <si>
    <t>GSE73162</t>
  </si>
  <si>
    <t>GSE60680</t>
  </si>
  <si>
    <t>GSE65218</t>
  </si>
  <si>
    <t>GSE53958</t>
  </si>
  <si>
    <t>GSE27287</t>
  </si>
  <si>
    <t>GSE29817</t>
  </si>
  <si>
    <t>GSE17762</t>
  </si>
  <si>
    <t>GSE149322</t>
  </si>
  <si>
    <t>GSE113395</t>
  </si>
  <si>
    <t>GSE81980</t>
  </si>
  <si>
    <t>GSE66162</t>
  </si>
  <si>
    <t>GSE69034</t>
  </si>
  <si>
    <t>GSE63741</t>
  </si>
  <si>
    <t>GSE43580</t>
  </si>
  <si>
    <t>GSE40752</t>
  </si>
  <si>
    <t>GSE29066</t>
  </si>
  <si>
    <t>GSE32592</t>
  </si>
  <si>
    <t>GSE22226</t>
  </si>
  <si>
    <t>GSE16717</t>
  </si>
  <si>
    <t>GSE7017</t>
  </si>
  <si>
    <t>GSE169455</t>
  </si>
  <si>
    <t>GSE137221</t>
  </si>
  <si>
    <t>GSE113866</t>
  </si>
  <si>
    <t>GSE93261</t>
  </si>
  <si>
    <t>GSE69686</t>
  </si>
  <si>
    <t>GSE66354</t>
  </si>
  <si>
    <t>GSE43939</t>
  </si>
  <si>
    <t>GSE32504</t>
  </si>
  <si>
    <t>GSE15390</t>
  </si>
  <si>
    <t>GSE182299</t>
  </si>
  <si>
    <t>GSE141253</t>
  </si>
  <si>
    <t>GSE81981</t>
  </si>
  <si>
    <t>GSE68744</t>
  </si>
  <si>
    <t>GSE63614</t>
  </si>
  <si>
    <t>GSE51981</t>
  </si>
  <si>
    <t>GSE57611</t>
  </si>
  <si>
    <t>GSE43973</t>
  </si>
  <si>
    <t>GSE25402</t>
  </si>
  <si>
    <t>GSE35383</t>
  </si>
  <si>
    <t>GSE21510</t>
  </si>
  <si>
    <t>GSE8218</t>
  </si>
  <si>
    <t>GSE152532</t>
  </si>
  <si>
    <t>GSE166375</t>
  </si>
  <si>
    <t>GSE104580</t>
  </si>
  <si>
    <t>GSE129551</t>
  </si>
  <si>
    <t>GSE73462</t>
  </si>
  <si>
    <t>GSE72220</t>
  </si>
  <si>
    <t>GSE83393</t>
  </si>
  <si>
    <t>GSE87629</t>
  </si>
  <si>
    <t>GSE89399</t>
  </si>
  <si>
    <t>GSE72810</t>
  </si>
  <si>
    <t>GSE66293</t>
  </si>
  <si>
    <t>GSE52755</t>
  </si>
  <si>
    <t>GSE53482</t>
  </si>
  <si>
    <t>GSE38618</t>
  </si>
  <si>
    <t>GSE25507</t>
  </si>
  <si>
    <t>GSE22954</t>
  </si>
  <si>
    <t>GSE152160</t>
  </si>
  <si>
    <t>GSE135066</t>
  </si>
  <si>
    <t>GSE120736</t>
  </si>
  <si>
    <t>GSE89809</t>
  </si>
  <si>
    <t>GSE100430</t>
  </si>
  <si>
    <t>GSE94354</t>
  </si>
  <si>
    <t>GSE70494</t>
  </si>
  <si>
    <t>GSE59368</t>
  </si>
  <si>
    <t>GSE54100</t>
  </si>
  <si>
    <t>GSE50025</t>
  </si>
  <si>
    <t>GSE20916</t>
  </si>
  <si>
    <t>GSE3632</t>
  </si>
  <si>
    <t>GSE180347</t>
  </si>
  <si>
    <t>GSE103862</t>
  </si>
  <si>
    <t>GSE146615</t>
  </si>
  <si>
    <t>GSE80154</t>
  </si>
  <si>
    <t>GSE81983</t>
  </si>
  <si>
    <t>GSE86216</t>
  </si>
  <si>
    <t>GSE68891</t>
  </si>
  <si>
    <t>GSE73482</t>
  </si>
  <si>
    <t>GSE62006</t>
  </si>
  <si>
    <t>GSE45874</t>
  </si>
  <si>
    <t>GSE53823</t>
  </si>
  <si>
    <t>GSE53757</t>
  </si>
  <si>
    <t>GSE35974</t>
  </si>
  <si>
    <t>GSE32707</t>
  </si>
  <si>
    <t>GSE17048</t>
  </si>
  <si>
    <t>GSE19285</t>
  </si>
  <si>
    <t>GSE10320</t>
  </si>
  <si>
    <t>GSE100165</t>
  </si>
  <si>
    <t>GSE79545</t>
  </si>
  <si>
    <t>GSE62486</t>
  </si>
  <si>
    <t>GSE41781</t>
  </si>
  <si>
    <t>GSE37210</t>
  </si>
  <si>
    <t>GSE28475</t>
  </si>
  <si>
    <t>GSE31863</t>
  </si>
  <si>
    <t>GSE21618</t>
  </si>
  <si>
    <t>GSE18672</t>
  </si>
  <si>
    <t>GSE22148</t>
  </si>
  <si>
    <t>GSE18539</t>
  </si>
  <si>
    <t>GSE3894</t>
  </si>
  <si>
    <t>GSE772</t>
  </si>
  <si>
    <t>GSE146114</t>
  </si>
  <si>
    <t>GSE143272</t>
  </si>
  <si>
    <t>GSE111555</t>
  </si>
  <si>
    <t>GSE90784</t>
  </si>
  <si>
    <t>GSE63471</t>
  </si>
  <si>
    <t>GSE67311</t>
  </si>
  <si>
    <t>GSE66291</t>
  </si>
  <si>
    <t>GSE46923</t>
  </si>
  <si>
    <t>GSE39088</t>
  </si>
  <si>
    <t>GSE27554</t>
  </si>
  <si>
    <t>GSE22121</t>
  </si>
  <si>
    <t>GSE22070</t>
  </si>
  <si>
    <t>GSE9309</t>
  </si>
  <si>
    <t>GSE129604</t>
  </si>
  <si>
    <t>GSE122725</t>
  </si>
  <si>
    <t>GSE120369</t>
  </si>
  <si>
    <t>GSE93577</t>
  </si>
  <si>
    <t>GSE59455</t>
  </si>
  <si>
    <t>GSE50943</t>
  </si>
  <si>
    <t>GSE47961</t>
  </si>
  <si>
    <t>GSE45757</t>
  </si>
  <si>
    <t>GSE39016</t>
  </si>
  <si>
    <t>GSE21815</t>
  </si>
  <si>
    <t>GSE16842</t>
  </si>
  <si>
    <t>GSE15081</t>
  </si>
  <si>
    <t>GSE8507</t>
  </si>
  <si>
    <t>GSE168760</t>
  </si>
  <si>
    <t>GSE147270</t>
  </si>
  <si>
    <t>GSE124647</t>
  </si>
  <si>
    <t>GSE107019</t>
  </si>
  <si>
    <t>GSE109211</t>
  </si>
  <si>
    <t>GSE107397</t>
  </si>
  <si>
    <t>GSE66664</t>
  </si>
  <si>
    <t>GSE66722</t>
  </si>
  <si>
    <t>GSE55092</t>
  </si>
  <si>
    <t>GSE29540</t>
  </si>
  <si>
    <t>GSE43388</t>
  </si>
  <si>
    <t>GSE41137</t>
  </si>
  <si>
    <t>GSE33463</t>
  </si>
  <si>
    <t>GSE30929</t>
  </si>
  <si>
    <t>GSE19539</t>
  </si>
  <si>
    <t>GSE14062</t>
  </si>
  <si>
    <t>GSE1440</t>
  </si>
  <si>
    <t>GSE76262</t>
  </si>
  <si>
    <t>GSE72291</t>
  </si>
  <si>
    <t>GSE63058</t>
  </si>
  <si>
    <t>GSE48556</t>
  </si>
  <si>
    <t>GSE45255</t>
  </si>
  <si>
    <t>GSE15208</t>
  </si>
  <si>
    <t>GSE18655</t>
  </si>
  <si>
    <t>GSE108124</t>
  </si>
  <si>
    <t>GSE85817</t>
  </si>
  <si>
    <t>GSE66166</t>
  </si>
  <si>
    <t>GSE69528</t>
  </si>
  <si>
    <t>GSE65615</t>
  </si>
  <si>
    <t>GSE56803</t>
  </si>
  <si>
    <t>GSE54629</t>
  </si>
  <si>
    <t>GSE34865</t>
  </si>
  <si>
    <t>GSE29044</t>
  </si>
  <si>
    <t>GSE39612</t>
  </si>
  <si>
    <t>GSE26089</t>
  </si>
  <si>
    <t>GSE8894</t>
  </si>
  <si>
    <t>GSE119214</t>
  </si>
  <si>
    <t>GSE99996</t>
  </si>
  <si>
    <t>GSE98588</t>
  </si>
  <si>
    <t>GSE70905</t>
  </si>
  <si>
    <t>GSE71725</t>
  </si>
  <si>
    <t>GSE69938</t>
  </si>
  <si>
    <t>GSE61374</t>
  </si>
  <si>
    <t>GSE47592</t>
  </si>
  <si>
    <t>GSE54848</t>
  </si>
  <si>
    <t>GSE42658</t>
  </si>
  <si>
    <t>GSE8043</t>
  </si>
  <si>
    <t>GSE754</t>
  </si>
  <si>
    <t>GSE128701</t>
  </si>
  <si>
    <t>GSE100752</t>
  </si>
  <si>
    <t>GSE83889</t>
  </si>
  <si>
    <t>GSE60329</t>
  </si>
  <si>
    <t>GSE66298</t>
  </si>
  <si>
    <t>GSE46444</t>
  </si>
  <si>
    <t>GSE38611</t>
  </si>
  <si>
    <t>GSE12195</t>
  </si>
  <si>
    <t>GSE12093</t>
  </si>
  <si>
    <t>GSE182162</t>
  </si>
  <si>
    <t>GSE117607</t>
  </si>
  <si>
    <t>GSE94524</t>
  </si>
  <si>
    <t>GSE58235</t>
  </si>
  <si>
    <t>GSE45537</t>
  </si>
  <si>
    <t>GSE31348</t>
  </si>
  <si>
    <t>GSE20017</t>
  </si>
  <si>
    <t>GSE125915</t>
  </si>
  <si>
    <t>GSE71799</t>
  </si>
  <si>
    <t>GSE45436</t>
  </si>
  <si>
    <t>GSE41726</t>
  </si>
  <si>
    <t>GSE44282</t>
  </si>
  <si>
    <t>GSE47962</t>
  </si>
  <si>
    <t>GSE26627</t>
  </si>
  <si>
    <t>GSE162228</t>
  </si>
  <si>
    <t>GSE154286</t>
  </si>
  <si>
    <t>GSE124305</t>
  </si>
  <si>
    <t>GSE118587</t>
  </si>
  <si>
    <t>GSE73578</t>
  </si>
  <si>
    <t>GSE41568</t>
  </si>
  <si>
    <t>GSE61725</t>
  </si>
  <si>
    <t>GSE48184</t>
  </si>
  <si>
    <t>GSE36555</t>
  </si>
  <si>
    <t>GSE14814</t>
  </si>
  <si>
    <t>GSE16879</t>
  </si>
  <si>
    <t>GSE60</t>
  </si>
  <si>
    <t>GSE166545</t>
  </si>
  <si>
    <t>GSE96669</t>
  </si>
  <si>
    <t>GSE54129</t>
  </si>
  <si>
    <t>GSE86411</t>
  </si>
  <si>
    <t>GSE75324</t>
  </si>
  <si>
    <t>GSE48000</t>
  </si>
  <si>
    <t>GSE62743</t>
  </si>
  <si>
    <t>GSE54532</t>
  </si>
  <si>
    <t>GSE41840</t>
  </si>
  <si>
    <t>GSE36335</t>
  </si>
  <si>
    <t>GSE19738</t>
  </si>
  <si>
    <t>GSE26841</t>
  </si>
  <si>
    <t>GSE21501</t>
  </si>
  <si>
    <t>GSE11501</t>
  </si>
  <si>
    <t>GSE4823</t>
  </si>
  <si>
    <t>GSE4478</t>
  </si>
  <si>
    <t>GSE677</t>
  </si>
  <si>
    <t>GSE147472</t>
  </si>
  <si>
    <t>GSE138081</t>
  </si>
  <si>
    <t>GSE136398</t>
  </si>
  <si>
    <t>GSE83937</t>
  </si>
  <si>
    <t>GSE81985</t>
  </si>
  <si>
    <t>GSE62165</t>
  </si>
  <si>
    <t>GSE31803</t>
  </si>
  <si>
    <t>GSE32548</t>
  </si>
  <si>
    <t>GSE33383</t>
  </si>
  <si>
    <t>GSE31552</t>
  </si>
  <si>
    <t>GSE29211</t>
  </si>
  <si>
    <t>GSE25234</t>
  </si>
  <si>
    <t>GSE13598</t>
  </si>
  <si>
    <t>GSE78721</t>
  </si>
  <si>
    <t>GSE103176</t>
  </si>
  <si>
    <t>GSE62452</t>
  </si>
  <si>
    <t>GSE58401</t>
  </si>
  <si>
    <t>GSE46699</t>
  </si>
  <si>
    <t>GSE50161</t>
  </si>
  <si>
    <t>GSE35784</t>
  </si>
  <si>
    <t>GSE39671</t>
  </si>
  <si>
    <t>GSE37892</t>
  </si>
  <si>
    <t>GSE20842</t>
  </si>
  <si>
    <t>GSE26440</t>
  </si>
  <si>
    <t>GSE16558</t>
  </si>
  <si>
    <t>GSE17920</t>
  </si>
  <si>
    <t>GSE16443</t>
  </si>
  <si>
    <t>GSE148346</t>
  </si>
  <si>
    <t>GSE154141</t>
  </si>
  <si>
    <t>GSE131761</t>
  </si>
  <si>
    <t>GSE107506</t>
  </si>
  <si>
    <t>GSE21891</t>
  </si>
  <si>
    <t>GSE61635</t>
  </si>
  <si>
    <t>GSE63808</t>
  </si>
  <si>
    <t>GSE55231</t>
  </si>
  <si>
    <t>GSE42002</t>
  </si>
  <si>
    <t>GSE9873</t>
  </si>
  <si>
    <t>GSE5460</t>
  </si>
  <si>
    <t>GSE2351</t>
  </si>
  <si>
    <t>GSE143382</t>
  </si>
  <si>
    <t>GSE129560</t>
  </si>
  <si>
    <t>GSE84453</t>
  </si>
  <si>
    <t>GSE90627</t>
  </si>
  <si>
    <t>GSE83148</t>
  </si>
  <si>
    <t>GSE71258</t>
  </si>
  <si>
    <t>GSE63514</t>
  </si>
  <si>
    <t>GSE58697</t>
  </si>
  <si>
    <t>GSE53232</t>
  </si>
  <si>
    <t>GSE53792</t>
  </si>
  <si>
    <t>GSE44721</t>
  </si>
  <si>
    <t>GSE53473</t>
  </si>
  <si>
    <t>GSE37924</t>
  </si>
  <si>
    <t>GSE54279</t>
  </si>
  <si>
    <t>GSE46909</t>
  </si>
  <si>
    <t>GSE13214</t>
  </si>
  <si>
    <t>GSE17275</t>
  </si>
  <si>
    <t>GSE181574</t>
  </si>
  <si>
    <t>GSE135519</t>
  </si>
  <si>
    <t>GSE87473</t>
  </si>
  <si>
    <t>GSE78132</t>
  </si>
  <si>
    <t>GSE41329</t>
  </si>
  <si>
    <t>GSE32018</t>
  </si>
  <si>
    <t>GSE18885</t>
  </si>
  <si>
    <t>GSE7186</t>
  </si>
  <si>
    <t>GSE110313</t>
  </si>
  <si>
    <t>GSE99221</t>
  </si>
  <si>
    <t>GSE49354</t>
  </si>
  <si>
    <t>GSE39291</t>
  </si>
  <si>
    <t>GSE46195</t>
  </si>
  <si>
    <t>GSE41228</t>
  </si>
  <si>
    <t>GSE26576</t>
  </si>
  <si>
    <t>GSE16387</t>
  </si>
  <si>
    <t>GSE2607</t>
  </si>
  <si>
    <t>GSE4007</t>
  </si>
  <si>
    <t>GSE2701</t>
  </si>
  <si>
    <t>GSE180677</t>
  </si>
  <si>
    <t>GSE121931</t>
  </si>
  <si>
    <t>GSE131184</t>
  </si>
  <si>
    <t>GSE64041</t>
  </si>
  <si>
    <t>GSE68204</t>
  </si>
  <si>
    <t>GSE78193</t>
  </si>
  <si>
    <t>GSE64256</t>
  </si>
  <si>
    <t>GSE60438</t>
  </si>
  <si>
    <t>GSE47969</t>
  </si>
  <si>
    <t>GSE53091</t>
  </si>
  <si>
    <t>GSE48927</t>
  </si>
  <si>
    <t>GSE29598</t>
  </si>
  <si>
    <t>GSE28722</t>
  </si>
  <si>
    <t>GSE19987</t>
  </si>
  <si>
    <t>GSE10356</t>
  </si>
  <si>
    <t>GSE4268</t>
  </si>
  <si>
    <t>GSE167213</t>
  </si>
  <si>
    <t>GSE100155</t>
  </si>
  <si>
    <t>GSE83285</t>
  </si>
  <si>
    <t>GSE95233</t>
  </si>
  <si>
    <t>GSE72970</t>
  </si>
  <si>
    <t>GSE86464</t>
  </si>
  <si>
    <t>GSE84044</t>
  </si>
  <si>
    <t>GSE66418</t>
  </si>
  <si>
    <t>GSE64176</t>
  </si>
  <si>
    <t>GSE47197</t>
  </si>
  <si>
    <t>GSE35186</t>
  </si>
  <si>
    <t>GSE26713</t>
  </si>
  <si>
    <t>GSE14323</t>
  </si>
  <si>
    <t>GSE13587</t>
  </si>
  <si>
    <t>GSE2669</t>
  </si>
  <si>
    <t>GSE151102</t>
  </si>
  <si>
    <t>GSE150612</t>
  </si>
  <si>
    <t>GSE98682</t>
  </si>
  <si>
    <t>GSE95843</t>
  </si>
  <si>
    <t>GSE93291</t>
  </si>
  <si>
    <t>GSE42099</t>
  </si>
  <si>
    <t>GSE55849</t>
  </si>
  <si>
    <t>GSE59829</t>
  </si>
  <si>
    <t>GSE63552</t>
  </si>
  <si>
    <t>GSE37181</t>
  </si>
  <si>
    <t>GSE45536</t>
  </si>
  <si>
    <t>GSE14208</t>
  </si>
  <si>
    <t>GSE9014</t>
  </si>
  <si>
    <t>GSE6988</t>
  </si>
  <si>
    <t>GSE3985</t>
  </si>
  <si>
    <t>GSE4607</t>
  </si>
  <si>
    <t>GSE2193</t>
  </si>
  <si>
    <t>GSE111477</t>
  </si>
  <si>
    <t>GSE119847</t>
  </si>
  <si>
    <t>GSE67698</t>
  </si>
  <si>
    <t>GSE55762</t>
  </si>
  <si>
    <t>GSE38832</t>
  </si>
  <si>
    <t>GSE47183</t>
  </si>
  <si>
    <t>GSE14067</t>
  </si>
  <si>
    <t>GSE4335</t>
  </si>
  <si>
    <t>GSE190847</t>
  </si>
  <si>
    <t>GSE164191</t>
  </si>
  <si>
    <t>GSE130645</t>
  </si>
  <si>
    <t>GSE84263</t>
  </si>
  <si>
    <t>GSE66863</t>
  </si>
  <si>
    <t>GSE63098</t>
  </si>
  <si>
    <t>GSE43151</t>
  </si>
  <si>
    <t>GSE37582</t>
  </si>
  <si>
    <t>GSE42568</t>
  </si>
  <si>
    <t>GSE34115</t>
  </si>
  <si>
    <t>GSE30029</t>
  </si>
  <si>
    <t>GSE16113</t>
  </si>
  <si>
    <t>GSE3629</t>
  </si>
  <si>
    <t>GSE2603</t>
  </si>
  <si>
    <t>GSE183356</t>
  </si>
  <si>
    <t>GSE132050</t>
  </si>
  <si>
    <t>GSE108277</t>
  </si>
  <si>
    <t>GSE134511</t>
  </si>
  <si>
    <t>GSE129558</t>
  </si>
  <si>
    <t>GSE102134</t>
  </si>
  <si>
    <t>GSE117056</t>
  </si>
  <si>
    <t>GSE89749</t>
  </si>
  <si>
    <t>GSE59743</t>
  </si>
  <si>
    <t>GSE55277</t>
  </si>
  <si>
    <t>GSE55276</t>
  </si>
  <si>
    <t>GSE57132</t>
  </si>
  <si>
    <t>GSE49697</t>
  </si>
  <si>
    <t>GSE58133</t>
  </si>
  <si>
    <t>GSE56493</t>
  </si>
  <si>
    <t>GSE44720</t>
  </si>
  <si>
    <t>GSE55440</t>
  </si>
  <si>
    <t>GSE39491</t>
  </si>
  <si>
    <t>GSE28904</t>
  </si>
  <si>
    <t>GSE53622</t>
  </si>
  <si>
    <t>GSE53399</t>
  </si>
  <si>
    <t>GSE52009</t>
  </si>
  <si>
    <t>GSE51625</t>
  </si>
  <si>
    <t>GSE49175</t>
  </si>
  <si>
    <t>GSE41296</t>
  </si>
  <si>
    <t>GSE41464</t>
  </si>
  <si>
    <t>GSE41462</t>
  </si>
  <si>
    <t>GSE32489</t>
  </si>
  <si>
    <t>GSE25902</t>
  </si>
  <si>
    <t>GSE29377</t>
  </si>
  <si>
    <t>GSE19804</t>
  </si>
  <si>
    <t>GSE16446</t>
  </si>
  <si>
    <t>GSE3901</t>
  </si>
  <si>
    <t>GSE803</t>
  </si>
  <si>
    <t>GSE412</t>
  </si>
  <si>
    <t>GSE139411</t>
  </si>
  <si>
    <t>GSE119717</t>
  </si>
  <si>
    <t>GSE100053</t>
  </si>
  <si>
    <t>GSE106977</t>
  </si>
  <si>
    <t>GSE86627</t>
  </si>
  <si>
    <t>GSE80058</t>
  </si>
  <si>
    <t>GSE28405</t>
  </si>
  <si>
    <t>GSE32862</t>
  </si>
  <si>
    <t>GSE24124</t>
  </si>
  <si>
    <t>GSE17459</t>
  </si>
  <si>
    <t>GSE19130</t>
  </si>
  <si>
    <t>GSE8332</t>
  </si>
  <si>
    <t>GSE4170</t>
  </si>
  <si>
    <t>GSE425</t>
  </si>
  <si>
    <t>GSE103084</t>
  </si>
  <si>
    <t>GSE68308</t>
  </si>
  <si>
    <t>GSE83215</t>
  </si>
  <si>
    <t>GSE89392</t>
  </si>
  <si>
    <t>GSE93204</t>
  </si>
  <si>
    <t>GSE68871</t>
  </si>
  <si>
    <t>GSE67180</t>
  </si>
  <si>
    <t>GSE27237</t>
  </si>
  <si>
    <t>GSE42352</t>
  </si>
  <si>
    <t>GSE29917</t>
  </si>
  <si>
    <t>GSE22384</t>
  </si>
  <si>
    <t>GSE13898</t>
  </si>
  <si>
    <t>GSE18732</t>
  </si>
  <si>
    <t>GSE10186</t>
  </si>
  <si>
    <t>GSE4302</t>
  </si>
  <si>
    <t>GSE2048</t>
  </si>
  <si>
    <t>GSE147881</t>
  </si>
  <si>
    <t>GSE151052</t>
  </si>
  <si>
    <t>GSE132897</t>
  </si>
  <si>
    <t>GSE120367</t>
  </si>
  <si>
    <t>GSE45712</t>
  </si>
  <si>
    <t>GSE65373</t>
  </si>
  <si>
    <t>GSE77791</t>
  </si>
  <si>
    <t>GSE77741</t>
  </si>
  <si>
    <t>GSE81692</t>
  </si>
  <si>
    <t>GSE88770</t>
  </si>
  <si>
    <t>GSE60644</t>
  </si>
  <si>
    <t>GSE37138</t>
  </si>
  <si>
    <t>GSE42977</t>
  </si>
  <si>
    <t>GSE34620</t>
  </si>
  <si>
    <t>GSE34714</t>
  </si>
  <si>
    <t>GSE26344</t>
  </si>
  <si>
    <t>GSE17679</t>
  </si>
  <si>
    <t>GSE30377</t>
  </si>
  <si>
    <t>GSE15331</t>
  </si>
  <si>
    <t>GSE13213</t>
  </si>
  <si>
    <t>GSE995</t>
  </si>
  <si>
    <t>GSE138351</t>
  </si>
  <si>
    <t>GSE83892</t>
  </si>
  <si>
    <t>GSE12805</t>
  </si>
  <si>
    <t>GSE35570</t>
  </si>
  <si>
    <t>GSE59071</t>
  </si>
  <si>
    <t>GSE53515</t>
  </si>
  <si>
    <t>GSE54497</t>
  </si>
  <si>
    <t>GSE54646</t>
  </si>
  <si>
    <t>GSE27183</t>
  </si>
  <si>
    <t>GSE54257</t>
  </si>
  <si>
    <t>GSE23647</t>
  </si>
  <si>
    <t>GSE24988</t>
  </si>
  <si>
    <t>GSE23177</t>
  </si>
  <si>
    <t>GSE18017</t>
  </si>
  <si>
    <t>GSE15402</t>
  </si>
  <si>
    <t>GSE14296</t>
  </si>
  <si>
    <t>GSE5462</t>
  </si>
  <si>
    <t>GSE108011</t>
  </si>
  <si>
    <t>GSE59734</t>
  </si>
  <si>
    <t>GSE58144</t>
  </si>
  <si>
    <t>GSE42040</t>
  </si>
  <si>
    <t>GSE60886</t>
  </si>
  <si>
    <t>GSE50084</t>
  </si>
  <si>
    <t>GSE27854</t>
  </si>
  <si>
    <t>GSE37171</t>
  </si>
  <si>
    <t>GSE32646</t>
  </si>
  <si>
    <t>GSE26304</t>
  </si>
  <si>
    <t>GSE19615</t>
  </si>
  <si>
    <t>GSE17818</t>
  </si>
  <si>
    <t>GSE140973</t>
  </si>
  <si>
    <t>GSE159514</t>
  </si>
  <si>
    <t>GSE142049</t>
  </si>
  <si>
    <t>GSE103769</t>
  </si>
  <si>
    <t>GSE77859</t>
  </si>
  <si>
    <t>GSE70617</t>
  </si>
  <si>
    <t>GSE27210</t>
  </si>
  <si>
    <t>GSE70044</t>
  </si>
  <si>
    <t>GSE62322</t>
  </si>
  <si>
    <t>GSE58037</t>
  </si>
  <si>
    <t>GSE36990</t>
  </si>
  <si>
    <t>GSE35725</t>
  </si>
  <si>
    <t>GSE25639</t>
  </si>
  <si>
    <t>GSE12391</t>
  </si>
  <si>
    <t>GSE10026</t>
  </si>
  <si>
    <t>GSE12225</t>
  </si>
  <si>
    <t>GSE6978</t>
  </si>
  <si>
    <t>GSE3497</t>
  </si>
  <si>
    <t>GSE178236</t>
  </si>
  <si>
    <t>GSE76040</t>
  </si>
  <si>
    <t>GSE40889</t>
  </si>
  <si>
    <t>GSE53471</t>
  </si>
  <si>
    <t>GSE43767</t>
  </si>
  <si>
    <t>GSE46995</t>
  </si>
  <si>
    <t>GSE38246</t>
  </si>
  <si>
    <t>GSE26457</t>
  </si>
  <si>
    <t>GSE34439</t>
  </si>
  <si>
    <t>GSE39013</t>
  </si>
  <si>
    <t>GSE24495</t>
  </si>
  <si>
    <t>GSE23597</t>
  </si>
  <si>
    <t>GSE26578</t>
  </si>
  <si>
    <t>GSE16837</t>
  </si>
  <si>
    <t>GSE17156</t>
  </si>
  <si>
    <t>GSE13732</t>
  </si>
  <si>
    <t>GSE3912</t>
  </si>
  <si>
    <t>GSE168422</t>
  </si>
  <si>
    <t>GSE140939</t>
  </si>
  <si>
    <t>GSE128192</t>
  </si>
  <si>
    <t>GSE117853</t>
  </si>
  <si>
    <t>GSE89565</t>
  </si>
  <si>
    <t>GSE77540</t>
  </si>
  <si>
    <t>GSE73235</t>
  </si>
  <si>
    <t>GSE72951</t>
  </si>
  <si>
    <t>GSE68015</t>
  </si>
  <si>
    <t>GSE64664</t>
  </si>
  <si>
    <t>GSE53922</t>
  </si>
  <si>
    <t>GSE56716</t>
  </si>
  <si>
    <t>GSE28654</t>
  </si>
  <si>
    <t>GSE42334</t>
  </si>
  <si>
    <t>GSE56396</t>
  </si>
  <si>
    <t>GSE21385</t>
  </si>
  <si>
    <t>GSE12737</t>
  </si>
  <si>
    <t>GSE14811</t>
  </si>
  <si>
    <t>GSE10890</t>
  </si>
  <si>
    <t>GSE3933</t>
  </si>
  <si>
    <t>GSE133385</t>
  </si>
  <si>
    <t>GSE106737</t>
  </si>
  <si>
    <t>GSE126963</t>
  </si>
  <si>
    <t>GSE108109</t>
  </si>
  <si>
    <t>GSE18908</t>
  </si>
  <si>
    <t>GSE94523</t>
  </si>
  <si>
    <t>GSE62144</t>
  </si>
  <si>
    <t>GSE44861</t>
  </si>
  <si>
    <t>GSE43365</t>
  </si>
  <si>
    <t>GSE24188</t>
  </si>
  <si>
    <t>GSE18105</t>
  </si>
  <si>
    <t>GSE14471</t>
  </si>
  <si>
    <t>GSE7882</t>
  </si>
  <si>
    <t>GSE3141</t>
  </si>
  <si>
    <t>GSE2466</t>
  </si>
  <si>
    <t>GSE166999</t>
  </si>
  <si>
    <t>GSE134568</t>
  </si>
  <si>
    <t>GSE130494</t>
  </si>
  <si>
    <t>GSE130786</t>
  </si>
  <si>
    <t>GSE89792</t>
  </si>
  <si>
    <t>GSE39299</t>
  </si>
  <si>
    <t>GSE86574</t>
  </si>
  <si>
    <t>GSE81067</t>
  </si>
  <si>
    <t>GSE72219</t>
  </si>
  <si>
    <t>GSE60789</t>
  </si>
  <si>
    <t>GSE43458</t>
  </si>
  <si>
    <t>GSE37463</t>
  </si>
  <si>
    <t>GSE26625</t>
  </si>
  <si>
    <t>GSE31279</t>
  </si>
  <si>
    <t>GSE22309</t>
  </si>
  <si>
    <t>GSE17260</t>
  </si>
  <si>
    <t>GSE3284</t>
  </si>
  <si>
    <t>GSE146558</t>
  </si>
  <si>
    <t>GSE117090</t>
  </si>
  <si>
    <t>GSE112825</t>
  </si>
  <si>
    <t>GSE83591</t>
  </si>
  <si>
    <t>GSE82152</t>
  </si>
  <si>
    <t>GSE68466</t>
  </si>
  <si>
    <t>GSE66005</t>
  </si>
  <si>
    <t>GSE66004</t>
  </si>
  <si>
    <t>GSE27020</t>
  </si>
  <si>
    <t>GSE23304</t>
  </si>
  <si>
    <t>GSE19177</t>
  </si>
  <si>
    <t>GSE17907</t>
  </si>
  <si>
    <t>GSE16028</t>
  </si>
  <si>
    <t>GSE4397</t>
  </si>
  <si>
    <t>GSE125019</t>
  </si>
  <si>
    <t>GSE181996</t>
  </si>
  <si>
    <t>GSE176190</t>
  </si>
  <si>
    <t>GSE146361</t>
  </si>
  <si>
    <t>GSE87466</t>
  </si>
  <si>
    <t>GSE120129</t>
  </si>
  <si>
    <t>GSE29587</t>
  </si>
  <si>
    <t>GSE98780</t>
  </si>
  <si>
    <t>GSE100134</t>
  </si>
  <si>
    <t>GSE90732</t>
  </si>
  <si>
    <t>GSE67185</t>
  </si>
  <si>
    <t>GSE81690</t>
  </si>
  <si>
    <t>GSE66258</t>
  </si>
  <si>
    <t>GSE75685</t>
  </si>
  <si>
    <t>GSE48264</t>
  </si>
  <si>
    <t>GSE49284</t>
  </si>
  <si>
    <t>GSE47051</t>
  </si>
  <si>
    <t>GSE43176</t>
  </si>
  <si>
    <t>GSE25632</t>
  </si>
  <si>
    <t>GSE22253</t>
  </si>
  <si>
    <t>GSE12665</t>
  </si>
  <si>
    <t>GSE33114</t>
  </si>
  <si>
    <t>GSE28623</t>
  </si>
  <si>
    <t>GSE32233</t>
  </si>
  <si>
    <t>GSE23991</t>
  </si>
  <si>
    <t>GSE30933</t>
  </si>
  <si>
    <t>GSE27257</t>
  </si>
  <si>
    <t>GSE11866</t>
  </si>
  <si>
    <t>GSE20281</t>
  </si>
  <si>
    <t>GSE17183</t>
  </si>
  <si>
    <t>GSE10139</t>
  </si>
  <si>
    <t>GSE6630</t>
  </si>
  <si>
    <t>GSE7883</t>
  </si>
  <si>
    <t>GSE3846</t>
  </si>
  <si>
    <t>GSE163560</t>
  </si>
  <si>
    <t>GSE121248</t>
  </si>
  <si>
    <t>GSE114269</t>
  </si>
  <si>
    <t>GSE78737</t>
  </si>
  <si>
    <t>GSE110617</t>
  </si>
  <si>
    <t>GSE89377</t>
  </si>
  <si>
    <t>GSE58411</t>
  </si>
  <si>
    <t>GSE73614</t>
  </si>
  <si>
    <t>GSE58812</t>
  </si>
  <si>
    <t>GSE51175</t>
  </si>
  <si>
    <t>GSE57065</t>
  </si>
  <si>
    <t>GSE48368</t>
  </si>
  <si>
    <t>GSE41994</t>
  </si>
  <si>
    <t>GSE47184</t>
  </si>
  <si>
    <t>GSE37199</t>
  </si>
  <si>
    <t>GSE36771</t>
  </si>
  <si>
    <t>GSE26193</t>
  </si>
  <si>
    <t>GSE30699</t>
  </si>
  <si>
    <t>GSE30010</t>
  </si>
  <si>
    <t>GSE26990</t>
  </si>
  <si>
    <t>GSE16015</t>
  </si>
  <si>
    <t>GSE13351</t>
  </si>
  <si>
    <t>GSE11838</t>
  </si>
  <si>
    <t>GSE8833</t>
  </si>
  <si>
    <t>GSE1145</t>
  </si>
  <si>
    <t>GSE131281</t>
  </si>
  <si>
    <t>GSE132348</t>
  </si>
  <si>
    <t>GSE120717</t>
  </si>
  <si>
    <t>GSE132837</t>
  </si>
  <si>
    <t>GSE103166</t>
  </si>
  <si>
    <t>GSE100550</t>
  </si>
  <si>
    <t>GSE107130</t>
  </si>
  <si>
    <t>GSE79092</t>
  </si>
  <si>
    <t>GSE61276</t>
  </si>
  <si>
    <t>GSE55962</t>
  </si>
  <si>
    <t>GSE35428</t>
  </si>
  <si>
    <t>GSE22891</t>
  </si>
  <si>
    <t>GSE17306</t>
  </si>
  <si>
    <t>GSE13319</t>
  </si>
  <si>
    <t>GSE6874</t>
  </si>
  <si>
    <t>GSE181548</t>
  </si>
  <si>
    <t>GSE178120</t>
  </si>
  <si>
    <t>GSE173839</t>
  </si>
  <si>
    <t>GSE171739</t>
  </si>
  <si>
    <t>GSE147933</t>
  </si>
  <si>
    <t>GSE73517</t>
  </si>
  <si>
    <t>GSE59246</t>
  </si>
  <si>
    <t>GSE73810</t>
  </si>
  <si>
    <t>GSE74224</t>
  </si>
  <si>
    <t>GSE68182</t>
  </si>
  <si>
    <t>GSE68892</t>
  </si>
  <si>
    <t>GSE40888</t>
  </si>
  <si>
    <t>GSE58399</t>
  </si>
  <si>
    <t>GSE51952</t>
  </si>
  <si>
    <t>GSE44074</t>
  </si>
  <si>
    <t>GSE50470</t>
  </si>
  <si>
    <t>GSE41341</t>
  </si>
  <si>
    <t>GSE33630</t>
  </si>
  <si>
    <t>GSE15376</t>
  </si>
  <si>
    <t>GSE11917</t>
  </si>
  <si>
    <t>GSE9936</t>
  </si>
  <si>
    <t>GSE5325</t>
  </si>
  <si>
    <t>GSE6481</t>
  </si>
  <si>
    <t>GSE6613</t>
  </si>
  <si>
    <t>GSE5206</t>
  </si>
  <si>
    <t>GSE4845</t>
  </si>
  <si>
    <t>GSE172423</t>
  </si>
  <si>
    <t>GSE115002</t>
  </si>
  <si>
    <t>GSE147033</t>
  </si>
  <si>
    <t>GSE100927</t>
  </si>
  <si>
    <t>GSE75313</t>
  </si>
  <si>
    <t>GSE71014</t>
  </si>
  <si>
    <t>GSE76551</t>
  </si>
  <si>
    <t>GSE63270</t>
  </si>
  <si>
    <t>GSE67940</t>
  </si>
  <si>
    <t>GSE62523</t>
  </si>
  <si>
    <t>GSE54644</t>
  </si>
  <si>
    <t>GSE48391</t>
  </si>
  <si>
    <t>GSE45640</t>
  </si>
  <si>
    <t>GSE37573</t>
  </si>
  <si>
    <t>GSE36825</t>
  </si>
  <si>
    <t>GSE29229</t>
  </si>
  <si>
    <t>GSE30032</t>
  </si>
  <si>
    <t>GSE22529</t>
  </si>
  <si>
    <t>GSE12062</t>
  </si>
  <si>
    <t>GSE10313</t>
  </si>
  <si>
    <t>GSE7895</t>
  </si>
  <si>
    <t>GSE6099</t>
  </si>
  <si>
    <t>GSE3726</t>
  </si>
  <si>
    <t>GSE189343</t>
  </si>
  <si>
    <t>GSE168735</t>
  </si>
  <si>
    <t>GSE107537</t>
  </si>
  <si>
    <t>GSE69715</t>
  </si>
  <si>
    <t>GSE76895</t>
  </si>
  <si>
    <t>GSE76894</t>
  </si>
  <si>
    <t>GSE81071</t>
  </si>
  <si>
    <t>GSE79873</t>
  </si>
  <si>
    <t>GSE66760</t>
  </si>
  <si>
    <t>GSE40788</t>
  </si>
  <si>
    <t>GSE39148</t>
  </si>
  <si>
    <t>GSE50827</t>
  </si>
  <si>
    <t>GSE20970</t>
  </si>
  <si>
    <t>GSE12622</t>
  </si>
  <si>
    <t>GSE26378</t>
  </si>
  <si>
    <t>GSE22093</t>
  </si>
  <si>
    <t>GSE21140</t>
  </si>
  <si>
    <t>GSE11204</t>
  </si>
  <si>
    <t>GSE6008</t>
  </si>
  <si>
    <t>GSE1982</t>
  </si>
  <si>
    <t>GSE182503</t>
  </si>
  <si>
    <t>GSE147762</t>
  </si>
  <si>
    <t>GSE157738</t>
  </si>
  <si>
    <t>GSE147271</t>
  </si>
  <si>
    <t>GSE98708</t>
  </si>
  <si>
    <t>GSE120242</t>
  </si>
  <si>
    <t>GSE101114</t>
  </si>
  <si>
    <t>GSE100853</t>
  </si>
  <si>
    <t>GSE81582</t>
  </si>
  <si>
    <t>GSE83582</t>
  </si>
  <si>
    <t>GSE73638</t>
  </si>
  <si>
    <t>GSE66245</t>
  </si>
  <si>
    <t>GSE70478</t>
  </si>
  <si>
    <t>GSE56409</t>
  </si>
  <si>
    <t>GSE68907</t>
  </si>
  <si>
    <t>GSE63605</t>
  </si>
  <si>
    <t>GSE62117</t>
  </si>
  <si>
    <t>GSE58250</t>
  </si>
  <si>
    <t>GSE42826</t>
  </si>
  <si>
    <t>GSE41986</t>
  </si>
  <si>
    <t>GSE26666</t>
  </si>
  <si>
    <t>GSE9656</t>
  </si>
  <si>
    <t>GSE32641</t>
  </si>
  <si>
    <t>GSE37567</t>
  </si>
  <si>
    <t>GSE29245</t>
  </si>
  <si>
    <t>GSE17498</t>
  </si>
  <si>
    <t>GSE4779</t>
  </si>
  <si>
    <t>GSE12649</t>
  </si>
  <si>
    <t>GSE6401</t>
  </si>
  <si>
    <t>GSE4708</t>
  </si>
  <si>
    <t>GSE3960</t>
  </si>
  <si>
    <t>GSE3299</t>
  </si>
  <si>
    <t>GSE2770</t>
  </si>
  <si>
    <t>GSE3211</t>
  </si>
  <si>
    <t>GSE111563</t>
  </si>
  <si>
    <t>GSE39923</t>
  </si>
  <si>
    <t>GSE93658</t>
  </si>
  <si>
    <t>GSE74725</t>
  </si>
  <si>
    <t>GSE63885</t>
  </si>
  <si>
    <t>GSE49577</t>
  </si>
  <si>
    <t>GSE50058</t>
  </si>
  <si>
    <t>GSE36693</t>
  </si>
  <si>
    <t>GSE24758</t>
  </si>
  <si>
    <t>GSE22895</t>
  </si>
  <si>
    <t>GSE17703</t>
  </si>
  <si>
    <t>GSE14690</t>
  </si>
  <si>
    <t>GSE6095</t>
  </si>
  <si>
    <t>GSE4536</t>
  </si>
  <si>
    <t>GSE166998</t>
  </si>
  <si>
    <t>GSE157350</t>
  </si>
  <si>
    <t>GSE62931</t>
  </si>
  <si>
    <t>GSE124646</t>
  </si>
  <si>
    <t>GSE113282</t>
  </si>
  <si>
    <t>GSE66222</t>
  </si>
  <si>
    <t>GSE114403</t>
  </si>
  <si>
    <t>GSE86945</t>
  </si>
  <si>
    <t>GSE63952</t>
  </si>
  <si>
    <t>GSE102238</t>
  </si>
  <si>
    <t>GSE70536</t>
  </si>
  <si>
    <t>GSE100383</t>
  </si>
  <si>
    <t>GSE64073</t>
  </si>
  <si>
    <t>GSE77634</t>
  </si>
  <si>
    <t>GSE62043</t>
  </si>
  <si>
    <t>GSE76360</t>
  </si>
  <si>
    <t>GSE69207</t>
  </si>
  <si>
    <t>GSE33532</t>
  </si>
  <si>
    <t>GSE49896</t>
  </si>
  <si>
    <t>GSE33193</t>
  </si>
  <si>
    <t>GSE43553</t>
  </si>
  <si>
    <t>GSE36772</t>
  </si>
  <si>
    <t>GSE28571</t>
  </si>
  <si>
    <t>GSE16757</t>
  </si>
  <si>
    <t>GSE17109</t>
  </si>
  <si>
    <t>GSE13195</t>
  </si>
  <si>
    <t>GSE11441</t>
  </si>
  <si>
    <t>GSE5561</t>
  </si>
  <si>
    <t>GSE7339</t>
  </si>
  <si>
    <t>GSE6768</t>
  </si>
  <si>
    <t>GSE4716</t>
  </si>
  <si>
    <t>GSE2552</t>
  </si>
  <si>
    <t>GSE3281</t>
  </si>
  <si>
    <t>NA</t>
  </si>
  <si>
    <t>problem</t>
  </si>
  <si>
    <t>reason</t>
  </si>
  <si>
    <t>country</t>
  </si>
  <si>
    <t>Race: white</t>
  </si>
  <si>
    <t>Race: asian</t>
  </si>
  <si>
    <t>Race: black</t>
  </si>
  <si>
    <t>Race: hispanic</t>
  </si>
  <si>
    <t>Race: afr_amer</t>
  </si>
  <si>
    <t>Race: amer_ind_ak_native</t>
  </si>
  <si>
    <t>Race: multiple</t>
  </si>
  <si>
    <t>Race: native_hw_pac_island</t>
  </si>
  <si>
    <t>Ethnicity: African-American</t>
  </si>
  <si>
    <t>Ethnicity: Caucasian</t>
  </si>
  <si>
    <t>Ethnicity: East Asian</t>
  </si>
  <si>
    <t>Ethnicity: MULTI-RACIAL</t>
  </si>
  <si>
    <t>Ethnicity: American Indian</t>
  </si>
  <si>
    <t>Ethnic: Other</t>
  </si>
  <si>
    <t>Ethnicity: Asian Indian</t>
  </si>
  <si>
    <t>Ethnicity: Eastern Indian</t>
  </si>
  <si>
    <t>Ethnicity: Hawaiian</t>
  </si>
  <si>
    <t>Ethnicity: Iranian</t>
  </si>
  <si>
    <t>Ethnicity: Unknown</t>
  </si>
  <si>
    <t>Ethnicity: Asian Caucasian</t>
  </si>
  <si>
    <t>Ethnicity: mixed</t>
  </si>
  <si>
    <t>no DEI</t>
  </si>
  <si>
    <t>cell line</t>
  </si>
  <si>
    <t>USA</t>
  </si>
  <si>
    <t>not relevant</t>
  </si>
  <si>
    <t>mentioned in paper not on GEO</t>
  </si>
  <si>
    <t>8 different studies</t>
  </si>
  <si>
    <t>Mus musculus</t>
  </si>
  <si>
    <t>China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</si>
</sst>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strike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3" fontId="2" numFmtId="0" xfId="0" applyAlignment="1" applyFill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/>
    </xf>
    <xf borderId="0" fillId="3" fontId="3" numFmtId="164" xfId="0" applyAlignment="1" applyFont="1" applyNumberFormat="1">
      <alignment horizontal="center" readingOrder="0"/>
    </xf>
    <xf borderId="0" fillId="3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4" numFmtId="0" xfId="0" applyAlignment="1" applyFont="1">
      <alignment readingOrder="0" shrinkToFit="0" vertical="bottom" wrapText="0"/>
    </xf>
    <xf borderId="0" fillId="3" fontId="3" numFmtId="0" xfId="0" applyFont="1"/>
    <xf borderId="0" fillId="3" fontId="3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>
      <c r="A2" s="4" t="s">
        <v>44</v>
      </c>
      <c r="B2" s="5">
        <v>2013.0</v>
      </c>
      <c r="C2" s="5">
        <v>417.0</v>
      </c>
      <c r="D2" s="5">
        <v>0.0</v>
      </c>
      <c r="E2" s="6">
        <f>D2/C2</f>
        <v>0</v>
      </c>
      <c r="F2" s="5">
        <f t="shared" ref="F2:F571" si="1">DIVIDE(min(C2,D2),max(C2,D2))</f>
        <v>0</v>
      </c>
      <c r="G2" s="7"/>
      <c r="H2" s="7"/>
      <c r="I2" s="7"/>
      <c r="J2" s="7"/>
      <c r="K2" s="5"/>
      <c r="L2" s="7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5">
        <v>0.0</v>
      </c>
      <c r="AR2" s="5"/>
    </row>
    <row r="3">
      <c r="A3" s="4" t="s">
        <v>45</v>
      </c>
      <c r="B3" s="5">
        <v>2017.0</v>
      </c>
      <c r="C3" s="5">
        <v>0.0</v>
      </c>
      <c r="D3" s="5">
        <v>770.0</v>
      </c>
      <c r="E3" s="6"/>
      <c r="F3" s="5">
        <f t="shared" si="1"/>
        <v>0</v>
      </c>
      <c r="G3" s="7"/>
      <c r="H3" s="7"/>
      <c r="I3" s="7"/>
      <c r="J3" s="7"/>
      <c r="K3" s="5"/>
      <c r="L3" s="7"/>
      <c r="M3" s="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5">
        <v>0.0</v>
      </c>
      <c r="AR3" s="5"/>
    </row>
    <row r="4">
      <c r="A4" s="4" t="s">
        <v>46</v>
      </c>
      <c r="B4" s="5">
        <v>2017.0</v>
      </c>
      <c r="C4" s="5">
        <v>410.0</v>
      </c>
      <c r="D4" s="5">
        <v>0.0</v>
      </c>
      <c r="E4" s="6">
        <f t="shared" ref="E4:E7" si="2">D4/C4</f>
        <v>0</v>
      </c>
      <c r="F4" s="5">
        <f t="shared" si="1"/>
        <v>0</v>
      </c>
      <c r="G4" s="7"/>
      <c r="H4" s="7"/>
      <c r="I4" s="7"/>
      <c r="J4" s="7"/>
      <c r="K4" s="5">
        <v>410.0</v>
      </c>
      <c r="L4" s="7"/>
      <c r="M4" s="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5">
        <v>410.0</v>
      </c>
      <c r="AR4" s="5"/>
    </row>
    <row r="5">
      <c r="A5" s="4" t="s">
        <v>47</v>
      </c>
      <c r="B5" s="5">
        <v>2016.0</v>
      </c>
      <c r="C5" s="5">
        <v>509.0</v>
      </c>
      <c r="D5" s="5">
        <v>0.0</v>
      </c>
      <c r="E5" s="6">
        <f t="shared" si="2"/>
        <v>0</v>
      </c>
      <c r="F5" s="5">
        <f t="shared" si="1"/>
        <v>0</v>
      </c>
      <c r="G5" s="7"/>
      <c r="H5" s="7"/>
      <c r="I5" s="7"/>
      <c r="J5" s="7"/>
      <c r="K5" s="5"/>
      <c r="L5" s="7"/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5">
        <v>0.0</v>
      </c>
      <c r="AR5" s="5"/>
    </row>
    <row r="6">
      <c r="A6" s="4" t="s">
        <v>48</v>
      </c>
      <c r="B6" s="5">
        <v>2015.0</v>
      </c>
      <c r="C6" s="5">
        <v>509.0</v>
      </c>
      <c r="D6" s="5">
        <v>0.0</v>
      </c>
      <c r="E6" s="6">
        <f t="shared" si="2"/>
        <v>0</v>
      </c>
      <c r="F6" s="5">
        <f t="shared" si="1"/>
        <v>0</v>
      </c>
      <c r="G6" s="7"/>
      <c r="H6" s="7"/>
      <c r="I6" s="7"/>
      <c r="J6" s="7"/>
      <c r="K6" s="5"/>
      <c r="L6" s="7"/>
      <c r="M6" s="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5">
        <v>0.0</v>
      </c>
      <c r="AR6" s="5"/>
    </row>
    <row r="7">
      <c r="A7" s="4" t="s">
        <v>49</v>
      </c>
      <c r="B7" s="5">
        <v>2017.0</v>
      </c>
      <c r="C7" s="7">
        <f>23+489</f>
        <v>512</v>
      </c>
      <c r="D7" s="5">
        <v>0.0</v>
      </c>
      <c r="E7" s="6">
        <f t="shared" si="2"/>
        <v>0</v>
      </c>
      <c r="F7" s="5">
        <f t="shared" si="1"/>
        <v>0</v>
      </c>
      <c r="G7" s="7"/>
      <c r="H7" s="7"/>
      <c r="I7" s="7"/>
      <c r="J7" s="5">
        <f>1+19+63</f>
        <v>83</v>
      </c>
      <c r="K7" s="5"/>
      <c r="L7" s="7"/>
      <c r="M7" s="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5">
        <f>35+394</f>
        <v>429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5">
        <v>512.0</v>
      </c>
      <c r="AR7" s="5"/>
    </row>
    <row r="8">
      <c r="A8" s="4" t="s">
        <v>50</v>
      </c>
      <c r="B8" s="5">
        <v>2015.0</v>
      </c>
      <c r="C8" s="5">
        <v>0.0</v>
      </c>
      <c r="D8" s="5">
        <v>151.0</v>
      </c>
      <c r="E8" s="6"/>
      <c r="F8" s="5">
        <f t="shared" si="1"/>
        <v>0</v>
      </c>
      <c r="G8" s="7"/>
      <c r="H8" s="7"/>
      <c r="I8" s="7"/>
      <c r="J8" s="7"/>
      <c r="K8" s="5"/>
      <c r="L8" s="7"/>
      <c r="M8" s="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5">
        <v>0.0</v>
      </c>
      <c r="AR8" s="5"/>
    </row>
    <row r="9">
      <c r="A9" s="4" t="s">
        <v>51</v>
      </c>
      <c r="B9" s="5">
        <v>2013.0</v>
      </c>
      <c r="C9" s="5">
        <v>0.0</v>
      </c>
      <c r="D9" s="5">
        <v>431.0</v>
      </c>
      <c r="E9" s="6"/>
      <c r="F9" s="5">
        <f t="shared" si="1"/>
        <v>0</v>
      </c>
      <c r="G9" s="7"/>
      <c r="H9" s="7"/>
      <c r="I9" s="7"/>
      <c r="J9" s="7"/>
      <c r="K9" s="5"/>
      <c r="L9" s="7"/>
      <c r="M9" s="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5">
        <v>0.0</v>
      </c>
      <c r="AR9" s="5"/>
    </row>
    <row r="10">
      <c r="A10" s="4" t="s">
        <v>52</v>
      </c>
      <c r="B10" s="5">
        <v>2013.0</v>
      </c>
      <c r="C10" s="5">
        <v>417.0</v>
      </c>
      <c r="D10" s="5">
        <v>0.0</v>
      </c>
      <c r="E10" s="6">
        <f t="shared" ref="E10:E13" si="3">D10/C10</f>
        <v>0</v>
      </c>
      <c r="F10" s="5">
        <f t="shared" si="1"/>
        <v>0</v>
      </c>
      <c r="G10" s="7"/>
      <c r="H10" s="7"/>
      <c r="I10" s="7"/>
      <c r="J10" s="7"/>
      <c r="K10" s="5"/>
      <c r="L10" s="7"/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5">
        <v>0.0</v>
      </c>
      <c r="AR10" s="5"/>
    </row>
    <row r="11">
      <c r="A11" s="4" t="s">
        <v>53</v>
      </c>
      <c r="B11" s="5">
        <v>2017.0</v>
      </c>
      <c r="C11" s="5">
        <v>410.0</v>
      </c>
      <c r="D11" s="5">
        <v>0.0</v>
      </c>
      <c r="E11" s="6">
        <f t="shared" si="3"/>
        <v>0</v>
      </c>
      <c r="F11" s="5">
        <f t="shared" si="1"/>
        <v>0</v>
      </c>
      <c r="G11" s="7"/>
      <c r="H11" s="7"/>
      <c r="I11" s="7"/>
      <c r="J11" s="7"/>
      <c r="K11" s="5">
        <v>410.0</v>
      </c>
      <c r="L11" s="7"/>
      <c r="M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5">
        <v>410.0</v>
      </c>
      <c r="AR11" s="5"/>
    </row>
    <row r="12">
      <c r="A12" s="4" t="s">
        <v>54</v>
      </c>
      <c r="B12" s="5">
        <v>2015.0</v>
      </c>
      <c r="C12" s="5">
        <v>363.0</v>
      </c>
      <c r="D12" s="5">
        <v>0.0</v>
      </c>
      <c r="E12" s="6">
        <f t="shared" si="3"/>
        <v>0</v>
      </c>
      <c r="F12" s="5">
        <f t="shared" si="1"/>
        <v>0</v>
      </c>
      <c r="G12" s="7"/>
      <c r="H12" s="7"/>
      <c r="I12" s="7"/>
      <c r="J12" s="7"/>
      <c r="K12" s="5"/>
      <c r="L12" s="7"/>
      <c r="M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5">
        <v>0.0</v>
      </c>
      <c r="AR12" s="5"/>
    </row>
    <row r="13">
      <c r="A13" s="4" t="s">
        <v>55</v>
      </c>
      <c r="B13" s="5">
        <v>2015.0</v>
      </c>
      <c r="C13" s="5">
        <v>360.0</v>
      </c>
      <c r="D13" s="5">
        <v>0.0</v>
      </c>
      <c r="E13" s="6">
        <f t="shared" si="3"/>
        <v>0</v>
      </c>
      <c r="F13" s="5">
        <f t="shared" si="1"/>
        <v>0</v>
      </c>
      <c r="G13" s="7"/>
      <c r="H13" s="7"/>
      <c r="I13" s="7"/>
      <c r="J13" s="7"/>
      <c r="K13" s="5"/>
      <c r="L13" s="7"/>
      <c r="M13" s="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5">
        <v>0.0</v>
      </c>
      <c r="AR13" s="5"/>
    </row>
    <row r="14">
      <c r="A14" s="4" t="s">
        <v>56</v>
      </c>
      <c r="B14" s="5">
        <v>2016.0</v>
      </c>
      <c r="C14" s="5">
        <v>0.0</v>
      </c>
      <c r="D14" s="5">
        <v>348.0</v>
      </c>
      <c r="E14" s="6"/>
      <c r="F14" s="5">
        <f t="shared" si="1"/>
        <v>0</v>
      </c>
      <c r="G14" s="7"/>
      <c r="H14" s="7"/>
      <c r="I14" s="7"/>
      <c r="J14" s="7"/>
      <c r="K14" s="5"/>
      <c r="L14" s="7"/>
      <c r="M14" s="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5">
        <v>0.0</v>
      </c>
      <c r="AR14" s="5"/>
    </row>
    <row r="15">
      <c r="A15" s="4" t="s">
        <v>57</v>
      </c>
      <c r="B15" s="5">
        <v>2015.0</v>
      </c>
      <c r="C15" s="5">
        <v>331.0</v>
      </c>
      <c r="D15" s="5">
        <v>0.0</v>
      </c>
      <c r="E15" s="6">
        <f>D15/C15</f>
        <v>0</v>
      </c>
      <c r="F15" s="5">
        <f t="shared" si="1"/>
        <v>0</v>
      </c>
      <c r="G15" s="7"/>
      <c r="H15" s="7"/>
      <c r="I15" s="7"/>
      <c r="J15" s="7"/>
      <c r="K15" s="5"/>
      <c r="L15" s="7"/>
      <c r="M15" s="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5">
        <v>0.0</v>
      </c>
      <c r="AR15" s="5"/>
    </row>
    <row r="16">
      <c r="A16" s="4" t="s">
        <v>58</v>
      </c>
      <c r="B16" s="5">
        <v>2011.0</v>
      </c>
      <c r="C16" s="5">
        <v>0.0</v>
      </c>
      <c r="D16" s="5">
        <v>227.0</v>
      </c>
      <c r="E16" s="6"/>
      <c r="F16" s="5">
        <f t="shared" si="1"/>
        <v>0</v>
      </c>
      <c r="G16" s="7"/>
      <c r="H16" s="7"/>
      <c r="I16" s="7"/>
      <c r="J16" s="7"/>
      <c r="K16" s="5"/>
      <c r="L16" s="7"/>
      <c r="M16" s="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5">
        <v>0.0</v>
      </c>
      <c r="AR16" s="5"/>
    </row>
    <row r="17">
      <c r="A17" s="4" t="s">
        <v>59</v>
      </c>
      <c r="B17" s="5">
        <v>2015.0</v>
      </c>
      <c r="C17" s="5">
        <v>171.0</v>
      </c>
      <c r="D17" s="5">
        <v>0.0</v>
      </c>
      <c r="E17" s="6">
        <f t="shared" ref="E17:E18" si="4">D17/C17</f>
        <v>0</v>
      </c>
      <c r="F17" s="5">
        <f t="shared" si="1"/>
        <v>0</v>
      </c>
      <c r="G17" s="7"/>
      <c r="H17" s="7"/>
      <c r="I17" s="7"/>
      <c r="J17" s="7"/>
      <c r="K17" s="5"/>
      <c r="L17" s="7"/>
      <c r="M17" s="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5">
        <v>0.0</v>
      </c>
      <c r="AR17" s="5"/>
    </row>
    <row r="18">
      <c r="A18" s="4" t="s">
        <v>60</v>
      </c>
      <c r="B18" s="5">
        <v>2016.0</v>
      </c>
      <c r="C18" s="5">
        <v>159.0</v>
      </c>
      <c r="D18" s="5">
        <v>0.0</v>
      </c>
      <c r="E18" s="6">
        <f t="shared" si="4"/>
        <v>0</v>
      </c>
      <c r="F18" s="5">
        <f t="shared" si="1"/>
        <v>0</v>
      </c>
      <c r="G18" s="5"/>
      <c r="H18" s="5">
        <v>59.0</v>
      </c>
      <c r="I18" s="5">
        <v>4.0</v>
      </c>
      <c r="J18" s="7"/>
      <c r="K18" s="5">
        <v>85.0</v>
      </c>
      <c r="L18" s="7"/>
      <c r="M18" s="5"/>
      <c r="N18" s="7"/>
      <c r="O18" s="7"/>
      <c r="P18" s="7"/>
      <c r="Q18" s="5">
        <v>3.0</v>
      </c>
      <c r="R18" s="5">
        <v>8.0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5">
        <v>159.0</v>
      </c>
      <c r="AR18" s="5"/>
    </row>
    <row r="19">
      <c r="A19" s="4" t="s">
        <v>61</v>
      </c>
      <c r="B19" s="5">
        <v>2011.0</v>
      </c>
      <c r="C19" s="5">
        <v>0.0</v>
      </c>
      <c r="D19" s="5">
        <v>99.0</v>
      </c>
      <c r="E19" s="6"/>
      <c r="F19" s="5">
        <f t="shared" si="1"/>
        <v>0</v>
      </c>
      <c r="G19" s="7"/>
      <c r="H19" s="7"/>
      <c r="I19" s="5">
        <v>2.0</v>
      </c>
      <c r="J19" s="7"/>
      <c r="K19" s="5">
        <v>6.0</v>
      </c>
      <c r="L19" s="7"/>
      <c r="M19" s="5">
        <v>4.0</v>
      </c>
      <c r="N19" s="7"/>
      <c r="O19" s="5">
        <v>72.0</v>
      </c>
      <c r="P19" s="7"/>
      <c r="Q19" s="7"/>
      <c r="R19" s="5">
        <v>4.0</v>
      </c>
      <c r="S19" s="7"/>
      <c r="T19" s="7"/>
      <c r="U19" s="7"/>
      <c r="V19" s="7"/>
      <c r="W19" s="7"/>
      <c r="X19" s="5">
        <v>11.0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5">
        <v>99.0</v>
      </c>
      <c r="AR19" s="5"/>
    </row>
    <row r="20">
      <c r="A20" s="4" t="s">
        <v>62</v>
      </c>
      <c r="B20" s="5">
        <v>2012.0</v>
      </c>
      <c r="C20" s="5">
        <v>279.0</v>
      </c>
      <c r="D20" s="5">
        <v>0.0</v>
      </c>
      <c r="E20" s="6">
        <f t="shared" ref="E20:E183" si="5">D20/C20</f>
        <v>0</v>
      </c>
      <c r="F20" s="5">
        <f t="shared" si="1"/>
        <v>0</v>
      </c>
      <c r="G20" s="7"/>
      <c r="H20" s="7"/>
      <c r="I20" s="7"/>
      <c r="J20" s="7"/>
      <c r="K20" s="5"/>
      <c r="L20" s="7"/>
      <c r="M20" s="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5">
        <v>0.0</v>
      </c>
      <c r="AR20" s="5"/>
    </row>
    <row r="21">
      <c r="A21" s="4" t="s">
        <v>63</v>
      </c>
      <c r="B21" s="5">
        <v>2015.0</v>
      </c>
      <c r="C21" s="7">
        <f>6+195+64</f>
        <v>265</v>
      </c>
      <c r="D21" s="5">
        <v>0.0</v>
      </c>
      <c r="E21" s="6">
        <f t="shared" si="5"/>
        <v>0</v>
      </c>
      <c r="F21" s="5">
        <f t="shared" si="1"/>
        <v>0</v>
      </c>
      <c r="G21" s="7"/>
      <c r="H21" s="7"/>
      <c r="I21" s="5">
        <v>7.0</v>
      </c>
      <c r="J21" s="7"/>
      <c r="K21" s="5"/>
      <c r="L21" s="7"/>
      <c r="M21" s="5"/>
      <c r="N21" s="7"/>
      <c r="O21" s="7">
        <f>6+184+64</f>
        <v>254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5">
        <v>261.0</v>
      </c>
      <c r="AR21" s="5"/>
    </row>
    <row r="22">
      <c r="A22" s="4" t="s">
        <v>64</v>
      </c>
      <c r="B22" s="5">
        <v>2007.0</v>
      </c>
      <c r="C22" s="5">
        <v>77.0</v>
      </c>
      <c r="D22" s="5">
        <v>4.0</v>
      </c>
      <c r="E22" s="6">
        <f t="shared" si="5"/>
        <v>0.05194805195</v>
      </c>
      <c r="F22" s="5">
        <f t="shared" si="1"/>
        <v>0.05194805195</v>
      </c>
      <c r="G22" s="7"/>
      <c r="H22" s="7"/>
      <c r="I22" s="7"/>
      <c r="J22" s="7"/>
      <c r="K22" s="5"/>
      <c r="L22" s="7"/>
      <c r="M22" s="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5">
        <v>0.0</v>
      </c>
      <c r="AR22" s="5"/>
    </row>
    <row r="23">
      <c r="A23" s="4" t="s">
        <v>65</v>
      </c>
      <c r="B23" s="5">
        <v>2016.0</v>
      </c>
      <c r="C23" s="5">
        <v>843.0</v>
      </c>
      <c r="D23" s="5">
        <v>65.0</v>
      </c>
      <c r="E23" s="6">
        <f t="shared" si="5"/>
        <v>0.07710557533</v>
      </c>
      <c r="F23" s="5">
        <f t="shared" si="1"/>
        <v>0.07710557533</v>
      </c>
      <c r="G23" s="5"/>
      <c r="H23" s="5">
        <v>641.0</v>
      </c>
      <c r="I23" s="5">
        <v>9.0</v>
      </c>
      <c r="J23" s="7"/>
      <c r="K23" s="5">
        <v>135.0</v>
      </c>
      <c r="L23" s="5">
        <v>114.0</v>
      </c>
      <c r="M23" s="5">
        <v>9.0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5">
        <v>908.0</v>
      </c>
      <c r="AR23" s="5"/>
    </row>
    <row r="24">
      <c r="A24" s="4" t="s">
        <v>66</v>
      </c>
      <c r="B24" s="5">
        <v>2016.0</v>
      </c>
      <c r="C24" s="5">
        <v>1656.0</v>
      </c>
      <c r="D24" s="5">
        <v>130.0</v>
      </c>
      <c r="E24" s="6">
        <f t="shared" si="5"/>
        <v>0.07850241546</v>
      </c>
      <c r="F24" s="5">
        <f t="shared" si="1"/>
        <v>0.07850241546</v>
      </c>
      <c r="G24" s="5"/>
      <c r="H24" s="5">
        <v>1215.0</v>
      </c>
      <c r="I24" s="5">
        <v>19.0</v>
      </c>
      <c r="J24" s="7"/>
      <c r="K24" s="5">
        <v>233.0</v>
      </c>
      <c r="L24" s="5">
        <v>249.0</v>
      </c>
      <c r="M24" s="5">
        <v>39.0</v>
      </c>
      <c r="N24" s="5">
        <v>1.0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5">
        <v>1756.0</v>
      </c>
      <c r="AR24" s="5">
        <v>0.9494251</v>
      </c>
    </row>
    <row r="25">
      <c r="A25" s="4" t="s">
        <v>67</v>
      </c>
      <c r="B25" s="5">
        <v>2016.0</v>
      </c>
      <c r="C25" s="5">
        <f>1656+1225</f>
        <v>2881</v>
      </c>
      <c r="D25" s="5">
        <f>130+101</f>
        <v>231</v>
      </c>
      <c r="E25" s="6">
        <f t="shared" si="5"/>
        <v>0.08018049288</v>
      </c>
      <c r="F25" s="5">
        <f t="shared" si="1"/>
        <v>0.08018049288</v>
      </c>
      <c r="G25" s="5"/>
      <c r="H25" s="5">
        <f>1215+964</f>
        <v>2179</v>
      </c>
      <c r="I25" s="5">
        <f>19+12</f>
        <v>31</v>
      </c>
      <c r="J25" s="7"/>
      <c r="K25" s="5">
        <v>424.0</v>
      </c>
      <c r="L25" s="5">
        <f>249+135</f>
        <v>384</v>
      </c>
      <c r="M25" s="5">
        <v>63.0</v>
      </c>
      <c r="N25" s="5">
        <v>1.0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>
        <v>3082.0</v>
      </c>
      <c r="AR25" s="5">
        <v>0.8195377</v>
      </c>
    </row>
    <row r="26">
      <c r="A26" s="4" t="s">
        <v>68</v>
      </c>
      <c r="B26" s="5">
        <v>2016.0</v>
      </c>
      <c r="C26" s="5">
        <v>382.0</v>
      </c>
      <c r="D26" s="5">
        <v>36.0</v>
      </c>
      <c r="E26" s="6">
        <f t="shared" si="5"/>
        <v>0.0942408377</v>
      </c>
      <c r="F26" s="5">
        <f t="shared" si="1"/>
        <v>0.0942408377</v>
      </c>
      <c r="G26" s="5"/>
      <c r="H26" s="5">
        <v>323.0</v>
      </c>
      <c r="I26" s="5">
        <v>3.0</v>
      </c>
      <c r="J26" s="7"/>
      <c r="K26" s="5">
        <v>56.0</v>
      </c>
      <c r="L26" s="5">
        <v>21.0</v>
      </c>
      <c r="M26" s="5">
        <v>15.0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5">
        <v>418.0</v>
      </c>
      <c r="AR26" s="5"/>
    </row>
    <row r="27">
      <c r="A27" s="4" t="s">
        <v>69</v>
      </c>
      <c r="B27" s="5">
        <v>2015.0</v>
      </c>
      <c r="C27" s="5">
        <v>874.0</v>
      </c>
      <c r="D27" s="5">
        <v>122.0</v>
      </c>
      <c r="E27" s="6">
        <f t="shared" si="5"/>
        <v>0.1395881007</v>
      </c>
      <c r="F27" s="5">
        <f t="shared" si="1"/>
        <v>0.1395881007</v>
      </c>
      <c r="G27" s="7"/>
      <c r="H27" s="7"/>
      <c r="I27" s="7"/>
      <c r="J27" s="5">
        <v>576.0</v>
      </c>
      <c r="K27" s="5">
        <v>259.0</v>
      </c>
      <c r="L27" s="7"/>
      <c r="M27" s="5"/>
      <c r="N27" s="7"/>
      <c r="O27" s="5">
        <v>158.0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5">
        <v>3.0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>
        <v>996.0</v>
      </c>
      <c r="AR27" s="5"/>
    </row>
    <row r="28">
      <c r="A28" s="4" t="s">
        <v>70</v>
      </c>
      <c r="B28" s="5">
        <v>2019.0</v>
      </c>
      <c r="C28" s="5">
        <v>454.0</v>
      </c>
      <c r="D28" s="5">
        <v>79.0</v>
      </c>
      <c r="E28" s="6">
        <f t="shared" si="5"/>
        <v>0.1740088106</v>
      </c>
      <c r="F28" s="5">
        <f t="shared" si="1"/>
        <v>0.1740088106</v>
      </c>
      <c r="G28" s="7"/>
      <c r="H28" s="7"/>
      <c r="I28" s="7"/>
      <c r="J28" s="7"/>
      <c r="K28" s="5"/>
      <c r="L28" s="7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5">
        <v>0.0</v>
      </c>
      <c r="AR28" s="5"/>
    </row>
    <row r="29">
      <c r="A29" s="4" t="s">
        <v>71</v>
      </c>
      <c r="B29" s="5">
        <v>2019.0</v>
      </c>
      <c r="C29" s="5">
        <v>906.0</v>
      </c>
      <c r="D29" s="5">
        <v>158.0</v>
      </c>
      <c r="E29" s="6">
        <f t="shared" si="5"/>
        <v>0.174392936</v>
      </c>
      <c r="F29" s="5">
        <f t="shared" si="1"/>
        <v>0.174392936</v>
      </c>
      <c r="G29" s="7"/>
      <c r="H29" s="7"/>
      <c r="I29" s="7"/>
      <c r="J29" s="7"/>
      <c r="K29" s="5"/>
      <c r="L29" s="7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5">
        <v>0.0</v>
      </c>
      <c r="AR29" s="5"/>
    </row>
    <row r="30">
      <c r="A30" s="4" t="s">
        <v>72</v>
      </c>
      <c r="B30" s="5">
        <v>2019.0</v>
      </c>
      <c r="C30" s="5">
        <v>452.0</v>
      </c>
      <c r="D30" s="5">
        <v>79.0</v>
      </c>
      <c r="E30" s="6">
        <f t="shared" si="5"/>
        <v>0.1747787611</v>
      </c>
      <c r="F30" s="5">
        <f t="shared" si="1"/>
        <v>0.1747787611</v>
      </c>
      <c r="G30" s="7"/>
      <c r="H30" s="7"/>
      <c r="I30" s="7"/>
      <c r="J30" s="7"/>
      <c r="K30" s="5"/>
      <c r="L30" s="7"/>
      <c r="M30" s="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5">
        <v>0.0</v>
      </c>
      <c r="AR30" s="5"/>
    </row>
    <row r="31">
      <c r="A31" s="4" t="s">
        <v>73</v>
      </c>
      <c r="B31" s="5">
        <v>2016.0</v>
      </c>
      <c r="C31" s="5">
        <v>86.0</v>
      </c>
      <c r="D31" s="5">
        <v>16.0</v>
      </c>
      <c r="E31" s="6">
        <f t="shared" si="5"/>
        <v>0.1860465116</v>
      </c>
      <c r="F31" s="5">
        <f t="shared" si="1"/>
        <v>0.1860465116</v>
      </c>
      <c r="G31" s="5"/>
      <c r="H31" s="5">
        <v>71.0</v>
      </c>
      <c r="I31" s="5">
        <v>2.0</v>
      </c>
      <c r="J31" s="5">
        <v>7.0</v>
      </c>
      <c r="K31" s="5">
        <v>22.0</v>
      </c>
      <c r="L31" s="7"/>
      <c r="M31" s="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5">
        <v>102.0</v>
      </c>
      <c r="AR31" s="5">
        <v>0.603725</v>
      </c>
    </row>
    <row r="32">
      <c r="A32" s="4" t="s">
        <v>74</v>
      </c>
      <c r="B32" s="5">
        <v>2016.0</v>
      </c>
      <c r="C32" s="5">
        <v>20.0</v>
      </c>
      <c r="D32" s="5">
        <v>4.0</v>
      </c>
      <c r="E32" s="6">
        <f t="shared" si="5"/>
        <v>0.2</v>
      </c>
      <c r="F32" s="5">
        <f t="shared" si="1"/>
        <v>0.2</v>
      </c>
      <c r="G32" s="7"/>
      <c r="H32" s="7"/>
      <c r="I32" s="7"/>
      <c r="J32" s="7"/>
      <c r="K32" s="5"/>
      <c r="L32" s="7"/>
      <c r="M32" s="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5">
        <v>0.0</v>
      </c>
      <c r="AR32" s="5"/>
    </row>
    <row r="33">
      <c r="A33" s="4" t="s">
        <v>75</v>
      </c>
      <c r="B33" s="5">
        <v>2019.0</v>
      </c>
      <c r="C33" s="7">
        <f>39+24+20+6+24</f>
        <v>113</v>
      </c>
      <c r="D33" s="7">
        <f>186+81+13+11+36+111+120</f>
        <v>558</v>
      </c>
      <c r="E33" s="6">
        <f t="shared" si="5"/>
        <v>4.938053097</v>
      </c>
      <c r="F33" s="5">
        <f t="shared" si="1"/>
        <v>0.2025089606</v>
      </c>
      <c r="G33" s="7"/>
      <c r="H33" s="7"/>
      <c r="I33" s="7"/>
      <c r="J33" s="7"/>
      <c r="K33" s="5"/>
      <c r="L33" s="7"/>
      <c r="M33" s="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5">
        <v>0.0</v>
      </c>
      <c r="AR33" s="5"/>
    </row>
    <row r="34">
      <c r="A34" s="4" t="s">
        <v>76</v>
      </c>
      <c r="B34" s="5">
        <v>2019.0</v>
      </c>
      <c r="C34" s="5">
        <v>114.0</v>
      </c>
      <c r="D34" s="5">
        <v>560.0</v>
      </c>
      <c r="E34" s="6">
        <f t="shared" si="5"/>
        <v>4.912280702</v>
      </c>
      <c r="F34" s="5">
        <f t="shared" si="1"/>
        <v>0.2035714286</v>
      </c>
      <c r="G34" s="7"/>
      <c r="H34" s="7"/>
      <c r="I34" s="7"/>
      <c r="J34" s="7"/>
      <c r="K34" s="5"/>
      <c r="L34" s="7"/>
      <c r="M34" s="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5">
        <v>0.0</v>
      </c>
      <c r="AR34" s="5"/>
    </row>
    <row r="35">
      <c r="A35" s="4" t="s">
        <v>77</v>
      </c>
      <c r="B35" s="5">
        <v>2016.0</v>
      </c>
      <c r="C35" s="5">
        <v>24.0</v>
      </c>
      <c r="D35" s="5">
        <v>104.0</v>
      </c>
      <c r="E35" s="6">
        <f t="shared" si="5"/>
        <v>4.333333333</v>
      </c>
      <c r="F35" s="5">
        <f t="shared" si="1"/>
        <v>0.2307692308</v>
      </c>
      <c r="G35" s="7"/>
      <c r="H35" s="7"/>
      <c r="I35" s="5">
        <v>4.0</v>
      </c>
      <c r="J35" s="7"/>
      <c r="K35" s="5">
        <v>1.0</v>
      </c>
      <c r="L35" s="7"/>
      <c r="M35" s="5"/>
      <c r="N35" s="7"/>
      <c r="O35" s="5">
        <v>121.0</v>
      </c>
      <c r="P35" s="7"/>
      <c r="Q35" s="7"/>
      <c r="R35" s="5">
        <v>2.0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5">
        <v>128.0</v>
      </c>
      <c r="AR35" s="5"/>
    </row>
    <row r="36">
      <c r="A36" s="4" t="s">
        <v>78</v>
      </c>
      <c r="B36" s="5">
        <v>2019.0</v>
      </c>
      <c r="C36" s="5">
        <v>144.0</v>
      </c>
      <c r="D36" s="5">
        <v>590.0</v>
      </c>
      <c r="E36" s="6">
        <f t="shared" si="5"/>
        <v>4.097222222</v>
      </c>
      <c r="F36" s="5">
        <f t="shared" si="1"/>
        <v>0.2440677966</v>
      </c>
      <c r="G36" s="7"/>
      <c r="H36" s="7"/>
      <c r="I36" s="7"/>
      <c r="J36" s="7"/>
      <c r="K36" s="5"/>
      <c r="L36" s="7"/>
      <c r="M36" s="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5">
        <v>0.0</v>
      </c>
      <c r="AR36" s="5"/>
    </row>
    <row r="37">
      <c r="A37" s="4" t="s">
        <v>79</v>
      </c>
      <c r="B37" s="5">
        <v>2021.0</v>
      </c>
      <c r="C37" s="7">
        <f>32+237</f>
        <v>269</v>
      </c>
      <c r="D37" s="7">
        <f>12+58</f>
        <v>70</v>
      </c>
      <c r="E37" s="6">
        <f t="shared" si="5"/>
        <v>0.2602230483</v>
      </c>
      <c r="F37" s="5">
        <f t="shared" si="1"/>
        <v>0.2602230483</v>
      </c>
      <c r="G37" s="5"/>
      <c r="H37" s="5">
        <f>25+183</f>
        <v>208</v>
      </c>
      <c r="I37" s="5">
        <f>2+20</f>
        <v>22</v>
      </c>
      <c r="J37" s="5">
        <f>6+48</f>
        <v>54</v>
      </c>
      <c r="K37" s="5">
        <v>55.0</v>
      </c>
      <c r="L37" s="7"/>
      <c r="M37" s="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5">
        <v>339.0</v>
      </c>
      <c r="AR37" s="5"/>
    </row>
    <row r="38">
      <c r="A38" s="4" t="s">
        <v>80</v>
      </c>
      <c r="B38" s="5">
        <v>2015.0</v>
      </c>
      <c r="C38" s="5">
        <v>47.0</v>
      </c>
      <c r="D38" s="5">
        <v>180.0</v>
      </c>
      <c r="E38" s="6">
        <f t="shared" si="5"/>
        <v>3.829787234</v>
      </c>
      <c r="F38" s="5">
        <f t="shared" si="1"/>
        <v>0.2611111111</v>
      </c>
      <c r="G38" s="7"/>
      <c r="H38" s="7"/>
      <c r="I38" s="7"/>
      <c r="J38" s="7"/>
      <c r="K38" s="5"/>
      <c r="L38" s="7"/>
      <c r="M38" s="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5">
        <v>0.0</v>
      </c>
      <c r="AR38" s="5"/>
    </row>
    <row r="39">
      <c r="A39" s="4" t="s">
        <v>81</v>
      </c>
      <c r="B39" s="5">
        <v>2021.0</v>
      </c>
      <c r="C39" s="5">
        <v>163.0</v>
      </c>
      <c r="D39" s="5">
        <v>622.0</v>
      </c>
      <c r="E39" s="6">
        <f t="shared" si="5"/>
        <v>3.81595092</v>
      </c>
      <c r="F39" s="5">
        <f t="shared" si="1"/>
        <v>0.2620578778</v>
      </c>
      <c r="G39" s="7"/>
      <c r="H39" s="7"/>
      <c r="I39" s="7"/>
      <c r="J39" s="7"/>
      <c r="K39" s="5"/>
      <c r="L39" s="7"/>
      <c r="M39" s="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5">
        <v>0.0</v>
      </c>
      <c r="AR39" s="5"/>
    </row>
    <row r="40">
      <c r="A40" s="4" t="s">
        <v>82</v>
      </c>
      <c r="B40" s="5">
        <v>2015.0</v>
      </c>
      <c r="C40" s="5">
        <v>88.0</v>
      </c>
      <c r="D40" s="5">
        <v>332.0</v>
      </c>
      <c r="E40" s="6">
        <f t="shared" si="5"/>
        <v>3.772727273</v>
      </c>
      <c r="F40" s="5">
        <f t="shared" si="1"/>
        <v>0.265060241</v>
      </c>
      <c r="G40" s="5"/>
      <c r="H40" s="5">
        <v>358.0</v>
      </c>
      <c r="I40" s="7"/>
      <c r="J40" s="7"/>
      <c r="K40" s="5">
        <v>62.0</v>
      </c>
      <c r="L40" s="7"/>
      <c r="M40" s="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5">
        <v>420.0</v>
      </c>
      <c r="AR40" s="5"/>
    </row>
    <row r="41">
      <c r="A41" s="4" t="s">
        <v>83</v>
      </c>
      <c r="B41" s="5">
        <v>2015.0</v>
      </c>
      <c r="C41" s="5">
        <v>296.0</v>
      </c>
      <c r="D41" s="5">
        <v>81.0</v>
      </c>
      <c r="E41" s="6">
        <f t="shared" si="5"/>
        <v>0.2736486486</v>
      </c>
      <c r="F41" s="5">
        <f t="shared" si="1"/>
        <v>0.2736486486</v>
      </c>
      <c r="G41" s="7"/>
      <c r="H41" s="7"/>
      <c r="I41" s="7"/>
      <c r="J41" s="7"/>
      <c r="K41" s="5"/>
      <c r="L41" s="7"/>
      <c r="M41" s="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5">
        <v>0.0</v>
      </c>
      <c r="AR41" s="5"/>
    </row>
    <row r="42">
      <c r="A42" s="4" t="s">
        <v>84</v>
      </c>
      <c r="B42" s="5">
        <v>2011.0</v>
      </c>
      <c r="C42" s="5">
        <v>90.0</v>
      </c>
      <c r="D42" s="5">
        <v>26.0</v>
      </c>
      <c r="E42" s="6">
        <f t="shared" si="5"/>
        <v>0.2888888889</v>
      </c>
      <c r="F42" s="5">
        <f t="shared" si="1"/>
        <v>0.2888888889</v>
      </c>
      <c r="G42" s="5"/>
      <c r="H42" s="5">
        <v>72.0</v>
      </c>
      <c r="I42" s="5">
        <v>44.0</v>
      </c>
      <c r="J42" s="7"/>
      <c r="K42" s="5"/>
      <c r="L42" s="7"/>
      <c r="M42" s="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5">
        <v>116.0</v>
      </c>
      <c r="AR42" s="5"/>
    </row>
    <row r="43">
      <c r="A43" s="4" t="s">
        <v>85</v>
      </c>
      <c r="B43" s="5">
        <v>2012.0</v>
      </c>
      <c r="C43" s="5">
        <v>244.0</v>
      </c>
      <c r="D43" s="5">
        <v>74.0</v>
      </c>
      <c r="E43" s="6">
        <f t="shared" si="5"/>
        <v>0.3032786885</v>
      </c>
      <c r="F43" s="5">
        <f t="shared" si="1"/>
        <v>0.3032786885</v>
      </c>
      <c r="G43" s="7"/>
      <c r="H43" s="7"/>
      <c r="I43" s="7"/>
      <c r="J43" s="7"/>
      <c r="K43" s="5"/>
      <c r="L43" s="7"/>
      <c r="M43" s="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5">
        <v>0.0</v>
      </c>
      <c r="AR43" s="5"/>
    </row>
    <row r="44">
      <c r="A44" s="4" t="s">
        <v>86</v>
      </c>
      <c r="B44" s="5">
        <v>2020.0</v>
      </c>
      <c r="C44" s="5">
        <v>243.0</v>
      </c>
      <c r="D44" s="5">
        <v>75.0</v>
      </c>
      <c r="E44" s="6">
        <f t="shared" si="5"/>
        <v>0.3086419753</v>
      </c>
      <c r="F44" s="5">
        <f t="shared" si="1"/>
        <v>0.3086419753</v>
      </c>
      <c r="G44" s="5"/>
      <c r="H44" s="5">
        <v>211.0</v>
      </c>
      <c r="I44" s="7"/>
      <c r="J44" s="7"/>
      <c r="K44" s="5">
        <v>98.0</v>
      </c>
      <c r="L44" s="7"/>
      <c r="M44" s="5"/>
      <c r="N44" s="7"/>
      <c r="O44" s="7"/>
      <c r="P44" s="7"/>
      <c r="Q44" s="7"/>
      <c r="R44" s="5">
        <v>3.0</v>
      </c>
      <c r="S44" s="7"/>
      <c r="T44" s="7"/>
      <c r="U44" s="7"/>
      <c r="V44" s="7"/>
      <c r="W44" s="7"/>
      <c r="X44" s="5">
        <v>4.0</v>
      </c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5">
        <v>316.0</v>
      </c>
      <c r="AR44" s="5"/>
    </row>
    <row r="45">
      <c r="A45" s="4" t="s">
        <v>87</v>
      </c>
      <c r="B45" s="5">
        <v>2016.0</v>
      </c>
      <c r="C45" s="5">
        <v>95.0</v>
      </c>
      <c r="D45" s="5">
        <v>30.0</v>
      </c>
      <c r="E45" s="6">
        <f t="shared" si="5"/>
        <v>0.3157894737</v>
      </c>
      <c r="F45" s="5">
        <f t="shared" si="1"/>
        <v>0.3157894737</v>
      </c>
      <c r="G45" s="7"/>
      <c r="H45" s="7"/>
      <c r="I45" s="7"/>
      <c r="J45" s="7"/>
      <c r="K45" s="5"/>
      <c r="L45" s="7"/>
      <c r="M45" s="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5">
        <v>0.0</v>
      </c>
      <c r="AR45" s="5"/>
    </row>
    <row r="46">
      <c r="A46" s="4" t="s">
        <v>88</v>
      </c>
      <c r="B46" s="5">
        <v>2011.0</v>
      </c>
      <c r="C46" s="5">
        <v>48.0</v>
      </c>
      <c r="D46" s="5">
        <v>150.0</v>
      </c>
      <c r="E46" s="6">
        <f t="shared" si="5"/>
        <v>3.125</v>
      </c>
      <c r="F46" s="5">
        <f t="shared" si="1"/>
        <v>0.32</v>
      </c>
      <c r="G46" s="7"/>
      <c r="H46" s="7"/>
      <c r="I46" s="7"/>
      <c r="J46" s="7"/>
      <c r="K46" s="5"/>
      <c r="L46" s="7"/>
      <c r="M46" s="5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5">
        <v>0.0</v>
      </c>
      <c r="AR46" s="5"/>
    </row>
    <row r="47">
      <c r="A47" s="4" t="s">
        <v>89</v>
      </c>
      <c r="B47" s="5">
        <v>2010.0</v>
      </c>
      <c r="C47" s="5">
        <v>94.0</v>
      </c>
      <c r="D47" s="5">
        <v>291.0</v>
      </c>
      <c r="E47" s="6">
        <f t="shared" si="5"/>
        <v>3.095744681</v>
      </c>
      <c r="F47" s="5">
        <f t="shared" si="1"/>
        <v>0.323024055</v>
      </c>
      <c r="G47" s="7"/>
      <c r="H47" s="7"/>
      <c r="I47" s="7"/>
      <c r="J47" s="7"/>
      <c r="K47" s="5"/>
      <c r="L47" s="7"/>
      <c r="M47" s="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5">
        <v>0.0</v>
      </c>
      <c r="AR47" s="5"/>
    </row>
    <row r="48">
      <c r="A48" s="4" t="s">
        <v>90</v>
      </c>
      <c r="B48" s="5">
        <v>2015.0</v>
      </c>
      <c r="C48" s="5">
        <v>1054.0</v>
      </c>
      <c r="D48" s="5">
        <v>348.0</v>
      </c>
      <c r="E48" s="6">
        <f t="shared" si="5"/>
        <v>0.330170778</v>
      </c>
      <c r="F48" s="5">
        <f t="shared" si="1"/>
        <v>0.330170778</v>
      </c>
      <c r="G48" s="7"/>
      <c r="H48" s="7"/>
      <c r="I48" s="7"/>
      <c r="J48" s="7"/>
      <c r="K48" s="5"/>
      <c r="L48" s="7"/>
      <c r="M48" s="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5">
        <v>0.0</v>
      </c>
      <c r="AR48" s="5"/>
    </row>
    <row r="49">
      <c r="A49" s="4" t="s">
        <v>91</v>
      </c>
      <c r="B49" s="5">
        <v>2018.0</v>
      </c>
      <c r="C49" s="5">
        <v>219.0</v>
      </c>
      <c r="D49" s="5">
        <v>79.0</v>
      </c>
      <c r="E49" s="6">
        <f t="shared" si="5"/>
        <v>0.3607305936</v>
      </c>
      <c r="F49" s="5">
        <f t="shared" si="1"/>
        <v>0.3607305936</v>
      </c>
      <c r="G49" s="7"/>
      <c r="H49" s="7"/>
      <c r="I49" s="7"/>
      <c r="J49" s="7"/>
      <c r="K49" s="5"/>
      <c r="L49" s="7"/>
      <c r="M49" s="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5">
        <v>0.0</v>
      </c>
      <c r="AR49" s="5"/>
    </row>
    <row r="50">
      <c r="A50" s="4" t="s">
        <v>92</v>
      </c>
      <c r="B50" s="5">
        <v>2015.0</v>
      </c>
      <c r="C50" s="5">
        <v>132.0</v>
      </c>
      <c r="D50" s="5">
        <v>363.0</v>
      </c>
      <c r="E50" s="6">
        <f t="shared" si="5"/>
        <v>2.75</v>
      </c>
      <c r="F50" s="5">
        <f t="shared" si="1"/>
        <v>0.3636363636</v>
      </c>
      <c r="G50" s="7"/>
      <c r="H50" s="7"/>
      <c r="I50" s="7"/>
      <c r="J50" s="7"/>
      <c r="K50" s="5"/>
      <c r="L50" s="7"/>
      <c r="M50" s="5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5">
        <v>0.0</v>
      </c>
      <c r="AR50" s="5"/>
    </row>
    <row r="51">
      <c r="A51" s="4" t="s">
        <v>93</v>
      </c>
      <c r="B51" s="5">
        <v>2013.0</v>
      </c>
      <c r="C51" s="5">
        <v>167.0</v>
      </c>
      <c r="D51" s="5">
        <v>61.0</v>
      </c>
      <c r="E51" s="6">
        <f t="shared" si="5"/>
        <v>0.3652694611</v>
      </c>
      <c r="F51" s="5">
        <f t="shared" si="1"/>
        <v>0.3652694611</v>
      </c>
      <c r="G51" s="7"/>
      <c r="H51" s="7"/>
      <c r="I51" s="7"/>
      <c r="J51" s="7"/>
      <c r="K51" s="5"/>
      <c r="L51" s="7"/>
      <c r="M51" s="5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5">
        <v>0.0</v>
      </c>
      <c r="AR51" s="5"/>
    </row>
    <row r="52">
      <c r="A52" s="4" t="s">
        <v>94</v>
      </c>
      <c r="B52" s="5">
        <v>2011.0</v>
      </c>
      <c r="C52" s="5">
        <v>176.0</v>
      </c>
      <c r="D52" s="5">
        <v>453.0</v>
      </c>
      <c r="E52" s="6">
        <f t="shared" si="5"/>
        <v>2.573863636</v>
      </c>
      <c r="F52" s="5">
        <f t="shared" si="1"/>
        <v>0.3885209713</v>
      </c>
      <c r="G52" s="7"/>
      <c r="H52" s="7"/>
      <c r="I52" s="7"/>
      <c r="J52" s="7"/>
      <c r="K52" s="5"/>
      <c r="L52" s="7"/>
      <c r="M52" s="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5">
        <v>0.0</v>
      </c>
      <c r="AR52" s="5"/>
    </row>
    <row r="53">
      <c r="A53" s="4" t="s">
        <v>95</v>
      </c>
      <c r="B53" s="5">
        <v>2019.0</v>
      </c>
      <c r="C53" s="5">
        <v>79.0</v>
      </c>
      <c r="D53" s="5">
        <v>197.0</v>
      </c>
      <c r="E53" s="6">
        <f t="shared" si="5"/>
        <v>2.493670886</v>
      </c>
      <c r="F53" s="5">
        <f t="shared" si="1"/>
        <v>0.4010152284</v>
      </c>
      <c r="G53" s="7"/>
      <c r="H53" s="7"/>
      <c r="I53" s="7"/>
      <c r="J53" s="7"/>
      <c r="K53" s="5"/>
      <c r="L53" s="7"/>
      <c r="M53" s="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5">
        <v>0.0</v>
      </c>
      <c r="AR53" s="5"/>
    </row>
    <row r="54">
      <c r="A54" s="4" t="s">
        <v>96</v>
      </c>
      <c r="B54" s="5">
        <v>2019.0</v>
      </c>
      <c r="C54" s="5">
        <v>860.0</v>
      </c>
      <c r="D54" s="5">
        <v>345.0</v>
      </c>
      <c r="E54" s="6">
        <f t="shared" si="5"/>
        <v>0.4011627907</v>
      </c>
      <c r="F54" s="5">
        <f t="shared" si="1"/>
        <v>0.4011627907</v>
      </c>
      <c r="G54" s="7"/>
      <c r="H54" s="7"/>
      <c r="I54" s="7"/>
      <c r="J54" s="7"/>
      <c r="K54" s="5"/>
      <c r="L54" s="7"/>
      <c r="M54" s="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5">
        <v>0.0</v>
      </c>
      <c r="AR54" s="5"/>
    </row>
    <row r="55">
      <c r="A55" s="4" t="s">
        <v>97</v>
      </c>
      <c r="B55" s="5">
        <v>2012.0</v>
      </c>
      <c r="C55" s="5">
        <v>169.0</v>
      </c>
      <c r="D55" s="5">
        <v>421.0</v>
      </c>
      <c r="E55" s="6">
        <f t="shared" si="5"/>
        <v>2.49112426</v>
      </c>
      <c r="F55" s="5">
        <f t="shared" si="1"/>
        <v>0.4014251781</v>
      </c>
      <c r="G55" s="7"/>
      <c r="H55" s="7"/>
      <c r="I55" s="7"/>
      <c r="J55" s="7"/>
      <c r="K55" s="5"/>
      <c r="L55" s="7"/>
      <c r="M55" s="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5">
        <v>0.0</v>
      </c>
      <c r="AR55" s="5"/>
    </row>
    <row r="56">
      <c r="A56" s="4" t="s">
        <v>98</v>
      </c>
      <c r="B56" s="5">
        <v>2012.0</v>
      </c>
      <c r="C56" s="5">
        <v>225.0</v>
      </c>
      <c r="D56" s="5">
        <v>93.0</v>
      </c>
      <c r="E56" s="6">
        <f t="shared" si="5"/>
        <v>0.4133333333</v>
      </c>
      <c r="F56" s="5">
        <f t="shared" si="1"/>
        <v>0.4133333333</v>
      </c>
      <c r="G56" s="7"/>
      <c r="H56" s="7"/>
      <c r="I56" s="7"/>
      <c r="J56" s="7"/>
      <c r="K56" s="5"/>
      <c r="L56" s="7"/>
      <c r="M56" s="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5">
        <v>0.0</v>
      </c>
      <c r="AR56" s="5"/>
    </row>
    <row r="57">
      <c r="A57" s="4" t="s">
        <v>99</v>
      </c>
      <c r="B57" s="5">
        <v>2019.0</v>
      </c>
      <c r="C57" s="5">
        <v>151.0</v>
      </c>
      <c r="D57" s="5">
        <v>63.0</v>
      </c>
      <c r="E57" s="6">
        <f t="shared" si="5"/>
        <v>0.417218543</v>
      </c>
      <c r="F57" s="5">
        <f t="shared" si="1"/>
        <v>0.417218543</v>
      </c>
      <c r="G57" s="7"/>
      <c r="H57" s="7"/>
      <c r="I57" s="7"/>
      <c r="J57" s="7"/>
      <c r="K57" s="5"/>
      <c r="L57" s="7"/>
      <c r="M57" s="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5">
        <v>0.0</v>
      </c>
      <c r="AR57" s="5"/>
    </row>
    <row r="58">
      <c r="A58" s="4" t="s">
        <v>100</v>
      </c>
      <c r="B58" s="5">
        <v>2011.0</v>
      </c>
      <c r="C58" s="5">
        <v>262.0</v>
      </c>
      <c r="D58" s="5">
        <v>113.0</v>
      </c>
      <c r="E58" s="6">
        <f t="shared" si="5"/>
        <v>0.4312977099</v>
      </c>
      <c r="F58" s="5">
        <f t="shared" si="1"/>
        <v>0.4312977099</v>
      </c>
      <c r="G58" s="7"/>
      <c r="H58" s="7"/>
      <c r="I58" s="7"/>
      <c r="J58" s="7"/>
      <c r="K58" s="5"/>
      <c r="L58" s="7"/>
      <c r="M58" s="5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5">
        <v>0.0</v>
      </c>
      <c r="AR58" s="5"/>
    </row>
    <row r="59">
      <c r="A59" s="4" t="s">
        <v>101</v>
      </c>
      <c r="B59" s="5">
        <v>2012.0</v>
      </c>
      <c r="C59" s="5">
        <v>133.0</v>
      </c>
      <c r="D59" s="5">
        <v>306.0</v>
      </c>
      <c r="E59" s="6">
        <f t="shared" si="5"/>
        <v>2.30075188</v>
      </c>
      <c r="F59" s="5">
        <f t="shared" si="1"/>
        <v>0.4346405229</v>
      </c>
      <c r="G59" s="7"/>
      <c r="H59" s="7"/>
      <c r="I59" s="7"/>
      <c r="J59" s="7"/>
      <c r="K59" s="5"/>
      <c r="L59" s="7"/>
      <c r="M59" s="5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5">
        <v>0.0</v>
      </c>
      <c r="AR59" s="5"/>
    </row>
    <row r="60">
      <c r="A60" s="4" t="s">
        <v>102</v>
      </c>
      <c r="B60" s="5">
        <v>2017.0</v>
      </c>
      <c r="C60" s="5">
        <v>25.0</v>
      </c>
      <c r="D60" s="5">
        <v>11.0</v>
      </c>
      <c r="E60" s="6">
        <f t="shared" si="5"/>
        <v>0.44</v>
      </c>
      <c r="F60" s="5">
        <f t="shared" si="1"/>
        <v>0.44</v>
      </c>
      <c r="G60" s="7"/>
      <c r="H60" s="7"/>
      <c r="I60" s="7"/>
      <c r="J60" s="7"/>
      <c r="K60" s="5"/>
      <c r="L60" s="7"/>
      <c r="M60" s="5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5">
        <v>0.0</v>
      </c>
      <c r="AR60" s="5"/>
    </row>
    <row r="61">
      <c r="A61" s="4" t="s">
        <v>103</v>
      </c>
      <c r="B61" s="5">
        <v>2014.0</v>
      </c>
      <c r="C61" s="5">
        <v>96.0</v>
      </c>
      <c r="D61" s="5">
        <v>217.0</v>
      </c>
      <c r="E61" s="6">
        <f t="shared" si="5"/>
        <v>2.260416667</v>
      </c>
      <c r="F61" s="5">
        <f t="shared" si="1"/>
        <v>0.4423963134</v>
      </c>
      <c r="G61" s="7"/>
      <c r="H61" s="7"/>
      <c r="I61" s="7"/>
      <c r="J61" s="7"/>
      <c r="K61" s="5"/>
      <c r="L61" s="7"/>
      <c r="M61" s="5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5">
        <v>0.0</v>
      </c>
      <c r="AR61" s="5"/>
    </row>
    <row r="62">
      <c r="A62" s="4" t="s">
        <v>104</v>
      </c>
      <c r="B62" s="5">
        <v>2015.0</v>
      </c>
      <c r="C62" s="5">
        <v>96.0</v>
      </c>
      <c r="D62" s="5">
        <v>217.0</v>
      </c>
      <c r="E62" s="6">
        <f t="shared" si="5"/>
        <v>2.260416667</v>
      </c>
      <c r="F62" s="5">
        <f t="shared" si="1"/>
        <v>0.4423963134</v>
      </c>
      <c r="G62" s="7"/>
      <c r="H62" s="7"/>
      <c r="I62" s="7"/>
      <c r="J62" s="7"/>
      <c r="K62" s="5"/>
      <c r="L62" s="7"/>
      <c r="M62" s="5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5">
        <v>0.0</v>
      </c>
      <c r="AR62" s="5"/>
    </row>
    <row r="63">
      <c r="A63" s="4" t="s">
        <v>105</v>
      </c>
      <c r="B63" s="5">
        <v>2014.0</v>
      </c>
      <c r="C63" s="7">
        <f>336+225</f>
        <v>561</v>
      </c>
      <c r="D63" s="7">
        <f>161+93</f>
        <v>254</v>
      </c>
      <c r="E63" s="6">
        <f t="shared" si="5"/>
        <v>0.4527629234</v>
      </c>
      <c r="F63" s="5">
        <f t="shared" si="1"/>
        <v>0.4527629234</v>
      </c>
      <c r="G63" s="7"/>
      <c r="H63" s="7"/>
      <c r="I63" s="7"/>
      <c r="J63" s="7"/>
      <c r="K63" s="5"/>
      <c r="L63" s="7"/>
      <c r="M63" s="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5">
        <v>0.0</v>
      </c>
      <c r="AR63" s="5"/>
    </row>
    <row r="64">
      <c r="A64" s="4" t="s">
        <v>106</v>
      </c>
      <c r="B64" s="5">
        <v>2009.0</v>
      </c>
      <c r="C64" s="5">
        <v>184.0</v>
      </c>
      <c r="D64" s="5">
        <v>400.0</v>
      </c>
      <c r="E64" s="6">
        <f t="shared" si="5"/>
        <v>2.173913043</v>
      </c>
      <c r="F64" s="5">
        <f t="shared" si="1"/>
        <v>0.46</v>
      </c>
      <c r="G64" s="7"/>
      <c r="H64" s="7"/>
      <c r="I64" s="7"/>
      <c r="J64" s="7"/>
      <c r="K64" s="5"/>
      <c r="L64" s="7"/>
      <c r="M64" s="5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5">
        <v>0.0</v>
      </c>
      <c r="AR64" s="5"/>
    </row>
    <row r="65">
      <c r="A65" s="4" t="s">
        <v>107</v>
      </c>
      <c r="B65" s="5">
        <v>2016.0</v>
      </c>
      <c r="C65" s="5">
        <v>115.0</v>
      </c>
      <c r="D65" s="5">
        <v>248.0</v>
      </c>
      <c r="E65" s="6">
        <f t="shared" si="5"/>
        <v>2.156521739</v>
      </c>
      <c r="F65" s="5">
        <f t="shared" si="1"/>
        <v>0.4637096774</v>
      </c>
      <c r="G65" s="7"/>
      <c r="H65" s="7"/>
      <c r="I65" s="7"/>
      <c r="J65" s="7"/>
      <c r="K65" s="5"/>
      <c r="L65" s="7"/>
      <c r="M65" s="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5">
        <v>0.0</v>
      </c>
      <c r="AR65" s="5"/>
    </row>
    <row r="66">
      <c r="A66" s="4" t="s">
        <v>108</v>
      </c>
      <c r="B66" s="5">
        <v>2012.0</v>
      </c>
      <c r="C66" s="5">
        <v>289.0</v>
      </c>
      <c r="D66" s="5">
        <v>622.0</v>
      </c>
      <c r="E66" s="6">
        <f t="shared" si="5"/>
        <v>2.152249135</v>
      </c>
      <c r="F66" s="5">
        <f t="shared" si="1"/>
        <v>0.4646302251</v>
      </c>
      <c r="G66" s="7"/>
      <c r="H66" s="7"/>
      <c r="I66" s="7"/>
      <c r="J66" s="7"/>
      <c r="K66" s="5"/>
      <c r="L66" s="7"/>
      <c r="M66" s="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5">
        <v>0.0</v>
      </c>
      <c r="AR66" s="5"/>
    </row>
    <row r="67">
      <c r="A67" s="4" t="s">
        <v>109</v>
      </c>
      <c r="B67" s="5">
        <v>2010.0</v>
      </c>
      <c r="C67" s="5">
        <v>186.0</v>
      </c>
      <c r="D67" s="5">
        <v>88.0</v>
      </c>
      <c r="E67" s="6">
        <f t="shared" si="5"/>
        <v>0.4731182796</v>
      </c>
      <c r="F67" s="5">
        <f t="shared" si="1"/>
        <v>0.4731182796</v>
      </c>
      <c r="G67" s="7"/>
      <c r="H67" s="7"/>
      <c r="I67" s="5">
        <v>13.0</v>
      </c>
      <c r="J67" s="5">
        <v>97.0</v>
      </c>
      <c r="K67" s="5">
        <v>56.0</v>
      </c>
      <c r="L67" s="5">
        <v>2.0</v>
      </c>
      <c r="M67" s="5"/>
      <c r="N67" s="7"/>
      <c r="O67" s="5">
        <v>106.0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5">
        <v>274.0</v>
      </c>
      <c r="AR67" s="5"/>
    </row>
    <row r="68">
      <c r="A68" s="4" t="s">
        <v>110</v>
      </c>
      <c r="B68" s="5">
        <v>2004.0</v>
      </c>
      <c r="C68" s="7">
        <f>3+1455</f>
        <v>1458</v>
      </c>
      <c r="D68" s="5">
        <v>697.0</v>
      </c>
      <c r="E68" s="6">
        <f t="shared" si="5"/>
        <v>0.4780521262</v>
      </c>
      <c r="F68" s="5">
        <f t="shared" si="1"/>
        <v>0.4780521262</v>
      </c>
      <c r="G68" s="7"/>
      <c r="H68" s="7"/>
      <c r="I68" s="5">
        <v>24.0</v>
      </c>
      <c r="J68" s="5">
        <v>20.0</v>
      </c>
      <c r="K68" s="5">
        <v>95.0</v>
      </c>
      <c r="L68" s="7"/>
      <c r="M68" s="5"/>
      <c r="N68" s="7"/>
      <c r="O68" s="5">
        <f>3+1972+1</f>
        <v>1976</v>
      </c>
      <c r="P68" s="7"/>
      <c r="Q68" s="5">
        <v>30.0</v>
      </c>
      <c r="R68" s="5">
        <v>6.0</v>
      </c>
      <c r="S68" s="5">
        <v>1.0</v>
      </c>
      <c r="T68" s="5">
        <v>1.0</v>
      </c>
      <c r="U68" s="5"/>
      <c r="V68" s="5">
        <v>2.0</v>
      </c>
      <c r="W68" s="5">
        <v>1.0</v>
      </c>
      <c r="X68" s="5">
        <v>1.0</v>
      </c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5">
        <v>2157.0</v>
      </c>
      <c r="AR68" s="5">
        <v>0.8906765</v>
      </c>
    </row>
    <row r="69">
      <c r="A69" s="4" t="s">
        <v>111</v>
      </c>
      <c r="B69" s="5">
        <v>2014.0</v>
      </c>
      <c r="C69" s="7">
        <f>224</f>
        <v>224</v>
      </c>
      <c r="D69" s="7">
        <f>112</f>
        <v>112</v>
      </c>
      <c r="E69" s="6">
        <f t="shared" si="5"/>
        <v>0.5</v>
      </c>
      <c r="F69" s="5">
        <f t="shared" si="1"/>
        <v>0.5</v>
      </c>
      <c r="G69" s="7"/>
      <c r="H69" s="7"/>
      <c r="I69" s="7"/>
      <c r="J69" s="7"/>
      <c r="K69" s="5"/>
      <c r="L69" s="7"/>
      <c r="M69" s="5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5">
        <v>0.0</v>
      </c>
      <c r="AR69" s="5"/>
    </row>
    <row r="70">
      <c r="A70" s="4" t="s">
        <v>112</v>
      </c>
      <c r="B70" s="5">
        <v>2008.0</v>
      </c>
      <c r="C70" s="5">
        <v>9.0</v>
      </c>
      <c r="D70" s="5">
        <v>18.0</v>
      </c>
      <c r="E70" s="6">
        <f t="shared" si="5"/>
        <v>2</v>
      </c>
      <c r="F70" s="5">
        <f t="shared" si="1"/>
        <v>0.5</v>
      </c>
      <c r="G70" s="7"/>
      <c r="H70" s="7"/>
      <c r="I70" s="7"/>
      <c r="J70" s="7"/>
      <c r="K70" s="5"/>
      <c r="L70" s="7"/>
      <c r="M70" s="5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5">
        <v>0.0</v>
      </c>
      <c r="AR70" s="5"/>
    </row>
    <row r="71">
      <c r="A71" s="4" t="s">
        <v>113</v>
      </c>
      <c r="B71" s="5">
        <v>2021.0</v>
      </c>
      <c r="C71" s="5">
        <v>15.0</v>
      </c>
      <c r="D71" s="5">
        <v>30.0</v>
      </c>
      <c r="E71" s="6">
        <f t="shared" si="5"/>
        <v>2</v>
      </c>
      <c r="F71" s="5">
        <f t="shared" si="1"/>
        <v>0.5</v>
      </c>
      <c r="G71" s="7"/>
      <c r="H71" s="7"/>
      <c r="I71" s="7"/>
      <c r="J71" s="7"/>
      <c r="K71" s="5"/>
      <c r="L71" s="7"/>
      <c r="M71" s="5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5">
        <v>0.0</v>
      </c>
      <c r="AR71" s="5"/>
    </row>
    <row r="72">
      <c r="A72" s="4" t="s">
        <v>114</v>
      </c>
      <c r="B72" s="5">
        <v>2011.0</v>
      </c>
      <c r="C72" s="5">
        <v>83.0</v>
      </c>
      <c r="D72" s="5">
        <v>166.0</v>
      </c>
      <c r="E72" s="6">
        <f t="shared" si="5"/>
        <v>2</v>
      </c>
      <c r="F72" s="5">
        <f t="shared" si="1"/>
        <v>0.5</v>
      </c>
      <c r="G72" s="7"/>
      <c r="H72" s="7"/>
      <c r="I72" s="7"/>
      <c r="J72" s="7"/>
      <c r="K72" s="5"/>
      <c r="L72" s="7"/>
      <c r="M72" s="5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5">
        <v>0.0</v>
      </c>
      <c r="AR72" s="5"/>
    </row>
    <row r="73">
      <c r="A73" s="4" t="s">
        <v>115</v>
      </c>
      <c r="B73" s="5">
        <v>2011.0</v>
      </c>
      <c r="C73" s="5">
        <v>91.0</v>
      </c>
      <c r="D73" s="5">
        <v>177.0</v>
      </c>
      <c r="E73" s="6">
        <f t="shared" si="5"/>
        <v>1.945054945</v>
      </c>
      <c r="F73" s="5">
        <f t="shared" si="1"/>
        <v>0.5141242938</v>
      </c>
      <c r="G73" s="7"/>
      <c r="H73" s="7"/>
      <c r="I73" s="7"/>
      <c r="J73" s="7"/>
      <c r="K73" s="5"/>
      <c r="L73" s="7"/>
      <c r="M73" s="5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5">
        <v>0.0</v>
      </c>
      <c r="AR73" s="5"/>
    </row>
    <row r="74">
      <c r="A74" s="4" t="s">
        <v>116</v>
      </c>
      <c r="B74" s="5">
        <v>2010.0</v>
      </c>
      <c r="C74" s="5">
        <v>27.0</v>
      </c>
      <c r="D74" s="5">
        <f>51+1</f>
        <v>52</v>
      </c>
      <c r="E74" s="6">
        <f t="shared" si="5"/>
        <v>1.925925926</v>
      </c>
      <c r="F74" s="5">
        <f t="shared" si="1"/>
        <v>0.5192307692</v>
      </c>
      <c r="G74" s="7"/>
      <c r="H74" s="7"/>
      <c r="I74" s="7"/>
      <c r="J74" s="7"/>
      <c r="K74" s="5"/>
      <c r="L74" s="7"/>
      <c r="M74" s="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5">
        <v>0.0</v>
      </c>
      <c r="AR74" s="5"/>
    </row>
    <row r="75">
      <c r="A75" s="4" t="s">
        <v>117</v>
      </c>
      <c r="B75" s="5">
        <v>2007.0</v>
      </c>
      <c r="C75" s="5">
        <v>27.0</v>
      </c>
      <c r="D75" s="5">
        <v>52.0</v>
      </c>
      <c r="E75" s="6">
        <f t="shared" si="5"/>
        <v>1.925925926</v>
      </c>
      <c r="F75" s="5">
        <f t="shared" si="1"/>
        <v>0.5192307692</v>
      </c>
      <c r="G75" s="7"/>
      <c r="H75" s="7"/>
      <c r="I75" s="7"/>
      <c r="J75" s="7"/>
      <c r="K75" s="5"/>
      <c r="L75" s="7"/>
      <c r="M75" s="5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5">
        <v>0.0</v>
      </c>
      <c r="AR75" s="5"/>
    </row>
    <row r="76">
      <c r="A76" s="4" t="s">
        <v>118</v>
      </c>
      <c r="B76" s="5">
        <v>2013.0</v>
      </c>
      <c r="C76" s="5">
        <v>191.0</v>
      </c>
      <c r="D76" s="5">
        <v>100.0</v>
      </c>
      <c r="E76" s="6">
        <f t="shared" si="5"/>
        <v>0.5235602094</v>
      </c>
      <c r="F76" s="5">
        <f t="shared" si="1"/>
        <v>0.5235602094</v>
      </c>
      <c r="G76" s="7"/>
      <c r="H76" s="7"/>
      <c r="I76" s="7"/>
      <c r="J76" s="7"/>
      <c r="K76" s="5"/>
      <c r="L76" s="7"/>
      <c r="M76" s="5"/>
      <c r="N76" s="7"/>
      <c r="O76" s="5">
        <v>298.0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5">
        <v>298.0</v>
      </c>
      <c r="AR76" s="5"/>
    </row>
    <row r="77">
      <c r="A77" s="4" t="s">
        <v>119</v>
      </c>
      <c r="B77" s="5">
        <v>2013.0</v>
      </c>
      <c r="C77" s="5">
        <v>191.0</v>
      </c>
      <c r="D77" s="5">
        <v>100.0</v>
      </c>
      <c r="E77" s="6">
        <f t="shared" si="5"/>
        <v>0.5235602094</v>
      </c>
      <c r="F77" s="5">
        <f t="shared" si="1"/>
        <v>0.5235602094</v>
      </c>
      <c r="G77" s="7"/>
      <c r="H77" s="7"/>
      <c r="I77" s="7"/>
      <c r="J77" s="7"/>
      <c r="K77" s="5"/>
      <c r="L77" s="7"/>
      <c r="M77" s="5"/>
      <c r="N77" s="7"/>
      <c r="O77" s="5">
        <v>298.0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5">
        <v>298.0</v>
      </c>
      <c r="AR77" s="5"/>
    </row>
    <row r="78">
      <c r="A78" s="4" t="s">
        <v>120</v>
      </c>
      <c r="B78" s="5">
        <v>2018.0</v>
      </c>
      <c r="C78" s="5">
        <v>220.0</v>
      </c>
      <c r="D78" s="5">
        <v>119.0</v>
      </c>
      <c r="E78" s="6">
        <f t="shared" si="5"/>
        <v>0.5409090909</v>
      </c>
      <c r="F78" s="5">
        <f t="shared" si="1"/>
        <v>0.5409090909</v>
      </c>
      <c r="G78" s="5"/>
      <c r="H78" s="5">
        <v>307.0</v>
      </c>
      <c r="I78" s="7"/>
      <c r="J78" s="5">
        <v>4.0</v>
      </c>
      <c r="K78" s="5">
        <v>28.0</v>
      </c>
      <c r="L78" s="7"/>
      <c r="M78" s="5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5">
        <v>339.0</v>
      </c>
      <c r="AR78" s="5"/>
    </row>
    <row r="79">
      <c r="A79" s="4" t="s">
        <v>121</v>
      </c>
      <c r="B79" s="5">
        <v>2022.0</v>
      </c>
      <c r="C79" s="5">
        <v>170.0</v>
      </c>
      <c r="D79" s="5">
        <v>314.0</v>
      </c>
      <c r="E79" s="6">
        <f t="shared" si="5"/>
        <v>1.847058824</v>
      </c>
      <c r="F79" s="5">
        <f t="shared" si="1"/>
        <v>0.5414012739</v>
      </c>
      <c r="G79" s="7"/>
      <c r="H79" s="7"/>
      <c r="I79" s="7"/>
      <c r="J79" s="7"/>
      <c r="K79" s="5"/>
      <c r="L79" s="7"/>
      <c r="M79" s="5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5">
        <v>0.0</v>
      </c>
      <c r="AR79" s="5"/>
    </row>
    <row r="80">
      <c r="A80" s="4" t="s">
        <v>122</v>
      </c>
      <c r="B80" s="5">
        <v>2013.0</v>
      </c>
      <c r="C80" s="5">
        <v>119.0</v>
      </c>
      <c r="D80" s="5">
        <v>219.0</v>
      </c>
      <c r="E80" s="6">
        <f t="shared" si="5"/>
        <v>1.840336134</v>
      </c>
      <c r="F80" s="5">
        <f t="shared" si="1"/>
        <v>0.5433789954</v>
      </c>
      <c r="G80" s="7"/>
      <c r="H80" s="7"/>
      <c r="I80" s="7"/>
      <c r="J80" s="7"/>
      <c r="K80" s="5"/>
      <c r="L80" s="7"/>
      <c r="M80" s="5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5">
        <v>0.0</v>
      </c>
      <c r="AR80" s="5"/>
    </row>
    <row r="81">
      <c r="A81" s="4" t="s">
        <v>123</v>
      </c>
      <c r="B81" s="5">
        <v>2020.0</v>
      </c>
      <c r="C81" s="5">
        <v>88.0</v>
      </c>
      <c r="D81" s="5">
        <v>161.0</v>
      </c>
      <c r="E81" s="6">
        <f t="shared" si="5"/>
        <v>1.829545455</v>
      </c>
      <c r="F81" s="5">
        <f t="shared" si="1"/>
        <v>0.5465838509</v>
      </c>
      <c r="G81" s="7"/>
      <c r="H81" s="7"/>
      <c r="I81" s="7"/>
      <c r="J81" s="7"/>
      <c r="K81" s="5"/>
      <c r="L81" s="7"/>
      <c r="M81" s="5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5">
        <v>0.0</v>
      </c>
      <c r="AR81" s="5"/>
    </row>
    <row r="82">
      <c r="A82" s="4" t="s">
        <v>124</v>
      </c>
      <c r="B82" s="5">
        <v>2016.0</v>
      </c>
      <c r="C82" s="5">
        <v>125.0</v>
      </c>
      <c r="D82" s="5">
        <v>224.0</v>
      </c>
      <c r="E82" s="6">
        <f t="shared" si="5"/>
        <v>1.792</v>
      </c>
      <c r="F82" s="5">
        <f t="shared" si="1"/>
        <v>0.5580357143</v>
      </c>
      <c r="G82" s="7"/>
      <c r="H82" s="7"/>
      <c r="I82" s="7"/>
      <c r="J82" s="7"/>
      <c r="K82" s="5"/>
      <c r="L82" s="7"/>
      <c r="M82" s="5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5">
        <v>0.0</v>
      </c>
      <c r="AR82" s="5"/>
    </row>
    <row r="83">
      <c r="A83" s="4" t="s">
        <v>125</v>
      </c>
      <c r="B83" s="5">
        <v>2011.0</v>
      </c>
      <c r="C83" s="5">
        <v>169.0</v>
      </c>
      <c r="D83" s="5">
        <v>295.0</v>
      </c>
      <c r="E83" s="6">
        <f t="shared" si="5"/>
        <v>1.74556213</v>
      </c>
      <c r="F83" s="5">
        <f t="shared" si="1"/>
        <v>0.5728813559</v>
      </c>
      <c r="G83" s="7"/>
      <c r="H83" s="7"/>
      <c r="I83" s="7"/>
      <c r="J83" s="7"/>
      <c r="K83" s="5"/>
      <c r="L83" s="7"/>
      <c r="M83" s="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5">
        <v>0.0</v>
      </c>
      <c r="AR83" s="5"/>
    </row>
    <row r="84">
      <c r="A84" s="4" t="s">
        <v>126</v>
      </c>
      <c r="B84" s="5">
        <v>2010.0</v>
      </c>
      <c r="C84" s="5">
        <v>169.0</v>
      </c>
      <c r="D84" s="5">
        <v>295.0</v>
      </c>
      <c r="E84" s="6">
        <f t="shared" si="5"/>
        <v>1.74556213</v>
      </c>
      <c r="F84" s="5">
        <f t="shared" si="1"/>
        <v>0.5728813559</v>
      </c>
      <c r="G84" s="7"/>
      <c r="H84" s="7"/>
      <c r="I84" s="7"/>
      <c r="J84" s="7"/>
      <c r="K84" s="5"/>
      <c r="L84" s="7"/>
      <c r="M84" s="5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5">
        <v>0.0</v>
      </c>
      <c r="AR84" s="5"/>
    </row>
    <row r="85">
      <c r="A85" s="4" t="s">
        <v>127</v>
      </c>
      <c r="B85" s="5">
        <v>2015.0</v>
      </c>
      <c r="C85" s="5">
        <v>156.0</v>
      </c>
      <c r="D85" s="5">
        <v>90.0</v>
      </c>
      <c r="E85" s="6">
        <f t="shared" si="5"/>
        <v>0.5769230769</v>
      </c>
      <c r="F85" s="5">
        <f t="shared" si="1"/>
        <v>0.5769230769</v>
      </c>
      <c r="G85" s="5"/>
      <c r="H85" s="5">
        <v>156.0</v>
      </c>
      <c r="I85" s="5">
        <v>21.0</v>
      </c>
      <c r="J85" s="7"/>
      <c r="K85" s="5">
        <v>48.0</v>
      </c>
      <c r="L85" s="7"/>
      <c r="M85" s="5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5">
        <v>225.0</v>
      </c>
      <c r="AR85" s="5"/>
    </row>
    <row r="86">
      <c r="A86" s="4" t="s">
        <v>128</v>
      </c>
      <c r="B86" s="5">
        <v>2012.0</v>
      </c>
      <c r="C86" s="5">
        <v>314.0</v>
      </c>
      <c r="D86" s="5">
        <v>543.0</v>
      </c>
      <c r="E86" s="6">
        <f t="shared" si="5"/>
        <v>1.729299363</v>
      </c>
      <c r="F86" s="5">
        <f t="shared" si="1"/>
        <v>0.5782688766</v>
      </c>
      <c r="G86" s="7"/>
      <c r="H86" s="7"/>
      <c r="I86" s="7"/>
      <c r="J86" s="7"/>
      <c r="K86" s="5"/>
      <c r="L86" s="7"/>
      <c r="M86" s="5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5">
        <v>0.0</v>
      </c>
      <c r="AR86" s="5"/>
    </row>
    <row r="87">
      <c r="A87" s="4" t="s">
        <v>129</v>
      </c>
      <c r="B87" s="5">
        <v>2015.0</v>
      </c>
      <c r="C87" s="5">
        <v>250.0</v>
      </c>
      <c r="D87" s="5">
        <v>430.0</v>
      </c>
      <c r="E87" s="6">
        <f t="shared" si="5"/>
        <v>1.72</v>
      </c>
      <c r="F87" s="5">
        <f t="shared" si="1"/>
        <v>0.5813953488</v>
      </c>
      <c r="G87" s="7"/>
      <c r="H87" s="7"/>
      <c r="I87" s="7"/>
      <c r="J87" s="7"/>
      <c r="K87" s="5"/>
      <c r="L87" s="7"/>
      <c r="M87" s="5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5">
        <v>0.0</v>
      </c>
      <c r="AR87" s="5"/>
    </row>
    <row r="88">
      <c r="A88" s="4" t="s">
        <v>130</v>
      </c>
      <c r="B88" s="5">
        <v>2017.0</v>
      </c>
      <c r="C88" s="5">
        <v>188.0</v>
      </c>
      <c r="D88" s="5">
        <v>317.0</v>
      </c>
      <c r="E88" s="6">
        <f t="shared" si="5"/>
        <v>1.686170213</v>
      </c>
      <c r="F88" s="5">
        <f t="shared" si="1"/>
        <v>0.5930599369</v>
      </c>
      <c r="G88" s="7"/>
      <c r="H88" s="7"/>
      <c r="I88" s="7"/>
      <c r="J88" s="7"/>
      <c r="K88" s="5"/>
      <c r="L88" s="7"/>
      <c r="M88" s="5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5">
        <v>0.0</v>
      </c>
      <c r="AR88" s="5"/>
    </row>
    <row r="89">
      <c r="A89" s="4" t="s">
        <v>131</v>
      </c>
      <c r="B89" s="5">
        <v>2012.0</v>
      </c>
      <c r="C89" s="7">
        <f>54+7+12+23</f>
        <v>96</v>
      </c>
      <c r="D89" s="5">
        <f>12+15+16+14</f>
        <v>57</v>
      </c>
      <c r="E89" s="6">
        <f t="shared" si="5"/>
        <v>0.59375</v>
      </c>
      <c r="F89" s="5">
        <f t="shared" si="1"/>
        <v>0.59375</v>
      </c>
      <c r="G89" s="7"/>
      <c r="H89" s="7"/>
      <c r="I89" s="7"/>
      <c r="J89" s="7"/>
      <c r="K89" s="5"/>
      <c r="L89" s="7"/>
      <c r="M89" s="5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5">
        <v>0.0</v>
      </c>
      <c r="AR89" s="5"/>
    </row>
    <row r="90">
      <c r="A90" s="4" t="s">
        <v>132</v>
      </c>
      <c r="B90" s="5">
        <v>2013.0</v>
      </c>
      <c r="C90" s="5">
        <v>258.0</v>
      </c>
      <c r="D90" s="5">
        <v>432.0</v>
      </c>
      <c r="E90" s="6">
        <f t="shared" si="5"/>
        <v>1.674418605</v>
      </c>
      <c r="F90" s="5">
        <f t="shared" si="1"/>
        <v>0.5972222222</v>
      </c>
      <c r="G90" s="7"/>
      <c r="H90" s="7"/>
      <c r="I90" s="7"/>
      <c r="J90" s="7"/>
      <c r="K90" s="5"/>
      <c r="L90" s="7"/>
      <c r="M90" s="5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5">
        <v>0.0</v>
      </c>
      <c r="AR90" s="5"/>
    </row>
    <row r="91">
      <c r="A91" s="4" t="s">
        <v>133</v>
      </c>
      <c r="B91" s="5">
        <v>2016.0</v>
      </c>
      <c r="C91" s="5">
        <v>180.0</v>
      </c>
      <c r="D91" s="5">
        <v>108.0</v>
      </c>
      <c r="E91" s="6">
        <f t="shared" si="5"/>
        <v>0.6</v>
      </c>
      <c r="F91" s="5">
        <f t="shared" si="1"/>
        <v>0.6</v>
      </c>
      <c r="G91" s="5"/>
      <c r="H91" s="5">
        <v>232.0</v>
      </c>
      <c r="I91" s="5">
        <v>8.0</v>
      </c>
      <c r="J91" s="7"/>
      <c r="K91" s="5">
        <v>40.0</v>
      </c>
      <c r="L91" s="7"/>
      <c r="M91" s="5">
        <v>8.0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5">
        <v>288.0</v>
      </c>
      <c r="AR91" s="5"/>
    </row>
    <row r="92">
      <c r="A92" s="4" t="s">
        <v>134</v>
      </c>
      <c r="B92" s="5">
        <v>2011.0</v>
      </c>
      <c r="C92" s="5">
        <v>66.0</v>
      </c>
      <c r="D92" s="5">
        <v>107.0</v>
      </c>
      <c r="E92" s="6">
        <f t="shared" si="5"/>
        <v>1.621212121</v>
      </c>
      <c r="F92" s="5">
        <f t="shared" si="1"/>
        <v>0.6168224299</v>
      </c>
      <c r="G92" s="7"/>
      <c r="H92" s="7"/>
      <c r="I92" s="7"/>
      <c r="J92" s="7"/>
      <c r="K92" s="5"/>
      <c r="L92" s="7"/>
      <c r="M92" s="5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5">
        <v>0.0</v>
      </c>
      <c r="AR92" s="5"/>
    </row>
    <row r="93">
      <c r="A93" s="4" t="s">
        <v>135</v>
      </c>
      <c r="B93" s="5">
        <v>2008.0</v>
      </c>
      <c r="C93" s="5">
        <v>183.0</v>
      </c>
      <c r="D93" s="5">
        <v>113.0</v>
      </c>
      <c r="E93" s="6">
        <f t="shared" si="5"/>
        <v>0.6174863388</v>
      </c>
      <c r="F93" s="5">
        <f t="shared" si="1"/>
        <v>0.6174863388</v>
      </c>
      <c r="G93" s="7"/>
      <c r="H93" s="7"/>
      <c r="I93" s="7"/>
      <c r="J93" s="5">
        <v>88.0</v>
      </c>
      <c r="K93" s="5"/>
      <c r="L93" s="7"/>
      <c r="M93" s="5"/>
      <c r="N93" s="7"/>
      <c r="O93" s="7"/>
      <c r="P93" s="7"/>
      <c r="Q93" s="7"/>
      <c r="R93" s="7"/>
      <c r="S93" s="7"/>
      <c r="T93" s="7"/>
      <c r="U93" s="7"/>
      <c r="V93" s="7"/>
      <c r="W93" s="7"/>
      <c r="X93" s="5">
        <v>78.0</v>
      </c>
      <c r="Y93" s="7"/>
      <c r="Z93" s="7"/>
      <c r="AA93" s="7"/>
      <c r="AB93" s="7"/>
      <c r="AC93" s="7"/>
      <c r="AD93" s="5">
        <v>138.0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5">
        <v>304.0</v>
      </c>
      <c r="AR93" s="5"/>
    </row>
    <row r="94">
      <c r="A94" s="4" t="s">
        <v>136</v>
      </c>
      <c r="B94" s="5">
        <v>2019.0</v>
      </c>
      <c r="C94" s="5">
        <v>165.0</v>
      </c>
      <c r="D94" s="5">
        <v>261.0</v>
      </c>
      <c r="E94" s="6">
        <f t="shared" si="5"/>
        <v>1.581818182</v>
      </c>
      <c r="F94" s="5">
        <f t="shared" si="1"/>
        <v>0.632183908</v>
      </c>
      <c r="G94" s="5"/>
      <c r="H94" s="5">
        <v>377.0</v>
      </c>
      <c r="I94" s="5">
        <v>4.0</v>
      </c>
      <c r="J94" s="5">
        <v>6.0</v>
      </c>
      <c r="K94" s="5">
        <v>35.0</v>
      </c>
      <c r="L94" s="5">
        <v>3.0</v>
      </c>
      <c r="M94" s="5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5">
        <v>425.0</v>
      </c>
      <c r="AR94" s="5"/>
    </row>
    <row r="95">
      <c r="A95" s="4" t="s">
        <v>137</v>
      </c>
      <c r="B95" s="5">
        <v>2015.0</v>
      </c>
      <c r="C95" s="5">
        <v>168.0</v>
      </c>
      <c r="D95" s="5">
        <v>264.0</v>
      </c>
      <c r="E95" s="6">
        <f t="shared" si="5"/>
        <v>1.571428571</v>
      </c>
      <c r="F95" s="5">
        <f t="shared" si="1"/>
        <v>0.6363636364</v>
      </c>
      <c r="G95" s="7"/>
      <c r="H95" s="7"/>
      <c r="I95" s="5">
        <v>8.0</v>
      </c>
      <c r="J95" s="5">
        <v>176.0</v>
      </c>
      <c r="K95" s="5">
        <v>80.0</v>
      </c>
      <c r="L95" s="7"/>
      <c r="M95" s="5"/>
      <c r="N95" s="7"/>
      <c r="O95" s="5">
        <v>160.0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5">
        <v>424.0</v>
      </c>
      <c r="AR95" s="5"/>
    </row>
    <row r="96">
      <c r="A96" s="4" t="s">
        <v>138</v>
      </c>
      <c r="B96" s="5">
        <v>2015.0</v>
      </c>
      <c r="C96" s="5">
        <v>168.0</v>
      </c>
      <c r="D96" s="5">
        <v>264.0</v>
      </c>
      <c r="E96" s="6">
        <f t="shared" si="5"/>
        <v>1.571428571</v>
      </c>
      <c r="F96" s="5">
        <f t="shared" si="1"/>
        <v>0.6363636364</v>
      </c>
      <c r="G96" s="7"/>
      <c r="H96" s="7"/>
      <c r="I96" s="5">
        <v>8.0</v>
      </c>
      <c r="J96" s="5">
        <v>176.0</v>
      </c>
      <c r="K96" s="5">
        <v>80.0</v>
      </c>
      <c r="L96" s="7"/>
      <c r="M96" s="5"/>
      <c r="N96" s="7"/>
      <c r="O96" s="5">
        <v>160.0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5">
        <v>424.0</v>
      </c>
      <c r="AR96" s="5"/>
    </row>
    <row r="97">
      <c r="A97" s="4" t="s">
        <v>139</v>
      </c>
      <c r="B97" s="5">
        <v>2016.0</v>
      </c>
      <c r="C97" s="5">
        <v>18.0</v>
      </c>
      <c r="D97" s="5">
        <v>28.0</v>
      </c>
      <c r="E97" s="6">
        <f t="shared" si="5"/>
        <v>1.555555556</v>
      </c>
      <c r="F97" s="5">
        <f t="shared" si="1"/>
        <v>0.6428571429</v>
      </c>
      <c r="G97" s="7"/>
      <c r="H97" s="7"/>
      <c r="I97" s="7"/>
      <c r="J97" s="7"/>
      <c r="K97" s="5"/>
      <c r="L97" s="7"/>
      <c r="M97" s="5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5">
        <v>0.0</v>
      </c>
      <c r="AR97" s="5"/>
    </row>
    <row r="98">
      <c r="A98" s="4" t="s">
        <v>140</v>
      </c>
      <c r="B98" s="5">
        <v>2014.0</v>
      </c>
      <c r="C98" s="5">
        <v>87.0</v>
      </c>
      <c r="D98" s="5">
        <v>56.0</v>
      </c>
      <c r="E98" s="6">
        <f t="shared" si="5"/>
        <v>0.6436781609</v>
      </c>
      <c r="F98" s="5">
        <f t="shared" si="1"/>
        <v>0.6436781609</v>
      </c>
      <c r="G98" s="7"/>
      <c r="H98" s="7"/>
      <c r="I98" s="7"/>
      <c r="J98" s="7"/>
      <c r="K98" s="5"/>
      <c r="L98" s="7"/>
      <c r="M98" s="5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5">
        <v>0.0</v>
      </c>
      <c r="AR98" s="5"/>
    </row>
    <row r="99">
      <c r="A99" s="4" t="s">
        <v>141</v>
      </c>
      <c r="B99" s="5">
        <v>2010.0</v>
      </c>
      <c r="C99" s="5">
        <v>222.0</v>
      </c>
      <c r="D99" s="5">
        <v>337.0</v>
      </c>
      <c r="E99" s="6">
        <f t="shared" si="5"/>
        <v>1.518018018</v>
      </c>
      <c r="F99" s="5">
        <f t="shared" si="1"/>
        <v>0.6587537092</v>
      </c>
      <c r="G99" s="7"/>
      <c r="H99" s="7"/>
      <c r="I99" s="7"/>
      <c r="J99" s="7"/>
      <c r="K99" s="5"/>
      <c r="L99" s="7"/>
      <c r="M99" s="5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5">
        <v>0.0</v>
      </c>
      <c r="AR99" s="5"/>
    </row>
    <row r="100">
      <c r="A100" s="4" t="s">
        <v>142</v>
      </c>
      <c r="B100" s="5">
        <v>2007.0</v>
      </c>
      <c r="C100" s="5">
        <v>105.0</v>
      </c>
      <c r="D100" s="5">
        <v>159.0</v>
      </c>
      <c r="E100" s="6">
        <f t="shared" si="5"/>
        <v>1.514285714</v>
      </c>
      <c r="F100" s="5">
        <f t="shared" si="1"/>
        <v>0.6603773585</v>
      </c>
      <c r="G100" s="5"/>
      <c r="H100" s="5">
        <v>229.0</v>
      </c>
      <c r="I100" s="5">
        <v>9.0</v>
      </c>
      <c r="J100" s="5">
        <v>2.0</v>
      </c>
      <c r="K100" s="5">
        <v>22.0</v>
      </c>
      <c r="L100" s="7"/>
      <c r="M100" s="5"/>
      <c r="N100" s="7"/>
      <c r="O100" s="7"/>
      <c r="P100" s="7"/>
      <c r="Q100" s="7"/>
      <c r="R100" s="5">
        <v>2.0</v>
      </c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5">
        <v>264.0</v>
      </c>
      <c r="AR100" s="5"/>
    </row>
    <row r="101">
      <c r="A101" s="4" t="s">
        <v>143</v>
      </c>
      <c r="B101" s="5">
        <v>2008.0</v>
      </c>
      <c r="C101" s="5">
        <v>35.0</v>
      </c>
      <c r="D101" s="5">
        <v>53.0</v>
      </c>
      <c r="E101" s="6">
        <f t="shared" si="5"/>
        <v>1.514285714</v>
      </c>
      <c r="F101" s="5">
        <f t="shared" si="1"/>
        <v>0.6603773585</v>
      </c>
      <c r="G101" s="7"/>
      <c r="H101" s="7"/>
      <c r="I101" s="7"/>
      <c r="J101" s="7"/>
      <c r="K101" s="5"/>
      <c r="L101" s="7"/>
      <c r="M101" s="5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5">
        <v>0.0</v>
      </c>
      <c r="AR101" s="5"/>
    </row>
    <row r="102">
      <c r="A102" s="4" t="s">
        <v>144</v>
      </c>
      <c r="B102" s="5">
        <v>2013.0</v>
      </c>
      <c r="C102" s="5">
        <v>157.0</v>
      </c>
      <c r="D102" s="5">
        <v>104.0</v>
      </c>
      <c r="E102" s="6">
        <f t="shared" si="5"/>
        <v>0.6624203822</v>
      </c>
      <c r="F102" s="5">
        <f t="shared" si="1"/>
        <v>0.6624203822</v>
      </c>
      <c r="G102" s="7"/>
      <c r="H102" s="7"/>
      <c r="I102" s="7"/>
      <c r="J102" s="7"/>
      <c r="K102" s="5"/>
      <c r="L102" s="7"/>
      <c r="M102" s="5"/>
      <c r="N102" s="7"/>
      <c r="O102" s="5">
        <v>181.0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5">
        <v>80.0</v>
      </c>
      <c r="AP102" s="7"/>
      <c r="AQ102" s="5">
        <v>261.0</v>
      </c>
      <c r="AR102" s="5"/>
    </row>
    <row r="103">
      <c r="A103" s="4" t="s">
        <v>145</v>
      </c>
      <c r="B103" s="5">
        <v>2016.0</v>
      </c>
      <c r="C103" s="5">
        <v>102.0</v>
      </c>
      <c r="D103" s="5">
        <v>152.0</v>
      </c>
      <c r="E103" s="6">
        <f t="shared" si="5"/>
        <v>1.490196078</v>
      </c>
      <c r="F103" s="5">
        <f t="shared" si="1"/>
        <v>0.6710526316</v>
      </c>
      <c r="G103" s="7"/>
      <c r="H103" s="7"/>
      <c r="I103" s="7"/>
      <c r="J103" s="7"/>
      <c r="K103" s="5"/>
      <c r="L103" s="7"/>
      <c r="M103" s="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5">
        <v>0.0</v>
      </c>
      <c r="AR103" s="5"/>
    </row>
    <row r="104">
      <c r="A104" s="4" t="s">
        <v>146</v>
      </c>
      <c r="B104" s="5">
        <v>2006.0</v>
      </c>
      <c r="C104" s="5">
        <v>115.0</v>
      </c>
      <c r="D104" s="5">
        <v>169.0</v>
      </c>
      <c r="E104" s="6">
        <f t="shared" si="5"/>
        <v>1.469565217</v>
      </c>
      <c r="F104" s="5">
        <f t="shared" si="1"/>
        <v>0.6804733728</v>
      </c>
      <c r="G104" s="7"/>
      <c r="H104" s="7"/>
      <c r="I104" s="7"/>
      <c r="J104" s="7"/>
      <c r="K104" s="5"/>
      <c r="L104" s="7"/>
      <c r="M104" s="5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5">
        <v>0.0</v>
      </c>
      <c r="AR104" s="5"/>
    </row>
    <row r="105">
      <c r="A105" s="4" t="s">
        <v>147</v>
      </c>
      <c r="B105" s="5">
        <v>2014.0</v>
      </c>
      <c r="C105" s="5">
        <v>88.0</v>
      </c>
      <c r="D105" s="5">
        <v>129.0</v>
      </c>
      <c r="E105" s="6">
        <f t="shared" si="5"/>
        <v>1.465909091</v>
      </c>
      <c r="F105" s="5">
        <f t="shared" si="1"/>
        <v>0.6821705426</v>
      </c>
      <c r="G105" s="7"/>
      <c r="H105" s="7"/>
      <c r="I105" s="7"/>
      <c r="J105" s="7"/>
      <c r="K105" s="5"/>
      <c r="L105" s="7"/>
      <c r="M105" s="5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5">
        <v>0.0</v>
      </c>
      <c r="AR105" s="5"/>
    </row>
    <row r="106">
      <c r="A106" s="4" t="s">
        <v>148</v>
      </c>
      <c r="B106" s="5">
        <v>2014.0</v>
      </c>
      <c r="C106" s="5">
        <v>1138.0</v>
      </c>
      <c r="D106" s="5">
        <v>789.0</v>
      </c>
      <c r="E106" s="6">
        <f t="shared" si="5"/>
        <v>0.6933216169</v>
      </c>
      <c r="F106" s="5">
        <f t="shared" si="1"/>
        <v>0.6933216169</v>
      </c>
      <c r="G106" s="7"/>
      <c r="H106" s="7"/>
      <c r="I106" s="5">
        <v>385.0</v>
      </c>
      <c r="J106" s="7"/>
      <c r="K106" s="5">
        <v>512.0</v>
      </c>
      <c r="L106" s="7"/>
      <c r="M106" s="5">
        <v>10.0</v>
      </c>
      <c r="N106" s="7"/>
      <c r="O106" s="5">
        <v>975.0</v>
      </c>
      <c r="P106" s="7"/>
      <c r="Q106" s="7"/>
      <c r="R106" s="7"/>
      <c r="S106" s="7"/>
      <c r="T106" s="7"/>
      <c r="U106" s="7"/>
      <c r="V106" s="7"/>
      <c r="W106" s="7"/>
      <c r="X106" s="5">
        <v>23.0</v>
      </c>
      <c r="Y106" s="5">
        <v>45.0</v>
      </c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>
        <v>1950.0</v>
      </c>
      <c r="AR106" s="5">
        <v>0.8906765</v>
      </c>
    </row>
    <row r="107">
      <c r="A107" s="4" t="s">
        <v>149</v>
      </c>
      <c r="B107" s="5">
        <v>2016.0</v>
      </c>
      <c r="C107" s="7">
        <f>80</f>
        <v>80</v>
      </c>
      <c r="D107" s="7">
        <f>115</f>
        <v>115</v>
      </c>
      <c r="E107" s="6">
        <f t="shared" si="5"/>
        <v>1.4375</v>
      </c>
      <c r="F107" s="5">
        <f t="shared" si="1"/>
        <v>0.6956521739</v>
      </c>
      <c r="G107" s="7"/>
      <c r="H107" s="7"/>
      <c r="I107" s="7"/>
      <c r="J107" s="7"/>
      <c r="K107" s="5"/>
      <c r="L107" s="7"/>
      <c r="M107" s="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5">
        <v>0.0</v>
      </c>
      <c r="AR107" s="5"/>
    </row>
    <row r="108">
      <c r="A108" s="4" t="s">
        <v>150</v>
      </c>
      <c r="B108" s="5">
        <v>2014.0</v>
      </c>
      <c r="C108" s="7">
        <f>269+25</f>
        <v>294</v>
      </c>
      <c r="D108" s="7">
        <f>184+21</f>
        <v>205</v>
      </c>
      <c r="E108" s="6">
        <f t="shared" si="5"/>
        <v>0.6972789116</v>
      </c>
      <c r="F108" s="5">
        <f t="shared" si="1"/>
        <v>0.6972789116</v>
      </c>
      <c r="G108" s="7"/>
      <c r="H108" s="7"/>
      <c r="I108" s="7"/>
      <c r="J108" s="7"/>
      <c r="K108" s="5"/>
      <c r="L108" s="7"/>
      <c r="M108" s="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5">
        <v>0.0</v>
      </c>
      <c r="AR108" s="5"/>
    </row>
    <row r="109">
      <c r="A109" s="4" t="s">
        <v>151</v>
      </c>
      <c r="B109" s="5">
        <v>2017.0</v>
      </c>
      <c r="C109" s="5">
        <v>139.0</v>
      </c>
      <c r="D109" s="5">
        <v>199.0</v>
      </c>
      <c r="E109" s="6">
        <f t="shared" si="5"/>
        <v>1.431654676</v>
      </c>
      <c r="F109" s="5">
        <f t="shared" si="1"/>
        <v>0.6984924623</v>
      </c>
      <c r="G109" s="5"/>
      <c r="H109" s="5">
        <v>338.0</v>
      </c>
      <c r="I109" s="7"/>
      <c r="J109" s="7"/>
      <c r="K109" s="5"/>
      <c r="L109" s="7"/>
      <c r="M109" s="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5">
        <v>338.0</v>
      </c>
      <c r="AR109" s="5"/>
    </row>
    <row r="110">
      <c r="A110" s="4" t="s">
        <v>152</v>
      </c>
      <c r="B110" s="5">
        <v>2013.0</v>
      </c>
      <c r="C110" s="5">
        <v>345.0</v>
      </c>
      <c r="D110" s="5">
        <v>492.0</v>
      </c>
      <c r="E110" s="6">
        <f t="shared" si="5"/>
        <v>1.426086957</v>
      </c>
      <c r="F110" s="5">
        <f t="shared" si="1"/>
        <v>0.7012195122</v>
      </c>
      <c r="G110" s="7"/>
      <c r="H110" s="7"/>
      <c r="I110" s="7"/>
      <c r="J110" s="7"/>
      <c r="K110" s="5"/>
      <c r="L110" s="7"/>
      <c r="M110" s="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5">
        <v>0.0</v>
      </c>
      <c r="AR110" s="5"/>
    </row>
    <row r="111">
      <c r="A111" s="4" t="s">
        <v>153</v>
      </c>
      <c r="B111" s="5">
        <v>2010.0</v>
      </c>
      <c r="C111" s="5">
        <v>292.0</v>
      </c>
      <c r="D111" s="5">
        <v>206.0</v>
      </c>
      <c r="E111" s="6">
        <f t="shared" si="5"/>
        <v>0.7054794521</v>
      </c>
      <c r="F111" s="5">
        <f t="shared" si="1"/>
        <v>0.7054794521</v>
      </c>
      <c r="G111" s="5"/>
      <c r="H111" s="5">
        <v>56.0</v>
      </c>
      <c r="I111" s="5">
        <v>13.0</v>
      </c>
      <c r="J111" s="5">
        <v>97.0</v>
      </c>
      <c r="K111" s="5">
        <v>146.0</v>
      </c>
      <c r="L111" s="5">
        <v>2.0</v>
      </c>
      <c r="M111" s="5"/>
      <c r="N111" s="7"/>
      <c r="O111" s="5">
        <v>105.0</v>
      </c>
      <c r="P111" s="7"/>
      <c r="Q111" s="7"/>
      <c r="R111" s="5">
        <v>30.0</v>
      </c>
      <c r="S111" s="7"/>
      <c r="T111" s="7"/>
      <c r="U111" s="5">
        <v>48.0</v>
      </c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5">
        <v>497.0</v>
      </c>
      <c r="AR111" s="5"/>
    </row>
    <row r="112">
      <c r="A112" s="4" t="s">
        <v>154</v>
      </c>
      <c r="B112" s="5">
        <v>2013.0</v>
      </c>
      <c r="C112" s="7">
        <f>508+7</f>
        <v>515</v>
      </c>
      <c r="D112" s="7">
        <f>361+7</f>
        <v>368</v>
      </c>
      <c r="E112" s="6">
        <f t="shared" si="5"/>
        <v>0.7145631068</v>
      </c>
      <c r="F112" s="5">
        <f t="shared" si="1"/>
        <v>0.7145631068</v>
      </c>
      <c r="G112" s="7"/>
      <c r="H112" s="7"/>
      <c r="I112" s="7"/>
      <c r="J112" s="7"/>
      <c r="K112" s="5"/>
      <c r="L112" s="7"/>
      <c r="M112" s="5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5">
        <v>0.0</v>
      </c>
      <c r="AR112" s="5"/>
    </row>
    <row r="113">
      <c r="A113" s="4" t="s">
        <v>155</v>
      </c>
      <c r="B113" s="5">
        <v>2013.0</v>
      </c>
      <c r="C113" s="5">
        <v>170.0</v>
      </c>
      <c r="D113" s="5">
        <v>122.0</v>
      </c>
      <c r="E113" s="6">
        <f t="shared" si="5"/>
        <v>0.7176470588</v>
      </c>
      <c r="F113" s="5">
        <f t="shared" si="1"/>
        <v>0.7176470588</v>
      </c>
      <c r="G113" s="5"/>
      <c r="H113" s="5">
        <v>182.0</v>
      </c>
      <c r="I113" s="5">
        <v>75.0</v>
      </c>
      <c r="J113" s="5">
        <v>10.0</v>
      </c>
      <c r="K113" s="5">
        <v>20.0</v>
      </c>
      <c r="L113" s="7"/>
      <c r="M113" s="5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5">
        <v>5.0</v>
      </c>
      <c r="AN113" s="7"/>
      <c r="AO113" s="7"/>
      <c r="AP113" s="7"/>
      <c r="AQ113" s="5">
        <v>292.0</v>
      </c>
      <c r="AR113" s="5"/>
    </row>
    <row r="114">
      <c r="A114" s="4" t="s">
        <v>156</v>
      </c>
      <c r="B114" s="5">
        <v>2017.0</v>
      </c>
      <c r="C114" s="5">
        <v>45.0</v>
      </c>
      <c r="D114" s="5">
        <v>62.0</v>
      </c>
      <c r="E114" s="6">
        <f t="shared" si="5"/>
        <v>1.377777778</v>
      </c>
      <c r="F114" s="5">
        <f t="shared" si="1"/>
        <v>0.7258064516</v>
      </c>
      <c r="G114" s="7"/>
      <c r="H114" s="7"/>
      <c r="I114" s="7"/>
      <c r="J114" s="7"/>
      <c r="K114" s="5"/>
      <c r="L114" s="7"/>
      <c r="M114" s="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5">
        <v>0.0</v>
      </c>
      <c r="AR114" s="5"/>
    </row>
    <row r="115">
      <c r="A115" s="4" t="s">
        <v>157</v>
      </c>
      <c r="B115" s="5">
        <v>2014.0</v>
      </c>
      <c r="C115" s="5">
        <v>1412.0</v>
      </c>
      <c r="D115" s="5">
        <v>1029.0</v>
      </c>
      <c r="E115" s="6">
        <f t="shared" si="5"/>
        <v>0.7287535411</v>
      </c>
      <c r="F115" s="5">
        <f t="shared" si="1"/>
        <v>0.7287535411</v>
      </c>
      <c r="G115" s="7"/>
      <c r="H115" s="7"/>
      <c r="I115" s="7"/>
      <c r="J115" s="7"/>
      <c r="K115" s="5">
        <v>506.0</v>
      </c>
      <c r="L115" s="7"/>
      <c r="M115" s="5">
        <v>61.0</v>
      </c>
      <c r="N115" s="7"/>
      <c r="O115" s="5">
        <v>1387.0</v>
      </c>
      <c r="P115" s="5">
        <v>487.0</v>
      </c>
      <c r="Q115" s="7"/>
      <c r="R115" s="7"/>
      <c r="S115" s="7"/>
      <c r="T115" s="7"/>
      <c r="U115" s="5"/>
      <c r="V115" s="7"/>
      <c r="W115" s="7"/>
      <c r="X115" s="7"/>
      <c r="Y115" s="7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>
        <v>2441.0</v>
      </c>
      <c r="AR115" s="5"/>
    </row>
    <row r="116">
      <c r="A116" s="4" t="s">
        <v>158</v>
      </c>
      <c r="B116" s="5">
        <v>2013.0</v>
      </c>
      <c r="C116" s="5">
        <v>1412.0</v>
      </c>
      <c r="D116" s="5">
        <v>1029.0</v>
      </c>
      <c r="E116" s="6">
        <f t="shared" si="5"/>
        <v>0.7287535411</v>
      </c>
      <c r="F116" s="5">
        <f t="shared" si="1"/>
        <v>0.7287535411</v>
      </c>
      <c r="G116" s="7"/>
      <c r="H116" s="7"/>
      <c r="I116" s="7"/>
      <c r="J116" s="7"/>
      <c r="K116" s="5">
        <v>506.0</v>
      </c>
      <c r="L116" s="7"/>
      <c r="M116" s="5">
        <v>61.0</v>
      </c>
      <c r="N116" s="7"/>
      <c r="O116" s="5">
        <v>1387.0</v>
      </c>
      <c r="P116" s="5">
        <v>487.0</v>
      </c>
      <c r="Q116" s="7"/>
      <c r="R116" s="7"/>
      <c r="S116" s="7"/>
      <c r="T116" s="7"/>
      <c r="U116" s="5"/>
      <c r="V116" s="7"/>
      <c r="W116" s="7"/>
      <c r="X116" s="7"/>
      <c r="Y116" s="7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>
        <v>2441.0</v>
      </c>
      <c r="AR116" s="5">
        <v>0.8195377</v>
      </c>
    </row>
    <row r="117">
      <c r="A117" s="4" t="s">
        <v>159</v>
      </c>
      <c r="B117" s="5">
        <v>2014.0</v>
      </c>
      <c r="C117" s="7">
        <f>269+297</f>
        <v>566</v>
      </c>
      <c r="D117" s="7">
        <f>234+184</f>
        <v>418</v>
      </c>
      <c r="E117" s="6">
        <f t="shared" si="5"/>
        <v>0.7385159011</v>
      </c>
      <c r="F117" s="5">
        <f t="shared" si="1"/>
        <v>0.7385159011</v>
      </c>
      <c r="G117" s="7"/>
      <c r="H117" s="7"/>
      <c r="I117" s="7"/>
      <c r="J117" s="7"/>
      <c r="K117" s="5"/>
      <c r="L117" s="7"/>
      <c r="M117" s="5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5">
        <v>0.0</v>
      </c>
      <c r="AR117" s="5"/>
    </row>
    <row r="118">
      <c r="A118" s="4" t="s">
        <v>160</v>
      </c>
      <c r="B118" s="5">
        <v>2013.0</v>
      </c>
      <c r="C118" s="5">
        <v>216.0</v>
      </c>
      <c r="D118" s="5">
        <v>162.0</v>
      </c>
      <c r="E118" s="6">
        <f t="shared" si="5"/>
        <v>0.75</v>
      </c>
      <c r="F118" s="5">
        <f t="shared" si="1"/>
        <v>0.75</v>
      </c>
      <c r="G118" s="7"/>
      <c r="H118" s="7"/>
      <c r="I118" s="7"/>
      <c r="J118" s="7"/>
      <c r="K118" s="5"/>
      <c r="L118" s="7"/>
      <c r="M118" s="5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5">
        <v>0.0</v>
      </c>
      <c r="AR118" s="5"/>
    </row>
    <row r="119">
      <c r="A119" s="4" t="s">
        <v>161</v>
      </c>
      <c r="B119" s="5">
        <v>2013.0</v>
      </c>
      <c r="C119" s="5">
        <v>216.0</v>
      </c>
      <c r="D119" s="5">
        <v>162.0</v>
      </c>
      <c r="E119" s="6">
        <f t="shared" si="5"/>
        <v>0.75</v>
      </c>
      <c r="F119" s="5">
        <f t="shared" si="1"/>
        <v>0.75</v>
      </c>
      <c r="G119" s="7"/>
      <c r="H119" s="7"/>
      <c r="I119" s="7"/>
      <c r="J119" s="7"/>
      <c r="K119" s="5"/>
      <c r="L119" s="7"/>
      <c r="M119" s="5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5">
        <v>0.0</v>
      </c>
      <c r="AR119" s="5"/>
    </row>
    <row r="120">
      <c r="A120" s="4" t="s">
        <v>162</v>
      </c>
      <c r="B120" s="5">
        <v>2016.0</v>
      </c>
      <c r="C120" s="5">
        <v>100.0</v>
      </c>
      <c r="D120" s="5">
        <v>75.0</v>
      </c>
      <c r="E120" s="6">
        <f t="shared" si="5"/>
        <v>0.75</v>
      </c>
      <c r="F120" s="5">
        <f t="shared" si="1"/>
        <v>0.75</v>
      </c>
      <c r="G120" s="7"/>
      <c r="H120" s="7"/>
      <c r="I120" s="7"/>
      <c r="J120" s="7"/>
      <c r="K120" s="5"/>
      <c r="L120" s="7"/>
      <c r="M120" s="5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5">
        <v>0.0</v>
      </c>
      <c r="AR120" s="5"/>
    </row>
    <row r="121">
      <c r="A121" s="4" t="s">
        <v>163</v>
      </c>
      <c r="B121" s="5">
        <v>2017.0</v>
      </c>
      <c r="C121" s="5">
        <v>913.0</v>
      </c>
      <c r="D121" s="5">
        <v>693.0</v>
      </c>
      <c r="E121" s="6">
        <f t="shared" si="5"/>
        <v>0.7590361446</v>
      </c>
      <c r="F121" s="5">
        <f t="shared" si="1"/>
        <v>0.7590361446</v>
      </c>
      <c r="G121" s="7"/>
      <c r="H121" s="7"/>
      <c r="I121" s="7"/>
      <c r="J121" s="7"/>
      <c r="K121" s="5"/>
      <c r="L121" s="7"/>
      <c r="M121" s="5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5">
        <v>0.0</v>
      </c>
      <c r="AR121" s="5"/>
    </row>
    <row r="122">
      <c r="A122" s="4" t="s">
        <v>164</v>
      </c>
      <c r="B122" s="5">
        <v>2012.0</v>
      </c>
      <c r="C122" s="5">
        <v>103.0</v>
      </c>
      <c r="D122" s="5">
        <v>135.0</v>
      </c>
      <c r="E122" s="6">
        <f t="shared" si="5"/>
        <v>1.310679612</v>
      </c>
      <c r="F122" s="5">
        <f t="shared" si="1"/>
        <v>0.762962963</v>
      </c>
      <c r="G122" s="7"/>
      <c r="H122" s="7"/>
      <c r="I122" s="7"/>
      <c r="J122" s="7"/>
      <c r="K122" s="5"/>
      <c r="L122" s="7"/>
      <c r="M122" s="5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5">
        <v>0.0</v>
      </c>
      <c r="AR122" s="5"/>
    </row>
    <row r="123">
      <c r="A123" s="4" t="s">
        <v>165</v>
      </c>
      <c r="B123" s="5">
        <v>2014.0</v>
      </c>
      <c r="C123" s="5">
        <v>76.0</v>
      </c>
      <c r="D123" s="5">
        <v>58.0</v>
      </c>
      <c r="E123" s="6">
        <f t="shared" si="5"/>
        <v>0.7631578947</v>
      </c>
      <c r="F123" s="5">
        <f t="shared" si="1"/>
        <v>0.7631578947</v>
      </c>
      <c r="G123" s="7"/>
      <c r="H123" s="7"/>
      <c r="I123" s="7"/>
      <c r="J123" s="7"/>
      <c r="K123" s="5"/>
      <c r="L123" s="7"/>
      <c r="M123" s="5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5">
        <v>0.0</v>
      </c>
      <c r="AR123" s="5"/>
    </row>
    <row r="124">
      <c r="A124" s="4" t="s">
        <v>166</v>
      </c>
      <c r="B124" s="5">
        <v>2014.0</v>
      </c>
      <c r="C124" s="5">
        <v>129.0</v>
      </c>
      <c r="D124" s="5">
        <v>169.0</v>
      </c>
      <c r="E124" s="6">
        <f t="shared" si="5"/>
        <v>1.310077519</v>
      </c>
      <c r="F124" s="5">
        <f t="shared" si="1"/>
        <v>0.7633136095</v>
      </c>
      <c r="G124" s="5"/>
      <c r="H124" s="5">
        <v>163.0</v>
      </c>
      <c r="I124" s="5">
        <v>4.0</v>
      </c>
      <c r="J124" s="7"/>
      <c r="K124" s="5">
        <v>88.0</v>
      </c>
      <c r="L124" s="7"/>
      <c r="M124" s="5"/>
      <c r="N124" s="7"/>
      <c r="O124" s="7"/>
      <c r="P124" s="7"/>
      <c r="Q124" s="5">
        <v>3.0</v>
      </c>
      <c r="R124" s="5">
        <v>32.0</v>
      </c>
      <c r="S124" s="7"/>
      <c r="T124" s="7"/>
      <c r="U124" s="7"/>
      <c r="V124" s="5">
        <v>1.0</v>
      </c>
      <c r="W124" s="7"/>
      <c r="X124" s="5">
        <v>7.0</v>
      </c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5">
        <v>298.0</v>
      </c>
      <c r="AR124" s="5"/>
    </row>
    <row r="125">
      <c r="A125" s="4" t="s">
        <v>167</v>
      </c>
      <c r="B125" s="5">
        <v>2008.0</v>
      </c>
      <c r="C125" s="5">
        <v>132.0</v>
      </c>
      <c r="D125" s="5">
        <v>101.0</v>
      </c>
      <c r="E125" s="6">
        <f t="shared" si="5"/>
        <v>0.7651515152</v>
      </c>
      <c r="F125" s="5">
        <f t="shared" si="1"/>
        <v>0.7651515152</v>
      </c>
      <c r="G125" s="7"/>
      <c r="H125" s="7"/>
      <c r="I125" s="7"/>
      <c r="J125" s="7"/>
      <c r="K125" s="5"/>
      <c r="L125" s="7"/>
      <c r="M125" s="5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5">
        <v>0.0</v>
      </c>
      <c r="AR125" s="5"/>
    </row>
    <row r="126">
      <c r="A126" s="4" t="s">
        <v>168</v>
      </c>
      <c r="B126" s="5">
        <v>2014.0</v>
      </c>
      <c r="C126" s="5">
        <v>141.0</v>
      </c>
      <c r="D126" s="5">
        <v>108.0</v>
      </c>
      <c r="E126" s="6">
        <f t="shared" si="5"/>
        <v>0.7659574468</v>
      </c>
      <c r="F126" s="5">
        <f t="shared" si="1"/>
        <v>0.7659574468</v>
      </c>
      <c r="G126" s="7"/>
      <c r="H126" s="7"/>
      <c r="I126" s="7"/>
      <c r="J126" s="7"/>
      <c r="K126" s="5"/>
      <c r="L126" s="7"/>
      <c r="M126" s="5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5">
        <v>0.0</v>
      </c>
      <c r="AR126" s="5"/>
    </row>
    <row r="127">
      <c r="A127" s="4" t="s">
        <v>169</v>
      </c>
      <c r="B127" s="5">
        <v>2008.0</v>
      </c>
      <c r="C127" s="5">
        <v>172.0</v>
      </c>
      <c r="D127" s="5">
        <v>224.0</v>
      </c>
      <c r="E127" s="6">
        <f t="shared" si="5"/>
        <v>1.302325581</v>
      </c>
      <c r="F127" s="5">
        <f t="shared" si="1"/>
        <v>0.7678571429</v>
      </c>
      <c r="G127" s="7"/>
      <c r="H127" s="7"/>
      <c r="I127" s="7"/>
      <c r="J127" s="7"/>
      <c r="K127" s="5"/>
      <c r="L127" s="7"/>
      <c r="M127" s="5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5">
        <v>0.0</v>
      </c>
      <c r="AR127" s="5"/>
    </row>
    <row r="128">
      <c r="A128" s="4" t="s">
        <v>170</v>
      </c>
      <c r="B128" s="5">
        <v>2021.0</v>
      </c>
      <c r="C128" s="5">
        <v>115.0</v>
      </c>
      <c r="D128" s="5">
        <v>149.0</v>
      </c>
      <c r="E128" s="6">
        <f t="shared" si="5"/>
        <v>1.295652174</v>
      </c>
      <c r="F128" s="5">
        <f t="shared" si="1"/>
        <v>0.7718120805</v>
      </c>
      <c r="G128" s="7"/>
      <c r="H128" s="7"/>
      <c r="I128" s="7"/>
      <c r="J128" s="7"/>
      <c r="K128" s="5"/>
      <c r="L128" s="7"/>
      <c r="M128" s="5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5">
        <v>0.0</v>
      </c>
      <c r="AR128" s="5"/>
    </row>
    <row r="129">
      <c r="A129" s="4" t="s">
        <v>171</v>
      </c>
      <c r="B129" s="5">
        <v>2018.0</v>
      </c>
      <c r="C129" s="5">
        <v>109.0</v>
      </c>
      <c r="D129" s="5">
        <v>141.0</v>
      </c>
      <c r="E129" s="6">
        <f t="shared" si="5"/>
        <v>1.293577982</v>
      </c>
      <c r="F129" s="5">
        <f t="shared" si="1"/>
        <v>0.7730496454</v>
      </c>
      <c r="G129" s="7"/>
      <c r="H129" s="7"/>
      <c r="I129" s="7"/>
      <c r="J129" s="7"/>
      <c r="K129" s="5"/>
      <c r="L129" s="7"/>
      <c r="M129" s="5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5">
        <v>0.0</v>
      </c>
      <c r="AR129" s="5"/>
    </row>
    <row r="130">
      <c r="A130" s="4" t="s">
        <v>172</v>
      </c>
      <c r="B130" s="5">
        <v>2014.0</v>
      </c>
      <c r="C130" s="5">
        <v>272.0</v>
      </c>
      <c r="D130" s="5">
        <v>213.0</v>
      </c>
      <c r="E130" s="6">
        <f t="shared" si="5"/>
        <v>0.7830882353</v>
      </c>
      <c r="F130" s="5">
        <f t="shared" si="1"/>
        <v>0.7830882353</v>
      </c>
      <c r="G130" s="7"/>
      <c r="H130" s="7"/>
      <c r="I130" s="7"/>
      <c r="J130" s="7"/>
      <c r="K130" s="5"/>
      <c r="L130" s="7"/>
      <c r="M130" s="5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5">
        <v>0.0</v>
      </c>
      <c r="AR130" s="5"/>
    </row>
    <row r="131">
      <c r="A131" s="4" t="s">
        <v>173</v>
      </c>
      <c r="B131" s="5">
        <v>2017.0</v>
      </c>
      <c r="C131" s="5">
        <v>176.0</v>
      </c>
      <c r="D131" s="5">
        <v>139.0</v>
      </c>
      <c r="E131" s="6">
        <f t="shared" si="5"/>
        <v>0.7897727273</v>
      </c>
      <c r="F131" s="5">
        <f t="shared" si="1"/>
        <v>0.7897727273</v>
      </c>
      <c r="G131" s="7"/>
      <c r="H131" s="7"/>
      <c r="I131" s="5">
        <v>4.0</v>
      </c>
      <c r="J131" s="7"/>
      <c r="K131" s="5">
        <v>41.0</v>
      </c>
      <c r="L131" s="7"/>
      <c r="M131" s="5"/>
      <c r="N131" s="7"/>
      <c r="O131" s="5">
        <v>260.0</v>
      </c>
      <c r="P131" s="7"/>
      <c r="Q131" s="7"/>
      <c r="R131" s="5">
        <v>8.0</v>
      </c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5">
        <v>313.0</v>
      </c>
      <c r="AR131" s="5"/>
    </row>
    <row r="132">
      <c r="A132" s="4" t="s">
        <v>174</v>
      </c>
      <c r="B132" s="5">
        <v>2020.0</v>
      </c>
      <c r="C132" s="5">
        <v>124.0</v>
      </c>
      <c r="D132" s="5">
        <v>156.0</v>
      </c>
      <c r="E132" s="6">
        <f t="shared" si="5"/>
        <v>1.258064516</v>
      </c>
      <c r="F132" s="5">
        <f t="shared" si="1"/>
        <v>0.7948717949</v>
      </c>
      <c r="G132" s="7"/>
      <c r="H132" s="7"/>
      <c r="I132" s="7"/>
      <c r="J132" s="7"/>
      <c r="K132" s="5">
        <v>76.0</v>
      </c>
      <c r="L132" s="7"/>
      <c r="M132" s="5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5">
        <v>204.0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5">
        <v>280.0</v>
      </c>
      <c r="AR132" s="5"/>
    </row>
    <row r="133">
      <c r="A133" s="4" t="s">
        <v>175</v>
      </c>
      <c r="B133" s="5">
        <v>2016.0</v>
      </c>
      <c r="C133" s="5">
        <v>113.0</v>
      </c>
      <c r="D133" s="5">
        <v>141.0</v>
      </c>
      <c r="E133" s="6">
        <f t="shared" si="5"/>
        <v>1.247787611</v>
      </c>
      <c r="F133" s="5">
        <f t="shared" si="1"/>
        <v>0.8014184397</v>
      </c>
      <c r="G133" s="7"/>
      <c r="H133" s="7"/>
      <c r="I133" s="7"/>
      <c r="J133" s="7"/>
      <c r="K133" s="5"/>
      <c r="L133" s="7"/>
      <c r="M133" s="5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5">
        <v>0.0</v>
      </c>
      <c r="AR133" s="5"/>
    </row>
    <row r="134">
      <c r="A134" s="4" t="s">
        <v>176</v>
      </c>
      <c r="B134" s="5">
        <v>2015.0</v>
      </c>
      <c r="C134" s="5">
        <v>141.0</v>
      </c>
      <c r="D134" s="5">
        <v>175.0</v>
      </c>
      <c r="E134" s="6">
        <f t="shared" si="5"/>
        <v>1.241134752</v>
      </c>
      <c r="F134" s="5">
        <f t="shared" si="1"/>
        <v>0.8057142857</v>
      </c>
      <c r="G134" s="7"/>
      <c r="H134" s="7"/>
      <c r="I134" s="7"/>
      <c r="J134" s="7"/>
      <c r="K134" s="5"/>
      <c r="L134" s="7"/>
      <c r="M134" s="5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5">
        <v>0.0</v>
      </c>
      <c r="AR134" s="5"/>
    </row>
    <row r="135">
      <c r="A135" s="4" t="s">
        <v>177</v>
      </c>
      <c r="B135" s="5">
        <v>2016.0</v>
      </c>
      <c r="C135" s="5">
        <v>435.0</v>
      </c>
      <c r="D135" s="5">
        <v>351.0</v>
      </c>
      <c r="E135" s="6">
        <f t="shared" si="5"/>
        <v>0.8068965517</v>
      </c>
      <c r="F135" s="5">
        <f t="shared" si="1"/>
        <v>0.8068965517</v>
      </c>
      <c r="G135" s="7"/>
      <c r="H135" s="7"/>
      <c r="I135" s="7"/>
      <c r="J135" s="7"/>
      <c r="K135" s="5"/>
      <c r="L135" s="7"/>
      <c r="M135" s="5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5">
        <v>0.0</v>
      </c>
      <c r="AR135" s="5"/>
    </row>
    <row r="136">
      <c r="A136" s="4" t="s">
        <v>178</v>
      </c>
      <c r="B136" s="5">
        <v>2015.0</v>
      </c>
      <c r="C136" s="7">
        <f>46+50+23</f>
        <v>119</v>
      </c>
      <c r="D136" s="7">
        <f>41+37+46+23</f>
        <v>147</v>
      </c>
      <c r="E136" s="6">
        <f t="shared" si="5"/>
        <v>1.235294118</v>
      </c>
      <c r="F136" s="5">
        <f t="shared" si="1"/>
        <v>0.8095238095</v>
      </c>
      <c r="G136" s="7"/>
      <c r="H136" s="7"/>
      <c r="I136" s="7"/>
      <c r="J136" s="7"/>
      <c r="K136" s="5"/>
      <c r="L136" s="7"/>
      <c r="M136" s="5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5">
        <v>0.0</v>
      </c>
      <c r="AR136" s="5"/>
    </row>
    <row r="137">
      <c r="A137" s="4" t="s">
        <v>179</v>
      </c>
      <c r="B137" s="5">
        <v>2015.0</v>
      </c>
      <c r="C137" s="5">
        <v>275.0</v>
      </c>
      <c r="D137" s="5">
        <v>223.0</v>
      </c>
      <c r="E137" s="6">
        <f t="shared" si="5"/>
        <v>0.8109090909</v>
      </c>
      <c r="F137" s="5">
        <f t="shared" si="1"/>
        <v>0.8109090909</v>
      </c>
      <c r="G137" s="7"/>
      <c r="H137" s="7"/>
      <c r="I137" s="7"/>
      <c r="J137" s="7"/>
      <c r="K137" s="5">
        <v>15.0</v>
      </c>
      <c r="L137" s="7"/>
      <c r="M137" s="5">
        <v>1.0</v>
      </c>
      <c r="N137" s="7"/>
      <c r="O137" s="7"/>
      <c r="P137" s="7"/>
      <c r="Q137" s="7"/>
      <c r="R137" s="5">
        <v>5.0</v>
      </c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5">
        <v>5.0</v>
      </c>
      <c r="AF137" s="5">
        <v>1.0</v>
      </c>
      <c r="AG137" s="5">
        <v>10.0</v>
      </c>
      <c r="AH137" s="5">
        <v>451.0</v>
      </c>
      <c r="AI137" s="5">
        <v>1.0</v>
      </c>
      <c r="AJ137" s="5">
        <v>3.0</v>
      </c>
      <c r="AK137" s="7"/>
      <c r="AL137" s="7"/>
      <c r="AM137" s="7"/>
      <c r="AN137" s="7"/>
      <c r="AO137" s="7"/>
      <c r="AP137" s="7"/>
      <c r="AQ137" s="5">
        <v>492.0</v>
      </c>
      <c r="AR137" s="5"/>
    </row>
    <row r="138">
      <c r="A138" s="4" t="s">
        <v>180</v>
      </c>
      <c r="B138" s="5">
        <v>2008.0</v>
      </c>
      <c r="C138" s="5">
        <v>91.0</v>
      </c>
      <c r="D138" s="5">
        <v>112.0</v>
      </c>
      <c r="E138" s="6">
        <f t="shared" si="5"/>
        <v>1.230769231</v>
      </c>
      <c r="F138" s="5">
        <f t="shared" si="1"/>
        <v>0.8125</v>
      </c>
      <c r="G138" s="7"/>
      <c r="H138" s="7"/>
      <c r="I138" s="7"/>
      <c r="J138" s="7"/>
      <c r="K138" s="5"/>
      <c r="L138" s="7"/>
      <c r="M138" s="5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5">
        <v>0.0</v>
      </c>
      <c r="AR138" s="5"/>
    </row>
    <row r="139">
      <c r="A139" s="4" t="s">
        <v>181</v>
      </c>
      <c r="B139" s="5">
        <v>2008.0</v>
      </c>
      <c r="C139" s="5">
        <v>119.0</v>
      </c>
      <c r="D139" s="5">
        <v>145.0</v>
      </c>
      <c r="E139" s="6">
        <f t="shared" si="5"/>
        <v>1.218487395</v>
      </c>
      <c r="F139" s="5">
        <f t="shared" si="1"/>
        <v>0.8206896552</v>
      </c>
      <c r="G139" s="5"/>
      <c r="H139" s="5">
        <v>237.0</v>
      </c>
      <c r="I139" s="5">
        <v>2.0</v>
      </c>
      <c r="J139" s="7"/>
      <c r="K139" s="5">
        <v>24.0</v>
      </c>
      <c r="L139" s="7"/>
      <c r="M139" s="5"/>
      <c r="N139" s="7"/>
      <c r="O139" s="7"/>
      <c r="P139" s="7"/>
      <c r="Q139" s="7"/>
      <c r="R139" s="5">
        <v>1.0</v>
      </c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5">
        <v>264.0</v>
      </c>
      <c r="AR139" s="5"/>
    </row>
    <row r="140">
      <c r="A140" s="4" t="s">
        <v>182</v>
      </c>
      <c r="B140" s="5">
        <v>2006.0</v>
      </c>
      <c r="C140" s="7">
        <f>1+18+2+2</f>
        <v>23</v>
      </c>
      <c r="D140" s="7">
        <f>1+21+6</f>
        <v>28</v>
      </c>
      <c r="E140" s="6">
        <f t="shared" si="5"/>
        <v>1.217391304</v>
      </c>
      <c r="F140" s="5">
        <f t="shared" si="1"/>
        <v>0.8214285714</v>
      </c>
      <c r="G140" s="7"/>
      <c r="H140" s="7"/>
      <c r="I140" s="7"/>
      <c r="J140" s="7"/>
      <c r="K140" s="5"/>
      <c r="L140" s="7"/>
      <c r="M140" s="5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5">
        <v>0.0</v>
      </c>
      <c r="AR140" s="5"/>
    </row>
    <row r="141">
      <c r="A141" s="4" t="s">
        <v>183</v>
      </c>
      <c r="B141" s="5">
        <v>2010.0</v>
      </c>
      <c r="C141" s="5">
        <v>165.0</v>
      </c>
      <c r="D141" s="5">
        <v>200.0</v>
      </c>
      <c r="E141" s="6">
        <f t="shared" si="5"/>
        <v>1.212121212</v>
      </c>
      <c r="F141" s="5">
        <f t="shared" si="1"/>
        <v>0.825</v>
      </c>
      <c r="G141" s="5"/>
      <c r="H141" s="5">
        <v>365.0</v>
      </c>
      <c r="I141" s="7"/>
      <c r="J141" s="7"/>
      <c r="K141" s="5"/>
      <c r="L141" s="7"/>
      <c r="M141" s="5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5">
        <v>365.0</v>
      </c>
      <c r="AR141" s="5"/>
    </row>
    <row r="142">
      <c r="A142" s="4" t="s">
        <v>184</v>
      </c>
      <c r="B142" s="5">
        <v>2014.0</v>
      </c>
      <c r="C142" s="5">
        <v>283.0</v>
      </c>
      <c r="D142" s="5">
        <v>341.0</v>
      </c>
      <c r="E142" s="6">
        <f t="shared" si="5"/>
        <v>1.204946996</v>
      </c>
      <c r="F142" s="5">
        <f t="shared" si="1"/>
        <v>0.8299120235</v>
      </c>
      <c r="G142" s="7"/>
      <c r="H142" s="7"/>
      <c r="I142" s="7"/>
      <c r="J142" s="7"/>
      <c r="K142" s="5"/>
      <c r="L142" s="7"/>
      <c r="M142" s="5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5">
        <v>0.0</v>
      </c>
      <c r="AR142" s="5"/>
    </row>
    <row r="143">
      <c r="A143" s="4" t="s">
        <v>185</v>
      </c>
      <c r="B143" s="5">
        <v>2008.0</v>
      </c>
      <c r="C143" s="5">
        <v>138.0</v>
      </c>
      <c r="D143" s="5">
        <v>166.0</v>
      </c>
      <c r="E143" s="6">
        <f t="shared" si="5"/>
        <v>1.202898551</v>
      </c>
      <c r="F143" s="5">
        <f t="shared" si="1"/>
        <v>0.8313253012</v>
      </c>
      <c r="G143" s="7"/>
      <c r="H143" s="7"/>
      <c r="I143" s="7"/>
      <c r="J143" s="7"/>
      <c r="K143" s="5"/>
      <c r="L143" s="7"/>
      <c r="M143" s="5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5">
        <v>0.0</v>
      </c>
      <c r="AR143" s="5"/>
    </row>
    <row r="144">
      <c r="A144" s="4" t="s">
        <v>186</v>
      </c>
      <c r="B144" s="5">
        <v>2012.0</v>
      </c>
      <c r="C144" s="5">
        <v>12.0</v>
      </c>
      <c r="D144" s="5">
        <v>10.0</v>
      </c>
      <c r="E144" s="6">
        <f t="shared" si="5"/>
        <v>0.8333333333</v>
      </c>
      <c r="F144" s="5">
        <f t="shared" si="1"/>
        <v>0.8333333333</v>
      </c>
      <c r="G144" s="7"/>
      <c r="H144" s="7"/>
      <c r="I144" s="7"/>
      <c r="J144" s="7"/>
      <c r="K144" s="5"/>
      <c r="L144" s="7"/>
      <c r="M144" s="5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5">
        <v>0.0</v>
      </c>
      <c r="AR144" s="5"/>
    </row>
    <row r="145">
      <c r="A145" s="4" t="s">
        <v>187</v>
      </c>
      <c r="B145" s="5">
        <v>2015.0</v>
      </c>
      <c r="C145" s="5">
        <v>240.0</v>
      </c>
      <c r="D145" s="5">
        <v>202.0</v>
      </c>
      <c r="E145" s="6">
        <f t="shared" si="5"/>
        <v>0.8416666667</v>
      </c>
      <c r="F145" s="5">
        <f t="shared" si="1"/>
        <v>0.8416666667</v>
      </c>
      <c r="G145" s="5"/>
      <c r="H145" s="5">
        <v>399.0</v>
      </c>
      <c r="I145" s="7"/>
      <c r="J145" s="7"/>
      <c r="K145" s="5">
        <v>13.0</v>
      </c>
      <c r="L145" s="7"/>
      <c r="M145" s="5"/>
      <c r="N145" s="7"/>
      <c r="O145" s="7"/>
      <c r="P145" s="7"/>
      <c r="Q145" s="7"/>
      <c r="R145" s="5">
        <v>2.0</v>
      </c>
      <c r="S145" s="5">
        <v>1.0</v>
      </c>
      <c r="T145" s="7"/>
      <c r="U145" s="7"/>
      <c r="V145" s="7"/>
      <c r="W145" s="7"/>
      <c r="X145" s="5">
        <v>3.0</v>
      </c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5">
        <v>1.0</v>
      </c>
      <c r="AL145" s="5">
        <v>1.0</v>
      </c>
      <c r="AM145" s="7"/>
      <c r="AN145" s="7"/>
      <c r="AO145" s="7"/>
      <c r="AP145" s="7"/>
      <c r="AQ145" s="5">
        <v>420.0</v>
      </c>
      <c r="AR145" s="5"/>
    </row>
    <row r="146">
      <c r="A146" s="4" t="s">
        <v>188</v>
      </c>
      <c r="B146" s="5">
        <v>2012.0</v>
      </c>
      <c r="C146" s="5">
        <v>190.0</v>
      </c>
      <c r="D146" s="5">
        <v>160.0</v>
      </c>
      <c r="E146" s="6">
        <f t="shared" si="5"/>
        <v>0.8421052632</v>
      </c>
      <c r="F146" s="5">
        <f t="shared" si="1"/>
        <v>0.8421052632</v>
      </c>
      <c r="G146" s="7"/>
      <c r="H146" s="7"/>
      <c r="I146" s="7"/>
      <c r="J146" s="7"/>
      <c r="K146" s="5"/>
      <c r="L146" s="7"/>
      <c r="M146" s="5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5">
        <v>0.0</v>
      </c>
      <c r="AR146" s="5"/>
    </row>
    <row r="147">
      <c r="A147" s="4" t="s">
        <v>189</v>
      </c>
      <c r="B147" s="5">
        <v>2017.0</v>
      </c>
      <c r="C147" s="5">
        <v>115.0</v>
      </c>
      <c r="D147" s="5">
        <v>136.0</v>
      </c>
      <c r="E147" s="6">
        <f t="shared" si="5"/>
        <v>1.182608696</v>
      </c>
      <c r="F147" s="5">
        <f t="shared" si="1"/>
        <v>0.8455882353</v>
      </c>
      <c r="G147" s="7"/>
      <c r="H147" s="7"/>
      <c r="I147" s="7"/>
      <c r="J147" s="7"/>
      <c r="K147" s="5"/>
      <c r="L147" s="7"/>
      <c r="M147" s="5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5">
        <v>0.0</v>
      </c>
      <c r="AR147" s="5"/>
    </row>
    <row r="148">
      <c r="A148" s="4" t="s">
        <v>190</v>
      </c>
      <c r="B148" s="5">
        <v>2013.0</v>
      </c>
      <c r="C148" s="5">
        <v>197.0</v>
      </c>
      <c r="D148" s="5">
        <v>232.0</v>
      </c>
      <c r="E148" s="6">
        <f t="shared" si="5"/>
        <v>1.177664975</v>
      </c>
      <c r="F148" s="5">
        <f t="shared" si="1"/>
        <v>0.849137931</v>
      </c>
      <c r="G148" s="7"/>
      <c r="H148" s="7"/>
      <c r="I148" s="7"/>
      <c r="J148" s="7"/>
      <c r="K148" s="5"/>
      <c r="L148" s="7"/>
      <c r="M148" s="5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5">
        <v>0.0</v>
      </c>
      <c r="AR148" s="5"/>
    </row>
    <row r="149">
      <c r="A149" s="4" t="s">
        <v>191</v>
      </c>
      <c r="B149" s="5">
        <v>2012.0</v>
      </c>
      <c r="C149" s="5">
        <v>442.0</v>
      </c>
      <c r="D149" s="5">
        <v>518.0</v>
      </c>
      <c r="E149" s="6">
        <f t="shared" si="5"/>
        <v>1.171945701</v>
      </c>
      <c r="F149" s="5">
        <f t="shared" si="1"/>
        <v>0.8532818533</v>
      </c>
      <c r="G149" s="7"/>
      <c r="H149" s="7"/>
      <c r="I149" s="7"/>
      <c r="J149" s="7"/>
      <c r="K149" s="5"/>
      <c r="L149" s="7"/>
      <c r="M149" s="5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5">
        <v>0.0</v>
      </c>
      <c r="AR149" s="5"/>
    </row>
    <row r="150">
      <c r="A150" s="4" t="s">
        <v>192</v>
      </c>
      <c r="B150" s="5">
        <v>2012.0</v>
      </c>
      <c r="C150" s="5">
        <v>127.0</v>
      </c>
      <c r="D150" s="5">
        <v>148.0</v>
      </c>
      <c r="E150" s="6">
        <f t="shared" si="5"/>
        <v>1.165354331</v>
      </c>
      <c r="F150" s="5">
        <f t="shared" si="1"/>
        <v>0.8581081081</v>
      </c>
      <c r="G150" s="7"/>
      <c r="H150" s="7"/>
      <c r="I150" s="5">
        <v>7.0</v>
      </c>
      <c r="J150" s="5">
        <v>8.0</v>
      </c>
      <c r="K150" s="5">
        <v>16.0</v>
      </c>
      <c r="L150" s="7"/>
      <c r="M150" s="5"/>
      <c r="N150" s="7"/>
      <c r="O150" s="5">
        <v>244.0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5">
        <v>275.0</v>
      </c>
      <c r="AR150" s="5"/>
    </row>
    <row r="151">
      <c r="A151" s="4" t="s">
        <v>193</v>
      </c>
      <c r="B151" s="5">
        <v>2018.0</v>
      </c>
      <c r="C151" s="5">
        <v>266.0</v>
      </c>
      <c r="D151" s="5">
        <v>309.0</v>
      </c>
      <c r="E151" s="6">
        <f t="shared" si="5"/>
        <v>1.161654135</v>
      </c>
      <c r="F151" s="5">
        <f t="shared" si="1"/>
        <v>0.8608414239</v>
      </c>
      <c r="G151" s="7"/>
      <c r="H151" s="7"/>
      <c r="I151" s="7"/>
      <c r="J151" s="7"/>
      <c r="K151" s="5"/>
      <c r="L151" s="7"/>
      <c r="M151" s="5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5">
        <v>0.0</v>
      </c>
      <c r="AR151" s="5"/>
    </row>
    <row r="152">
      <c r="A152" s="4" t="s">
        <v>194</v>
      </c>
      <c r="B152" s="5">
        <v>2020.0</v>
      </c>
      <c r="C152" s="5">
        <v>124.0</v>
      </c>
      <c r="D152" s="5">
        <v>144.0</v>
      </c>
      <c r="E152" s="6">
        <f t="shared" si="5"/>
        <v>1.161290323</v>
      </c>
      <c r="F152" s="5">
        <f t="shared" si="1"/>
        <v>0.8611111111</v>
      </c>
      <c r="G152" s="7"/>
      <c r="H152" s="7"/>
      <c r="I152" s="7"/>
      <c r="J152" s="7"/>
      <c r="K152" s="5">
        <v>68.0</v>
      </c>
      <c r="L152" s="7"/>
      <c r="M152" s="5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5">
        <v>200.0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5">
        <v>268.0</v>
      </c>
      <c r="AR152" s="5"/>
    </row>
    <row r="153">
      <c r="A153" s="4" t="s">
        <v>195</v>
      </c>
      <c r="B153" s="5">
        <v>2020.0</v>
      </c>
      <c r="C153" s="5">
        <v>382.0</v>
      </c>
      <c r="D153" s="5">
        <v>330.0</v>
      </c>
      <c r="E153" s="6">
        <f t="shared" si="5"/>
        <v>0.8638743455</v>
      </c>
      <c r="F153" s="5">
        <f t="shared" si="1"/>
        <v>0.8638743455</v>
      </c>
      <c r="G153" s="7"/>
      <c r="H153" s="7"/>
      <c r="I153" s="7"/>
      <c r="J153" s="7"/>
      <c r="K153" s="5">
        <v>77.0</v>
      </c>
      <c r="L153" s="7"/>
      <c r="M153" s="5"/>
      <c r="N153" s="7"/>
      <c r="O153" s="5">
        <v>602.0</v>
      </c>
      <c r="P153" s="7"/>
      <c r="Q153" s="7"/>
      <c r="R153" s="5">
        <v>33.0</v>
      </c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5">
        <v>712.0</v>
      </c>
      <c r="AR153" s="5"/>
    </row>
    <row r="154">
      <c r="A154" s="4" t="s">
        <v>196</v>
      </c>
      <c r="B154" s="5">
        <v>2017.0</v>
      </c>
      <c r="C154" s="5">
        <v>235.0</v>
      </c>
      <c r="D154" s="5">
        <v>272.0</v>
      </c>
      <c r="E154" s="6">
        <f t="shared" si="5"/>
        <v>1.157446809</v>
      </c>
      <c r="F154" s="5">
        <f t="shared" si="1"/>
        <v>0.8639705882</v>
      </c>
      <c r="G154" s="7"/>
      <c r="H154" s="7"/>
      <c r="I154" s="7"/>
      <c r="J154" s="7"/>
      <c r="K154" s="5">
        <v>511.0</v>
      </c>
      <c r="L154" s="7"/>
      <c r="M154" s="5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5">
        <v>511.0</v>
      </c>
      <c r="AR154" s="5"/>
    </row>
    <row r="155">
      <c r="A155" s="4" t="s">
        <v>197</v>
      </c>
      <c r="B155" s="5">
        <v>2014.0</v>
      </c>
      <c r="C155" s="5">
        <v>123.0</v>
      </c>
      <c r="D155" s="5">
        <v>141.0</v>
      </c>
      <c r="E155" s="6">
        <f t="shared" si="5"/>
        <v>1.146341463</v>
      </c>
      <c r="F155" s="5">
        <f t="shared" si="1"/>
        <v>0.8723404255</v>
      </c>
      <c r="G155" s="7"/>
      <c r="H155" s="7"/>
      <c r="I155" s="7"/>
      <c r="J155" s="7"/>
      <c r="K155" s="5"/>
      <c r="L155" s="7"/>
      <c r="M155" s="5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5">
        <v>0.0</v>
      </c>
      <c r="AR155" s="5"/>
    </row>
    <row r="156">
      <c r="A156" s="4" t="s">
        <v>198</v>
      </c>
      <c r="B156" s="5">
        <v>2009.0</v>
      </c>
      <c r="C156" s="5">
        <v>134.0</v>
      </c>
      <c r="D156" s="5">
        <v>117.0</v>
      </c>
      <c r="E156" s="6">
        <f t="shared" si="5"/>
        <v>0.8731343284</v>
      </c>
      <c r="F156" s="5">
        <f t="shared" si="1"/>
        <v>0.8731343284</v>
      </c>
      <c r="G156" s="7"/>
      <c r="H156" s="7"/>
      <c r="I156" s="7"/>
      <c r="J156" s="7"/>
      <c r="K156" s="5"/>
      <c r="L156" s="7"/>
      <c r="M156" s="5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5">
        <v>0.0</v>
      </c>
      <c r="AR156" s="5"/>
    </row>
    <row r="157">
      <c r="A157" s="4" t="s">
        <v>199</v>
      </c>
      <c r="B157" s="5">
        <v>2010.0</v>
      </c>
      <c r="C157" s="5">
        <v>24.0</v>
      </c>
      <c r="D157" s="5">
        <v>21.0</v>
      </c>
      <c r="E157" s="6">
        <f t="shared" si="5"/>
        <v>0.875</v>
      </c>
      <c r="F157" s="5">
        <f t="shared" si="1"/>
        <v>0.875</v>
      </c>
      <c r="G157" s="7"/>
      <c r="H157" s="7"/>
      <c r="I157" s="7"/>
      <c r="J157" s="7"/>
      <c r="K157" s="5"/>
      <c r="L157" s="7"/>
      <c r="M157" s="5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5">
        <v>0.0</v>
      </c>
      <c r="AR157" s="5"/>
    </row>
    <row r="158">
      <c r="A158" s="4" t="s">
        <v>200</v>
      </c>
      <c r="B158" s="5">
        <v>2019.0</v>
      </c>
      <c r="C158" s="5">
        <v>289.0</v>
      </c>
      <c r="D158" s="5">
        <v>253.0</v>
      </c>
      <c r="E158" s="6">
        <f t="shared" si="5"/>
        <v>0.875432526</v>
      </c>
      <c r="F158" s="5">
        <f t="shared" si="1"/>
        <v>0.875432526</v>
      </c>
      <c r="G158" s="7"/>
      <c r="H158" s="7"/>
      <c r="I158" s="7"/>
      <c r="J158" s="7"/>
      <c r="K158" s="5"/>
      <c r="L158" s="7"/>
      <c r="M158" s="5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5">
        <v>0.0</v>
      </c>
      <c r="AR158" s="5"/>
    </row>
    <row r="159">
      <c r="A159" s="4" t="s">
        <v>201</v>
      </c>
      <c r="B159" s="5">
        <v>2017.0</v>
      </c>
      <c r="C159" s="5">
        <v>120.0</v>
      </c>
      <c r="D159" s="5">
        <v>136.0</v>
      </c>
      <c r="E159" s="6">
        <f t="shared" si="5"/>
        <v>1.133333333</v>
      </c>
      <c r="F159" s="5">
        <f t="shared" si="1"/>
        <v>0.8823529412</v>
      </c>
      <c r="G159" s="7"/>
      <c r="H159" s="7"/>
      <c r="I159" s="7"/>
      <c r="J159" s="7"/>
      <c r="K159" s="5"/>
      <c r="L159" s="7"/>
      <c r="M159" s="5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5">
        <v>0.0</v>
      </c>
      <c r="AR159" s="5"/>
    </row>
    <row r="160">
      <c r="A160" s="4" t="s">
        <v>202</v>
      </c>
      <c r="B160" s="5">
        <v>2019.0</v>
      </c>
      <c r="C160" s="5">
        <v>534.0</v>
      </c>
      <c r="D160" s="5">
        <v>601.0</v>
      </c>
      <c r="E160" s="6">
        <f t="shared" si="5"/>
        <v>1.125468165</v>
      </c>
      <c r="F160" s="5">
        <f t="shared" si="1"/>
        <v>0.8885191348</v>
      </c>
      <c r="G160" s="7"/>
      <c r="H160" s="7"/>
      <c r="I160" s="7"/>
      <c r="J160" s="7"/>
      <c r="K160" s="5"/>
      <c r="L160" s="7"/>
      <c r="M160" s="5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5">
        <v>0.0</v>
      </c>
      <c r="AR160" s="5"/>
    </row>
    <row r="161">
      <c r="A161" s="4" t="s">
        <v>203</v>
      </c>
      <c r="B161" s="5">
        <v>2011.0</v>
      </c>
      <c r="C161" s="5">
        <v>83.0</v>
      </c>
      <c r="D161" s="5">
        <v>93.0</v>
      </c>
      <c r="E161" s="6">
        <f t="shared" si="5"/>
        <v>1.120481928</v>
      </c>
      <c r="F161" s="5">
        <f t="shared" si="1"/>
        <v>0.8924731183</v>
      </c>
      <c r="G161" s="7"/>
      <c r="H161" s="7"/>
      <c r="I161" s="7"/>
      <c r="J161" s="7"/>
      <c r="K161" s="5"/>
      <c r="L161" s="7"/>
      <c r="M161" s="5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5">
        <v>0.0</v>
      </c>
      <c r="AR161" s="5"/>
    </row>
    <row r="162">
      <c r="A162" s="4" t="s">
        <v>204</v>
      </c>
      <c r="B162" s="5">
        <v>2019.0</v>
      </c>
      <c r="C162" s="5">
        <v>594.0</v>
      </c>
      <c r="D162" s="5">
        <v>535.0</v>
      </c>
      <c r="E162" s="6">
        <f t="shared" si="5"/>
        <v>0.9006734007</v>
      </c>
      <c r="F162" s="5">
        <f t="shared" si="1"/>
        <v>0.9006734007</v>
      </c>
      <c r="G162" s="7"/>
      <c r="H162" s="7"/>
      <c r="I162" s="7"/>
      <c r="J162" s="7"/>
      <c r="K162" s="5"/>
      <c r="L162" s="7"/>
      <c r="M162" s="5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5">
        <v>0.0</v>
      </c>
      <c r="AR162" s="5"/>
    </row>
    <row r="163">
      <c r="A163" s="4" t="s">
        <v>205</v>
      </c>
      <c r="B163" s="5">
        <v>2008.0</v>
      </c>
      <c r="C163" s="5">
        <v>82.0</v>
      </c>
      <c r="D163" s="5">
        <v>91.0</v>
      </c>
      <c r="E163" s="6">
        <f t="shared" si="5"/>
        <v>1.109756098</v>
      </c>
      <c r="F163" s="5">
        <f t="shared" si="1"/>
        <v>0.9010989011</v>
      </c>
      <c r="G163" s="7"/>
      <c r="H163" s="7"/>
      <c r="I163" s="7"/>
      <c r="J163" s="7"/>
      <c r="K163" s="5"/>
      <c r="L163" s="7"/>
      <c r="M163" s="5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5">
        <v>0.0</v>
      </c>
      <c r="AR163" s="5"/>
    </row>
    <row r="164">
      <c r="A164" s="4" t="s">
        <v>206</v>
      </c>
      <c r="B164" s="5">
        <v>2016.0</v>
      </c>
      <c r="C164" s="5">
        <v>68.0</v>
      </c>
      <c r="D164" s="5">
        <v>75.0</v>
      </c>
      <c r="E164" s="6">
        <f t="shared" si="5"/>
        <v>1.102941176</v>
      </c>
      <c r="F164" s="5">
        <f t="shared" si="1"/>
        <v>0.9066666667</v>
      </c>
      <c r="G164" s="7"/>
      <c r="H164" s="7"/>
      <c r="I164" s="7"/>
      <c r="J164" s="7"/>
      <c r="K164" s="5"/>
      <c r="L164" s="7"/>
      <c r="M164" s="5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5">
        <v>0.0</v>
      </c>
      <c r="AR164" s="5"/>
    </row>
    <row r="165">
      <c r="A165" s="4" t="s">
        <v>207</v>
      </c>
      <c r="B165" s="5">
        <v>2015.0</v>
      </c>
      <c r="C165" s="5">
        <v>460.0</v>
      </c>
      <c r="D165" s="5">
        <v>420.0</v>
      </c>
      <c r="E165" s="6">
        <f t="shared" si="5"/>
        <v>0.9130434783</v>
      </c>
      <c r="F165" s="5">
        <f t="shared" si="1"/>
        <v>0.9130434783</v>
      </c>
      <c r="G165" s="7"/>
      <c r="H165" s="7"/>
      <c r="I165" s="7"/>
      <c r="J165" s="7"/>
      <c r="K165" s="5"/>
      <c r="L165" s="7"/>
      <c r="M165" s="5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5">
        <v>0.0</v>
      </c>
      <c r="AR165" s="5"/>
    </row>
    <row r="166">
      <c r="A166" s="4" t="s">
        <v>208</v>
      </c>
      <c r="B166" s="5">
        <v>2015.0</v>
      </c>
      <c r="C166" s="5">
        <v>126.0</v>
      </c>
      <c r="D166" s="5">
        <v>137.0</v>
      </c>
      <c r="E166" s="6">
        <f t="shared" si="5"/>
        <v>1.087301587</v>
      </c>
      <c r="F166" s="5">
        <f t="shared" si="1"/>
        <v>0.9197080292</v>
      </c>
      <c r="G166" s="7"/>
      <c r="H166" s="7"/>
      <c r="I166" s="7"/>
      <c r="J166" s="7"/>
      <c r="K166" s="5"/>
      <c r="L166" s="7"/>
      <c r="M166" s="5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5">
        <v>0.0</v>
      </c>
      <c r="AR166" s="5"/>
    </row>
    <row r="167">
      <c r="A167" s="4" t="s">
        <v>209</v>
      </c>
      <c r="B167" s="5">
        <v>2020.0</v>
      </c>
      <c r="C167" s="5">
        <v>305.0</v>
      </c>
      <c r="D167" s="5">
        <v>282.0</v>
      </c>
      <c r="E167" s="6">
        <f t="shared" si="5"/>
        <v>0.9245901639</v>
      </c>
      <c r="F167" s="5">
        <f t="shared" si="1"/>
        <v>0.9245901639</v>
      </c>
      <c r="G167" s="7"/>
      <c r="H167" s="7"/>
      <c r="I167" s="7"/>
      <c r="J167" s="7"/>
      <c r="K167" s="5"/>
      <c r="L167" s="7"/>
      <c r="M167" s="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5">
        <v>0.0</v>
      </c>
      <c r="AR167" s="5"/>
    </row>
    <row r="168">
      <c r="A168" s="4" t="s">
        <v>210</v>
      </c>
      <c r="B168" s="5">
        <v>2011.0</v>
      </c>
      <c r="C168" s="5">
        <v>321.0</v>
      </c>
      <c r="D168" s="5">
        <v>300.0</v>
      </c>
      <c r="E168" s="6">
        <f t="shared" si="5"/>
        <v>0.9345794393</v>
      </c>
      <c r="F168" s="5">
        <f t="shared" si="1"/>
        <v>0.9345794393</v>
      </c>
      <c r="G168" s="7"/>
      <c r="H168" s="7"/>
      <c r="I168" s="5">
        <v>127.0</v>
      </c>
      <c r="J168" s="7"/>
      <c r="K168" s="5">
        <v>64.0</v>
      </c>
      <c r="L168" s="7"/>
      <c r="M168" s="5"/>
      <c r="N168" s="7"/>
      <c r="O168" s="5">
        <v>430.0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5">
        <v>621.0</v>
      </c>
      <c r="AR168" s="5"/>
    </row>
    <row r="169">
      <c r="A169" s="4" t="s">
        <v>211</v>
      </c>
      <c r="B169" s="5">
        <v>2012.0</v>
      </c>
      <c r="C169" s="5">
        <v>173.0</v>
      </c>
      <c r="D169" s="5">
        <v>185.0</v>
      </c>
      <c r="E169" s="6">
        <f t="shared" si="5"/>
        <v>1.069364162</v>
      </c>
      <c r="F169" s="5">
        <f t="shared" si="1"/>
        <v>0.9351351351</v>
      </c>
      <c r="G169" s="7"/>
      <c r="H169" s="7"/>
      <c r="I169" s="7"/>
      <c r="J169" s="7"/>
      <c r="K169" s="5"/>
      <c r="L169" s="7"/>
      <c r="M169" s="5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5">
        <v>0.0</v>
      </c>
      <c r="AR169" s="5"/>
    </row>
    <row r="170">
      <c r="A170" s="4" t="s">
        <v>212</v>
      </c>
      <c r="B170" s="5">
        <v>2011.0</v>
      </c>
      <c r="C170" s="5">
        <v>357.0</v>
      </c>
      <c r="D170" s="5">
        <v>336.0</v>
      </c>
      <c r="E170" s="6">
        <f t="shared" si="5"/>
        <v>0.9411764706</v>
      </c>
      <c r="F170" s="5">
        <f t="shared" si="1"/>
        <v>0.9411764706</v>
      </c>
      <c r="G170" s="7"/>
      <c r="H170" s="7"/>
      <c r="I170" s="5">
        <v>127.0</v>
      </c>
      <c r="J170" s="7"/>
      <c r="K170" s="5">
        <v>72.0</v>
      </c>
      <c r="L170" s="7"/>
      <c r="M170" s="5"/>
      <c r="N170" s="7"/>
      <c r="O170" s="5">
        <v>494.0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5">
        <v>693.0</v>
      </c>
      <c r="AR170" s="5"/>
    </row>
    <row r="171">
      <c r="A171" s="4" t="s">
        <v>213</v>
      </c>
      <c r="B171" s="5">
        <v>2011.0</v>
      </c>
      <c r="C171" s="5">
        <v>652.0</v>
      </c>
      <c r="D171" s="5">
        <v>688.0</v>
      </c>
      <c r="E171" s="6">
        <f t="shared" si="5"/>
        <v>1.055214724</v>
      </c>
      <c r="F171" s="5">
        <f t="shared" si="1"/>
        <v>0.9476744186</v>
      </c>
      <c r="G171" s="7"/>
      <c r="H171" s="7"/>
      <c r="I171" s="7"/>
      <c r="J171" s="7"/>
      <c r="K171" s="5"/>
      <c r="L171" s="7"/>
      <c r="M171" s="5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>
        <v>0.0</v>
      </c>
      <c r="AR171" s="5"/>
    </row>
    <row r="172">
      <c r="A172" s="4" t="s">
        <v>214</v>
      </c>
      <c r="B172" s="5">
        <v>2017.0</v>
      </c>
      <c r="C172" s="7">
        <f>2+104</f>
        <v>106</v>
      </c>
      <c r="D172" s="7">
        <f>50+61</f>
        <v>111</v>
      </c>
      <c r="E172" s="6">
        <f t="shared" si="5"/>
        <v>1.047169811</v>
      </c>
      <c r="F172" s="5">
        <f t="shared" si="1"/>
        <v>0.954954955</v>
      </c>
      <c r="G172" s="7"/>
      <c r="H172" s="7"/>
      <c r="I172" s="7"/>
      <c r="J172" s="7"/>
      <c r="K172" s="5"/>
      <c r="L172" s="7"/>
      <c r="M172" s="5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5">
        <v>0.0</v>
      </c>
      <c r="AR172" s="5"/>
    </row>
    <row r="173">
      <c r="A173" s="4" t="s">
        <v>215</v>
      </c>
      <c r="B173" s="5">
        <v>2007.0</v>
      </c>
      <c r="C173" s="5">
        <v>305.0</v>
      </c>
      <c r="D173" s="5">
        <v>292.0</v>
      </c>
      <c r="E173" s="6">
        <f t="shared" si="5"/>
        <v>0.9573770492</v>
      </c>
      <c r="F173" s="5">
        <f t="shared" si="1"/>
        <v>0.9573770492</v>
      </c>
      <c r="G173" s="7"/>
      <c r="H173" s="7"/>
      <c r="I173" s="7"/>
      <c r="J173" s="7"/>
      <c r="K173" s="5"/>
      <c r="L173" s="7"/>
      <c r="M173" s="5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5">
        <v>0.0</v>
      </c>
      <c r="AR173" s="5"/>
    </row>
    <row r="174">
      <c r="A174" s="4" t="s">
        <v>216</v>
      </c>
      <c r="B174" s="5">
        <v>2012.0</v>
      </c>
      <c r="C174" s="5">
        <v>141.0</v>
      </c>
      <c r="D174" s="5">
        <v>147.0</v>
      </c>
      <c r="E174" s="6">
        <f t="shared" si="5"/>
        <v>1.042553191</v>
      </c>
      <c r="F174" s="5">
        <f t="shared" si="1"/>
        <v>0.9591836735</v>
      </c>
      <c r="G174" s="7"/>
      <c r="H174" s="7"/>
      <c r="I174" s="7"/>
      <c r="J174" s="7"/>
      <c r="K174" s="5"/>
      <c r="L174" s="7"/>
      <c r="M174" s="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5">
        <v>0.0</v>
      </c>
      <c r="AR174" s="5"/>
    </row>
    <row r="175">
      <c r="A175" s="4" t="s">
        <v>217</v>
      </c>
      <c r="B175" s="5">
        <v>2017.0</v>
      </c>
      <c r="C175" s="5">
        <v>373.0</v>
      </c>
      <c r="D175" s="5">
        <v>360.0</v>
      </c>
      <c r="E175" s="6">
        <f t="shared" si="5"/>
        <v>0.9651474531</v>
      </c>
      <c r="F175" s="5">
        <f t="shared" si="1"/>
        <v>0.9651474531</v>
      </c>
      <c r="G175" s="7"/>
      <c r="H175" s="7"/>
      <c r="I175" s="7"/>
      <c r="J175" s="7"/>
      <c r="K175" s="5"/>
      <c r="L175" s="7"/>
      <c r="M175" s="5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5">
        <v>0.0</v>
      </c>
      <c r="AR175" s="5"/>
    </row>
    <row r="176">
      <c r="A176" s="4" t="s">
        <v>218</v>
      </c>
      <c r="B176" s="5">
        <v>2015.0</v>
      </c>
      <c r="C176" s="5">
        <v>220.0</v>
      </c>
      <c r="D176" s="5">
        <v>223.0</v>
      </c>
      <c r="E176" s="6">
        <f t="shared" si="5"/>
        <v>1.013636364</v>
      </c>
      <c r="F176" s="5">
        <f t="shared" si="1"/>
        <v>0.9865470852</v>
      </c>
      <c r="G176" s="5"/>
      <c r="H176" s="5">
        <v>295.0</v>
      </c>
      <c r="I176" s="5">
        <v>6.0</v>
      </c>
      <c r="J176" s="7"/>
      <c r="K176" s="5">
        <v>12.0</v>
      </c>
      <c r="L176" s="7"/>
      <c r="M176" s="5"/>
      <c r="N176" s="7"/>
      <c r="O176" s="7"/>
      <c r="P176" s="7"/>
      <c r="Q176" s="7"/>
      <c r="R176" s="7"/>
      <c r="S176" s="7"/>
      <c r="T176" s="7"/>
      <c r="U176" s="7"/>
      <c r="V176" s="5">
        <v>1.0</v>
      </c>
      <c r="W176" s="7"/>
      <c r="X176" s="5">
        <v>84.0</v>
      </c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5">
        <v>398.0</v>
      </c>
      <c r="AR176" s="5"/>
    </row>
    <row r="177">
      <c r="A177" s="4" t="s">
        <v>219</v>
      </c>
      <c r="B177" s="5">
        <v>2018.0</v>
      </c>
      <c r="C177" s="5">
        <v>158.0</v>
      </c>
      <c r="D177" s="5">
        <v>156.0</v>
      </c>
      <c r="E177" s="6">
        <f t="shared" si="5"/>
        <v>0.9873417722</v>
      </c>
      <c r="F177" s="5">
        <f t="shared" si="1"/>
        <v>0.9873417722</v>
      </c>
      <c r="G177" s="7"/>
      <c r="H177" s="7"/>
      <c r="I177" s="7"/>
      <c r="J177" s="7"/>
      <c r="K177" s="5"/>
      <c r="L177" s="7"/>
      <c r="M177" s="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5">
        <v>0.0</v>
      </c>
      <c r="AR177" s="5"/>
    </row>
    <row r="178">
      <c r="A178" s="4" t="s">
        <v>220</v>
      </c>
      <c r="B178" s="5">
        <v>2011.0</v>
      </c>
      <c r="C178" s="5">
        <v>146.0</v>
      </c>
      <c r="D178" s="5">
        <v>147.0</v>
      </c>
      <c r="E178" s="6">
        <f t="shared" si="5"/>
        <v>1.006849315</v>
      </c>
      <c r="F178" s="5">
        <f t="shared" si="1"/>
        <v>0.9931972789</v>
      </c>
      <c r="G178" s="7"/>
      <c r="H178" s="7"/>
      <c r="I178" s="7"/>
      <c r="J178" s="7"/>
      <c r="K178" s="5"/>
      <c r="L178" s="7"/>
      <c r="M178" s="5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5">
        <v>0.0</v>
      </c>
      <c r="AR178" s="5"/>
    </row>
    <row r="179">
      <c r="A179" s="4" t="s">
        <v>221</v>
      </c>
      <c r="B179" s="5">
        <v>2016.0</v>
      </c>
      <c r="C179" s="5">
        <v>376.0</v>
      </c>
      <c r="D179" s="5">
        <v>378.0</v>
      </c>
      <c r="E179" s="6">
        <f t="shared" si="5"/>
        <v>1.005319149</v>
      </c>
      <c r="F179" s="5">
        <f t="shared" si="1"/>
        <v>0.9947089947</v>
      </c>
      <c r="G179" s="7"/>
      <c r="H179" s="7"/>
      <c r="I179" s="7"/>
      <c r="J179" s="7"/>
      <c r="K179" s="5"/>
      <c r="L179" s="7"/>
      <c r="M179" s="5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5">
        <v>0.0</v>
      </c>
      <c r="AR179" s="5"/>
    </row>
    <row r="180">
      <c r="A180" s="4" t="s">
        <v>222</v>
      </c>
      <c r="B180" s="5">
        <v>2007.0</v>
      </c>
      <c r="C180" s="5">
        <v>229.0</v>
      </c>
      <c r="D180" s="5">
        <v>228.0</v>
      </c>
      <c r="E180" s="6">
        <f t="shared" si="5"/>
        <v>0.9956331878</v>
      </c>
      <c r="F180" s="5">
        <f t="shared" si="1"/>
        <v>0.9956331878</v>
      </c>
      <c r="G180" s="7"/>
      <c r="H180" s="7"/>
      <c r="I180" s="7"/>
      <c r="J180" s="7"/>
      <c r="K180" s="5"/>
      <c r="L180" s="7"/>
      <c r="M180" s="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5">
        <v>0.0</v>
      </c>
      <c r="AR180" s="5"/>
    </row>
    <row r="181">
      <c r="A181" s="4" t="s">
        <v>223</v>
      </c>
      <c r="B181" s="5">
        <v>2007.0</v>
      </c>
      <c r="C181" s="5">
        <v>229.0</v>
      </c>
      <c r="D181" s="5">
        <v>228.0</v>
      </c>
      <c r="E181" s="6">
        <f t="shared" si="5"/>
        <v>0.9956331878</v>
      </c>
      <c r="F181" s="5">
        <f t="shared" si="1"/>
        <v>0.9956331878</v>
      </c>
      <c r="G181" s="7"/>
      <c r="H181" s="7"/>
      <c r="I181" s="7"/>
      <c r="J181" s="7"/>
      <c r="K181" s="5"/>
      <c r="L181" s="7"/>
      <c r="M181" s="5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5">
        <v>0.0</v>
      </c>
      <c r="AR181" s="5"/>
    </row>
    <row r="182">
      <c r="A182" s="4" t="s">
        <v>224</v>
      </c>
      <c r="B182" s="5">
        <v>2007.0</v>
      </c>
      <c r="C182" s="5">
        <v>88.0</v>
      </c>
      <c r="D182" s="5">
        <v>88.0</v>
      </c>
      <c r="E182" s="6">
        <f t="shared" si="5"/>
        <v>1</v>
      </c>
      <c r="F182" s="5">
        <f t="shared" si="1"/>
        <v>1</v>
      </c>
      <c r="G182" s="7"/>
      <c r="H182" s="7"/>
      <c r="I182" s="7"/>
      <c r="J182" s="7"/>
      <c r="K182" s="5"/>
      <c r="L182" s="7"/>
      <c r="M182" s="5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5">
        <v>0.0</v>
      </c>
      <c r="AR182" s="5"/>
    </row>
    <row r="183">
      <c r="A183" s="4" t="s">
        <v>225</v>
      </c>
      <c r="B183" s="5">
        <v>2010.0</v>
      </c>
      <c r="C183" s="5">
        <v>180.0</v>
      </c>
      <c r="D183" s="5">
        <v>180.0</v>
      </c>
      <c r="E183" s="6">
        <f t="shared" si="5"/>
        <v>1</v>
      </c>
      <c r="F183" s="5">
        <f t="shared" si="1"/>
        <v>1</v>
      </c>
      <c r="G183" s="7"/>
      <c r="H183" s="7"/>
      <c r="I183" s="7"/>
      <c r="J183" s="7"/>
      <c r="K183" s="5"/>
      <c r="L183" s="7"/>
      <c r="M183" s="5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5">
        <v>0.0</v>
      </c>
      <c r="AR183" s="5"/>
    </row>
    <row r="184">
      <c r="A184" s="4" t="s">
        <v>226</v>
      </c>
      <c r="B184" s="5">
        <v>2021.0</v>
      </c>
      <c r="C184" s="7"/>
      <c r="D184" s="7"/>
      <c r="E184" s="6"/>
      <c r="F184" s="5" t="str">
        <f t="shared" si="1"/>
        <v>#DIV/0!</v>
      </c>
      <c r="G184" s="7"/>
      <c r="H184" s="7"/>
      <c r="I184" s="7"/>
      <c r="J184" s="7"/>
      <c r="K184" s="5">
        <v>596.0</v>
      </c>
      <c r="L184" s="7"/>
      <c r="M184" s="5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5">
        <v>556.0</v>
      </c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>
        <v>1152.0</v>
      </c>
      <c r="AR184" s="5"/>
    </row>
    <row r="185">
      <c r="A185" s="4" t="s">
        <v>227</v>
      </c>
      <c r="B185" s="5">
        <v>2012.0</v>
      </c>
      <c r="C185" s="7"/>
      <c r="D185" s="7"/>
      <c r="E185" s="6"/>
      <c r="F185" s="5" t="str">
        <f t="shared" si="1"/>
        <v>#DIV/0!</v>
      </c>
      <c r="G185" s="7"/>
      <c r="H185" s="7"/>
      <c r="I185" s="7"/>
      <c r="J185" s="7"/>
      <c r="K185" s="5"/>
      <c r="L185" s="7"/>
      <c r="M185" s="5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5">
        <v>0.0</v>
      </c>
      <c r="AR185" s="5"/>
    </row>
    <row r="186">
      <c r="A186" s="4" t="s">
        <v>228</v>
      </c>
      <c r="B186" s="5">
        <v>2010.0</v>
      </c>
      <c r="C186" s="7"/>
      <c r="D186" s="7"/>
      <c r="E186" s="6"/>
      <c r="F186" s="5" t="str">
        <f t="shared" si="1"/>
        <v>#DIV/0!</v>
      </c>
      <c r="G186" s="7"/>
      <c r="H186" s="7"/>
      <c r="I186" s="7"/>
      <c r="J186" s="7"/>
      <c r="K186" s="5">
        <v>95.0</v>
      </c>
      <c r="L186" s="7"/>
      <c r="M186" s="5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>
        <v>96.0</v>
      </c>
      <c r="AQ186" s="5">
        <v>191.0</v>
      </c>
      <c r="AR186" s="5"/>
    </row>
    <row r="187">
      <c r="A187" s="4" t="s">
        <v>229</v>
      </c>
      <c r="B187" s="5">
        <v>2012.0</v>
      </c>
      <c r="C187" s="7"/>
      <c r="D187" s="7"/>
      <c r="E187" s="6"/>
      <c r="F187" s="5" t="str">
        <f t="shared" si="1"/>
        <v>#DIV/0!</v>
      </c>
      <c r="G187" s="5"/>
      <c r="H187" s="5">
        <v>452.0</v>
      </c>
      <c r="I187" s="7"/>
      <c r="J187" s="7"/>
      <c r="K187" s="5">
        <v>350.0</v>
      </c>
      <c r="L187" s="7"/>
      <c r="M187" s="5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5">
        <v>802.0</v>
      </c>
      <c r="AR187" s="5"/>
    </row>
    <row r="188">
      <c r="A188" s="4" t="s">
        <v>230</v>
      </c>
      <c r="B188" s="5">
        <v>2012.0</v>
      </c>
      <c r="C188" s="7"/>
      <c r="D188" s="7"/>
      <c r="E188" s="6"/>
      <c r="F188" s="5" t="str">
        <f t="shared" si="1"/>
        <v>#DIV/0!</v>
      </c>
      <c r="G188" s="5"/>
      <c r="H188" s="5">
        <v>369.0</v>
      </c>
      <c r="I188" s="7"/>
      <c r="J188" s="7"/>
      <c r="K188" s="5">
        <v>270.0</v>
      </c>
      <c r="L188" s="7"/>
      <c r="M188" s="5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5">
        <v>639.0</v>
      </c>
      <c r="AR188" s="5"/>
    </row>
    <row r="189">
      <c r="A189" s="4" t="s">
        <v>231</v>
      </c>
      <c r="B189" s="5">
        <v>2014.0</v>
      </c>
      <c r="C189" s="7"/>
      <c r="D189" s="7"/>
      <c r="E189" s="6"/>
      <c r="F189" s="5" t="str">
        <f t="shared" si="1"/>
        <v>#DIV/0!</v>
      </c>
      <c r="G189" s="7"/>
      <c r="H189" s="7"/>
      <c r="I189" s="7"/>
      <c r="J189" s="7"/>
      <c r="K189" s="5"/>
      <c r="L189" s="7"/>
      <c r="M189" s="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5">
        <v>0.0</v>
      </c>
      <c r="AR189" s="5"/>
    </row>
    <row r="190">
      <c r="A190" s="4" t="s">
        <v>232</v>
      </c>
      <c r="B190" s="5">
        <v>2018.0</v>
      </c>
      <c r="C190" s="7"/>
      <c r="D190" s="7"/>
      <c r="E190" s="6"/>
      <c r="F190" s="5" t="str">
        <f t="shared" si="1"/>
        <v>#DIV/0!</v>
      </c>
      <c r="G190" s="5"/>
      <c r="H190" s="5">
        <v>540.0</v>
      </c>
      <c r="I190" s="7"/>
      <c r="J190" s="7"/>
      <c r="K190" s="5">
        <v>10.0</v>
      </c>
      <c r="L190" s="7"/>
      <c r="M190" s="5">
        <v>5.0</v>
      </c>
      <c r="N190" s="7"/>
      <c r="O190" s="7"/>
      <c r="P190" s="7"/>
      <c r="Q190" s="7"/>
      <c r="R190" s="5">
        <v>10.0</v>
      </c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5">
        <v>565.0</v>
      </c>
      <c r="AR190" s="5"/>
    </row>
    <row r="191">
      <c r="A191" s="4" t="s">
        <v>233</v>
      </c>
      <c r="B191" s="5">
        <v>2009.0</v>
      </c>
      <c r="C191" s="7"/>
      <c r="D191" s="7"/>
      <c r="E191" s="6"/>
      <c r="F191" s="5" t="str">
        <f t="shared" si="1"/>
        <v>#DIV/0!</v>
      </c>
      <c r="G191" s="7"/>
      <c r="H191" s="7"/>
      <c r="I191" s="7"/>
      <c r="J191" s="7"/>
      <c r="K191" s="5"/>
      <c r="L191" s="7"/>
      <c r="M191" s="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5">
        <v>0.0</v>
      </c>
      <c r="AR191" s="5"/>
    </row>
    <row r="192">
      <c r="A192" s="4" t="s">
        <v>234</v>
      </c>
      <c r="B192" s="5">
        <v>2006.0</v>
      </c>
      <c r="C192" s="7"/>
      <c r="D192" s="7"/>
      <c r="E192" s="6"/>
      <c r="F192" s="5" t="str">
        <f t="shared" si="1"/>
        <v>#DIV/0!</v>
      </c>
      <c r="G192" s="7"/>
      <c r="H192" s="7"/>
      <c r="I192" s="7"/>
      <c r="J192" s="7"/>
      <c r="K192" s="5">
        <v>2.0</v>
      </c>
      <c r="L192" s="7"/>
      <c r="M192" s="5"/>
      <c r="N192" s="7"/>
      <c r="O192" s="5">
        <v>16.0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5">
        <v>18.0</v>
      </c>
      <c r="AR192" s="5"/>
    </row>
    <row r="193">
      <c r="A193" s="4" t="s">
        <v>235</v>
      </c>
      <c r="B193" s="5">
        <v>2019.0</v>
      </c>
      <c r="C193" s="7"/>
      <c r="D193" s="7"/>
      <c r="E193" s="6"/>
      <c r="F193" s="5" t="str">
        <f t="shared" si="1"/>
        <v>#DIV/0!</v>
      </c>
      <c r="G193" s="7"/>
      <c r="H193" s="7"/>
      <c r="I193" s="7"/>
      <c r="J193" s="7"/>
      <c r="K193" s="5">
        <v>46.0</v>
      </c>
      <c r="L193" s="7"/>
      <c r="M193" s="5"/>
      <c r="N193" s="7"/>
      <c r="O193" s="5">
        <v>457.0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5">
        <v>503.0</v>
      </c>
      <c r="AR193" s="5"/>
    </row>
    <row r="194">
      <c r="A194" s="4" t="s">
        <v>236</v>
      </c>
      <c r="B194" s="5">
        <v>2011.0</v>
      </c>
      <c r="C194" s="7"/>
      <c r="D194" s="7"/>
      <c r="E194" s="6"/>
      <c r="F194" s="5" t="str">
        <f t="shared" si="1"/>
        <v>#DIV/0!</v>
      </c>
      <c r="G194" s="7"/>
      <c r="H194" s="7"/>
      <c r="I194" s="7"/>
      <c r="J194" s="7"/>
      <c r="K194" s="5"/>
      <c r="L194" s="7"/>
      <c r="M194" s="5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5">
        <v>0.0</v>
      </c>
      <c r="AR194" s="5"/>
    </row>
    <row r="195">
      <c r="A195" s="4" t="s">
        <v>237</v>
      </c>
      <c r="B195" s="5">
        <v>2012.0</v>
      </c>
      <c r="C195" s="7"/>
      <c r="D195" s="7"/>
      <c r="E195" s="6"/>
      <c r="F195" s="5" t="str">
        <f t="shared" si="1"/>
        <v>#DIV/0!</v>
      </c>
      <c r="G195" s="7"/>
      <c r="H195" s="7"/>
      <c r="I195" s="7"/>
      <c r="J195" s="7"/>
      <c r="K195" s="5"/>
      <c r="L195" s="7"/>
      <c r="M195" s="5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5">
        <v>0.0</v>
      </c>
      <c r="AR195" s="5"/>
    </row>
    <row r="196">
      <c r="A196" s="4" t="s">
        <v>238</v>
      </c>
      <c r="B196" s="5">
        <v>2016.0</v>
      </c>
      <c r="C196" s="7"/>
      <c r="D196" s="7"/>
      <c r="E196" s="6"/>
      <c r="F196" s="5" t="str">
        <f t="shared" si="1"/>
        <v>#DIV/0!</v>
      </c>
      <c r="G196" s="7"/>
      <c r="H196" s="7"/>
      <c r="I196" s="5">
        <v>10.0</v>
      </c>
      <c r="J196" s="5">
        <v>7.0</v>
      </c>
      <c r="K196" s="5">
        <v>96.0</v>
      </c>
      <c r="L196" s="7"/>
      <c r="M196" s="5"/>
      <c r="N196" s="7"/>
      <c r="O196" s="7"/>
      <c r="P196" s="7"/>
      <c r="Q196" s="7"/>
      <c r="R196" s="5">
        <v>7.0</v>
      </c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5">
        <v>304.0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5">
        <v>424.0</v>
      </c>
      <c r="AR196" s="5"/>
    </row>
    <row r="197">
      <c r="A197" s="4" t="s">
        <v>239</v>
      </c>
      <c r="B197" s="5">
        <v>2007.0</v>
      </c>
      <c r="C197" s="7"/>
      <c r="D197" s="7"/>
      <c r="E197" s="6"/>
      <c r="F197" s="5" t="str">
        <f t="shared" si="1"/>
        <v>#DIV/0!</v>
      </c>
      <c r="G197" s="7"/>
      <c r="H197" s="7"/>
      <c r="I197" s="7"/>
      <c r="J197" s="7"/>
      <c r="K197" s="5"/>
      <c r="L197" s="7"/>
      <c r="M197" s="5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5">
        <v>0.0</v>
      </c>
      <c r="AR197" s="5"/>
    </row>
    <row r="198">
      <c r="A198" s="4" t="s">
        <v>240</v>
      </c>
      <c r="B198" s="5">
        <v>2007.0</v>
      </c>
      <c r="C198" s="7"/>
      <c r="D198" s="7"/>
      <c r="E198" s="6"/>
      <c r="F198" s="5" t="str">
        <f t="shared" si="1"/>
        <v>#DIV/0!</v>
      </c>
      <c r="G198" s="7"/>
      <c r="H198" s="7"/>
      <c r="I198" s="7"/>
      <c r="J198" s="7"/>
      <c r="K198" s="5"/>
      <c r="L198" s="7"/>
      <c r="M198" s="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5">
        <v>0.0</v>
      </c>
      <c r="AR198" s="5"/>
    </row>
    <row r="199">
      <c r="A199" s="4" t="s">
        <v>241</v>
      </c>
      <c r="B199" s="5">
        <v>2008.0</v>
      </c>
      <c r="C199" s="7"/>
      <c r="D199" s="7"/>
      <c r="E199" s="6"/>
      <c r="F199" s="5" t="str">
        <f t="shared" si="1"/>
        <v>#DIV/0!</v>
      </c>
      <c r="G199" s="7"/>
      <c r="H199" s="7"/>
      <c r="I199" s="7"/>
      <c r="J199" s="7"/>
      <c r="K199" s="5"/>
      <c r="L199" s="7"/>
      <c r="M199" s="5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5">
        <v>0.0</v>
      </c>
      <c r="AR199" s="5"/>
    </row>
    <row r="200">
      <c r="A200" s="4" t="s">
        <v>242</v>
      </c>
      <c r="B200" s="5">
        <v>2013.0</v>
      </c>
      <c r="C200" s="7"/>
      <c r="D200" s="7"/>
      <c r="E200" s="6"/>
      <c r="F200" s="5" t="str">
        <f t="shared" si="1"/>
        <v>#DIV/0!</v>
      </c>
      <c r="G200" s="7"/>
      <c r="H200" s="7"/>
      <c r="I200" s="7"/>
      <c r="J200" s="7"/>
      <c r="K200" s="5"/>
      <c r="L200" s="7"/>
      <c r="M200" s="5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5">
        <v>0.0</v>
      </c>
      <c r="AR200" s="5"/>
    </row>
    <row r="201">
      <c r="A201" s="4" t="s">
        <v>243</v>
      </c>
      <c r="B201" s="5">
        <v>2010.0</v>
      </c>
      <c r="C201" s="7"/>
      <c r="D201" s="7"/>
      <c r="E201" s="6"/>
      <c r="F201" s="5" t="str">
        <f t="shared" si="1"/>
        <v>#DIV/0!</v>
      </c>
      <c r="G201" s="7"/>
      <c r="H201" s="7"/>
      <c r="I201" s="7"/>
      <c r="J201" s="7"/>
      <c r="K201" s="5">
        <v>48.0</v>
      </c>
      <c r="L201" s="7"/>
      <c r="M201" s="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5">
        <v>26.0</v>
      </c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5">
        <v>74.0</v>
      </c>
      <c r="AR201" s="5"/>
    </row>
    <row r="202">
      <c r="A202" s="4" t="s">
        <v>244</v>
      </c>
      <c r="B202" s="5">
        <v>2010.0</v>
      </c>
      <c r="C202" s="7"/>
      <c r="D202" s="7"/>
      <c r="E202" s="6"/>
      <c r="F202" s="5" t="str">
        <f t="shared" si="1"/>
        <v>#DIV/0!</v>
      </c>
      <c r="G202" s="7"/>
      <c r="H202" s="7"/>
      <c r="I202" s="7"/>
      <c r="J202" s="7"/>
      <c r="K202" s="5"/>
      <c r="L202" s="7"/>
      <c r="M202" s="5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5">
        <v>0.0</v>
      </c>
      <c r="AR202" s="5"/>
    </row>
    <row r="203">
      <c r="A203" s="4" t="s">
        <v>245</v>
      </c>
      <c r="B203" s="5">
        <v>2008.0</v>
      </c>
      <c r="C203" s="7"/>
      <c r="D203" s="7"/>
      <c r="E203" s="6"/>
      <c r="F203" s="5" t="str">
        <f t="shared" si="1"/>
        <v>#DIV/0!</v>
      </c>
      <c r="G203" s="7"/>
      <c r="H203" s="7"/>
      <c r="I203" s="7"/>
      <c r="J203" s="7"/>
      <c r="K203" s="5"/>
      <c r="L203" s="7"/>
      <c r="M203" s="5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5">
        <v>0.0</v>
      </c>
      <c r="AR203" s="5"/>
    </row>
    <row r="204">
      <c r="A204" s="4" t="s">
        <v>246</v>
      </c>
      <c r="B204" s="5">
        <v>2015.0</v>
      </c>
      <c r="C204" s="7"/>
      <c r="D204" s="7"/>
      <c r="E204" s="6"/>
      <c r="F204" s="5" t="str">
        <f t="shared" si="1"/>
        <v>#DIV/0!</v>
      </c>
      <c r="G204" s="7"/>
      <c r="H204" s="7"/>
      <c r="I204" s="7"/>
      <c r="J204" s="7"/>
      <c r="K204" s="5"/>
      <c r="L204" s="7"/>
      <c r="M204" s="5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5">
        <v>0.0</v>
      </c>
      <c r="AR204" s="5"/>
    </row>
    <row r="205">
      <c r="A205" s="4" t="s">
        <v>247</v>
      </c>
      <c r="B205" s="5">
        <v>2012.0</v>
      </c>
      <c r="C205" s="7"/>
      <c r="D205" s="7"/>
      <c r="E205" s="6"/>
      <c r="F205" s="5" t="str">
        <f t="shared" si="1"/>
        <v>#DIV/0!</v>
      </c>
      <c r="G205" s="7"/>
      <c r="H205" s="7"/>
      <c r="I205" s="7"/>
      <c r="J205" s="7"/>
      <c r="K205" s="5"/>
      <c r="L205" s="7"/>
      <c r="M205" s="5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5">
        <v>0.0</v>
      </c>
      <c r="AR205" s="5"/>
    </row>
    <row r="206">
      <c r="A206" s="4" t="s">
        <v>248</v>
      </c>
      <c r="B206" s="5">
        <v>2010.0</v>
      </c>
      <c r="C206" s="7"/>
      <c r="D206" s="7"/>
      <c r="E206" s="6"/>
      <c r="F206" s="5" t="str">
        <f t="shared" si="1"/>
        <v>#DIV/0!</v>
      </c>
      <c r="G206" s="7"/>
      <c r="H206" s="7"/>
      <c r="I206" s="7"/>
      <c r="J206" s="7"/>
      <c r="K206" s="5">
        <v>95.0</v>
      </c>
      <c r="L206" s="7"/>
      <c r="M206" s="5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5">
        <v>96.0</v>
      </c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5">
        <v>96.0</v>
      </c>
      <c r="AO206" s="7"/>
      <c r="AP206" s="7"/>
      <c r="AQ206" s="5">
        <v>287.0</v>
      </c>
      <c r="AR206" s="5"/>
    </row>
    <row r="207">
      <c r="A207" s="4" t="s">
        <v>249</v>
      </c>
      <c r="B207" s="5">
        <v>2016.0</v>
      </c>
      <c r="C207" s="7"/>
      <c r="D207" s="7"/>
      <c r="E207" s="6"/>
      <c r="F207" s="5" t="str">
        <f t="shared" si="1"/>
        <v>#DIV/0!</v>
      </c>
      <c r="G207" s="7"/>
      <c r="H207" s="7"/>
      <c r="I207" s="7"/>
      <c r="J207" s="7"/>
      <c r="K207" s="5"/>
      <c r="L207" s="7"/>
      <c r="M207" s="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5">
        <v>0.0</v>
      </c>
      <c r="AR207" s="5"/>
    </row>
    <row r="208">
      <c r="A208" s="4" t="s">
        <v>250</v>
      </c>
      <c r="B208" s="5">
        <v>2010.0</v>
      </c>
      <c r="C208" s="7"/>
      <c r="D208" s="7"/>
      <c r="E208" s="6"/>
      <c r="F208" s="5" t="str">
        <f t="shared" si="1"/>
        <v>#DIV/0!</v>
      </c>
      <c r="G208" s="7"/>
      <c r="H208" s="7"/>
      <c r="I208" s="7"/>
      <c r="J208" s="7"/>
      <c r="K208" s="5"/>
      <c r="L208" s="7"/>
      <c r="M208" s="5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5">
        <v>0.0</v>
      </c>
      <c r="AR208" s="5"/>
    </row>
    <row r="209">
      <c r="A209" s="4" t="s">
        <v>251</v>
      </c>
      <c r="B209" s="5">
        <v>2013.0</v>
      </c>
      <c r="C209" s="7"/>
      <c r="D209" s="7"/>
      <c r="E209" s="6"/>
      <c r="F209" s="5" t="str">
        <f t="shared" si="1"/>
        <v>#DIV/0!</v>
      </c>
      <c r="G209" s="7"/>
      <c r="H209" s="7"/>
      <c r="I209" s="7"/>
      <c r="J209" s="7"/>
      <c r="K209" s="5"/>
      <c r="L209" s="7"/>
      <c r="M209" s="5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5">
        <v>0.0</v>
      </c>
      <c r="AR209" s="5"/>
    </row>
    <row r="210">
      <c r="A210" s="4" t="s">
        <v>252</v>
      </c>
      <c r="B210" s="5">
        <v>2009.0</v>
      </c>
      <c r="C210" s="7"/>
      <c r="D210" s="7"/>
      <c r="E210" s="6"/>
      <c r="F210" s="5" t="str">
        <f t="shared" si="1"/>
        <v>#DIV/0!</v>
      </c>
      <c r="G210" s="7"/>
      <c r="H210" s="7"/>
      <c r="I210" s="7"/>
      <c r="J210" s="7"/>
      <c r="K210" s="5"/>
      <c r="L210" s="7"/>
      <c r="M210" s="5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5">
        <v>0.0</v>
      </c>
      <c r="AR210" s="5"/>
    </row>
    <row r="211">
      <c r="A211" s="4" t="s">
        <v>253</v>
      </c>
      <c r="B211" s="5">
        <v>2015.0</v>
      </c>
      <c r="C211" s="7"/>
      <c r="D211" s="7"/>
      <c r="E211" s="6"/>
      <c r="F211" s="5" t="str">
        <f t="shared" si="1"/>
        <v>#DIV/0!</v>
      </c>
      <c r="G211" s="7"/>
      <c r="H211" s="7"/>
      <c r="I211" s="7"/>
      <c r="J211" s="7"/>
      <c r="K211" s="5"/>
      <c r="L211" s="7"/>
      <c r="M211" s="5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5">
        <v>0.0</v>
      </c>
      <c r="AR211" s="5"/>
    </row>
    <row r="212">
      <c r="A212" s="4" t="s">
        <v>254</v>
      </c>
      <c r="B212" s="5">
        <v>2019.0</v>
      </c>
      <c r="C212" s="7"/>
      <c r="D212" s="7"/>
      <c r="E212" s="6"/>
      <c r="F212" s="5" t="str">
        <f t="shared" si="1"/>
        <v>#DIV/0!</v>
      </c>
      <c r="G212" s="7"/>
      <c r="H212" s="7"/>
      <c r="I212" s="7"/>
      <c r="J212" s="7"/>
      <c r="K212" s="5"/>
      <c r="L212" s="7"/>
      <c r="M212" s="5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5">
        <v>0.0</v>
      </c>
      <c r="AR212" s="5"/>
    </row>
    <row r="213">
      <c r="A213" s="4" t="s">
        <v>255</v>
      </c>
      <c r="B213" s="7"/>
      <c r="C213" s="7"/>
      <c r="D213" s="7"/>
      <c r="E213" s="8"/>
      <c r="F213" s="5" t="str">
        <f t="shared" si="1"/>
        <v>#DIV/0!</v>
      </c>
      <c r="G213" s="7"/>
      <c r="H213" s="7"/>
      <c r="I213" s="7"/>
      <c r="J213" s="7"/>
      <c r="K213" s="5"/>
      <c r="L213" s="7"/>
      <c r="M213" s="5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5">
        <v>0.0</v>
      </c>
      <c r="AR213" s="5"/>
    </row>
    <row r="214">
      <c r="A214" s="4" t="s">
        <v>256</v>
      </c>
      <c r="B214" s="7"/>
      <c r="C214" s="7"/>
      <c r="D214" s="7"/>
      <c r="E214" s="8"/>
      <c r="F214" s="5" t="str">
        <f t="shared" si="1"/>
        <v>#DIV/0!</v>
      </c>
      <c r="G214" s="7"/>
      <c r="H214" s="7"/>
      <c r="I214" s="7"/>
      <c r="J214" s="7"/>
      <c r="K214" s="5"/>
      <c r="L214" s="7"/>
      <c r="M214" s="5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5">
        <v>0.0</v>
      </c>
      <c r="AR214" s="5"/>
    </row>
    <row r="215">
      <c r="A215" s="4" t="s">
        <v>257</v>
      </c>
      <c r="B215" s="7"/>
      <c r="C215" s="7"/>
      <c r="D215" s="7"/>
      <c r="E215" s="8"/>
      <c r="F215" s="5" t="str">
        <f t="shared" si="1"/>
        <v>#DIV/0!</v>
      </c>
      <c r="G215" s="7"/>
      <c r="H215" s="7"/>
      <c r="I215" s="7"/>
      <c r="J215" s="7"/>
      <c r="K215" s="5"/>
      <c r="L215" s="7"/>
      <c r="M215" s="5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5">
        <v>0.0</v>
      </c>
      <c r="AR215" s="5"/>
    </row>
    <row r="216">
      <c r="A216" s="4" t="s">
        <v>258</v>
      </c>
      <c r="B216" s="7"/>
      <c r="C216" s="7"/>
      <c r="D216" s="7"/>
      <c r="E216" s="8"/>
      <c r="F216" s="5" t="str">
        <f t="shared" si="1"/>
        <v>#DIV/0!</v>
      </c>
      <c r="G216" s="7"/>
      <c r="H216" s="7"/>
      <c r="I216" s="7"/>
      <c r="J216" s="7"/>
      <c r="K216" s="5"/>
      <c r="L216" s="7"/>
      <c r="M216" s="5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5">
        <v>0.0</v>
      </c>
      <c r="AR216" s="5"/>
    </row>
    <row r="217">
      <c r="A217" s="4" t="s">
        <v>259</v>
      </c>
      <c r="B217" s="7"/>
      <c r="C217" s="7"/>
      <c r="D217" s="7"/>
      <c r="E217" s="8"/>
      <c r="F217" s="5" t="str">
        <f t="shared" si="1"/>
        <v>#DIV/0!</v>
      </c>
      <c r="G217" s="7"/>
      <c r="H217" s="7"/>
      <c r="I217" s="7"/>
      <c r="J217" s="7"/>
      <c r="K217" s="5"/>
      <c r="L217" s="7"/>
      <c r="M217" s="5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5">
        <v>0.0</v>
      </c>
      <c r="AR217" s="5"/>
    </row>
    <row r="218">
      <c r="A218" s="4" t="s">
        <v>260</v>
      </c>
      <c r="B218" s="7"/>
      <c r="C218" s="7"/>
      <c r="D218" s="7"/>
      <c r="E218" s="8"/>
      <c r="F218" s="5" t="str">
        <f t="shared" si="1"/>
        <v>#DIV/0!</v>
      </c>
      <c r="G218" s="7"/>
      <c r="H218" s="7"/>
      <c r="I218" s="7"/>
      <c r="J218" s="7"/>
      <c r="K218" s="5"/>
      <c r="L218" s="7"/>
      <c r="M218" s="5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5">
        <v>0.0</v>
      </c>
      <c r="AR218" s="5"/>
    </row>
    <row r="219">
      <c r="A219" s="4" t="s">
        <v>261</v>
      </c>
      <c r="B219" s="7"/>
      <c r="C219" s="7"/>
      <c r="D219" s="7"/>
      <c r="E219" s="8"/>
      <c r="F219" s="5" t="str">
        <f t="shared" si="1"/>
        <v>#DIV/0!</v>
      </c>
      <c r="G219" s="7"/>
      <c r="H219" s="7"/>
      <c r="I219" s="7"/>
      <c r="J219" s="7"/>
      <c r="K219" s="5"/>
      <c r="L219" s="7"/>
      <c r="M219" s="5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5">
        <v>0.0</v>
      </c>
      <c r="AR219" s="5"/>
    </row>
    <row r="220">
      <c r="A220" s="4" t="s">
        <v>262</v>
      </c>
      <c r="B220" s="7"/>
      <c r="C220" s="7"/>
      <c r="D220" s="7"/>
      <c r="E220" s="8"/>
      <c r="F220" s="5" t="str">
        <f t="shared" si="1"/>
        <v>#DIV/0!</v>
      </c>
      <c r="G220" s="7"/>
      <c r="H220" s="7"/>
      <c r="I220" s="7"/>
      <c r="J220" s="7"/>
      <c r="K220" s="5"/>
      <c r="L220" s="7"/>
      <c r="M220" s="5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5">
        <v>0.0</v>
      </c>
      <c r="AR220" s="5"/>
    </row>
    <row r="221">
      <c r="A221" s="4" t="s">
        <v>263</v>
      </c>
      <c r="B221" s="7"/>
      <c r="C221" s="7"/>
      <c r="D221" s="7"/>
      <c r="E221" s="8"/>
      <c r="F221" s="5" t="str">
        <f t="shared" si="1"/>
        <v>#DIV/0!</v>
      </c>
      <c r="G221" s="7"/>
      <c r="H221" s="7"/>
      <c r="I221" s="7"/>
      <c r="J221" s="7"/>
      <c r="K221" s="5"/>
      <c r="L221" s="7"/>
      <c r="M221" s="5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5">
        <v>0.0</v>
      </c>
      <c r="AR221" s="5"/>
    </row>
    <row r="222">
      <c r="A222" s="4" t="s">
        <v>264</v>
      </c>
      <c r="B222" s="7"/>
      <c r="C222" s="7"/>
      <c r="D222" s="7"/>
      <c r="E222" s="8"/>
      <c r="F222" s="5" t="str">
        <f t="shared" si="1"/>
        <v>#DIV/0!</v>
      </c>
      <c r="G222" s="7"/>
      <c r="H222" s="7"/>
      <c r="I222" s="7"/>
      <c r="J222" s="7"/>
      <c r="K222" s="5"/>
      <c r="L222" s="7"/>
      <c r="M222" s="5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5">
        <v>0.0</v>
      </c>
      <c r="AR222" s="5"/>
    </row>
    <row r="223">
      <c r="A223" s="4" t="s">
        <v>265</v>
      </c>
      <c r="B223" s="7"/>
      <c r="C223" s="7"/>
      <c r="D223" s="7"/>
      <c r="E223" s="8"/>
      <c r="F223" s="5" t="str">
        <f t="shared" si="1"/>
        <v>#DIV/0!</v>
      </c>
      <c r="G223" s="7"/>
      <c r="H223" s="7"/>
      <c r="I223" s="7"/>
      <c r="J223" s="7"/>
      <c r="K223" s="5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5">
        <v>0.0</v>
      </c>
      <c r="AR223" s="5"/>
    </row>
    <row r="224">
      <c r="A224" s="4" t="s">
        <v>266</v>
      </c>
      <c r="B224" s="7"/>
      <c r="C224" s="7"/>
      <c r="D224" s="7"/>
      <c r="E224" s="8"/>
      <c r="F224" s="5" t="str">
        <f t="shared" si="1"/>
        <v>#DIV/0!</v>
      </c>
      <c r="G224" s="7"/>
      <c r="H224" s="7"/>
      <c r="I224" s="7"/>
      <c r="J224" s="7"/>
      <c r="K224" s="5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5">
        <v>0.0</v>
      </c>
      <c r="AR224" s="5"/>
    </row>
    <row r="225">
      <c r="A225" s="4" t="s">
        <v>267</v>
      </c>
      <c r="B225" s="7"/>
      <c r="C225" s="7"/>
      <c r="D225" s="7"/>
      <c r="E225" s="8"/>
      <c r="F225" s="5" t="str">
        <f t="shared" si="1"/>
        <v>#DIV/0!</v>
      </c>
      <c r="G225" s="7"/>
      <c r="H225" s="7"/>
      <c r="I225" s="7"/>
      <c r="J225" s="7"/>
      <c r="K225" s="5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5">
        <v>0.0</v>
      </c>
      <c r="AR225" s="5"/>
    </row>
    <row r="226">
      <c r="A226" s="4" t="s">
        <v>268</v>
      </c>
      <c r="B226" s="7"/>
      <c r="C226" s="7"/>
      <c r="D226" s="7"/>
      <c r="E226" s="8"/>
      <c r="F226" s="5" t="str">
        <f t="shared" si="1"/>
        <v>#DIV/0!</v>
      </c>
      <c r="G226" s="7"/>
      <c r="H226" s="7"/>
      <c r="I226" s="7"/>
      <c r="J226" s="7"/>
      <c r="K226" s="5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5">
        <v>0.0</v>
      </c>
      <c r="AR226" s="5"/>
    </row>
    <row r="227">
      <c r="A227" s="4" t="s">
        <v>269</v>
      </c>
      <c r="B227" s="7"/>
      <c r="C227" s="7"/>
      <c r="D227" s="7"/>
      <c r="E227" s="8"/>
      <c r="F227" s="5" t="str">
        <f t="shared" si="1"/>
        <v>#DIV/0!</v>
      </c>
      <c r="G227" s="7"/>
      <c r="H227" s="7"/>
      <c r="I227" s="7"/>
      <c r="J227" s="7"/>
      <c r="K227" s="5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5">
        <v>0.0</v>
      </c>
      <c r="AR227" s="5"/>
    </row>
    <row r="228">
      <c r="A228" s="4" t="s">
        <v>270</v>
      </c>
      <c r="B228" s="7"/>
      <c r="C228" s="7"/>
      <c r="D228" s="7"/>
      <c r="E228" s="8"/>
      <c r="F228" s="5" t="str">
        <f t="shared" si="1"/>
        <v>#DIV/0!</v>
      </c>
      <c r="G228" s="7"/>
      <c r="H228" s="7"/>
      <c r="I228" s="7"/>
      <c r="J228" s="7"/>
      <c r="K228" s="5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5">
        <v>0.0</v>
      </c>
      <c r="AR228" s="5"/>
    </row>
    <row r="229">
      <c r="A229" s="4" t="s">
        <v>271</v>
      </c>
      <c r="B229" s="7"/>
      <c r="C229" s="7"/>
      <c r="D229" s="7"/>
      <c r="E229" s="8"/>
      <c r="F229" s="5" t="str">
        <f t="shared" si="1"/>
        <v>#DIV/0!</v>
      </c>
      <c r="G229" s="7"/>
      <c r="H229" s="7"/>
      <c r="I229" s="7"/>
      <c r="J229" s="7"/>
      <c r="K229" s="5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>
      <c r="A230" s="4" t="s">
        <v>272</v>
      </c>
      <c r="B230" s="7"/>
      <c r="C230" s="7"/>
      <c r="D230" s="7"/>
      <c r="E230" s="8"/>
      <c r="F230" s="5" t="str">
        <f t="shared" si="1"/>
        <v>#DIV/0!</v>
      </c>
      <c r="G230" s="7"/>
      <c r="H230" s="7"/>
      <c r="I230" s="7"/>
      <c r="J230" s="7"/>
      <c r="K230" s="5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>
      <c r="A231" s="4" t="s">
        <v>273</v>
      </c>
      <c r="B231" s="7"/>
      <c r="C231" s="7"/>
      <c r="D231" s="7"/>
      <c r="E231" s="8"/>
      <c r="F231" s="5" t="str">
        <f t="shared" si="1"/>
        <v>#DIV/0!</v>
      </c>
      <c r="G231" s="7"/>
      <c r="H231" s="7"/>
      <c r="I231" s="7"/>
      <c r="J231" s="7"/>
      <c r="K231" s="5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>
      <c r="A232" s="4" t="s">
        <v>274</v>
      </c>
      <c r="B232" s="7"/>
      <c r="C232" s="7"/>
      <c r="D232" s="7"/>
      <c r="E232" s="8"/>
      <c r="F232" s="5" t="str">
        <f t="shared" si="1"/>
        <v>#DIV/0!</v>
      </c>
      <c r="G232" s="7"/>
      <c r="H232" s="7"/>
      <c r="I232" s="7"/>
      <c r="J232" s="7"/>
      <c r="K232" s="5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>
      <c r="A233" s="4" t="s">
        <v>275</v>
      </c>
      <c r="B233" s="7"/>
      <c r="C233" s="7"/>
      <c r="D233" s="7"/>
      <c r="E233" s="8"/>
      <c r="F233" s="5" t="str">
        <f t="shared" si="1"/>
        <v>#DIV/0!</v>
      </c>
      <c r="G233" s="7"/>
      <c r="H233" s="7"/>
      <c r="I233" s="7"/>
      <c r="J233" s="7"/>
      <c r="K233" s="5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>
      <c r="A234" s="4" t="s">
        <v>276</v>
      </c>
      <c r="B234" s="7"/>
      <c r="C234" s="7"/>
      <c r="D234" s="7"/>
      <c r="E234" s="8"/>
      <c r="F234" s="5" t="str">
        <f t="shared" si="1"/>
        <v>#DIV/0!</v>
      </c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>
      <c r="A235" s="4" t="s">
        <v>277</v>
      </c>
      <c r="B235" s="7"/>
      <c r="C235" s="7"/>
      <c r="D235" s="7"/>
      <c r="E235" s="8"/>
      <c r="F235" s="5" t="str">
        <f t="shared" si="1"/>
        <v>#DIV/0!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>
      <c r="A236" s="4" t="s">
        <v>278</v>
      </c>
      <c r="B236" s="7"/>
      <c r="C236" s="7"/>
      <c r="D236" s="7"/>
      <c r="E236" s="8"/>
      <c r="F236" s="5" t="str">
        <f t="shared" si="1"/>
        <v>#DIV/0!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>
      <c r="A237" s="4" t="s">
        <v>279</v>
      </c>
      <c r="B237" s="7"/>
      <c r="C237" s="7"/>
      <c r="D237" s="7"/>
      <c r="E237" s="8"/>
      <c r="F237" s="5" t="str">
        <f t="shared" si="1"/>
        <v>#DIV/0!</v>
      </c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>
      <c r="A238" s="4" t="s">
        <v>280</v>
      </c>
      <c r="B238" s="7"/>
      <c r="C238" s="7"/>
      <c r="D238" s="7"/>
      <c r="E238" s="8"/>
      <c r="F238" s="5" t="str">
        <f t="shared" si="1"/>
        <v>#DIV/0!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>
      <c r="A239" s="4" t="s">
        <v>281</v>
      </c>
      <c r="B239" s="7"/>
      <c r="C239" s="7"/>
      <c r="D239" s="7"/>
      <c r="E239" s="8"/>
      <c r="F239" s="5" t="str">
        <f t="shared" si="1"/>
        <v>#DIV/0!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>
      <c r="A240" s="4" t="s">
        <v>282</v>
      </c>
      <c r="B240" s="7"/>
      <c r="C240" s="7"/>
      <c r="D240" s="7"/>
      <c r="E240" s="8"/>
      <c r="F240" s="5" t="str">
        <f t="shared" si="1"/>
        <v>#DIV/0!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>
      <c r="A241" s="4" t="s">
        <v>283</v>
      </c>
      <c r="B241" s="7"/>
      <c r="C241" s="7"/>
      <c r="D241" s="7"/>
      <c r="E241" s="8"/>
      <c r="F241" s="5" t="str">
        <f t="shared" si="1"/>
        <v>#DIV/0!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>
      <c r="A242" s="4" t="s">
        <v>284</v>
      </c>
      <c r="B242" s="7"/>
      <c r="C242" s="7"/>
      <c r="D242" s="7"/>
      <c r="E242" s="8"/>
      <c r="F242" s="5" t="str">
        <f t="shared" si="1"/>
        <v>#DIV/0!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>
      <c r="A243" s="4" t="s">
        <v>285</v>
      </c>
      <c r="B243" s="7"/>
      <c r="C243" s="7"/>
      <c r="D243" s="7"/>
      <c r="E243" s="8"/>
      <c r="F243" s="5" t="str">
        <f t="shared" si="1"/>
        <v>#DIV/0!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>
      <c r="A244" s="4" t="s">
        <v>286</v>
      </c>
      <c r="B244" s="7"/>
      <c r="C244" s="7"/>
      <c r="D244" s="7"/>
      <c r="E244" s="8"/>
      <c r="F244" s="5" t="str">
        <f t="shared" si="1"/>
        <v>#DIV/0!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>
      <c r="A245" s="4" t="s">
        <v>287</v>
      </c>
      <c r="B245" s="7"/>
      <c r="C245" s="7"/>
      <c r="D245" s="7"/>
      <c r="E245" s="8"/>
      <c r="F245" s="5" t="str">
        <f t="shared" si="1"/>
        <v>#DIV/0!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>
      <c r="A246" s="4" t="s">
        <v>288</v>
      </c>
      <c r="B246" s="7"/>
      <c r="C246" s="7"/>
      <c r="D246" s="7"/>
      <c r="E246" s="8"/>
      <c r="F246" s="5" t="str">
        <f t="shared" si="1"/>
        <v>#DIV/0!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>
      <c r="A247" s="4" t="s">
        <v>289</v>
      </c>
      <c r="B247" s="7"/>
      <c r="C247" s="7"/>
      <c r="D247" s="7"/>
      <c r="E247" s="8"/>
      <c r="F247" s="5" t="str">
        <f t="shared" si="1"/>
        <v>#DIV/0!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>
      <c r="A248" s="4" t="s">
        <v>290</v>
      </c>
      <c r="B248" s="7"/>
      <c r="C248" s="7"/>
      <c r="D248" s="7"/>
      <c r="E248" s="8"/>
      <c r="F248" s="5" t="str">
        <f t="shared" si="1"/>
        <v>#DIV/0!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>
      <c r="A249" s="4" t="s">
        <v>291</v>
      </c>
      <c r="B249" s="7"/>
      <c r="C249" s="7"/>
      <c r="D249" s="7"/>
      <c r="E249" s="8"/>
      <c r="F249" s="5" t="str">
        <f t="shared" si="1"/>
        <v>#DIV/0!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>
      <c r="A250" s="4" t="s">
        <v>292</v>
      </c>
      <c r="B250" s="7"/>
      <c r="C250" s="7"/>
      <c r="D250" s="7"/>
      <c r="E250" s="8"/>
      <c r="F250" s="5" t="str">
        <f t="shared" si="1"/>
        <v>#DIV/0!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>
      <c r="A251" s="4" t="s">
        <v>293</v>
      </c>
      <c r="B251" s="7"/>
      <c r="C251" s="7"/>
      <c r="D251" s="7"/>
      <c r="E251" s="8"/>
      <c r="F251" s="5" t="str">
        <f t="shared" si="1"/>
        <v>#DIV/0!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>
      <c r="A252" s="4" t="s">
        <v>294</v>
      </c>
      <c r="B252" s="7"/>
      <c r="C252" s="7"/>
      <c r="D252" s="7"/>
      <c r="E252" s="8"/>
      <c r="F252" s="5" t="str">
        <f t="shared" si="1"/>
        <v>#DIV/0!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>
      <c r="A253" s="4" t="s">
        <v>295</v>
      </c>
      <c r="B253" s="7"/>
      <c r="C253" s="7"/>
      <c r="D253" s="7"/>
      <c r="E253" s="8"/>
      <c r="F253" s="5" t="str">
        <f t="shared" si="1"/>
        <v>#DIV/0!</v>
      </c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>
      <c r="A254" s="4" t="s">
        <v>296</v>
      </c>
      <c r="B254" s="7"/>
      <c r="C254" s="7"/>
      <c r="D254" s="7"/>
      <c r="E254" s="8"/>
      <c r="F254" s="5" t="str">
        <f t="shared" si="1"/>
        <v>#DIV/0!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>
      <c r="A255" s="4" t="s">
        <v>297</v>
      </c>
      <c r="B255" s="7"/>
      <c r="C255" s="7"/>
      <c r="D255" s="7"/>
      <c r="E255" s="8"/>
      <c r="F255" s="5" t="str">
        <f t="shared" si="1"/>
        <v>#DIV/0!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>
      <c r="A256" s="4" t="s">
        <v>298</v>
      </c>
      <c r="B256" s="7"/>
      <c r="C256" s="7"/>
      <c r="D256" s="7"/>
      <c r="E256" s="8"/>
      <c r="F256" s="5" t="str">
        <f t="shared" si="1"/>
        <v>#DIV/0!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>
      <c r="A257" s="4" t="s">
        <v>299</v>
      </c>
      <c r="B257" s="7"/>
      <c r="C257" s="7"/>
      <c r="D257" s="7"/>
      <c r="E257" s="8"/>
      <c r="F257" s="5" t="str">
        <f t="shared" si="1"/>
        <v>#DIV/0!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>
      <c r="A258" s="4" t="s">
        <v>300</v>
      </c>
      <c r="B258" s="7"/>
      <c r="C258" s="7"/>
      <c r="D258" s="7"/>
      <c r="E258" s="8"/>
      <c r="F258" s="5" t="str">
        <f t="shared" si="1"/>
        <v>#DIV/0!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>
      <c r="A259" s="4" t="s">
        <v>301</v>
      </c>
      <c r="B259" s="7"/>
      <c r="C259" s="7"/>
      <c r="D259" s="7"/>
      <c r="E259" s="8"/>
      <c r="F259" s="5" t="str">
        <f t="shared" si="1"/>
        <v>#DIV/0!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>
      <c r="A260" s="4" t="s">
        <v>302</v>
      </c>
      <c r="B260" s="7"/>
      <c r="C260" s="7"/>
      <c r="D260" s="7"/>
      <c r="E260" s="8"/>
      <c r="F260" s="5" t="str">
        <f t="shared" si="1"/>
        <v>#DIV/0!</v>
      </c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>
      <c r="A261" s="4" t="s">
        <v>303</v>
      </c>
      <c r="B261" s="7"/>
      <c r="C261" s="7"/>
      <c r="D261" s="7"/>
      <c r="E261" s="8"/>
      <c r="F261" s="5" t="str">
        <f t="shared" si="1"/>
        <v>#DIV/0!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>
      <c r="A262" s="4" t="s">
        <v>304</v>
      </c>
      <c r="B262" s="7"/>
      <c r="C262" s="7"/>
      <c r="D262" s="7"/>
      <c r="E262" s="8"/>
      <c r="F262" s="5" t="str">
        <f t="shared" si="1"/>
        <v>#DIV/0!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>
      <c r="A263" s="4" t="s">
        <v>305</v>
      </c>
      <c r="B263" s="7"/>
      <c r="C263" s="7"/>
      <c r="D263" s="7"/>
      <c r="E263" s="8"/>
      <c r="F263" s="5" t="str">
        <f t="shared" si="1"/>
        <v>#DIV/0!</v>
      </c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>
      <c r="A264" s="4" t="s">
        <v>306</v>
      </c>
      <c r="B264" s="7"/>
      <c r="C264" s="7"/>
      <c r="D264" s="7"/>
      <c r="E264" s="8"/>
      <c r="F264" s="5" t="str">
        <f t="shared" si="1"/>
        <v>#DIV/0!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>
      <c r="A265" s="4" t="s">
        <v>307</v>
      </c>
      <c r="B265" s="7"/>
      <c r="C265" s="7"/>
      <c r="D265" s="7"/>
      <c r="E265" s="8"/>
      <c r="F265" s="5" t="str">
        <f t="shared" si="1"/>
        <v>#DIV/0!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>
      <c r="A266" s="4" t="s">
        <v>308</v>
      </c>
      <c r="B266" s="7"/>
      <c r="C266" s="7"/>
      <c r="D266" s="7"/>
      <c r="E266" s="8"/>
      <c r="F266" s="5" t="str">
        <f t="shared" si="1"/>
        <v>#DIV/0!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>
      <c r="A267" s="4" t="s">
        <v>309</v>
      </c>
      <c r="B267" s="7"/>
      <c r="C267" s="7"/>
      <c r="D267" s="7"/>
      <c r="E267" s="8"/>
      <c r="F267" s="5" t="str">
        <f t="shared" si="1"/>
        <v>#DIV/0!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>
      <c r="A268" s="4" t="s">
        <v>310</v>
      </c>
      <c r="B268" s="7"/>
      <c r="C268" s="7"/>
      <c r="D268" s="7"/>
      <c r="E268" s="8"/>
      <c r="F268" s="5" t="str">
        <f t="shared" si="1"/>
        <v>#DIV/0!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>
      <c r="A269" s="4" t="s">
        <v>311</v>
      </c>
      <c r="B269" s="7"/>
      <c r="C269" s="7"/>
      <c r="D269" s="7"/>
      <c r="E269" s="8"/>
      <c r="F269" s="5" t="str">
        <f t="shared" si="1"/>
        <v>#DIV/0!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>
      <c r="A270" s="4" t="s">
        <v>312</v>
      </c>
      <c r="B270" s="7"/>
      <c r="C270" s="7"/>
      <c r="D270" s="7"/>
      <c r="E270" s="8"/>
      <c r="F270" s="5" t="str">
        <f t="shared" si="1"/>
        <v>#DIV/0!</v>
      </c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>
      <c r="A271" s="4" t="s">
        <v>313</v>
      </c>
      <c r="B271" s="7"/>
      <c r="C271" s="7"/>
      <c r="D271" s="7"/>
      <c r="E271" s="8"/>
      <c r="F271" s="5" t="str">
        <f t="shared" si="1"/>
        <v>#DIV/0!</v>
      </c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>
      <c r="A272" s="4" t="s">
        <v>314</v>
      </c>
      <c r="B272" s="7"/>
      <c r="C272" s="7"/>
      <c r="D272" s="7"/>
      <c r="E272" s="8"/>
      <c r="F272" s="5" t="str">
        <f t="shared" si="1"/>
        <v>#DIV/0!</v>
      </c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>
      <c r="A273" s="4" t="s">
        <v>315</v>
      </c>
      <c r="B273" s="7"/>
      <c r="C273" s="7"/>
      <c r="D273" s="7"/>
      <c r="E273" s="8"/>
      <c r="F273" s="5" t="str">
        <f t="shared" si="1"/>
        <v>#DIV/0!</v>
      </c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>
      <c r="A274" s="4" t="s">
        <v>316</v>
      </c>
      <c r="B274" s="7"/>
      <c r="C274" s="7"/>
      <c r="D274" s="7"/>
      <c r="E274" s="8"/>
      <c r="F274" s="5" t="str">
        <f t="shared" si="1"/>
        <v>#DIV/0!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>
      <c r="A275" s="4" t="s">
        <v>317</v>
      </c>
      <c r="B275" s="7"/>
      <c r="C275" s="7"/>
      <c r="D275" s="7"/>
      <c r="E275" s="8"/>
      <c r="F275" s="5" t="str">
        <f t="shared" si="1"/>
        <v>#DIV/0!</v>
      </c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>
      <c r="A276" s="4" t="s">
        <v>318</v>
      </c>
      <c r="B276" s="7"/>
      <c r="C276" s="7"/>
      <c r="D276" s="7"/>
      <c r="E276" s="8"/>
      <c r="F276" s="5" t="str">
        <f t="shared" si="1"/>
        <v>#DIV/0!</v>
      </c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>
      <c r="A277" s="4" t="s">
        <v>319</v>
      </c>
      <c r="B277" s="7"/>
      <c r="C277" s="7"/>
      <c r="D277" s="7"/>
      <c r="E277" s="8"/>
      <c r="F277" s="5" t="str">
        <f t="shared" si="1"/>
        <v>#DIV/0!</v>
      </c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>
      <c r="A278" s="4" t="s">
        <v>320</v>
      </c>
      <c r="B278" s="7"/>
      <c r="C278" s="7"/>
      <c r="D278" s="7"/>
      <c r="E278" s="8"/>
      <c r="F278" s="5" t="str">
        <f t="shared" si="1"/>
        <v>#DIV/0!</v>
      </c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>
      <c r="A279" s="4" t="s">
        <v>321</v>
      </c>
      <c r="B279" s="7"/>
      <c r="C279" s="7"/>
      <c r="D279" s="7"/>
      <c r="E279" s="8"/>
      <c r="F279" s="5" t="str">
        <f t="shared" si="1"/>
        <v>#DIV/0!</v>
      </c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>
      <c r="A280" s="4" t="s">
        <v>322</v>
      </c>
      <c r="B280" s="7"/>
      <c r="C280" s="7"/>
      <c r="D280" s="7"/>
      <c r="E280" s="8"/>
      <c r="F280" s="5" t="str">
        <f t="shared" si="1"/>
        <v>#DIV/0!</v>
      </c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>
      <c r="A281" s="4" t="s">
        <v>323</v>
      </c>
      <c r="B281" s="7"/>
      <c r="C281" s="7"/>
      <c r="D281" s="7"/>
      <c r="E281" s="8"/>
      <c r="F281" s="5" t="str">
        <f t="shared" si="1"/>
        <v>#DIV/0!</v>
      </c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>
      <c r="A282" s="4" t="s">
        <v>324</v>
      </c>
      <c r="B282" s="7"/>
      <c r="C282" s="7"/>
      <c r="D282" s="7"/>
      <c r="E282" s="8"/>
      <c r="F282" s="5" t="str">
        <f t="shared" si="1"/>
        <v>#DIV/0!</v>
      </c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>
      <c r="A283" s="4" t="s">
        <v>325</v>
      </c>
      <c r="B283" s="7"/>
      <c r="C283" s="7"/>
      <c r="D283" s="7"/>
      <c r="E283" s="8"/>
      <c r="F283" s="5" t="str">
        <f t="shared" si="1"/>
        <v>#DIV/0!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>
      <c r="A284" s="4" t="s">
        <v>326</v>
      </c>
      <c r="B284" s="7"/>
      <c r="C284" s="7"/>
      <c r="D284" s="7"/>
      <c r="E284" s="8"/>
      <c r="F284" s="5" t="str">
        <f t="shared" si="1"/>
        <v>#DIV/0!</v>
      </c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>
      <c r="A285" s="4" t="s">
        <v>327</v>
      </c>
      <c r="B285" s="7"/>
      <c r="C285" s="7"/>
      <c r="D285" s="7"/>
      <c r="E285" s="8"/>
      <c r="F285" s="5" t="str">
        <f t="shared" si="1"/>
        <v>#DIV/0!</v>
      </c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>
      <c r="A286" s="4" t="s">
        <v>328</v>
      </c>
      <c r="B286" s="7"/>
      <c r="C286" s="7"/>
      <c r="D286" s="7"/>
      <c r="E286" s="8"/>
      <c r="F286" s="5" t="str">
        <f t="shared" si="1"/>
        <v>#DIV/0!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>
      <c r="A287" s="4" t="s">
        <v>329</v>
      </c>
      <c r="B287" s="7"/>
      <c r="C287" s="7"/>
      <c r="D287" s="7"/>
      <c r="E287" s="8"/>
      <c r="F287" s="5" t="str">
        <f t="shared" si="1"/>
        <v>#DIV/0!</v>
      </c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>
      <c r="A288" s="4" t="s">
        <v>330</v>
      </c>
      <c r="B288" s="7"/>
      <c r="C288" s="7"/>
      <c r="D288" s="7"/>
      <c r="E288" s="8"/>
      <c r="F288" s="5" t="str">
        <f t="shared" si="1"/>
        <v>#DIV/0!</v>
      </c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>
      <c r="A289" s="4" t="s">
        <v>331</v>
      </c>
      <c r="B289" s="7"/>
      <c r="C289" s="7"/>
      <c r="D289" s="7"/>
      <c r="E289" s="8"/>
      <c r="F289" s="5" t="str">
        <f t="shared" si="1"/>
        <v>#DIV/0!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>
      <c r="A290" s="4" t="s">
        <v>332</v>
      </c>
      <c r="B290" s="7"/>
      <c r="C290" s="7"/>
      <c r="D290" s="7"/>
      <c r="E290" s="8"/>
      <c r="F290" s="5" t="str">
        <f t="shared" si="1"/>
        <v>#DIV/0!</v>
      </c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>
      <c r="A291" s="4" t="s">
        <v>333</v>
      </c>
      <c r="B291" s="7"/>
      <c r="C291" s="7"/>
      <c r="D291" s="7"/>
      <c r="E291" s="8"/>
      <c r="F291" s="5" t="str">
        <f t="shared" si="1"/>
        <v>#DIV/0!</v>
      </c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>
      <c r="A292" s="4" t="s">
        <v>334</v>
      </c>
      <c r="B292" s="7"/>
      <c r="C292" s="7"/>
      <c r="D292" s="7"/>
      <c r="E292" s="8"/>
      <c r="F292" s="5" t="str">
        <f t="shared" si="1"/>
        <v>#DIV/0!</v>
      </c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>
      <c r="A293" s="4" t="s">
        <v>335</v>
      </c>
      <c r="B293" s="7"/>
      <c r="C293" s="7"/>
      <c r="D293" s="7"/>
      <c r="E293" s="8"/>
      <c r="F293" s="5" t="str">
        <f t="shared" si="1"/>
        <v>#DIV/0!</v>
      </c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>
      <c r="A294" s="4" t="s">
        <v>336</v>
      </c>
      <c r="B294" s="7"/>
      <c r="C294" s="7"/>
      <c r="D294" s="7"/>
      <c r="E294" s="8"/>
      <c r="F294" s="5" t="str">
        <f t="shared" si="1"/>
        <v>#DIV/0!</v>
      </c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>
      <c r="A295" s="4" t="s">
        <v>337</v>
      </c>
      <c r="B295" s="7"/>
      <c r="C295" s="7"/>
      <c r="D295" s="7"/>
      <c r="E295" s="8"/>
      <c r="F295" s="5" t="str">
        <f t="shared" si="1"/>
        <v>#DIV/0!</v>
      </c>
      <c r="G295" s="7"/>
      <c r="H295" s="7"/>
      <c r="I295" s="7"/>
      <c r="J295" s="5">
        <v>54.0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>
      <c r="A296" s="4" t="s">
        <v>338</v>
      </c>
      <c r="B296" s="7"/>
      <c r="C296" s="7"/>
      <c r="D296" s="7"/>
      <c r="E296" s="8"/>
      <c r="F296" s="5" t="str">
        <f t="shared" si="1"/>
        <v>#DIV/0!</v>
      </c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>
      <c r="A297" s="4" t="s">
        <v>339</v>
      </c>
      <c r="B297" s="7"/>
      <c r="C297" s="7"/>
      <c r="D297" s="7"/>
      <c r="E297" s="8"/>
      <c r="F297" s="5" t="str">
        <f t="shared" si="1"/>
        <v>#DIV/0!</v>
      </c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>
      <c r="A298" s="4" t="s">
        <v>340</v>
      </c>
      <c r="B298" s="7"/>
      <c r="C298" s="7"/>
      <c r="D298" s="7"/>
      <c r="E298" s="8"/>
      <c r="F298" s="5" t="str">
        <f t="shared" si="1"/>
        <v>#DIV/0!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>
      <c r="A299" s="4" t="s">
        <v>341</v>
      </c>
      <c r="B299" s="7"/>
      <c r="C299" s="7"/>
      <c r="D299" s="7"/>
      <c r="E299" s="8"/>
      <c r="F299" s="5" t="str">
        <f t="shared" si="1"/>
        <v>#DIV/0!</v>
      </c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>
      <c r="A300" s="4" t="s">
        <v>342</v>
      </c>
      <c r="B300" s="7"/>
      <c r="C300" s="7"/>
      <c r="D300" s="7"/>
      <c r="E300" s="8"/>
      <c r="F300" s="5" t="str">
        <f t="shared" si="1"/>
        <v>#DIV/0!</v>
      </c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>
      <c r="A301" s="4" t="s">
        <v>343</v>
      </c>
      <c r="B301" s="7"/>
      <c r="C301" s="7"/>
      <c r="D301" s="7"/>
      <c r="E301" s="8"/>
      <c r="F301" s="5" t="str">
        <f t="shared" si="1"/>
        <v>#DIV/0!</v>
      </c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>
      <c r="A302" s="4" t="s">
        <v>344</v>
      </c>
      <c r="B302" s="7"/>
      <c r="C302" s="7"/>
      <c r="D302" s="7"/>
      <c r="E302" s="8"/>
      <c r="F302" s="5" t="str">
        <f t="shared" si="1"/>
        <v>#DIV/0!</v>
      </c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>
      <c r="A303" s="4" t="s">
        <v>345</v>
      </c>
      <c r="B303" s="7"/>
      <c r="C303" s="7"/>
      <c r="D303" s="7"/>
      <c r="E303" s="8"/>
      <c r="F303" s="5" t="str">
        <f t="shared" si="1"/>
        <v>#DIV/0!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>
      <c r="A304" s="4" t="s">
        <v>346</v>
      </c>
      <c r="B304" s="7"/>
      <c r="C304" s="7"/>
      <c r="D304" s="7"/>
      <c r="E304" s="8"/>
      <c r="F304" s="5" t="str">
        <f t="shared" si="1"/>
        <v>#DIV/0!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>
      <c r="A305" s="4" t="s">
        <v>347</v>
      </c>
      <c r="B305" s="7"/>
      <c r="C305" s="7"/>
      <c r="D305" s="7"/>
      <c r="E305" s="8"/>
      <c r="F305" s="5" t="str">
        <f t="shared" si="1"/>
        <v>#DIV/0!</v>
      </c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>
      <c r="A306" s="4" t="s">
        <v>348</v>
      </c>
      <c r="B306" s="7"/>
      <c r="C306" s="7"/>
      <c r="D306" s="7"/>
      <c r="E306" s="8"/>
      <c r="F306" s="5" t="str">
        <f t="shared" si="1"/>
        <v>#DIV/0!</v>
      </c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>
      <c r="A307" s="4" t="s">
        <v>349</v>
      </c>
      <c r="B307" s="7"/>
      <c r="C307" s="7"/>
      <c r="D307" s="7"/>
      <c r="E307" s="8"/>
      <c r="F307" s="5" t="str">
        <f t="shared" si="1"/>
        <v>#DIV/0!</v>
      </c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>
      <c r="A308" s="4" t="s">
        <v>350</v>
      </c>
      <c r="B308" s="7"/>
      <c r="C308" s="7"/>
      <c r="D308" s="7"/>
      <c r="E308" s="8"/>
      <c r="F308" s="5" t="str">
        <f t="shared" si="1"/>
        <v>#DIV/0!</v>
      </c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>
      <c r="A309" s="4" t="s">
        <v>351</v>
      </c>
      <c r="B309" s="7"/>
      <c r="C309" s="7"/>
      <c r="D309" s="7"/>
      <c r="E309" s="8"/>
      <c r="F309" s="5" t="str">
        <f t="shared" si="1"/>
        <v>#DIV/0!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>
      <c r="A310" s="4" t="s">
        <v>352</v>
      </c>
      <c r="B310" s="7"/>
      <c r="C310" s="7"/>
      <c r="D310" s="7"/>
      <c r="E310" s="8"/>
      <c r="F310" s="5" t="str">
        <f t="shared" si="1"/>
        <v>#DIV/0!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>
      <c r="A311" s="4" t="s">
        <v>353</v>
      </c>
      <c r="B311" s="7"/>
      <c r="C311" s="7"/>
      <c r="D311" s="7"/>
      <c r="E311" s="8"/>
      <c r="F311" s="5" t="str">
        <f t="shared" si="1"/>
        <v>#DIV/0!</v>
      </c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>
      <c r="A312" s="4" t="s">
        <v>354</v>
      </c>
      <c r="B312" s="7"/>
      <c r="C312" s="7"/>
      <c r="D312" s="7"/>
      <c r="E312" s="8"/>
      <c r="F312" s="5" t="str">
        <f t="shared" si="1"/>
        <v>#DIV/0!</v>
      </c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>
      <c r="A313" s="4" t="s">
        <v>355</v>
      </c>
      <c r="B313" s="7"/>
      <c r="C313" s="7"/>
      <c r="D313" s="7"/>
      <c r="E313" s="8"/>
      <c r="F313" s="5" t="str">
        <f t="shared" si="1"/>
        <v>#DIV/0!</v>
      </c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>
      <c r="A314" s="4" t="s">
        <v>356</v>
      </c>
      <c r="B314" s="7"/>
      <c r="C314" s="7"/>
      <c r="D314" s="7"/>
      <c r="E314" s="8"/>
      <c r="F314" s="5" t="str">
        <f t="shared" si="1"/>
        <v>#DIV/0!</v>
      </c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>
      <c r="A315" s="4" t="s">
        <v>357</v>
      </c>
      <c r="B315" s="7"/>
      <c r="C315" s="7"/>
      <c r="D315" s="7"/>
      <c r="E315" s="8"/>
      <c r="F315" s="5" t="str">
        <f t="shared" si="1"/>
        <v>#DIV/0!</v>
      </c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>
      <c r="A316" s="4" t="s">
        <v>358</v>
      </c>
      <c r="B316" s="7"/>
      <c r="C316" s="7"/>
      <c r="D316" s="7"/>
      <c r="E316" s="8"/>
      <c r="F316" s="5" t="str">
        <f t="shared" si="1"/>
        <v>#DIV/0!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>
      <c r="A317" s="4" t="s">
        <v>359</v>
      </c>
      <c r="B317" s="7"/>
      <c r="C317" s="7"/>
      <c r="D317" s="7"/>
      <c r="E317" s="8"/>
      <c r="F317" s="5" t="str">
        <f t="shared" si="1"/>
        <v>#DIV/0!</v>
      </c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>
      <c r="A318" s="4" t="s">
        <v>360</v>
      </c>
      <c r="B318" s="7"/>
      <c r="C318" s="7"/>
      <c r="D318" s="7"/>
      <c r="E318" s="8"/>
      <c r="F318" s="5" t="str">
        <f t="shared" si="1"/>
        <v>#DIV/0!</v>
      </c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>
      <c r="A319" s="4" t="s">
        <v>361</v>
      </c>
      <c r="B319" s="7"/>
      <c r="C319" s="7"/>
      <c r="D319" s="7"/>
      <c r="E319" s="8"/>
      <c r="F319" s="5" t="str">
        <f t="shared" si="1"/>
        <v>#DIV/0!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>
      <c r="A320" s="4" t="s">
        <v>362</v>
      </c>
      <c r="B320" s="7"/>
      <c r="C320" s="7"/>
      <c r="D320" s="7"/>
      <c r="E320" s="8"/>
      <c r="F320" s="5" t="str">
        <f t="shared" si="1"/>
        <v>#DIV/0!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>
      <c r="A321" s="4" t="s">
        <v>363</v>
      </c>
      <c r="B321" s="7"/>
      <c r="C321" s="7"/>
      <c r="D321" s="7"/>
      <c r="E321" s="8"/>
      <c r="F321" s="5" t="str">
        <f t="shared" si="1"/>
        <v>#DIV/0!</v>
      </c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>
      <c r="A322" s="4" t="s">
        <v>364</v>
      </c>
      <c r="B322" s="7"/>
      <c r="C322" s="7"/>
      <c r="D322" s="7"/>
      <c r="E322" s="8"/>
      <c r="F322" s="5" t="str">
        <f t="shared" si="1"/>
        <v>#DIV/0!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>
      <c r="A323" s="4" t="s">
        <v>365</v>
      </c>
      <c r="B323" s="7"/>
      <c r="C323" s="7"/>
      <c r="D323" s="7"/>
      <c r="E323" s="8"/>
      <c r="F323" s="5" t="str">
        <f t="shared" si="1"/>
        <v>#DIV/0!</v>
      </c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>
      <c r="A324" s="4" t="s">
        <v>366</v>
      </c>
      <c r="B324" s="7"/>
      <c r="C324" s="7"/>
      <c r="D324" s="7"/>
      <c r="E324" s="8"/>
      <c r="F324" s="5" t="str">
        <f t="shared" si="1"/>
        <v>#DIV/0!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>
      <c r="A325" s="4" t="s">
        <v>367</v>
      </c>
      <c r="B325" s="7"/>
      <c r="C325" s="7"/>
      <c r="D325" s="7"/>
      <c r="E325" s="8"/>
      <c r="F325" s="5" t="str">
        <f t="shared" si="1"/>
        <v>#DIV/0!</v>
      </c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>
      <c r="A326" s="4" t="s">
        <v>368</v>
      </c>
      <c r="B326" s="7"/>
      <c r="C326" s="7"/>
      <c r="D326" s="7"/>
      <c r="E326" s="8"/>
      <c r="F326" s="5" t="str">
        <f t="shared" si="1"/>
        <v>#DIV/0!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>
      <c r="A327" s="4" t="s">
        <v>369</v>
      </c>
      <c r="B327" s="7"/>
      <c r="C327" s="7"/>
      <c r="D327" s="7"/>
      <c r="E327" s="8"/>
      <c r="F327" s="5" t="str">
        <f t="shared" si="1"/>
        <v>#DIV/0!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>
      <c r="A328" s="4" t="s">
        <v>370</v>
      </c>
      <c r="B328" s="7"/>
      <c r="C328" s="7"/>
      <c r="D328" s="7"/>
      <c r="E328" s="8"/>
      <c r="F328" s="5" t="str">
        <f t="shared" si="1"/>
        <v>#DIV/0!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>
      <c r="A329" s="4" t="s">
        <v>371</v>
      </c>
      <c r="B329" s="7"/>
      <c r="C329" s="7"/>
      <c r="D329" s="7"/>
      <c r="E329" s="8"/>
      <c r="F329" s="5" t="str">
        <f t="shared" si="1"/>
        <v>#DIV/0!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>
      <c r="A330" s="4" t="s">
        <v>372</v>
      </c>
      <c r="B330" s="7"/>
      <c r="C330" s="7"/>
      <c r="D330" s="7"/>
      <c r="E330" s="8"/>
      <c r="F330" s="5" t="str">
        <f t="shared" si="1"/>
        <v>#DIV/0!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>
      <c r="A331" s="4" t="s">
        <v>373</v>
      </c>
      <c r="B331" s="7"/>
      <c r="C331" s="7"/>
      <c r="D331" s="7"/>
      <c r="E331" s="8"/>
      <c r="F331" s="5" t="str">
        <f t="shared" si="1"/>
        <v>#DIV/0!</v>
      </c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>
      <c r="A332" s="4" t="s">
        <v>374</v>
      </c>
      <c r="B332" s="7"/>
      <c r="C332" s="7"/>
      <c r="D332" s="7"/>
      <c r="E332" s="8"/>
      <c r="F332" s="5" t="str">
        <f t="shared" si="1"/>
        <v>#DIV/0!</v>
      </c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>
      <c r="A333" s="4" t="s">
        <v>375</v>
      </c>
      <c r="B333" s="7"/>
      <c r="C333" s="7"/>
      <c r="D333" s="7"/>
      <c r="E333" s="8"/>
      <c r="F333" s="5" t="str">
        <f t="shared" si="1"/>
        <v>#DIV/0!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>
      <c r="A334" s="4" t="s">
        <v>376</v>
      </c>
      <c r="B334" s="7"/>
      <c r="C334" s="7"/>
      <c r="D334" s="7"/>
      <c r="E334" s="8"/>
      <c r="F334" s="5" t="str">
        <f t="shared" si="1"/>
        <v>#DIV/0!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>
      <c r="A335" s="4" t="s">
        <v>377</v>
      </c>
      <c r="B335" s="7"/>
      <c r="C335" s="7"/>
      <c r="D335" s="7"/>
      <c r="E335" s="8"/>
      <c r="F335" s="5" t="str">
        <f t="shared" si="1"/>
        <v>#DIV/0!</v>
      </c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>
      <c r="A336" s="4" t="s">
        <v>378</v>
      </c>
      <c r="B336" s="7"/>
      <c r="C336" s="7"/>
      <c r="D336" s="7"/>
      <c r="E336" s="8"/>
      <c r="F336" s="5" t="str">
        <f t="shared" si="1"/>
        <v>#DIV/0!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>
      <c r="A337" s="4" t="s">
        <v>379</v>
      </c>
      <c r="B337" s="7"/>
      <c r="C337" s="7"/>
      <c r="D337" s="7"/>
      <c r="E337" s="8"/>
      <c r="F337" s="5" t="str">
        <f t="shared" si="1"/>
        <v>#DIV/0!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>
      <c r="A338" s="4" t="s">
        <v>380</v>
      </c>
      <c r="B338" s="7"/>
      <c r="C338" s="7"/>
      <c r="D338" s="7"/>
      <c r="E338" s="8"/>
      <c r="F338" s="5" t="str">
        <f t="shared" si="1"/>
        <v>#DIV/0!</v>
      </c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>
      <c r="A339" s="4" t="s">
        <v>381</v>
      </c>
      <c r="B339" s="7"/>
      <c r="C339" s="7"/>
      <c r="D339" s="7"/>
      <c r="E339" s="8"/>
      <c r="F339" s="5" t="str">
        <f t="shared" si="1"/>
        <v>#DIV/0!</v>
      </c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>
      <c r="A340" s="4" t="s">
        <v>382</v>
      </c>
      <c r="B340" s="7"/>
      <c r="C340" s="7"/>
      <c r="D340" s="7"/>
      <c r="E340" s="8"/>
      <c r="F340" s="5" t="str">
        <f t="shared" si="1"/>
        <v>#DIV/0!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>
      <c r="A341" s="4" t="s">
        <v>383</v>
      </c>
      <c r="B341" s="7"/>
      <c r="C341" s="7"/>
      <c r="D341" s="7"/>
      <c r="E341" s="8"/>
      <c r="F341" s="5" t="str">
        <f t="shared" si="1"/>
        <v>#DIV/0!</v>
      </c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>
      <c r="A342" s="4" t="s">
        <v>384</v>
      </c>
      <c r="B342" s="7"/>
      <c r="C342" s="7"/>
      <c r="D342" s="7"/>
      <c r="E342" s="8"/>
      <c r="F342" s="5" t="str">
        <f t="shared" si="1"/>
        <v>#DIV/0!</v>
      </c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>
      <c r="A343" s="4" t="s">
        <v>385</v>
      </c>
      <c r="B343" s="7"/>
      <c r="C343" s="7"/>
      <c r="D343" s="7"/>
      <c r="E343" s="8"/>
      <c r="F343" s="5" t="str">
        <f t="shared" si="1"/>
        <v>#DIV/0!</v>
      </c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>
      <c r="A344" s="4" t="s">
        <v>386</v>
      </c>
      <c r="B344" s="7"/>
      <c r="C344" s="7"/>
      <c r="D344" s="7"/>
      <c r="E344" s="8"/>
      <c r="F344" s="5" t="str">
        <f t="shared" si="1"/>
        <v>#DIV/0!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>
      <c r="A345" s="4" t="s">
        <v>387</v>
      </c>
      <c r="B345" s="7"/>
      <c r="C345" s="7"/>
      <c r="D345" s="7"/>
      <c r="E345" s="8"/>
      <c r="F345" s="5" t="str">
        <f t="shared" si="1"/>
        <v>#DIV/0!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>
      <c r="A346" s="4" t="s">
        <v>388</v>
      </c>
      <c r="B346" s="7"/>
      <c r="C346" s="7"/>
      <c r="D346" s="7"/>
      <c r="E346" s="8"/>
      <c r="F346" s="5" t="str">
        <f t="shared" si="1"/>
        <v>#DIV/0!</v>
      </c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>
      <c r="A347" s="4" t="s">
        <v>389</v>
      </c>
      <c r="B347" s="7"/>
      <c r="C347" s="7"/>
      <c r="D347" s="7"/>
      <c r="E347" s="8"/>
      <c r="F347" s="5" t="str">
        <f t="shared" si="1"/>
        <v>#DIV/0!</v>
      </c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>
      <c r="A348" s="4" t="s">
        <v>390</v>
      </c>
      <c r="B348" s="7"/>
      <c r="C348" s="7"/>
      <c r="D348" s="7"/>
      <c r="E348" s="8"/>
      <c r="F348" s="5" t="str">
        <f t="shared" si="1"/>
        <v>#DIV/0!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>
      <c r="A349" s="4" t="s">
        <v>391</v>
      </c>
      <c r="B349" s="7"/>
      <c r="C349" s="7"/>
      <c r="D349" s="7"/>
      <c r="E349" s="8"/>
      <c r="F349" s="5" t="str">
        <f t="shared" si="1"/>
        <v>#DIV/0!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>
      <c r="A350" s="4" t="s">
        <v>392</v>
      </c>
      <c r="B350" s="7"/>
      <c r="C350" s="7"/>
      <c r="D350" s="7"/>
      <c r="E350" s="8"/>
      <c r="F350" s="5" t="str">
        <f t="shared" si="1"/>
        <v>#DIV/0!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>
      <c r="A351" s="4" t="s">
        <v>393</v>
      </c>
      <c r="B351" s="7"/>
      <c r="C351" s="7"/>
      <c r="D351" s="7"/>
      <c r="E351" s="8"/>
      <c r="F351" s="5" t="str">
        <f t="shared" si="1"/>
        <v>#DIV/0!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>
      <c r="A352" s="4" t="s">
        <v>394</v>
      </c>
      <c r="B352" s="7"/>
      <c r="C352" s="7"/>
      <c r="D352" s="7"/>
      <c r="E352" s="8"/>
      <c r="F352" s="5" t="str">
        <f t="shared" si="1"/>
        <v>#DIV/0!</v>
      </c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>
      <c r="A353" s="4" t="s">
        <v>395</v>
      </c>
      <c r="B353" s="7"/>
      <c r="C353" s="7"/>
      <c r="D353" s="7"/>
      <c r="E353" s="8"/>
      <c r="F353" s="5" t="str">
        <f t="shared" si="1"/>
        <v>#DIV/0!</v>
      </c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>
      <c r="A354" s="4" t="s">
        <v>396</v>
      </c>
      <c r="B354" s="7"/>
      <c r="C354" s="7"/>
      <c r="D354" s="7"/>
      <c r="E354" s="8"/>
      <c r="F354" s="5" t="str">
        <f t="shared" si="1"/>
        <v>#DIV/0!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>
      <c r="A355" s="4" t="s">
        <v>397</v>
      </c>
      <c r="B355" s="7"/>
      <c r="C355" s="7"/>
      <c r="D355" s="7"/>
      <c r="E355" s="8"/>
      <c r="F355" s="5" t="str">
        <f t="shared" si="1"/>
        <v>#DIV/0!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>
      <c r="A356" s="4" t="s">
        <v>398</v>
      </c>
      <c r="B356" s="7"/>
      <c r="C356" s="7"/>
      <c r="D356" s="7"/>
      <c r="E356" s="8"/>
      <c r="F356" s="5" t="str">
        <f t="shared" si="1"/>
        <v>#DIV/0!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>
      <c r="A357" s="4" t="s">
        <v>399</v>
      </c>
      <c r="B357" s="7"/>
      <c r="C357" s="7"/>
      <c r="D357" s="7"/>
      <c r="E357" s="8"/>
      <c r="F357" s="5" t="str">
        <f t="shared" si="1"/>
        <v>#DIV/0!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>
      <c r="A358" s="4" t="s">
        <v>400</v>
      </c>
      <c r="B358" s="7"/>
      <c r="C358" s="7"/>
      <c r="D358" s="7"/>
      <c r="E358" s="8"/>
      <c r="F358" s="5" t="str">
        <f t="shared" si="1"/>
        <v>#DIV/0!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>
      <c r="A359" s="4" t="s">
        <v>401</v>
      </c>
      <c r="B359" s="7"/>
      <c r="C359" s="7"/>
      <c r="D359" s="7"/>
      <c r="E359" s="8"/>
      <c r="F359" s="5" t="str">
        <f t="shared" si="1"/>
        <v>#DIV/0!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>
      <c r="A360" s="4" t="s">
        <v>402</v>
      </c>
      <c r="B360" s="7"/>
      <c r="C360" s="7"/>
      <c r="D360" s="7"/>
      <c r="E360" s="8"/>
      <c r="F360" s="5" t="str">
        <f t="shared" si="1"/>
        <v>#DIV/0!</v>
      </c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>
      <c r="A361" s="4" t="s">
        <v>403</v>
      </c>
      <c r="B361" s="7"/>
      <c r="C361" s="7"/>
      <c r="D361" s="7"/>
      <c r="E361" s="8"/>
      <c r="F361" s="5" t="str">
        <f t="shared" si="1"/>
        <v>#DIV/0!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>
      <c r="A362" s="4" t="s">
        <v>404</v>
      </c>
      <c r="B362" s="7"/>
      <c r="C362" s="7"/>
      <c r="D362" s="7"/>
      <c r="E362" s="8"/>
      <c r="F362" s="5" t="str">
        <f t="shared" si="1"/>
        <v>#DIV/0!</v>
      </c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>
      <c r="A363" s="4" t="s">
        <v>405</v>
      </c>
      <c r="B363" s="7"/>
      <c r="C363" s="7"/>
      <c r="D363" s="7"/>
      <c r="E363" s="8"/>
      <c r="F363" s="5" t="str">
        <f t="shared" si="1"/>
        <v>#DIV/0!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>
      <c r="A364" s="4" t="s">
        <v>406</v>
      </c>
      <c r="B364" s="7"/>
      <c r="C364" s="7"/>
      <c r="D364" s="7"/>
      <c r="E364" s="8"/>
      <c r="F364" s="5" t="str">
        <f t="shared" si="1"/>
        <v>#DIV/0!</v>
      </c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>
      <c r="A365" s="4" t="s">
        <v>407</v>
      </c>
      <c r="B365" s="7"/>
      <c r="C365" s="7"/>
      <c r="D365" s="7"/>
      <c r="E365" s="8"/>
      <c r="F365" s="5" t="str">
        <f t="shared" si="1"/>
        <v>#DIV/0!</v>
      </c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>
      <c r="A366" s="4" t="s">
        <v>408</v>
      </c>
      <c r="B366" s="7"/>
      <c r="C366" s="7"/>
      <c r="D366" s="7"/>
      <c r="E366" s="8"/>
      <c r="F366" s="5" t="str">
        <f t="shared" si="1"/>
        <v>#DIV/0!</v>
      </c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>
      <c r="A367" s="4" t="s">
        <v>409</v>
      </c>
      <c r="B367" s="7"/>
      <c r="C367" s="7"/>
      <c r="D367" s="7"/>
      <c r="E367" s="8"/>
      <c r="F367" s="5" t="str">
        <f t="shared" si="1"/>
        <v>#DIV/0!</v>
      </c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>
      <c r="A368" s="4" t="s">
        <v>410</v>
      </c>
      <c r="B368" s="7"/>
      <c r="C368" s="7"/>
      <c r="D368" s="7"/>
      <c r="E368" s="8"/>
      <c r="F368" s="5" t="str">
        <f t="shared" si="1"/>
        <v>#DIV/0!</v>
      </c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>
      <c r="A369" s="4" t="s">
        <v>411</v>
      </c>
      <c r="B369" s="7"/>
      <c r="C369" s="7"/>
      <c r="D369" s="7"/>
      <c r="E369" s="8"/>
      <c r="F369" s="5" t="str">
        <f t="shared" si="1"/>
        <v>#DIV/0!</v>
      </c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>
      <c r="A370" s="4" t="s">
        <v>412</v>
      </c>
      <c r="B370" s="7"/>
      <c r="C370" s="7"/>
      <c r="D370" s="7"/>
      <c r="E370" s="8"/>
      <c r="F370" s="5" t="str">
        <f t="shared" si="1"/>
        <v>#DIV/0!</v>
      </c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>
      <c r="A371" s="4" t="s">
        <v>413</v>
      </c>
      <c r="B371" s="7"/>
      <c r="C371" s="7"/>
      <c r="D371" s="7"/>
      <c r="E371" s="8"/>
      <c r="F371" s="5" t="str">
        <f t="shared" si="1"/>
        <v>#DIV/0!</v>
      </c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>
      <c r="A372" s="4" t="s">
        <v>414</v>
      </c>
      <c r="B372" s="7"/>
      <c r="C372" s="7"/>
      <c r="D372" s="7"/>
      <c r="E372" s="8"/>
      <c r="F372" s="5" t="str">
        <f t="shared" si="1"/>
        <v>#DIV/0!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>
      <c r="A373" s="4" t="s">
        <v>415</v>
      </c>
      <c r="B373" s="7"/>
      <c r="C373" s="7"/>
      <c r="D373" s="7"/>
      <c r="E373" s="8"/>
      <c r="F373" s="5" t="str">
        <f t="shared" si="1"/>
        <v>#DIV/0!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>
      <c r="A374" s="4" t="s">
        <v>416</v>
      </c>
      <c r="B374" s="7"/>
      <c r="C374" s="7"/>
      <c r="D374" s="7"/>
      <c r="E374" s="8"/>
      <c r="F374" s="5" t="str">
        <f t="shared" si="1"/>
        <v>#DIV/0!</v>
      </c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>
      <c r="A375" s="4" t="s">
        <v>417</v>
      </c>
      <c r="B375" s="7"/>
      <c r="C375" s="7"/>
      <c r="D375" s="7"/>
      <c r="E375" s="8"/>
      <c r="F375" s="5" t="str">
        <f t="shared" si="1"/>
        <v>#DIV/0!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>
      <c r="A376" s="4" t="s">
        <v>418</v>
      </c>
      <c r="B376" s="7"/>
      <c r="C376" s="7"/>
      <c r="D376" s="7"/>
      <c r="E376" s="8"/>
      <c r="F376" s="5" t="str">
        <f t="shared" si="1"/>
        <v>#DIV/0!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>
      <c r="A377" s="4" t="s">
        <v>419</v>
      </c>
      <c r="B377" s="7"/>
      <c r="C377" s="7"/>
      <c r="D377" s="7"/>
      <c r="E377" s="8"/>
      <c r="F377" s="5" t="str">
        <f t="shared" si="1"/>
        <v>#DIV/0!</v>
      </c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>
      <c r="A378" s="4" t="s">
        <v>420</v>
      </c>
      <c r="B378" s="7"/>
      <c r="C378" s="7"/>
      <c r="D378" s="7"/>
      <c r="E378" s="8"/>
      <c r="F378" s="5" t="str">
        <f t="shared" si="1"/>
        <v>#DIV/0!</v>
      </c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>
      <c r="A379" s="4" t="s">
        <v>421</v>
      </c>
      <c r="B379" s="7"/>
      <c r="C379" s="7"/>
      <c r="D379" s="7"/>
      <c r="E379" s="8"/>
      <c r="F379" s="5" t="str">
        <f t="shared" si="1"/>
        <v>#DIV/0!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>
      <c r="A380" s="4" t="s">
        <v>422</v>
      </c>
      <c r="B380" s="7"/>
      <c r="C380" s="7"/>
      <c r="D380" s="7"/>
      <c r="E380" s="8"/>
      <c r="F380" s="5" t="str">
        <f t="shared" si="1"/>
        <v>#DIV/0!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>
      <c r="A381" s="4" t="s">
        <v>423</v>
      </c>
      <c r="B381" s="7"/>
      <c r="C381" s="7"/>
      <c r="D381" s="7"/>
      <c r="E381" s="8"/>
      <c r="F381" s="5" t="str">
        <f t="shared" si="1"/>
        <v>#DIV/0!</v>
      </c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>
      <c r="A382" s="4" t="s">
        <v>424</v>
      </c>
      <c r="B382" s="7"/>
      <c r="C382" s="7"/>
      <c r="D382" s="7"/>
      <c r="E382" s="8"/>
      <c r="F382" s="5" t="str">
        <f t="shared" si="1"/>
        <v>#DIV/0!</v>
      </c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>
      <c r="A383" s="4" t="s">
        <v>425</v>
      </c>
      <c r="B383" s="7"/>
      <c r="C383" s="7"/>
      <c r="D383" s="7"/>
      <c r="E383" s="8"/>
      <c r="F383" s="5" t="str">
        <f t="shared" si="1"/>
        <v>#DIV/0!</v>
      </c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>
      <c r="A384" s="4" t="s">
        <v>426</v>
      </c>
      <c r="B384" s="7"/>
      <c r="C384" s="7"/>
      <c r="D384" s="7"/>
      <c r="E384" s="8"/>
      <c r="F384" s="5" t="str">
        <f t="shared" si="1"/>
        <v>#DIV/0!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>
      <c r="A385" s="4" t="s">
        <v>427</v>
      </c>
      <c r="B385" s="7"/>
      <c r="C385" s="7"/>
      <c r="D385" s="7"/>
      <c r="E385" s="8"/>
      <c r="F385" s="5" t="str">
        <f t="shared" si="1"/>
        <v>#DIV/0!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>
      <c r="A386" s="4" t="s">
        <v>428</v>
      </c>
      <c r="B386" s="7"/>
      <c r="C386" s="7"/>
      <c r="D386" s="7"/>
      <c r="E386" s="8"/>
      <c r="F386" s="5" t="str">
        <f t="shared" si="1"/>
        <v>#DIV/0!</v>
      </c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>
      <c r="A387" s="4" t="s">
        <v>429</v>
      </c>
      <c r="B387" s="7"/>
      <c r="C387" s="7"/>
      <c r="D387" s="7"/>
      <c r="E387" s="8"/>
      <c r="F387" s="5" t="str">
        <f t="shared" si="1"/>
        <v>#DIV/0!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>
      <c r="A388" s="4" t="s">
        <v>430</v>
      </c>
      <c r="B388" s="7"/>
      <c r="C388" s="7"/>
      <c r="D388" s="7"/>
      <c r="E388" s="8"/>
      <c r="F388" s="5" t="str">
        <f t="shared" si="1"/>
        <v>#DIV/0!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>
      <c r="A389" s="4" t="s">
        <v>431</v>
      </c>
      <c r="B389" s="7"/>
      <c r="C389" s="7"/>
      <c r="D389" s="7"/>
      <c r="E389" s="8"/>
      <c r="F389" s="5" t="str">
        <f t="shared" si="1"/>
        <v>#DIV/0!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>
      <c r="A390" s="4" t="s">
        <v>432</v>
      </c>
      <c r="B390" s="7"/>
      <c r="C390" s="7"/>
      <c r="D390" s="7"/>
      <c r="E390" s="8"/>
      <c r="F390" s="5" t="str">
        <f t="shared" si="1"/>
        <v>#DIV/0!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>
      <c r="A391" s="4" t="s">
        <v>433</v>
      </c>
      <c r="B391" s="7"/>
      <c r="C391" s="7"/>
      <c r="D391" s="7"/>
      <c r="E391" s="8"/>
      <c r="F391" s="5" t="str">
        <f t="shared" si="1"/>
        <v>#DIV/0!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>
      <c r="A392" s="4" t="s">
        <v>434</v>
      </c>
      <c r="B392" s="7"/>
      <c r="C392" s="7"/>
      <c r="D392" s="7"/>
      <c r="E392" s="8"/>
      <c r="F392" s="5" t="str">
        <f t="shared" si="1"/>
        <v>#DIV/0!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>
      <c r="A393" s="4" t="s">
        <v>435</v>
      </c>
      <c r="B393" s="7"/>
      <c r="C393" s="7"/>
      <c r="D393" s="7"/>
      <c r="E393" s="8"/>
      <c r="F393" s="5" t="str">
        <f t="shared" si="1"/>
        <v>#DIV/0!</v>
      </c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>
      <c r="A394" s="4" t="s">
        <v>436</v>
      </c>
      <c r="B394" s="7"/>
      <c r="C394" s="7"/>
      <c r="D394" s="7"/>
      <c r="E394" s="8"/>
      <c r="F394" s="5" t="str">
        <f t="shared" si="1"/>
        <v>#DIV/0!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>
      <c r="A395" s="4" t="s">
        <v>437</v>
      </c>
      <c r="B395" s="7"/>
      <c r="C395" s="7"/>
      <c r="D395" s="7"/>
      <c r="E395" s="8"/>
      <c r="F395" s="5" t="str">
        <f t="shared" si="1"/>
        <v>#DIV/0!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>
      <c r="A396" s="4" t="s">
        <v>438</v>
      </c>
      <c r="B396" s="7"/>
      <c r="C396" s="7"/>
      <c r="D396" s="7"/>
      <c r="E396" s="8"/>
      <c r="F396" s="5" t="str">
        <f t="shared" si="1"/>
        <v>#DIV/0!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>
      <c r="A397" s="4" t="s">
        <v>439</v>
      </c>
      <c r="B397" s="7"/>
      <c r="C397" s="7"/>
      <c r="D397" s="7"/>
      <c r="E397" s="8"/>
      <c r="F397" s="5" t="str">
        <f t="shared" si="1"/>
        <v>#DIV/0!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>
      <c r="A398" s="4" t="s">
        <v>440</v>
      </c>
      <c r="B398" s="7"/>
      <c r="C398" s="7"/>
      <c r="D398" s="7"/>
      <c r="E398" s="8"/>
      <c r="F398" s="5" t="str">
        <f t="shared" si="1"/>
        <v>#DIV/0!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>
      <c r="A399" s="4" t="s">
        <v>441</v>
      </c>
      <c r="B399" s="7"/>
      <c r="C399" s="7"/>
      <c r="D399" s="7"/>
      <c r="E399" s="8"/>
      <c r="F399" s="5" t="str">
        <f t="shared" si="1"/>
        <v>#DIV/0!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>
      <c r="A400" s="4" t="s">
        <v>442</v>
      </c>
      <c r="B400" s="7"/>
      <c r="C400" s="7"/>
      <c r="D400" s="7"/>
      <c r="E400" s="8"/>
      <c r="F400" s="5" t="str">
        <f t="shared" si="1"/>
        <v>#DIV/0!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>
      <c r="A401" s="4" t="s">
        <v>443</v>
      </c>
      <c r="B401" s="7"/>
      <c r="C401" s="7"/>
      <c r="D401" s="7"/>
      <c r="E401" s="8"/>
      <c r="F401" s="5" t="str">
        <f t="shared" si="1"/>
        <v>#DIV/0!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>
      <c r="A402" s="4" t="s">
        <v>444</v>
      </c>
      <c r="B402" s="7"/>
      <c r="C402" s="7"/>
      <c r="D402" s="7"/>
      <c r="E402" s="8"/>
      <c r="F402" s="5" t="str">
        <f t="shared" si="1"/>
        <v>#DIV/0!</v>
      </c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>
      <c r="A403" s="4" t="s">
        <v>445</v>
      </c>
      <c r="B403" s="7"/>
      <c r="C403" s="7"/>
      <c r="D403" s="7"/>
      <c r="E403" s="8"/>
      <c r="F403" s="5" t="str">
        <f t="shared" si="1"/>
        <v>#DIV/0!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>
      <c r="A404" s="4" t="s">
        <v>446</v>
      </c>
      <c r="B404" s="7"/>
      <c r="C404" s="7"/>
      <c r="D404" s="7"/>
      <c r="E404" s="8"/>
      <c r="F404" s="5" t="str">
        <f t="shared" si="1"/>
        <v>#DIV/0!</v>
      </c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>
      <c r="A405" s="4" t="s">
        <v>447</v>
      </c>
      <c r="B405" s="7"/>
      <c r="C405" s="7"/>
      <c r="D405" s="7"/>
      <c r="E405" s="8"/>
      <c r="F405" s="5" t="str">
        <f t="shared" si="1"/>
        <v>#DIV/0!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>
      <c r="A406" s="4" t="s">
        <v>448</v>
      </c>
      <c r="B406" s="7"/>
      <c r="C406" s="7"/>
      <c r="D406" s="7"/>
      <c r="E406" s="8"/>
      <c r="F406" s="5" t="str">
        <f t="shared" si="1"/>
        <v>#DIV/0!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>
      <c r="A407" s="4" t="s">
        <v>449</v>
      </c>
      <c r="B407" s="7"/>
      <c r="C407" s="7"/>
      <c r="D407" s="7"/>
      <c r="E407" s="8"/>
      <c r="F407" s="5" t="str">
        <f t="shared" si="1"/>
        <v>#DIV/0!</v>
      </c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>
      <c r="A408" s="4" t="s">
        <v>450</v>
      </c>
      <c r="B408" s="7"/>
      <c r="C408" s="7"/>
      <c r="D408" s="7"/>
      <c r="E408" s="8"/>
      <c r="F408" s="5" t="str">
        <f t="shared" si="1"/>
        <v>#DIV/0!</v>
      </c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>
      <c r="A409" s="4" t="s">
        <v>451</v>
      </c>
      <c r="B409" s="7"/>
      <c r="C409" s="7"/>
      <c r="D409" s="7"/>
      <c r="E409" s="8"/>
      <c r="F409" s="5" t="str">
        <f t="shared" si="1"/>
        <v>#DIV/0!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>
      <c r="A410" s="4" t="s">
        <v>452</v>
      </c>
      <c r="B410" s="7"/>
      <c r="C410" s="7"/>
      <c r="D410" s="7"/>
      <c r="E410" s="8"/>
      <c r="F410" s="5" t="str">
        <f t="shared" si="1"/>
        <v>#DIV/0!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>
      <c r="A411" s="4" t="s">
        <v>453</v>
      </c>
      <c r="B411" s="7"/>
      <c r="C411" s="7"/>
      <c r="D411" s="7"/>
      <c r="E411" s="8"/>
      <c r="F411" s="5" t="str">
        <f t="shared" si="1"/>
        <v>#DIV/0!</v>
      </c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>
      <c r="A412" s="4" t="s">
        <v>454</v>
      </c>
      <c r="B412" s="7"/>
      <c r="C412" s="7"/>
      <c r="D412" s="7"/>
      <c r="E412" s="8"/>
      <c r="F412" s="5" t="str">
        <f t="shared" si="1"/>
        <v>#DIV/0!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>
      <c r="A413" s="4" t="s">
        <v>455</v>
      </c>
      <c r="B413" s="7"/>
      <c r="C413" s="7"/>
      <c r="D413" s="7"/>
      <c r="E413" s="8"/>
      <c r="F413" s="5" t="str">
        <f t="shared" si="1"/>
        <v>#DIV/0!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>
      <c r="A414" s="4" t="s">
        <v>456</v>
      </c>
      <c r="B414" s="7"/>
      <c r="C414" s="7"/>
      <c r="D414" s="7"/>
      <c r="E414" s="8"/>
      <c r="F414" s="5" t="str">
        <f t="shared" si="1"/>
        <v>#DIV/0!</v>
      </c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>
      <c r="A415" s="4" t="s">
        <v>457</v>
      </c>
      <c r="B415" s="7"/>
      <c r="C415" s="7"/>
      <c r="D415" s="7"/>
      <c r="E415" s="8"/>
      <c r="F415" s="5" t="str">
        <f t="shared" si="1"/>
        <v>#DIV/0!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>
      <c r="A416" s="4" t="s">
        <v>458</v>
      </c>
      <c r="B416" s="7"/>
      <c r="C416" s="7"/>
      <c r="D416" s="7"/>
      <c r="E416" s="8"/>
      <c r="F416" s="5" t="str">
        <f t="shared" si="1"/>
        <v>#DIV/0!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>
      <c r="A417" s="4" t="s">
        <v>459</v>
      </c>
      <c r="B417" s="7"/>
      <c r="C417" s="7"/>
      <c r="D417" s="7"/>
      <c r="E417" s="8"/>
      <c r="F417" s="5" t="str">
        <f t="shared" si="1"/>
        <v>#DIV/0!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>
      <c r="A418" s="4" t="s">
        <v>460</v>
      </c>
      <c r="B418" s="7"/>
      <c r="C418" s="7"/>
      <c r="D418" s="7"/>
      <c r="E418" s="8"/>
      <c r="F418" s="5" t="str">
        <f t="shared" si="1"/>
        <v>#DIV/0!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>
      <c r="A419" s="4" t="s">
        <v>461</v>
      </c>
      <c r="B419" s="7"/>
      <c r="C419" s="7"/>
      <c r="D419" s="7"/>
      <c r="E419" s="8"/>
      <c r="F419" s="5" t="str">
        <f t="shared" si="1"/>
        <v>#DIV/0!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>
      <c r="A420" s="4" t="s">
        <v>462</v>
      </c>
      <c r="B420" s="7"/>
      <c r="C420" s="7"/>
      <c r="D420" s="7"/>
      <c r="E420" s="8"/>
      <c r="F420" s="5" t="str">
        <f t="shared" si="1"/>
        <v>#DIV/0!</v>
      </c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>
      <c r="A421" s="4" t="s">
        <v>463</v>
      </c>
      <c r="B421" s="7"/>
      <c r="C421" s="7"/>
      <c r="D421" s="7"/>
      <c r="E421" s="8"/>
      <c r="F421" s="5" t="str">
        <f t="shared" si="1"/>
        <v>#DIV/0!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>
      <c r="A422" s="4" t="s">
        <v>464</v>
      </c>
      <c r="B422" s="7"/>
      <c r="C422" s="7"/>
      <c r="D422" s="7"/>
      <c r="E422" s="8"/>
      <c r="F422" s="5" t="str">
        <f t="shared" si="1"/>
        <v>#DIV/0!</v>
      </c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>
      <c r="A423" s="4" t="s">
        <v>465</v>
      </c>
      <c r="B423" s="7"/>
      <c r="C423" s="7"/>
      <c r="D423" s="7"/>
      <c r="E423" s="8"/>
      <c r="F423" s="5" t="str">
        <f t="shared" si="1"/>
        <v>#DIV/0!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>
      <c r="A424" s="4" t="s">
        <v>466</v>
      </c>
      <c r="B424" s="7"/>
      <c r="C424" s="7"/>
      <c r="D424" s="7"/>
      <c r="E424" s="8"/>
      <c r="F424" s="5" t="str">
        <f t="shared" si="1"/>
        <v>#DIV/0!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>
      <c r="A425" s="4" t="s">
        <v>467</v>
      </c>
      <c r="B425" s="7"/>
      <c r="C425" s="7"/>
      <c r="D425" s="7"/>
      <c r="E425" s="8"/>
      <c r="F425" s="5" t="str">
        <f t="shared" si="1"/>
        <v>#DIV/0!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>
      <c r="A426" s="4" t="s">
        <v>468</v>
      </c>
      <c r="B426" s="7"/>
      <c r="C426" s="7"/>
      <c r="D426" s="7"/>
      <c r="E426" s="8"/>
      <c r="F426" s="5" t="str">
        <f t="shared" si="1"/>
        <v>#DIV/0!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>
      <c r="A427" s="4" t="s">
        <v>469</v>
      </c>
      <c r="B427" s="7"/>
      <c r="C427" s="7"/>
      <c r="D427" s="7"/>
      <c r="E427" s="8"/>
      <c r="F427" s="5" t="str">
        <f t="shared" si="1"/>
        <v>#DIV/0!</v>
      </c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>
      <c r="A428" s="4" t="s">
        <v>470</v>
      </c>
      <c r="B428" s="7"/>
      <c r="C428" s="7"/>
      <c r="D428" s="7"/>
      <c r="E428" s="8"/>
      <c r="F428" s="5" t="str">
        <f t="shared" si="1"/>
        <v>#DIV/0!</v>
      </c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>
      <c r="A429" s="4" t="s">
        <v>471</v>
      </c>
      <c r="B429" s="7"/>
      <c r="C429" s="7"/>
      <c r="D429" s="7"/>
      <c r="E429" s="8"/>
      <c r="F429" s="5" t="str">
        <f t="shared" si="1"/>
        <v>#DIV/0!</v>
      </c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>
      <c r="A430" s="4" t="s">
        <v>472</v>
      </c>
      <c r="B430" s="7"/>
      <c r="C430" s="7"/>
      <c r="D430" s="7"/>
      <c r="E430" s="8"/>
      <c r="F430" s="5" t="str">
        <f t="shared" si="1"/>
        <v>#DIV/0!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>
      <c r="A431" s="4" t="s">
        <v>473</v>
      </c>
      <c r="B431" s="7"/>
      <c r="C431" s="7"/>
      <c r="D431" s="7"/>
      <c r="E431" s="8"/>
      <c r="F431" s="5" t="str">
        <f t="shared" si="1"/>
        <v>#DIV/0!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>
      <c r="A432" s="4" t="s">
        <v>474</v>
      </c>
      <c r="B432" s="7"/>
      <c r="C432" s="7"/>
      <c r="D432" s="7"/>
      <c r="E432" s="8"/>
      <c r="F432" s="5" t="str">
        <f t="shared" si="1"/>
        <v>#DIV/0!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>
      <c r="A433" s="4" t="s">
        <v>475</v>
      </c>
      <c r="B433" s="7"/>
      <c r="C433" s="7"/>
      <c r="D433" s="7"/>
      <c r="E433" s="8"/>
      <c r="F433" s="5" t="str">
        <f t="shared" si="1"/>
        <v>#DIV/0!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>
      <c r="A434" s="4" t="s">
        <v>476</v>
      </c>
      <c r="B434" s="7"/>
      <c r="C434" s="7"/>
      <c r="D434" s="7"/>
      <c r="E434" s="8"/>
      <c r="F434" s="5" t="str">
        <f t="shared" si="1"/>
        <v>#DIV/0!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>
      <c r="A435" s="4" t="s">
        <v>477</v>
      </c>
      <c r="B435" s="7"/>
      <c r="C435" s="7"/>
      <c r="D435" s="7"/>
      <c r="E435" s="8"/>
      <c r="F435" s="5" t="str">
        <f t="shared" si="1"/>
        <v>#DIV/0!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>
      <c r="A436" s="4" t="s">
        <v>478</v>
      </c>
      <c r="B436" s="7"/>
      <c r="C436" s="7"/>
      <c r="D436" s="7"/>
      <c r="E436" s="8"/>
      <c r="F436" s="5" t="str">
        <f t="shared" si="1"/>
        <v>#DIV/0!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>
      <c r="A437" s="4" t="s">
        <v>479</v>
      </c>
      <c r="B437" s="7"/>
      <c r="C437" s="7"/>
      <c r="D437" s="7"/>
      <c r="E437" s="8"/>
      <c r="F437" s="5" t="str">
        <f t="shared" si="1"/>
        <v>#DIV/0!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>
      <c r="A438" s="4" t="s">
        <v>480</v>
      </c>
      <c r="B438" s="7"/>
      <c r="C438" s="7"/>
      <c r="D438" s="7"/>
      <c r="E438" s="8"/>
      <c r="F438" s="5" t="str">
        <f t="shared" si="1"/>
        <v>#DIV/0!</v>
      </c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>
      <c r="A439" s="4" t="s">
        <v>481</v>
      </c>
      <c r="B439" s="7"/>
      <c r="C439" s="7"/>
      <c r="D439" s="7"/>
      <c r="E439" s="8"/>
      <c r="F439" s="5" t="str">
        <f t="shared" si="1"/>
        <v>#DIV/0!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>
      <c r="A440" s="4" t="s">
        <v>482</v>
      </c>
      <c r="B440" s="7"/>
      <c r="C440" s="7"/>
      <c r="D440" s="7"/>
      <c r="E440" s="8"/>
      <c r="F440" s="5" t="str">
        <f t="shared" si="1"/>
        <v>#DIV/0!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>
      <c r="A441" s="4" t="s">
        <v>483</v>
      </c>
      <c r="B441" s="7"/>
      <c r="C441" s="7"/>
      <c r="D441" s="7"/>
      <c r="E441" s="8"/>
      <c r="F441" s="5" t="str">
        <f t="shared" si="1"/>
        <v>#DIV/0!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>
      <c r="A442" s="4" t="s">
        <v>484</v>
      </c>
      <c r="B442" s="7"/>
      <c r="C442" s="7"/>
      <c r="D442" s="7"/>
      <c r="E442" s="8"/>
      <c r="F442" s="5" t="str">
        <f t="shared" si="1"/>
        <v>#DIV/0!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>
      <c r="A443" s="4" t="s">
        <v>485</v>
      </c>
      <c r="B443" s="7"/>
      <c r="C443" s="7"/>
      <c r="D443" s="7"/>
      <c r="E443" s="8"/>
      <c r="F443" s="5" t="str">
        <f t="shared" si="1"/>
        <v>#DIV/0!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>
      <c r="A444" s="4" t="s">
        <v>486</v>
      </c>
      <c r="B444" s="7"/>
      <c r="C444" s="7"/>
      <c r="D444" s="7"/>
      <c r="E444" s="8"/>
      <c r="F444" s="5" t="str">
        <f t="shared" si="1"/>
        <v>#DIV/0!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>
      <c r="A445" s="4" t="s">
        <v>487</v>
      </c>
      <c r="B445" s="7"/>
      <c r="C445" s="7"/>
      <c r="D445" s="7"/>
      <c r="E445" s="8"/>
      <c r="F445" s="5" t="str">
        <f t="shared" si="1"/>
        <v>#DIV/0!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>
      <c r="A446" s="4" t="s">
        <v>488</v>
      </c>
      <c r="B446" s="7"/>
      <c r="C446" s="7"/>
      <c r="D446" s="7"/>
      <c r="E446" s="8"/>
      <c r="F446" s="5" t="str">
        <f t="shared" si="1"/>
        <v>#DIV/0!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>
      <c r="A447" s="4" t="s">
        <v>489</v>
      </c>
      <c r="B447" s="7"/>
      <c r="C447" s="7"/>
      <c r="D447" s="7"/>
      <c r="E447" s="8"/>
      <c r="F447" s="5" t="str">
        <f t="shared" si="1"/>
        <v>#DIV/0!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>
      <c r="A448" s="4" t="s">
        <v>490</v>
      </c>
      <c r="B448" s="7"/>
      <c r="C448" s="7"/>
      <c r="D448" s="7"/>
      <c r="E448" s="8"/>
      <c r="F448" s="5" t="str">
        <f t="shared" si="1"/>
        <v>#DIV/0!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>
      <c r="A449" s="4" t="s">
        <v>491</v>
      </c>
      <c r="B449" s="7"/>
      <c r="C449" s="7"/>
      <c r="D449" s="7"/>
      <c r="E449" s="8"/>
      <c r="F449" s="5" t="str">
        <f t="shared" si="1"/>
        <v>#DIV/0!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>
      <c r="A450" s="4" t="s">
        <v>492</v>
      </c>
      <c r="B450" s="7"/>
      <c r="C450" s="7"/>
      <c r="D450" s="7"/>
      <c r="E450" s="8"/>
      <c r="F450" s="5" t="str">
        <f t="shared" si="1"/>
        <v>#DIV/0!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>
      <c r="A451" s="4" t="s">
        <v>493</v>
      </c>
      <c r="B451" s="7"/>
      <c r="C451" s="7"/>
      <c r="D451" s="7"/>
      <c r="E451" s="8"/>
      <c r="F451" s="5" t="str">
        <f t="shared" si="1"/>
        <v>#DIV/0!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>
      <c r="A452" s="4" t="s">
        <v>494</v>
      </c>
      <c r="B452" s="7"/>
      <c r="C452" s="7"/>
      <c r="D452" s="7"/>
      <c r="E452" s="8"/>
      <c r="F452" s="5" t="str">
        <f t="shared" si="1"/>
        <v>#DIV/0!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>
      <c r="A453" s="4" t="s">
        <v>495</v>
      </c>
      <c r="B453" s="7"/>
      <c r="C453" s="7"/>
      <c r="D453" s="7"/>
      <c r="E453" s="8"/>
      <c r="F453" s="5" t="str">
        <f t="shared" si="1"/>
        <v>#DIV/0!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>
      <c r="A454" s="4" t="s">
        <v>496</v>
      </c>
      <c r="B454" s="7"/>
      <c r="C454" s="7"/>
      <c r="D454" s="7"/>
      <c r="E454" s="8"/>
      <c r="F454" s="5" t="str">
        <f t="shared" si="1"/>
        <v>#DIV/0!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>
      <c r="A455" s="4" t="s">
        <v>497</v>
      </c>
      <c r="B455" s="7"/>
      <c r="C455" s="7"/>
      <c r="D455" s="7"/>
      <c r="E455" s="8"/>
      <c r="F455" s="5" t="str">
        <f t="shared" si="1"/>
        <v>#DIV/0!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>
      <c r="A456" s="4" t="s">
        <v>498</v>
      </c>
      <c r="B456" s="7"/>
      <c r="C456" s="7"/>
      <c r="D456" s="7"/>
      <c r="E456" s="8"/>
      <c r="F456" s="5" t="str">
        <f t="shared" si="1"/>
        <v>#DIV/0!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>
      <c r="A457" s="4" t="s">
        <v>499</v>
      </c>
      <c r="B457" s="7"/>
      <c r="C457" s="7"/>
      <c r="D457" s="7"/>
      <c r="E457" s="8"/>
      <c r="F457" s="5" t="str">
        <f t="shared" si="1"/>
        <v>#DIV/0!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>
      <c r="A458" s="4" t="s">
        <v>500</v>
      </c>
      <c r="B458" s="7"/>
      <c r="C458" s="7"/>
      <c r="D458" s="7"/>
      <c r="E458" s="8"/>
      <c r="F458" s="5" t="str">
        <f t="shared" si="1"/>
        <v>#DIV/0!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>
      <c r="A459" s="4" t="s">
        <v>501</v>
      </c>
      <c r="B459" s="7"/>
      <c r="C459" s="7"/>
      <c r="D459" s="7"/>
      <c r="E459" s="8"/>
      <c r="F459" s="5" t="str">
        <f t="shared" si="1"/>
        <v>#DIV/0!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>
      <c r="A460" s="4" t="s">
        <v>502</v>
      </c>
      <c r="B460" s="7"/>
      <c r="C460" s="7"/>
      <c r="D460" s="7"/>
      <c r="E460" s="8"/>
      <c r="F460" s="5" t="str">
        <f t="shared" si="1"/>
        <v>#DIV/0!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>
      <c r="A461" s="4" t="s">
        <v>503</v>
      </c>
      <c r="B461" s="7"/>
      <c r="C461" s="7"/>
      <c r="D461" s="7"/>
      <c r="E461" s="8"/>
      <c r="F461" s="5" t="str">
        <f t="shared" si="1"/>
        <v>#DIV/0!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>
      <c r="A462" s="4" t="s">
        <v>504</v>
      </c>
      <c r="B462" s="7"/>
      <c r="C462" s="7"/>
      <c r="D462" s="7"/>
      <c r="E462" s="8"/>
      <c r="F462" s="5" t="str">
        <f t="shared" si="1"/>
        <v>#DIV/0!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>
      <c r="A463" s="4" t="s">
        <v>505</v>
      </c>
      <c r="B463" s="7"/>
      <c r="C463" s="7"/>
      <c r="D463" s="7"/>
      <c r="E463" s="8"/>
      <c r="F463" s="5" t="str">
        <f t="shared" si="1"/>
        <v>#DIV/0!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>
      <c r="A464" s="4" t="s">
        <v>506</v>
      </c>
      <c r="B464" s="7"/>
      <c r="C464" s="7"/>
      <c r="D464" s="7"/>
      <c r="E464" s="8"/>
      <c r="F464" s="5" t="str">
        <f t="shared" si="1"/>
        <v>#DIV/0!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>
      <c r="A465" s="4" t="s">
        <v>507</v>
      </c>
      <c r="B465" s="7"/>
      <c r="C465" s="7"/>
      <c r="D465" s="7"/>
      <c r="E465" s="8"/>
      <c r="F465" s="5" t="str">
        <f t="shared" si="1"/>
        <v>#DIV/0!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>
      <c r="A466" s="4" t="s">
        <v>508</v>
      </c>
      <c r="B466" s="7"/>
      <c r="C466" s="7"/>
      <c r="D466" s="7"/>
      <c r="E466" s="8"/>
      <c r="F466" s="5" t="str">
        <f t="shared" si="1"/>
        <v>#DIV/0!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>
      <c r="A467" s="4" t="s">
        <v>509</v>
      </c>
      <c r="B467" s="7"/>
      <c r="C467" s="7"/>
      <c r="D467" s="7"/>
      <c r="E467" s="8"/>
      <c r="F467" s="5" t="str">
        <f t="shared" si="1"/>
        <v>#DIV/0!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>
      <c r="A468" s="4" t="s">
        <v>510</v>
      </c>
      <c r="B468" s="7"/>
      <c r="C468" s="7"/>
      <c r="D468" s="7"/>
      <c r="E468" s="8"/>
      <c r="F468" s="5" t="str">
        <f t="shared" si="1"/>
        <v>#DIV/0!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>
      <c r="A469" s="4" t="s">
        <v>511</v>
      </c>
      <c r="B469" s="7"/>
      <c r="C469" s="7"/>
      <c r="D469" s="7"/>
      <c r="E469" s="8"/>
      <c r="F469" s="5" t="str">
        <f t="shared" si="1"/>
        <v>#DIV/0!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>
      <c r="A470" s="4" t="s">
        <v>512</v>
      </c>
      <c r="B470" s="7"/>
      <c r="C470" s="7"/>
      <c r="D470" s="7"/>
      <c r="E470" s="8"/>
      <c r="F470" s="5" t="str">
        <f t="shared" si="1"/>
        <v>#DIV/0!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>
      <c r="A471" s="4" t="s">
        <v>513</v>
      </c>
      <c r="B471" s="7"/>
      <c r="C471" s="7"/>
      <c r="D471" s="7"/>
      <c r="E471" s="8"/>
      <c r="F471" s="5" t="str">
        <f t="shared" si="1"/>
        <v>#DIV/0!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>
      <c r="A472" s="4" t="s">
        <v>514</v>
      </c>
      <c r="B472" s="7"/>
      <c r="C472" s="7"/>
      <c r="D472" s="7"/>
      <c r="E472" s="8"/>
      <c r="F472" s="5" t="str">
        <f t="shared" si="1"/>
        <v>#DIV/0!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>
      <c r="A473" s="4" t="s">
        <v>515</v>
      </c>
      <c r="B473" s="7"/>
      <c r="C473" s="7"/>
      <c r="D473" s="7"/>
      <c r="E473" s="8"/>
      <c r="F473" s="5" t="str">
        <f t="shared" si="1"/>
        <v>#DIV/0!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>
      <c r="A474" s="4" t="s">
        <v>516</v>
      </c>
      <c r="B474" s="7"/>
      <c r="C474" s="7"/>
      <c r="D474" s="7"/>
      <c r="E474" s="8"/>
      <c r="F474" s="5" t="str">
        <f t="shared" si="1"/>
        <v>#DIV/0!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>
      <c r="A475" s="4" t="s">
        <v>517</v>
      </c>
      <c r="B475" s="7"/>
      <c r="C475" s="7"/>
      <c r="D475" s="7"/>
      <c r="E475" s="8"/>
      <c r="F475" s="5" t="str">
        <f t="shared" si="1"/>
        <v>#DIV/0!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>
      <c r="A476" s="4" t="s">
        <v>518</v>
      </c>
      <c r="B476" s="7"/>
      <c r="C476" s="7"/>
      <c r="D476" s="7"/>
      <c r="E476" s="8"/>
      <c r="F476" s="5" t="str">
        <f t="shared" si="1"/>
        <v>#DIV/0!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>
      <c r="A477" s="4" t="s">
        <v>519</v>
      </c>
      <c r="B477" s="7"/>
      <c r="C477" s="7"/>
      <c r="D477" s="7"/>
      <c r="E477" s="8"/>
      <c r="F477" s="5" t="str">
        <f t="shared" si="1"/>
        <v>#DIV/0!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>
      <c r="A478" s="4" t="s">
        <v>520</v>
      </c>
      <c r="B478" s="7"/>
      <c r="C478" s="7"/>
      <c r="D478" s="7"/>
      <c r="E478" s="8"/>
      <c r="F478" s="5" t="str">
        <f t="shared" si="1"/>
        <v>#DIV/0!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>
      <c r="A479" s="4" t="s">
        <v>521</v>
      </c>
      <c r="B479" s="7"/>
      <c r="C479" s="7"/>
      <c r="D479" s="7"/>
      <c r="E479" s="8"/>
      <c r="F479" s="5" t="str">
        <f t="shared" si="1"/>
        <v>#DIV/0!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>
      <c r="A480" s="4" t="s">
        <v>522</v>
      </c>
      <c r="B480" s="7"/>
      <c r="C480" s="7"/>
      <c r="D480" s="7"/>
      <c r="E480" s="8"/>
      <c r="F480" s="5" t="str">
        <f t="shared" si="1"/>
        <v>#DIV/0!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>
      <c r="A481" s="4" t="s">
        <v>523</v>
      </c>
      <c r="B481" s="7"/>
      <c r="C481" s="7"/>
      <c r="D481" s="7"/>
      <c r="E481" s="8"/>
      <c r="F481" s="5" t="str">
        <f t="shared" si="1"/>
        <v>#DIV/0!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>
      <c r="A482" s="4" t="s">
        <v>524</v>
      </c>
      <c r="B482" s="7"/>
      <c r="C482" s="7"/>
      <c r="D482" s="7"/>
      <c r="E482" s="8"/>
      <c r="F482" s="5" t="str">
        <f t="shared" si="1"/>
        <v>#DIV/0!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>
      <c r="A483" s="4" t="s">
        <v>525</v>
      </c>
      <c r="B483" s="7"/>
      <c r="C483" s="7"/>
      <c r="D483" s="7"/>
      <c r="E483" s="8"/>
      <c r="F483" s="5" t="str">
        <f t="shared" si="1"/>
        <v>#DIV/0!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>
      <c r="A484" s="4" t="s">
        <v>526</v>
      </c>
      <c r="B484" s="7"/>
      <c r="C484" s="7"/>
      <c r="D484" s="7"/>
      <c r="E484" s="8"/>
      <c r="F484" s="5" t="str">
        <f t="shared" si="1"/>
        <v>#DIV/0!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>
      <c r="A485" s="4" t="s">
        <v>527</v>
      </c>
      <c r="B485" s="7"/>
      <c r="C485" s="7"/>
      <c r="D485" s="7"/>
      <c r="E485" s="8"/>
      <c r="F485" s="5" t="str">
        <f t="shared" si="1"/>
        <v>#DIV/0!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>
      <c r="A486" s="4" t="s">
        <v>528</v>
      </c>
      <c r="B486" s="7"/>
      <c r="C486" s="7"/>
      <c r="D486" s="7"/>
      <c r="E486" s="8"/>
      <c r="F486" s="5" t="str">
        <f t="shared" si="1"/>
        <v>#DIV/0!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>
      <c r="A487" s="4" t="s">
        <v>529</v>
      </c>
      <c r="B487" s="7"/>
      <c r="C487" s="7"/>
      <c r="D487" s="7"/>
      <c r="E487" s="8"/>
      <c r="F487" s="5" t="str">
        <f t="shared" si="1"/>
        <v>#DIV/0!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>
      <c r="A488" s="4" t="s">
        <v>530</v>
      </c>
      <c r="B488" s="7"/>
      <c r="C488" s="7"/>
      <c r="D488" s="7"/>
      <c r="E488" s="8"/>
      <c r="F488" s="5" t="str">
        <f t="shared" si="1"/>
        <v>#DIV/0!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>
      <c r="A489" s="4" t="s">
        <v>531</v>
      </c>
      <c r="B489" s="7"/>
      <c r="C489" s="7"/>
      <c r="D489" s="7"/>
      <c r="E489" s="8"/>
      <c r="F489" s="5" t="str">
        <f t="shared" si="1"/>
        <v>#DIV/0!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>
      <c r="A490" s="4" t="s">
        <v>532</v>
      </c>
      <c r="B490" s="7"/>
      <c r="C490" s="7"/>
      <c r="D490" s="7"/>
      <c r="E490" s="8"/>
      <c r="F490" s="5" t="str">
        <f t="shared" si="1"/>
        <v>#DIV/0!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>
      <c r="A491" s="4" t="s">
        <v>533</v>
      </c>
      <c r="B491" s="7"/>
      <c r="C491" s="7"/>
      <c r="D491" s="7"/>
      <c r="E491" s="8"/>
      <c r="F491" s="5" t="str">
        <f t="shared" si="1"/>
        <v>#DIV/0!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>
      <c r="A492" s="4" t="s">
        <v>534</v>
      </c>
      <c r="B492" s="7"/>
      <c r="C492" s="7"/>
      <c r="D492" s="7"/>
      <c r="E492" s="8"/>
      <c r="F492" s="5" t="str">
        <f t="shared" si="1"/>
        <v>#DIV/0!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>
      <c r="A493" s="4" t="s">
        <v>535</v>
      </c>
      <c r="B493" s="7"/>
      <c r="C493" s="7"/>
      <c r="D493" s="7"/>
      <c r="E493" s="8"/>
      <c r="F493" s="5" t="str">
        <f t="shared" si="1"/>
        <v>#DIV/0!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>
      <c r="A494" s="4" t="s">
        <v>536</v>
      </c>
      <c r="B494" s="7"/>
      <c r="C494" s="7"/>
      <c r="D494" s="7"/>
      <c r="E494" s="8"/>
      <c r="F494" s="5" t="str">
        <f t="shared" si="1"/>
        <v>#DIV/0!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>
      <c r="A495" s="4" t="s">
        <v>537</v>
      </c>
      <c r="B495" s="7"/>
      <c r="C495" s="7"/>
      <c r="D495" s="7"/>
      <c r="E495" s="8"/>
      <c r="F495" s="5" t="str">
        <f t="shared" si="1"/>
        <v>#DIV/0!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>
      <c r="A496" s="4" t="s">
        <v>538</v>
      </c>
      <c r="B496" s="7"/>
      <c r="C496" s="7"/>
      <c r="D496" s="7"/>
      <c r="E496" s="8"/>
      <c r="F496" s="5" t="str">
        <f t="shared" si="1"/>
        <v>#DIV/0!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>
      <c r="A497" s="4" t="s">
        <v>539</v>
      </c>
      <c r="B497" s="7"/>
      <c r="C497" s="7"/>
      <c r="D497" s="7"/>
      <c r="E497" s="8"/>
      <c r="F497" s="5" t="str">
        <f t="shared" si="1"/>
        <v>#DIV/0!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>
      <c r="A498" s="4" t="s">
        <v>540</v>
      </c>
      <c r="B498" s="7"/>
      <c r="C498" s="7"/>
      <c r="D498" s="7"/>
      <c r="E498" s="8"/>
      <c r="F498" s="5" t="str">
        <f t="shared" si="1"/>
        <v>#DIV/0!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>
      <c r="A499" s="4" t="s">
        <v>541</v>
      </c>
      <c r="B499" s="7"/>
      <c r="C499" s="7"/>
      <c r="D499" s="7"/>
      <c r="E499" s="8"/>
      <c r="F499" s="5" t="str">
        <f t="shared" si="1"/>
        <v>#DIV/0!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>
      <c r="A500" s="4" t="s">
        <v>542</v>
      </c>
      <c r="B500" s="7"/>
      <c r="C500" s="7"/>
      <c r="D500" s="7"/>
      <c r="E500" s="8"/>
      <c r="F500" s="5" t="str">
        <f t="shared" si="1"/>
        <v>#DIV/0!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>
      <c r="A501" s="4" t="s">
        <v>543</v>
      </c>
      <c r="B501" s="7"/>
      <c r="C501" s="7"/>
      <c r="D501" s="7"/>
      <c r="E501" s="8"/>
      <c r="F501" s="5" t="str">
        <f t="shared" si="1"/>
        <v>#DIV/0!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>
      <c r="A502" s="4" t="s">
        <v>544</v>
      </c>
      <c r="B502" s="7"/>
      <c r="C502" s="7"/>
      <c r="D502" s="7"/>
      <c r="E502" s="8"/>
      <c r="F502" s="5" t="str">
        <f t="shared" si="1"/>
        <v>#DIV/0!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>
      <c r="A503" s="4" t="s">
        <v>545</v>
      </c>
      <c r="B503" s="7"/>
      <c r="C503" s="7"/>
      <c r="D503" s="7"/>
      <c r="E503" s="8"/>
      <c r="F503" s="5" t="str">
        <f t="shared" si="1"/>
        <v>#DIV/0!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>
      <c r="A504" s="4" t="s">
        <v>546</v>
      </c>
      <c r="B504" s="7"/>
      <c r="C504" s="7"/>
      <c r="D504" s="7"/>
      <c r="E504" s="8"/>
      <c r="F504" s="5" t="str">
        <f t="shared" si="1"/>
        <v>#DIV/0!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>
      <c r="A505" s="4" t="s">
        <v>547</v>
      </c>
      <c r="B505" s="7"/>
      <c r="C505" s="7"/>
      <c r="D505" s="7"/>
      <c r="E505" s="8"/>
      <c r="F505" s="5" t="str">
        <f t="shared" si="1"/>
        <v>#DIV/0!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>
      <c r="A506" s="4" t="s">
        <v>548</v>
      </c>
      <c r="B506" s="7"/>
      <c r="C506" s="7"/>
      <c r="D506" s="7"/>
      <c r="E506" s="8"/>
      <c r="F506" s="5" t="str">
        <f t="shared" si="1"/>
        <v>#DIV/0!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>
      <c r="A507" s="4" t="s">
        <v>549</v>
      </c>
      <c r="B507" s="7"/>
      <c r="C507" s="7"/>
      <c r="D507" s="7"/>
      <c r="E507" s="8"/>
      <c r="F507" s="5" t="str">
        <f t="shared" si="1"/>
        <v>#DIV/0!</v>
      </c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>
      <c r="A508" s="4" t="s">
        <v>550</v>
      </c>
      <c r="B508" s="7"/>
      <c r="C508" s="7"/>
      <c r="D508" s="7"/>
      <c r="E508" s="8"/>
      <c r="F508" s="5" t="str">
        <f t="shared" si="1"/>
        <v>#DIV/0!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>
      <c r="A509" s="4" t="s">
        <v>551</v>
      </c>
      <c r="B509" s="7"/>
      <c r="C509" s="7"/>
      <c r="D509" s="7"/>
      <c r="E509" s="8"/>
      <c r="F509" s="5" t="str">
        <f t="shared" si="1"/>
        <v>#DIV/0!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>
      <c r="A510" s="4" t="s">
        <v>552</v>
      </c>
      <c r="B510" s="7"/>
      <c r="C510" s="7"/>
      <c r="D510" s="7"/>
      <c r="E510" s="8"/>
      <c r="F510" s="5" t="str">
        <f t="shared" si="1"/>
        <v>#DIV/0!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>
      <c r="A511" s="4" t="s">
        <v>553</v>
      </c>
      <c r="B511" s="7"/>
      <c r="C511" s="7"/>
      <c r="D511" s="7"/>
      <c r="E511" s="8"/>
      <c r="F511" s="5" t="str">
        <f t="shared" si="1"/>
        <v>#DIV/0!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>
      <c r="A512" s="4" t="s">
        <v>554</v>
      </c>
      <c r="B512" s="7"/>
      <c r="C512" s="7"/>
      <c r="D512" s="7"/>
      <c r="E512" s="8"/>
      <c r="F512" s="5" t="str">
        <f t="shared" si="1"/>
        <v>#DIV/0!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>
      <c r="A513" s="4" t="s">
        <v>555</v>
      </c>
      <c r="B513" s="7"/>
      <c r="C513" s="7"/>
      <c r="D513" s="7"/>
      <c r="E513" s="8"/>
      <c r="F513" s="5" t="str">
        <f t="shared" si="1"/>
        <v>#DIV/0!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>
      <c r="A514" s="4" t="s">
        <v>556</v>
      </c>
      <c r="B514" s="7"/>
      <c r="C514" s="7"/>
      <c r="D514" s="7"/>
      <c r="E514" s="8"/>
      <c r="F514" s="5" t="str">
        <f t="shared" si="1"/>
        <v>#DIV/0!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>
      <c r="A515" s="4" t="s">
        <v>557</v>
      </c>
      <c r="B515" s="7"/>
      <c r="C515" s="7"/>
      <c r="D515" s="7"/>
      <c r="E515" s="8"/>
      <c r="F515" s="5" t="str">
        <f t="shared" si="1"/>
        <v>#DIV/0!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>
      <c r="A516" s="4" t="s">
        <v>558</v>
      </c>
      <c r="B516" s="7"/>
      <c r="C516" s="7"/>
      <c r="D516" s="7"/>
      <c r="E516" s="8"/>
      <c r="F516" s="5" t="str">
        <f t="shared" si="1"/>
        <v>#DIV/0!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>
      <c r="A517" s="4" t="s">
        <v>559</v>
      </c>
      <c r="B517" s="7"/>
      <c r="C517" s="7"/>
      <c r="D517" s="7"/>
      <c r="E517" s="8"/>
      <c r="F517" s="5" t="str">
        <f t="shared" si="1"/>
        <v>#DIV/0!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>
      <c r="A518" s="4" t="s">
        <v>560</v>
      </c>
      <c r="B518" s="7"/>
      <c r="C518" s="7"/>
      <c r="D518" s="7"/>
      <c r="E518" s="8"/>
      <c r="F518" s="5" t="str">
        <f t="shared" si="1"/>
        <v>#DIV/0!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>
      <c r="A519" s="4" t="s">
        <v>561</v>
      </c>
      <c r="B519" s="7"/>
      <c r="C519" s="7"/>
      <c r="D519" s="7"/>
      <c r="E519" s="8"/>
      <c r="F519" s="5" t="str">
        <f t="shared" si="1"/>
        <v>#DIV/0!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>
      <c r="A520" s="4" t="s">
        <v>562</v>
      </c>
      <c r="B520" s="7"/>
      <c r="C520" s="7"/>
      <c r="D520" s="7"/>
      <c r="E520" s="8"/>
      <c r="F520" s="5" t="str">
        <f t="shared" si="1"/>
        <v>#DIV/0!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>
      <c r="A521" s="4" t="s">
        <v>563</v>
      </c>
      <c r="B521" s="7"/>
      <c r="C521" s="7"/>
      <c r="D521" s="7"/>
      <c r="E521" s="8"/>
      <c r="F521" s="5" t="str">
        <f t="shared" si="1"/>
        <v>#DIV/0!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>
      <c r="A522" s="4" t="s">
        <v>564</v>
      </c>
      <c r="B522" s="7"/>
      <c r="C522" s="7"/>
      <c r="D522" s="7"/>
      <c r="E522" s="8"/>
      <c r="F522" s="5" t="str">
        <f t="shared" si="1"/>
        <v>#DIV/0!</v>
      </c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>
      <c r="A523" s="4" t="s">
        <v>565</v>
      </c>
      <c r="B523" s="7"/>
      <c r="C523" s="7"/>
      <c r="D523" s="7"/>
      <c r="E523" s="8"/>
      <c r="F523" s="5" t="str">
        <f t="shared" si="1"/>
        <v>#DIV/0!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>
      <c r="A524" s="4" t="s">
        <v>566</v>
      </c>
      <c r="B524" s="7"/>
      <c r="C524" s="7"/>
      <c r="D524" s="7"/>
      <c r="E524" s="8"/>
      <c r="F524" s="5" t="str">
        <f t="shared" si="1"/>
        <v>#DIV/0!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>
      <c r="A525" s="4" t="s">
        <v>567</v>
      </c>
      <c r="B525" s="7"/>
      <c r="C525" s="7"/>
      <c r="D525" s="7"/>
      <c r="E525" s="8"/>
      <c r="F525" s="5" t="str">
        <f t="shared" si="1"/>
        <v>#DIV/0!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>
      <c r="A526" s="4" t="s">
        <v>568</v>
      </c>
      <c r="B526" s="7"/>
      <c r="C526" s="7"/>
      <c r="D526" s="7"/>
      <c r="E526" s="8"/>
      <c r="F526" s="5" t="str">
        <f t="shared" si="1"/>
        <v>#DIV/0!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>
      <c r="A527" s="4" t="s">
        <v>569</v>
      </c>
      <c r="B527" s="7"/>
      <c r="C527" s="7"/>
      <c r="D527" s="7"/>
      <c r="E527" s="8"/>
      <c r="F527" s="5" t="str">
        <f t="shared" si="1"/>
        <v>#DIV/0!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>
      <c r="A528" s="4" t="s">
        <v>570</v>
      </c>
      <c r="B528" s="7"/>
      <c r="C528" s="7"/>
      <c r="D528" s="7"/>
      <c r="E528" s="8"/>
      <c r="F528" s="5" t="str">
        <f t="shared" si="1"/>
        <v>#DIV/0!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>
      <c r="A529" s="4" t="s">
        <v>571</v>
      </c>
      <c r="B529" s="7"/>
      <c r="C529" s="7"/>
      <c r="D529" s="7"/>
      <c r="E529" s="8"/>
      <c r="F529" s="5" t="str">
        <f t="shared" si="1"/>
        <v>#DIV/0!</v>
      </c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>
      <c r="A530" s="4" t="s">
        <v>572</v>
      </c>
      <c r="B530" s="7"/>
      <c r="C530" s="7"/>
      <c r="D530" s="7"/>
      <c r="E530" s="8"/>
      <c r="F530" s="5" t="str">
        <f t="shared" si="1"/>
        <v>#DIV/0!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>
      <c r="A531" s="4" t="s">
        <v>573</v>
      </c>
      <c r="B531" s="7"/>
      <c r="C531" s="7"/>
      <c r="D531" s="7"/>
      <c r="E531" s="8"/>
      <c r="F531" s="5" t="str">
        <f t="shared" si="1"/>
        <v>#DIV/0!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>
      <c r="A532" s="4" t="s">
        <v>574</v>
      </c>
      <c r="B532" s="7"/>
      <c r="C532" s="7"/>
      <c r="D532" s="7"/>
      <c r="E532" s="8"/>
      <c r="F532" s="5" t="str">
        <f t="shared" si="1"/>
        <v>#DIV/0!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>
      <c r="A533" s="4" t="s">
        <v>575</v>
      </c>
      <c r="B533" s="7"/>
      <c r="C533" s="7"/>
      <c r="D533" s="7"/>
      <c r="E533" s="8"/>
      <c r="F533" s="5" t="str">
        <f t="shared" si="1"/>
        <v>#DIV/0!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>
      <c r="A534" s="4" t="s">
        <v>576</v>
      </c>
      <c r="B534" s="7"/>
      <c r="C534" s="7"/>
      <c r="D534" s="7"/>
      <c r="E534" s="8"/>
      <c r="F534" s="5" t="str">
        <f t="shared" si="1"/>
        <v>#DIV/0!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>
      <c r="A535" s="4" t="s">
        <v>577</v>
      </c>
      <c r="B535" s="7"/>
      <c r="C535" s="7"/>
      <c r="D535" s="7"/>
      <c r="E535" s="8"/>
      <c r="F535" s="5" t="str">
        <f t="shared" si="1"/>
        <v>#DIV/0!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>
      <c r="A536" s="4" t="s">
        <v>578</v>
      </c>
      <c r="B536" s="7"/>
      <c r="C536" s="7"/>
      <c r="D536" s="7"/>
      <c r="E536" s="8"/>
      <c r="F536" s="5" t="str">
        <f t="shared" si="1"/>
        <v>#DIV/0!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>
      <c r="A537" s="4" t="s">
        <v>579</v>
      </c>
      <c r="B537" s="7"/>
      <c r="C537" s="7"/>
      <c r="D537" s="7"/>
      <c r="E537" s="8"/>
      <c r="F537" s="5" t="str">
        <f t="shared" si="1"/>
        <v>#DIV/0!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>
      <c r="A538" s="4" t="s">
        <v>580</v>
      </c>
      <c r="B538" s="7"/>
      <c r="C538" s="7"/>
      <c r="D538" s="7"/>
      <c r="E538" s="8"/>
      <c r="F538" s="5" t="str">
        <f t="shared" si="1"/>
        <v>#DIV/0!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>
      <c r="A539" s="4" t="s">
        <v>581</v>
      </c>
      <c r="B539" s="7"/>
      <c r="C539" s="7"/>
      <c r="D539" s="7"/>
      <c r="E539" s="8"/>
      <c r="F539" s="5" t="str">
        <f t="shared" si="1"/>
        <v>#DIV/0!</v>
      </c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>
      <c r="A540" s="4" t="s">
        <v>582</v>
      </c>
      <c r="B540" s="7"/>
      <c r="C540" s="7"/>
      <c r="D540" s="7"/>
      <c r="E540" s="8"/>
      <c r="F540" s="5" t="str">
        <f t="shared" si="1"/>
        <v>#DIV/0!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>
      <c r="A541" s="4" t="s">
        <v>583</v>
      </c>
      <c r="B541" s="7"/>
      <c r="C541" s="7"/>
      <c r="D541" s="7"/>
      <c r="E541" s="8"/>
      <c r="F541" s="5" t="str">
        <f t="shared" si="1"/>
        <v>#DIV/0!</v>
      </c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>
      <c r="A542" s="4" t="s">
        <v>584</v>
      </c>
      <c r="B542" s="7"/>
      <c r="C542" s="7"/>
      <c r="D542" s="7"/>
      <c r="E542" s="8"/>
      <c r="F542" s="5" t="str">
        <f t="shared" si="1"/>
        <v>#DIV/0!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>
      <c r="A543" s="4" t="s">
        <v>585</v>
      </c>
      <c r="B543" s="7"/>
      <c r="C543" s="7"/>
      <c r="D543" s="7"/>
      <c r="E543" s="8"/>
      <c r="F543" s="5" t="str">
        <f t="shared" si="1"/>
        <v>#DIV/0!</v>
      </c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>
      <c r="A544" s="4" t="s">
        <v>586</v>
      </c>
      <c r="B544" s="7"/>
      <c r="C544" s="7"/>
      <c r="D544" s="7"/>
      <c r="E544" s="8"/>
      <c r="F544" s="5" t="str">
        <f t="shared" si="1"/>
        <v>#DIV/0!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>
      <c r="A545" s="4" t="s">
        <v>587</v>
      </c>
      <c r="B545" s="7"/>
      <c r="C545" s="7"/>
      <c r="D545" s="7"/>
      <c r="E545" s="8"/>
      <c r="F545" s="5" t="str">
        <f t="shared" si="1"/>
        <v>#DIV/0!</v>
      </c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>
      <c r="A546" s="4" t="s">
        <v>588</v>
      </c>
      <c r="B546" s="7"/>
      <c r="C546" s="7"/>
      <c r="D546" s="7"/>
      <c r="E546" s="8"/>
      <c r="F546" s="5" t="str">
        <f t="shared" si="1"/>
        <v>#DIV/0!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>
      <c r="A547" s="4" t="s">
        <v>589</v>
      </c>
      <c r="B547" s="7"/>
      <c r="C547" s="7"/>
      <c r="D547" s="7"/>
      <c r="E547" s="8"/>
      <c r="F547" s="5" t="str">
        <f t="shared" si="1"/>
        <v>#DIV/0!</v>
      </c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>
      <c r="A548" s="4" t="s">
        <v>590</v>
      </c>
      <c r="B548" s="7"/>
      <c r="C548" s="7"/>
      <c r="D548" s="7"/>
      <c r="E548" s="8"/>
      <c r="F548" s="5" t="str">
        <f t="shared" si="1"/>
        <v>#DIV/0!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>
      <c r="A549" s="4" t="s">
        <v>591</v>
      </c>
      <c r="B549" s="7"/>
      <c r="C549" s="7"/>
      <c r="D549" s="7"/>
      <c r="E549" s="8"/>
      <c r="F549" s="5" t="str">
        <f t="shared" si="1"/>
        <v>#DIV/0!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>
      <c r="A550" s="4" t="s">
        <v>592</v>
      </c>
      <c r="B550" s="7"/>
      <c r="C550" s="7"/>
      <c r="D550" s="7"/>
      <c r="E550" s="8"/>
      <c r="F550" s="5" t="str">
        <f t="shared" si="1"/>
        <v>#DIV/0!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>
      <c r="A551" s="4" t="s">
        <v>593</v>
      </c>
      <c r="B551" s="7"/>
      <c r="C551" s="7"/>
      <c r="D551" s="7"/>
      <c r="E551" s="8"/>
      <c r="F551" s="5" t="str">
        <f t="shared" si="1"/>
        <v>#DIV/0!</v>
      </c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>
      <c r="A552" s="4" t="s">
        <v>594</v>
      </c>
      <c r="B552" s="7"/>
      <c r="C552" s="7"/>
      <c r="D552" s="7"/>
      <c r="E552" s="8"/>
      <c r="F552" s="5" t="str">
        <f t="shared" si="1"/>
        <v>#DIV/0!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>
      <c r="A553" s="4" t="s">
        <v>595</v>
      </c>
      <c r="B553" s="7"/>
      <c r="C553" s="7"/>
      <c r="D553" s="7"/>
      <c r="E553" s="8"/>
      <c r="F553" s="5" t="str">
        <f t="shared" si="1"/>
        <v>#DIV/0!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>
      <c r="A554" s="4" t="s">
        <v>596</v>
      </c>
      <c r="B554" s="7"/>
      <c r="C554" s="7"/>
      <c r="D554" s="7"/>
      <c r="E554" s="8"/>
      <c r="F554" s="5" t="str">
        <f t="shared" si="1"/>
        <v>#DIV/0!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>
      <c r="A555" s="4" t="s">
        <v>597</v>
      </c>
      <c r="B555" s="7"/>
      <c r="C555" s="7"/>
      <c r="D555" s="7"/>
      <c r="E555" s="8"/>
      <c r="F555" s="5" t="str">
        <f t="shared" si="1"/>
        <v>#DIV/0!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>
      <c r="A556" s="4" t="s">
        <v>598</v>
      </c>
      <c r="B556" s="7"/>
      <c r="C556" s="7"/>
      <c r="D556" s="7"/>
      <c r="E556" s="8"/>
      <c r="F556" s="5" t="str">
        <f t="shared" si="1"/>
        <v>#DIV/0!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>
      <c r="A557" s="4" t="s">
        <v>599</v>
      </c>
      <c r="B557" s="7"/>
      <c r="C557" s="7"/>
      <c r="D557" s="7"/>
      <c r="E557" s="8"/>
      <c r="F557" s="5" t="str">
        <f t="shared" si="1"/>
        <v>#DIV/0!</v>
      </c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>
      <c r="A558" s="4" t="s">
        <v>600</v>
      </c>
      <c r="B558" s="7"/>
      <c r="C558" s="7"/>
      <c r="D558" s="7"/>
      <c r="E558" s="8"/>
      <c r="F558" s="5" t="str">
        <f t="shared" si="1"/>
        <v>#DIV/0!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>
      <c r="A559" s="4" t="s">
        <v>601</v>
      </c>
      <c r="B559" s="7"/>
      <c r="C559" s="7"/>
      <c r="D559" s="7"/>
      <c r="E559" s="8"/>
      <c r="F559" s="5" t="str">
        <f t="shared" si="1"/>
        <v>#DIV/0!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>
      <c r="A560" s="4" t="s">
        <v>602</v>
      </c>
      <c r="B560" s="7"/>
      <c r="C560" s="7"/>
      <c r="D560" s="7"/>
      <c r="E560" s="8"/>
      <c r="F560" s="5" t="str">
        <f t="shared" si="1"/>
        <v>#DIV/0!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>
      <c r="A561" s="4" t="s">
        <v>603</v>
      </c>
      <c r="B561" s="7"/>
      <c r="C561" s="7"/>
      <c r="D561" s="7"/>
      <c r="E561" s="8"/>
      <c r="F561" s="5" t="str">
        <f t="shared" si="1"/>
        <v>#DIV/0!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>
      <c r="A562" s="4" t="s">
        <v>604</v>
      </c>
      <c r="B562" s="7"/>
      <c r="C562" s="7"/>
      <c r="D562" s="7"/>
      <c r="E562" s="8"/>
      <c r="F562" s="5" t="str">
        <f t="shared" si="1"/>
        <v>#DIV/0!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>
      <c r="A563" s="4" t="s">
        <v>605</v>
      </c>
      <c r="B563" s="7"/>
      <c r="C563" s="7"/>
      <c r="D563" s="7"/>
      <c r="E563" s="8"/>
      <c r="F563" s="5" t="str">
        <f t="shared" si="1"/>
        <v>#DIV/0!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>
      <c r="A564" s="4" t="s">
        <v>606</v>
      </c>
      <c r="B564" s="7"/>
      <c r="C564" s="7"/>
      <c r="D564" s="7"/>
      <c r="E564" s="8"/>
      <c r="F564" s="5" t="str">
        <f t="shared" si="1"/>
        <v>#DIV/0!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>
      <c r="A565" s="4" t="s">
        <v>607</v>
      </c>
      <c r="B565" s="7"/>
      <c r="C565" s="7"/>
      <c r="D565" s="7"/>
      <c r="E565" s="8"/>
      <c r="F565" s="5" t="str">
        <f t="shared" si="1"/>
        <v>#DIV/0!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>
      <c r="A566" s="4" t="s">
        <v>608</v>
      </c>
      <c r="B566" s="7"/>
      <c r="C566" s="7"/>
      <c r="D566" s="7"/>
      <c r="E566" s="8"/>
      <c r="F566" s="5" t="str">
        <f t="shared" si="1"/>
        <v>#DIV/0!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>
      <c r="A567" s="4" t="s">
        <v>609</v>
      </c>
      <c r="B567" s="7"/>
      <c r="C567" s="7"/>
      <c r="D567" s="7"/>
      <c r="E567" s="8"/>
      <c r="F567" s="5" t="str">
        <f t="shared" si="1"/>
        <v>#DIV/0!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>
      <c r="A568" s="4" t="s">
        <v>610</v>
      </c>
      <c r="B568" s="7"/>
      <c r="C568" s="7"/>
      <c r="D568" s="7"/>
      <c r="E568" s="8"/>
      <c r="F568" s="5" t="str">
        <f t="shared" si="1"/>
        <v>#DIV/0!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>
      <c r="A569" s="4" t="s">
        <v>611</v>
      </c>
      <c r="B569" s="7"/>
      <c r="C569" s="7"/>
      <c r="D569" s="7"/>
      <c r="E569" s="8"/>
      <c r="F569" s="5" t="str">
        <f t="shared" si="1"/>
        <v>#DIV/0!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>
      <c r="A570" s="4" t="s">
        <v>612</v>
      </c>
      <c r="B570" s="7"/>
      <c r="C570" s="7"/>
      <c r="D570" s="7"/>
      <c r="E570" s="8"/>
      <c r="F570" s="5" t="str">
        <f t="shared" si="1"/>
        <v>#DIV/0!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>
      <c r="A571" s="4" t="s">
        <v>613</v>
      </c>
      <c r="B571" s="7"/>
      <c r="C571" s="7"/>
      <c r="D571" s="7"/>
      <c r="E571" s="8"/>
      <c r="F571" s="5" t="str">
        <f t="shared" si="1"/>
        <v>#DIV/0!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</sheetData>
  <autoFilter ref="$A$1:$AR$571">
    <sortState ref="A1:AR571">
      <sortCondition ref="F1:F571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</row>
    <row r="2">
      <c r="A2" s="4" t="s">
        <v>224</v>
      </c>
      <c r="B2" s="5">
        <v>2007.0</v>
      </c>
      <c r="C2" s="5">
        <v>88.0</v>
      </c>
      <c r="D2" s="5">
        <v>88.0</v>
      </c>
      <c r="E2" s="5">
        <f t="shared" ref="E2:E183" si="1">DIVIDE(min(C2,D2),max(C2,D2))</f>
        <v>1</v>
      </c>
      <c r="F2" s="7">
        <f t="shared" ref="F2:F163" si="2">row(A1)</f>
        <v>1</v>
      </c>
      <c r="G2" s="7"/>
      <c r="H2" s="7"/>
      <c r="I2" s="7"/>
      <c r="J2" s="5"/>
      <c r="K2" s="7"/>
      <c r="L2" s="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5">
        <v>0.0</v>
      </c>
      <c r="AQ2" s="5"/>
    </row>
    <row r="3">
      <c r="A3" s="4" t="s">
        <v>225</v>
      </c>
      <c r="B3" s="5">
        <v>2010.0</v>
      </c>
      <c r="C3" s="5">
        <v>180.0</v>
      </c>
      <c r="D3" s="5">
        <v>180.0</v>
      </c>
      <c r="E3" s="5">
        <f t="shared" si="1"/>
        <v>1</v>
      </c>
      <c r="F3" s="7">
        <f t="shared" si="2"/>
        <v>2</v>
      </c>
      <c r="G3" s="7"/>
      <c r="H3" s="7"/>
      <c r="I3" s="7"/>
      <c r="J3" s="5"/>
      <c r="K3" s="7"/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5">
        <v>0.0</v>
      </c>
      <c r="AQ3" s="5"/>
    </row>
    <row r="4">
      <c r="A4" s="4" t="s">
        <v>222</v>
      </c>
      <c r="B4" s="5">
        <v>2007.0</v>
      </c>
      <c r="C4" s="5">
        <v>229.0</v>
      </c>
      <c r="D4" s="5">
        <v>228.0</v>
      </c>
      <c r="E4" s="5">
        <f t="shared" si="1"/>
        <v>0.9956331878</v>
      </c>
      <c r="F4" s="7">
        <f t="shared" si="2"/>
        <v>3</v>
      </c>
      <c r="G4" s="7"/>
      <c r="H4" s="7"/>
      <c r="I4" s="7"/>
      <c r="J4" s="5"/>
      <c r="K4" s="7"/>
      <c r="L4" s="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5">
        <v>0.0</v>
      </c>
      <c r="AQ4" s="5"/>
    </row>
    <row r="5">
      <c r="A5" s="4" t="s">
        <v>223</v>
      </c>
      <c r="B5" s="5">
        <v>2007.0</v>
      </c>
      <c r="C5" s="5">
        <v>229.0</v>
      </c>
      <c r="D5" s="5">
        <v>228.0</v>
      </c>
      <c r="E5" s="5">
        <f t="shared" si="1"/>
        <v>0.9956331878</v>
      </c>
      <c r="F5" s="7">
        <f t="shared" si="2"/>
        <v>4</v>
      </c>
      <c r="G5" s="7"/>
      <c r="H5" s="7"/>
      <c r="I5" s="7"/>
      <c r="J5" s="5"/>
      <c r="K5" s="7"/>
      <c r="L5" s="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5">
        <v>0.0</v>
      </c>
      <c r="AQ5" s="5"/>
    </row>
    <row r="6">
      <c r="A6" s="4" t="s">
        <v>221</v>
      </c>
      <c r="B6" s="5">
        <v>2016.0</v>
      </c>
      <c r="C6" s="5">
        <v>376.0</v>
      </c>
      <c r="D6" s="5">
        <v>378.0</v>
      </c>
      <c r="E6" s="5">
        <f t="shared" si="1"/>
        <v>0.9947089947</v>
      </c>
      <c r="F6" s="7">
        <f t="shared" si="2"/>
        <v>5</v>
      </c>
      <c r="G6" s="7"/>
      <c r="H6" s="7"/>
      <c r="I6" s="7"/>
      <c r="J6" s="5"/>
      <c r="K6" s="7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5">
        <v>0.0</v>
      </c>
      <c r="AQ6" s="5"/>
    </row>
    <row r="7">
      <c r="A7" s="4" t="s">
        <v>220</v>
      </c>
      <c r="B7" s="5">
        <v>2011.0</v>
      </c>
      <c r="C7" s="5">
        <v>146.0</v>
      </c>
      <c r="D7" s="5">
        <v>147.0</v>
      </c>
      <c r="E7" s="5">
        <f t="shared" si="1"/>
        <v>0.9931972789</v>
      </c>
      <c r="F7" s="7">
        <f t="shared" si="2"/>
        <v>6</v>
      </c>
      <c r="G7" s="7"/>
      <c r="H7" s="7"/>
      <c r="I7" s="7"/>
      <c r="J7" s="5"/>
      <c r="K7" s="7"/>
      <c r="L7" s="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5">
        <v>0.0</v>
      </c>
      <c r="AQ7" s="5"/>
    </row>
    <row r="8">
      <c r="A8" s="4" t="s">
        <v>219</v>
      </c>
      <c r="B8" s="5">
        <v>2018.0</v>
      </c>
      <c r="C8" s="5">
        <v>158.0</v>
      </c>
      <c r="D8" s="5">
        <v>156.0</v>
      </c>
      <c r="E8" s="5">
        <f t="shared" si="1"/>
        <v>0.9873417722</v>
      </c>
      <c r="F8" s="7">
        <f t="shared" si="2"/>
        <v>7</v>
      </c>
      <c r="G8" s="7"/>
      <c r="H8" s="7"/>
      <c r="I8" s="7"/>
      <c r="J8" s="5"/>
      <c r="K8" s="7"/>
      <c r="L8" s="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5">
        <v>0.0</v>
      </c>
      <c r="AQ8" s="5"/>
    </row>
    <row r="9">
      <c r="A9" s="4" t="s">
        <v>218</v>
      </c>
      <c r="B9" s="5">
        <v>2015.0</v>
      </c>
      <c r="C9" s="5">
        <v>220.0</v>
      </c>
      <c r="D9" s="5">
        <v>223.0</v>
      </c>
      <c r="E9" s="5">
        <f t="shared" si="1"/>
        <v>0.9865470852</v>
      </c>
      <c r="F9" s="7">
        <f t="shared" si="2"/>
        <v>8</v>
      </c>
      <c r="G9" s="5">
        <v>295.0</v>
      </c>
      <c r="H9" s="5">
        <v>6.0</v>
      </c>
      <c r="I9" s="7"/>
      <c r="J9" s="5">
        <v>12.0</v>
      </c>
      <c r="K9" s="7"/>
      <c r="L9" s="5"/>
      <c r="M9" s="7"/>
      <c r="N9" s="7"/>
      <c r="O9" s="7"/>
      <c r="P9" s="7"/>
      <c r="Q9" s="7"/>
      <c r="R9" s="7"/>
      <c r="S9" s="7"/>
      <c r="T9" s="7"/>
      <c r="U9" s="5">
        <v>1.0</v>
      </c>
      <c r="V9" s="7"/>
      <c r="W9" s="5">
        <v>84.0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5">
        <v>398.0</v>
      </c>
      <c r="AQ9" s="5"/>
    </row>
    <row r="10">
      <c r="A10" s="4" t="s">
        <v>217</v>
      </c>
      <c r="B10" s="5">
        <v>2017.0</v>
      </c>
      <c r="C10" s="5">
        <v>373.0</v>
      </c>
      <c r="D10" s="5">
        <v>360.0</v>
      </c>
      <c r="E10" s="5">
        <f t="shared" si="1"/>
        <v>0.9651474531</v>
      </c>
      <c r="F10" s="7">
        <f t="shared" si="2"/>
        <v>9</v>
      </c>
      <c r="G10" s="7"/>
      <c r="H10" s="7"/>
      <c r="I10" s="7"/>
      <c r="J10" s="5"/>
      <c r="K10" s="7"/>
      <c r="L10" s="5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5">
        <v>0.0</v>
      </c>
      <c r="AQ10" s="5"/>
    </row>
    <row r="11">
      <c r="A11" s="4" t="s">
        <v>216</v>
      </c>
      <c r="B11" s="5">
        <v>2012.0</v>
      </c>
      <c r="C11" s="5">
        <v>141.0</v>
      </c>
      <c r="D11" s="5">
        <v>147.0</v>
      </c>
      <c r="E11" s="5">
        <f t="shared" si="1"/>
        <v>0.9591836735</v>
      </c>
      <c r="F11" s="7">
        <f t="shared" si="2"/>
        <v>10</v>
      </c>
      <c r="G11" s="7"/>
      <c r="H11" s="7"/>
      <c r="I11" s="7"/>
      <c r="J11" s="5"/>
      <c r="K11" s="7"/>
      <c r="L11" s="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5">
        <v>0.0</v>
      </c>
      <c r="AQ11" s="5"/>
    </row>
    <row r="12">
      <c r="A12" s="4" t="s">
        <v>215</v>
      </c>
      <c r="B12" s="5">
        <v>2007.0</v>
      </c>
      <c r="C12" s="5">
        <v>305.0</v>
      </c>
      <c r="D12" s="5">
        <v>292.0</v>
      </c>
      <c r="E12" s="5">
        <f t="shared" si="1"/>
        <v>0.9573770492</v>
      </c>
      <c r="F12" s="7">
        <f t="shared" si="2"/>
        <v>11</v>
      </c>
      <c r="G12" s="7"/>
      <c r="H12" s="7"/>
      <c r="I12" s="7"/>
      <c r="J12" s="5"/>
      <c r="K12" s="7"/>
      <c r="L12" s="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5">
        <v>0.0</v>
      </c>
      <c r="AQ12" s="5"/>
    </row>
    <row r="13">
      <c r="A13" s="4" t="s">
        <v>214</v>
      </c>
      <c r="B13" s="5">
        <v>2017.0</v>
      </c>
      <c r="C13" s="7">
        <f>2+104</f>
        <v>106</v>
      </c>
      <c r="D13" s="7">
        <f>50+61</f>
        <v>111</v>
      </c>
      <c r="E13" s="5">
        <f t="shared" si="1"/>
        <v>0.954954955</v>
      </c>
      <c r="F13" s="7">
        <f t="shared" si="2"/>
        <v>12</v>
      </c>
      <c r="G13" s="7"/>
      <c r="H13" s="7"/>
      <c r="I13" s="7"/>
      <c r="J13" s="5"/>
      <c r="K13" s="7"/>
      <c r="L13" s="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5">
        <v>0.0</v>
      </c>
      <c r="AQ13" s="5"/>
    </row>
    <row r="14">
      <c r="A14" s="4" t="s">
        <v>213</v>
      </c>
      <c r="B14" s="5">
        <v>2011.0</v>
      </c>
      <c r="C14" s="5">
        <v>652.0</v>
      </c>
      <c r="D14" s="5">
        <v>688.0</v>
      </c>
      <c r="E14" s="5">
        <f t="shared" si="1"/>
        <v>0.9476744186</v>
      </c>
      <c r="F14" s="7">
        <f t="shared" si="2"/>
        <v>13</v>
      </c>
      <c r="G14" s="7"/>
      <c r="H14" s="7"/>
      <c r="I14" s="7"/>
      <c r="J14" s="5"/>
      <c r="K14" s="7"/>
      <c r="L14" s="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>
        <v>0.0</v>
      </c>
      <c r="AQ14" s="5"/>
    </row>
    <row r="15">
      <c r="A15" s="4" t="s">
        <v>212</v>
      </c>
      <c r="B15" s="5">
        <v>2011.0</v>
      </c>
      <c r="C15" s="5">
        <v>357.0</v>
      </c>
      <c r="D15" s="5">
        <v>336.0</v>
      </c>
      <c r="E15" s="5">
        <f t="shared" si="1"/>
        <v>0.9411764706</v>
      </c>
      <c r="F15" s="7">
        <f t="shared" si="2"/>
        <v>14</v>
      </c>
      <c r="G15" s="7"/>
      <c r="H15" s="5">
        <v>127.0</v>
      </c>
      <c r="I15" s="7"/>
      <c r="J15" s="5">
        <v>72.0</v>
      </c>
      <c r="K15" s="7"/>
      <c r="L15" s="5"/>
      <c r="M15" s="7"/>
      <c r="N15" s="5">
        <v>494.0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5">
        <v>693.0</v>
      </c>
      <c r="AQ15" s="5"/>
    </row>
    <row r="16">
      <c r="A16" s="4" t="s">
        <v>211</v>
      </c>
      <c r="B16" s="5">
        <v>2012.0</v>
      </c>
      <c r="C16" s="5">
        <v>173.0</v>
      </c>
      <c r="D16" s="5">
        <v>185.0</v>
      </c>
      <c r="E16" s="5">
        <f t="shared" si="1"/>
        <v>0.9351351351</v>
      </c>
      <c r="F16" s="7">
        <f t="shared" si="2"/>
        <v>15</v>
      </c>
      <c r="G16" s="7"/>
      <c r="H16" s="7"/>
      <c r="I16" s="7"/>
      <c r="J16" s="5"/>
      <c r="K16" s="7"/>
      <c r="L16" s="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5">
        <v>0.0</v>
      </c>
      <c r="AQ16" s="5"/>
    </row>
    <row r="17">
      <c r="A17" s="4" t="s">
        <v>210</v>
      </c>
      <c r="B17" s="5">
        <v>2011.0</v>
      </c>
      <c r="C17" s="5">
        <v>321.0</v>
      </c>
      <c r="D17" s="5">
        <v>300.0</v>
      </c>
      <c r="E17" s="5">
        <f t="shared" si="1"/>
        <v>0.9345794393</v>
      </c>
      <c r="F17" s="7">
        <f t="shared" si="2"/>
        <v>16</v>
      </c>
      <c r="G17" s="7"/>
      <c r="H17" s="5">
        <v>127.0</v>
      </c>
      <c r="I17" s="7"/>
      <c r="J17" s="5">
        <v>64.0</v>
      </c>
      <c r="K17" s="7"/>
      <c r="L17" s="5"/>
      <c r="M17" s="7"/>
      <c r="N17" s="5">
        <v>430.0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5">
        <v>621.0</v>
      </c>
      <c r="AQ17" s="5"/>
    </row>
    <row r="18">
      <c r="A18" s="4" t="s">
        <v>209</v>
      </c>
      <c r="B18" s="5">
        <v>2020.0</v>
      </c>
      <c r="C18" s="5">
        <v>305.0</v>
      </c>
      <c r="D18" s="5">
        <v>282.0</v>
      </c>
      <c r="E18" s="5">
        <f t="shared" si="1"/>
        <v>0.9245901639</v>
      </c>
      <c r="F18" s="7">
        <f t="shared" si="2"/>
        <v>17</v>
      </c>
      <c r="G18" s="7"/>
      <c r="H18" s="7"/>
      <c r="I18" s="7"/>
      <c r="J18" s="5"/>
      <c r="K18" s="7"/>
      <c r="L18" s="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5">
        <v>0.0</v>
      </c>
      <c r="AQ18" s="5"/>
    </row>
    <row r="19">
      <c r="A19" s="4" t="s">
        <v>208</v>
      </c>
      <c r="B19" s="5">
        <v>2015.0</v>
      </c>
      <c r="C19" s="5">
        <v>126.0</v>
      </c>
      <c r="D19" s="5">
        <v>137.0</v>
      </c>
      <c r="E19" s="5">
        <f t="shared" si="1"/>
        <v>0.9197080292</v>
      </c>
      <c r="F19" s="7">
        <f t="shared" si="2"/>
        <v>18</v>
      </c>
      <c r="G19" s="7"/>
      <c r="H19" s="7"/>
      <c r="I19" s="7"/>
      <c r="J19" s="5"/>
      <c r="K19" s="7"/>
      <c r="L19" s="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5">
        <v>0.0</v>
      </c>
      <c r="AQ19" s="5"/>
    </row>
    <row r="20">
      <c r="A20" s="4" t="s">
        <v>207</v>
      </c>
      <c r="B20" s="5">
        <v>2015.0</v>
      </c>
      <c r="C20" s="5">
        <v>460.0</v>
      </c>
      <c r="D20" s="5">
        <v>420.0</v>
      </c>
      <c r="E20" s="5">
        <f t="shared" si="1"/>
        <v>0.9130434783</v>
      </c>
      <c r="F20" s="7">
        <f t="shared" si="2"/>
        <v>19</v>
      </c>
      <c r="G20" s="7"/>
      <c r="H20" s="7"/>
      <c r="I20" s="7"/>
      <c r="J20" s="5"/>
      <c r="K20" s="7"/>
      <c r="L20" s="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5">
        <v>0.0</v>
      </c>
      <c r="AQ20" s="5"/>
    </row>
    <row r="21">
      <c r="A21" s="4" t="s">
        <v>206</v>
      </c>
      <c r="B21" s="5">
        <v>2016.0</v>
      </c>
      <c r="C21" s="5">
        <v>68.0</v>
      </c>
      <c r="D21" s="5">
        <v>75.0</v>
      </c>
      <c r="E21" s="5">
        <f t="shared" si="1"/>
        <v>0.9066666667</v>
      </c>
      <c r="F21" s="7">
        <f t="shared" si="2"/>
        <v>20</v>
      </c>
      <c r="G21" s="7"/>
      <c r="H21" s="7"/>
      <c r="I21" s="7"/>
      <c r="J21" s="5"/>
      <c r="K21" s="7"/>
      <c r="L21" s="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5">
        <v>0.0</v>
      </c>
      <c r="AQ21" s="5"/>
    </row>
    <row r="22">
      <c r="A22" s="4" t="s">
        <v>205</v>
      </c>
      <c r="B22" s="5">
        <v>2008.0</v>
      </c>
      <c r="C22" s="5">
        <v>82.0</v>
      </c>
      <c r="D22" s="5">
        <v>91.0</v>
      </c>
      <c r="E22" s="5">
        <f t="shared" si="1"/>
        <v>0.9010989011</v>
      </c>
      <c r="F22" s="7">
        <f t="shared" si="2"/>
        <v>21</v>
      </c>
      <c r="G22" s="7"/>
      <c r="H22" s="7"/>
      <c r="I22" s="7"/>
      <c r="J22" s="5"/>
      <c r="K22" s="7"/>
      <c r="L22" s="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5">
        <v>0.0</v>
      </c>
      <c r="AQ22" s="5"/>
    </row>
    <row r="23">
      <c r="A23" s="4" t="s">
        <v>204</v>
      </c>
      <c r="B23" s="5">
        <v>2019.0</v>
      </c>
      <c r="C23" s="5">
        <v>594.0</v>
      </c>
      <c r="D23" s="5">
        <v>535.0</v>
      </c>
      <c r="E23" s="5">
        <f t="shared" si="1"/>
        <v>0.9006734007</v>
      </c>
      <c r="F23" s="7">
        <f t="shared" si="2"/>
        <v>22</v>
      </c>
      <c r="G23" s="7"/>
      <c r="H23" s="7"/>
      <c r="I23" s="7"/>
      <c r="J23" s="5"/>
      <c r="K23" s="7"/>
      <c r="L23" s="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5">
        <v>0.0</v>
      </c>
      <c r="AQ23" s="5"/>
    </row>
    <row r="24">
      <c r="A24" s="4" t="s">
        <v>203</v>
      </c>
      <c r="B24" s="5">
        <v>2011.0</v>
      </c>
      <c r="C24" s="5">
        <v>83.0</v>
      </c>
      <c r="D24" s="5">
        <v>93.0</v>
      </c>
      <c r="E24" s="5">
        <f t="shared" si="1"/>
        <v>0.8924731183</v>
      </c>
      <c r="F24" s="7">
        <f t="shared" si="2"/>
        <v>23</v>
      </c>
      <c r="G24" s="7"/>
      <c r="H24" s="7"/>
      <c r="I24" s="7"/>
      <c r="J24" s="5"/>
      <c r="K24" s="7"/>
      <c r="L24" s="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5">
        <v>0.0</v>
      </c>
      <c r="AQ24" s="5"/>
    </row>
    <row r="25">
      <c r="A25" s="4" t="s">
        <v>202</v>
      </c>
      <c r="B25" s="5">
        <v>2019.0</v>
      </c>
      <c r="C25" s="5">
        <v>534.0</v>
      </c>
      <c r="D25" s="5">
        <v>601.0</v>
      </c>
      <c r="E25" s="5">
        <f t="shared" si="1"/>
        <v>0.8885191348</v>
      </c>
      <c r="F25" s="7">
        <f t="shared" si="2"/>
        <v>24</v>
      </c>
      <c r="G25" s="7"/>
      <c r="H25" s="7"/>
      <c r="I25" s="7"/>
      <c r="J25" s="5"/>
      <c r="K25" s="7"/>
      <c r="L25" s="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5">
        <v>0.0</v>
      </c>
      <c r="AQ25" s="5"/>
    </row>
    <row r="26">
      <c r="A26" s="4" t="s">
        <v>201</v>
      </c>
      <c r="B26" s="5">
        <v>2017.0</v>
      </c>
      <c r="C26" s="5">
        <v>120.0</v>
      </c>
      <c r="D26" s="5">
        <v>136.0</v>
      </c>
      <c r="E26" s="5">
        <f t="shared" si="1"/>
        <v>0.8823529412</v>
      </c>
      <c r="F26" s="7">
        <f t="shared" si="2"/>
        <v>25</v>
      </c>
      <c r="G26" s="7"/>
      <c r="H26" s="7"/>
      <c r="I26" s="7"/>
      <c r="J26" s="5"/>
      <c r="K26" s="7"/>
      <c r="L26" s="5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5">
        <v>0.0</v>
      </c>
      <c r="AQ26" s="5"/>
    </row>
    <row r="27">
      <c r="A27" s="4" t="s">
        <v>200</v>
      </c>
      <c r="B27" s="5">
        <v>2019.0</v>
      </c>
      <c r="C27" s="5">
        <v>289.0</v>
      </c>
      <c r="D27" s="5">
        <v>253.0</v>
      </c>
      <c r="E27" s="5">
        <f t="shared" si="1"/>
        <v>0.875432526</v>
      </c>
      <c r="F27" s="7">
        <f t="shared" si="2"/>
        <v>26</v>
      </c>
      <c r="G27" s="7"/>
      <c r="H27" s="7"/>
      <c r="I27" s="7"/>
      <c r="J27" s="5"/>
      <c r="K27" s="7"/>
      <c r="L27" s="5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5">
        <v>0.0</v>
      </c>
      <c r="AQ27" s="5"/>
    </row>
    <row r="28">
      <c r="A28" s="4" t="s">
        <v>199</v>
      </c>
      <c r="B28" s="5">
        <v>2010.0</v>
      </c>
      <c r="C28" s="5">
        <v>24.0</v>
      </c>
      <c r="D28" s="5">
        <v>21.0</v>
      </c>
      <c r="E28" s="5">
        <f t="shared" si="1"/>
        <v>0.875</v>
      </c>
      <c r="F28" s="7">
        <f t="shared" si="2"/>
        <v>27</v>
      </c>
      <c r="G28" s="7"/>
      <c r="H28" s="7"/>
      <c r="I28" s="7"/>
      <c r="J28" s="5"/>
      <c r="K28" s="7"/>
      <c r="L28" s="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5">
        <v>0.0</v>
      </c>
      <c r="AQ28" s="5"/>
    </row>
    <row r="29">
      <c r="A29" s="4" t="s">
        <v>198</v>
      </c>
      <c r="B29" s="5">
        <v>2009.0</v>
      </c>
      <c r="C29" s="5">
        <v>134.0</v>
      </c>
      <c r="D29" s="5">
        <v>117.0</v>
      </c>
      <c r="E29" s="5">
        <f t="shared" si="1"/>
        <v>0.8731343284</v>
      </c>
      <c r="F29" s="7">
        <f t="shared" si="2"/>
        <v>28</v>
      </c>
      <c r="G29" s="7"/>
      <c r="H29" s="7"/>
      <c r="I29" s="7"/>
      <c r="J29" s="5"/>
      <c r="K29" s="7"/>
      <c r="L29" s="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5">
        <v>0.0</v>
      </c>
      <c r="AQ29" s="5"/>
    </row>
    <row r="30">
      <c r="A30" s="4" t="s">
        <v>197</v>
      </c>
      <c r="B30" s="5">
        <v>2014.0</v>
      </c>
      <c r="C30" s="5">
        <v>123.0</v>
      </c>
      <c r="D30" s="5">
        <v>141.0</v>
      </c>
      <c r="E30" s="5">
        <f t="shared" si="1"/>
        <v>0.8723404255</v>
      </c>
      <c r="F30" s="7">
        <f t="shared" si="2"/>
        <v>29</v>
      </c>
      <c r="G30" s="7"/>
      <c r="H30" s="7"/>
      <c r="I30" s="7"/>
      <c r="J30" s="5"/>
      <c r="K30" s="7"/>
      <c r="L30" s="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5">
        <v>0.0</v>
      </c>
      <c r="AQ30" s="5"/>
    </row>
    <row r="31">
      <c r="A31" s="4" t="s">
        <v>196</v>
      </c>
      <c r="B31" s="5">
        <v>2017.0</v>
      </c>
      <c r="C31" s="5">
        <v>235.0</v>
      </c>
      <c r="D31" s="5">
        <v>272.0</v>
      </c>
      <c r="E31" s="5">
        <f t="shared" si="1"/>
        <v>0.8639705882</v>
      </c>
      <c r="F31" s="7">
        <f t="shared" si="2"/>
        <v>30</v>
      </c>
      <c r="G31" s="7"/>
      <c r="H31" s="7"/>
      <c r="I31" s="7"/>
      <c r="J31" s="5">
        <v>511.0</v>
      </c>
      <c r="K31" s="7"/>
      <c r="L31" s="5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5">
        <v>511.0</v>
      </c>
      <c r="AQ31" s="5"/>
    </row>
    <row r="32">
      <c r="A32" s="4" t="s">
        <v>195</v>
      </c>
      <c r="B32" s="5">
        <v>2020.0</v>
      </c>
      <c r="C32" s="5">
        <v>382.0</v>
      </c>
      <c r="D32" s="5">
        <v>330.0</v>
      </c>
      <c r="E32" s="5">
        <f t="shared" si="1"/>
        <v>0.8638743455</v>
      </c>
      <c r="F32" s="7">
        <f t="shared" si="2"/>
        <v>31</v>
      </c>
      <c r="G32" s="7"/>
      <c r="H32" s="7"/>
      <c r="I32" s="7"/>
      <c r="J32" s="5">
        <v>77.0</v>
      </c>
      <c r="K32" s="7"/>
      <c r="L32" s="5"/>
      <c r="M32" s="7"/>
      <c r="N32" s="5">
        <v>602.0</v>
      </c>
      <c r="O32" s="7"/>
      <c r="P32" s="7"/>
      <c r="Q32" s="5">
        <v>33.0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5">
        <v>712.0</v>
      </c>
      <c r="AQ32" s="5"/>
    </row>
    <row r="33">
      <c r="A33" s="4" t="s">
        <v>194</v>
      </c>
      <c r="B33" s="5">
        <v>2020.0</v>
      </c>
      <c r="C33" s="5">
        <v>124.0</v>
      </c>
      <c r="D33" s="5">
        <v>144.0</v>
      </c>
      <c r="E33" s="5">
        <f t="shared" si="1"/>
        <v>0.8611111111</v>
      </c>
      <c r="F33" s="7">
        <f t="shared" si="2"/>
        <v>32</v>
      </c>
      <c r="G33" s="7"/>
      <c r="H33" s="7"/>
      <c r="I33" s="7"/>
      <c r="J33" s="5">
        <v>68.0</v>
      </c>
      <c r="K33" s="7"/>
      <c r="L33" s="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5">
        <v>200.0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5">
        <v>268.0</v>
      </c>
      <c r="AQ33" s="5"/>
    </row>
    <row r="34">
      <c r="A34" s="4" t="s">
        <v>193</v>
      </c>
      <c r="B34" s="5">
        <v>2018.0</v>
      </c>
      <c r="C34" s="5">
        <v>266.0</v>
      </c>
      <c r="D34" s="5">
        <v>309.0</v>
      </c>
      <c r="E34" s="5">
        <f t="shared" si="1"/>
        <v>0.8608414239</v>
      </c>
      <c r="F34" s="7">
        <f t="shared" si="2"/>
        <v>33</v>
      </c>
      <c r="G34" s="7"/>
      <c r="H34" s="7"/>
      <c r="I34" s="7"/>
      <c r="J34" s="5"/>
      <c r="K34" s="7"/>
      <c r="L34" s="5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5">
        <v>0.0</v>
      </c>
      <c r="AQ34" s="5"/>
    </row>
    <row r="35">
      <c r="A35" s="4" t="s">
        <v>192</v>
      </c>
      <c r="B35" s="5">
        <v>2012.0</v>
      </c>
      <c r="C35" s="5">
        <v>127.0</v>
      </c>
      <c r="D35" s="5">
        <v>148.0</v>
      </c>
      <c r="E35" s="5">
        <f t="shared" si="1"/>
        <v>0.8581081081</v>
      </c>
      <c r="F35" s="7">
        <f t="shared" si="2"/>
        <v>34</v>
      </c>
      <c r="G35" s="7"/>
      <c r="H35" s="5">
        <v>7.0</v>
      </c>
      <c r="I35" s="5">
        <v>8.0</v>
      </c>
      <c r="J35" s="5">
        <v>16.0</v>
      </c>
      <c r="K35" s="7"/>
      <c r="L35" s="5"/>
      <c r="M35" s="7"/>
      <c r="N35" s="5">
        <v>244.0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5">
        <v>275.0</v>
      </c>
      <c r="AQ35" s="5"/>
    </row>
    <row r="36">
      <c r="A36" s="4" t="s">
        <v>191</v>
      </c>
      <c r="B36" s="5">
        <v>2012.0</v>
      </c>
      <c r="C36" s="5">
        <v>442.0</v>
      </c>
      <c r="D36" s="5">
        <v>518.0</v>
      </c>
      <c r="E36" s="5">
        <f t="shared" si="1"/>
        <v>0.8532818533</v>
      </c>
      <c r="F36" s="7">
        <f t="shared" si="2"/>
        <v>35</v>
      </c>
      <c r="G36" s="7"/>
      <c r="H36" s="7"/>
      <c r="I36" s="7"/>
      <c r="J36" s="5"/>
      <c r="K36" s="7"/>
      <c r="L36" s="5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5">
        <v>0.0</v>
      </c>
      <c r="AQ36" s="5"/>
    </row>
    <row r="37">
      <c r="A37" s="4" t="s">
        <v>190</v>
      </c>
      <c r="B37" s="5">
        <v>2013.0</v>
      </c>
      <c r="C37" s="5">
        <v>197.0</v>
      </c>
      <c r="D37" s="5">
        <v>232.0</v>
      </c>
      <c r="E37" s="5">
        <f t="shared" si="1"/>
        <v>0.849137931</v>
      </c>
      <c r="F37" s="7">
        <f t="shared" si="2"/>
        <v>36</v>
      </c>
      <c r="G37" s="7"/>
      <c r="H37" s="7"/>
      <c r="I37" s="7"/>
      <c r="J37" s="5"/>
      <c r="K37" s="7"/>
      <c r="L37" s="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5">
        <v>0.0</v>
      </c>
      <c r="AQ37" s="5"/>
    </row>
    <row r="38">
      <c r="A38" s="4" t="s">
        <v>189</v>
      </c>
      <c r="B38" s="5">
        <v>2017.0</v>
      </c>
      <c r="C38" s="5">
        <v>115.0</v>
      </c>
      <c r="D38" s="5">
        <v>136.0</v>
      </c>
      <c r="E38" s="5">
        <f t="shared" si="1"/>
        <v>0.8455882353</v>
      </c>
      <c r="F38" s="7">
        <f t="shared" si="2"/>
        <v>37</v>
      </c>
      <c r="G38" s="7"/>
      <c r="H38" s="7"/>
      <c r="I38" s="7"/>
      <c r="J38" s="5"/>
      <c r="K38" s="7"/>
      <c r="L38" s="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5">
        <v>0.0</v>
      </c>
      <c r="AQ38" s="5"/>
    </row>
    <row r="39">
      <c r="A39" s="4" t="s">
        <v>188</v>
      </c>
      <c r="B39" s="5">
        <v>2012.0</v>
      </c>
      <c r="C39" s="5">
        <v>190.0</v>
      </c>
      <c r="D39" s="5">
        <v>160.0</v>
      </c>
      <c r="E39" s="5">
        <f t="shared" si="1"/>
        <v>0.8421052632</v>
      </c>
      <c r="F39" s="7">
        <f t="shared" si="2"/>
        <v>38</v>
      </c>
      <c r="G39" s="7"/>
      <c r="H39" s="7"/>
      <c r="I39" s="7"/>
      <c r="J39" s="5"/>
      <c r="K39" s="7"/>
      <c r="L39" s="5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5">
        <v>0.0</v>
      </c>
      <c r="AQ39" s="5"/>
    </row>
    <row r="40">
      <c r="A40" s="4" t="s">
        <v>187</v>
      </c>
      <c r="B40" s="5">
        <v>2015.0</v>
      </c>
      <c r="C40" s="5">
        <v>240.0</v>
      </c>
      <c r="D40" s="5">
        <v>202.0</v>
      </c>
      <c r="E40" s="5">
        <f t="shared" si="1"/>
        <v>0.8416666667</v>
      </c>
      <c r="F40" s="7">
        <f t="shared" si="2"/>
        <v>39</v>
      </c>
      <c r="G40" s="5">
        <v>399.0</v>
      </c>
      <c r="H40" s="7"/>
      <c r="I40" s="7"/>
      <c r="J40" s="5">
        <v>13.0</v>
      </c>
      <c r="K40" s="7"/>
      <c r="L40" s="5"/>
      <c r="M40" s="7"/>
      <c r="N40" s="7"/>
      <c r="O40" s="7"/>
      <c r="P40" s="7"/>
      <c r="Q40" s="5">
        <v>2.0</v>
      </c>
      <c r="R40" s="5">
        <v>1.0</v>
      </c>
      <c r="S40" s="7"/>
      <c r="T40" s="7"/>
      <c r="U40" s="7"/>
      <c r="V40" s="7"/>
      <c r="W40" s="5">
        <v>3.0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5">
        <v>1.0</v>
      </c>
      <c r="AK40" s="5">
        <v>1.0</v>
      </c>
      <c r="AL40" s="7"/>
      <c r="AM40" s="7"/>
      <c r="AN40" s="7"/>
      <c r="AO40" s="7"/>
      <c r="AP40" s="5">
        <v>420.0</v>
      </c>
      <c r="AQ40" s="5"/>
    </row>
    <row r="41">
      <c r="A41" s="4" t="s">
        <v>186</v>
      </c>
      <c r="B41" s="5">
        <v>2012.0</v>
      </c>
      <c r="C41" s="5">
        <v>12.0</v>
      </c>
      <c r="D41" s="5">
        <v>10.0</v>
      </c>
      <c r="E41" s="5">
        <f t="shared" si="1"/>
        <v>0.8333333333</v>
      </c>
      <c r="F41" s="7">
        <f t="shared" si="2"/>
        <v>40</v>
      </c>
      <c r="G41" s="7"/>
      <c r="H41" s="7"/>
      <c r="I41" s="7"/>
      <c r="J41" s="5"/>
      <c r="K41" s="7"/>
      <c r="L41" s="5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5">
        <v>0.0</v>
      </c>
      <c r="AQ41" s="5"/>
    </row>
    <row r="42">
      <c r="A42" s="4" t="s">
        <v>185</v>
      </c>
      <c r="B42" s="5">
        <v>2008.0</v>
      </c>
      <c r="C42" s="5">
        <v>138.0</v>
      </c>
      <c r="D42" s="5">
        <v>166.0</v>
      </c>
      <c r="E42" s="5">
        <f t="shared" si="1"/>
        <v>0.8313253012</v>
      </c>
      <c r="F42" s="7">
        <f t="shared" si="2"/>
        <v>41</v>
      </c>
      <c r="G42" s="7"/>
      <c r="H42" s="7"/>
      <c r="I42" s="7"/>
      <c r="J42" s="5"/>
      <c r="K42" s="7"/>
      <c r="L42" s="5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5">
        <v>0.0</v>
      </c>
      <c r="AQ42" s="5"/>
    </row>
    <row r="43">
      <c r="A43" s="4" t="s">
        <v>184</v>
      </c>
      <c r="B43" s="5">
        <v>2014.0</v>
      </c>
      <c r="C43" s="5">
        <v>283.0</v>
      </c>
      <c r="D43" s="5">
        <v>341.0</v>
      </c>
      <c r="E43" s="5">
        <f t="shared" si="1"/>
        <v>0.8299120235</v>
      </c>
      <c r="F43" s="7">
        <f t="shared" si="2"/>
        <v>42</v>
      </c>
      <c r="G43" s="7"/>
      <c r="H43" s="7"/>
      <c r="I43" s="7"/>
      <c r="J43" s="5"/>
      <c r="K43" s="7"/>
      <c r="L43" s="5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5">
        <v>0.0</v>
      </c>
      <c r="AQ43" s="5"/>
    </row>
    <row r="44">
      <c r="A44" s="4" t="s">
        <v>183</v>
      </c>
      <c r="B44" s="5">
        <v>2010.0</v>
      </c>
      <c r="C44" s="5">
        <v>165.0</v>
      </c>
      <c r="D44" s="5">
        <v>200.0</v>
      </c>
      <c r="E44" s="5">
        <f t="shared" si="1"/>
        <v>0.825</v>
      </c>
      <c r="F44" s="7">
        <f t="shared" si="2"/>
        <v>43</v>
      </c>
      <c r="G44" s="5">
        <v>365.0</v>
      </c>
      <c r="H44" s="7"/>
      <c r="I44" s="7"/>
      <c r="J44" s="5"/>
      <c r="K44" s="7"/>
      <c r="L44" s="5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5">
        <v>365.0</v>
      </c>
      <c r="AQ44" s="5"/>
    </row>
    <row r="45">
      <c r="A45" s="4" t="s">
        <v>182</v>
      </c>
      <c r="B45" s="5">
        <v>2006.0</v>
      </c>
      <c r="C45" s="7">
        <f>1+18+2+2</f>
        <v>23</v>
      </c>
      <c r="D45" s="7">
        <f>1+21+6</f>
        <v>28</v>
      </c>
      <c r="E45" s="5">
        <f t="shared" si="1"/>
        <v>0.8214285714</v>
      </c>
      <c r="F45" s="7">
        <f t="shared" si="2"/>
        <v>44</v>
      </c>
      <c r="G45" s="7"/>
      <c r="H45" s="7"/>
      <c r="I45" s="7"/>
      <c r="J45" s="5"/>
      <c r="K45" s="7"/>
      <c r="L45" s="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5">
        <v>0.0</v>
      </c>
      <c r="AQ45" s="5"/>
    </row>
    <row r="46">
      <c r="A46" s="4" t="s">
        <v>181</v>
      </c>
      <c r="B46" s="5">
        <v>2008.0</v>
      </c>
      <c r="C46" s="5">
        <v>119.0</v>
      </c>
      <c r="D46" s="5">
        <v>145.0</v>
      </c>
      <c r="E46" s="5">
        <f t="shared" si="1"/>
        <v>0.8206896552</v>
      </c>
      <c r="F46" s="7">
        <f t="shared" si="2"/>
        <v>45</v>
      </c>
      <c r="G46" s="5">
        <v>237.0</v>
      </c>
      <c r="H46" s="5">
        <v>2.0</v>
      </c>
      <c r="I46" s="7"/>
      <c r="J46" s="5">
        <v>24.0</v>
      </c>
      <c r="K46" s="7"/>
      <c r="L46" s="5"/>
      <c r="M46" s="7"/>
      <c r="N46" s="7"/>
      <c r="O46" s="7"/>
      <c r="P46" s="7"/>
      <c r="Q46" s="5">
        <v>1.0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5">
        <v>264.0</v>
      </c>
      <c r="AQ46" s="5"/>
    </row>
    <row r="47">
      <c r="A47" s="4" t="s">
        <v>180</v>
      </c>
      <c r="B47" s="5">
        <v>2008.0</v>
      </c>
      <c r="C47" s="5">
        <v>91.0</v>
      </c>
      <c r="D47" s="5">
        <v>112.0</v>
      </c>
      <c r="E47" s="5">
        <f t="shared" si="1"/>
        <v>0.8125</v>
      </c>
      <c r="F47" s="7">
        <f t="shared" si="2"/>
        <v>46</v>
      </c>
      <c r="G47" s="7"/>
      <c r="H47" s="7"/>
      <c r="I47" s="7"/>
      <c r="J47" s="5"/>
      <c r="K47" s="7"/>
      <c r="L47" s="5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5">
        <v>0.0</v>
      </c>
      <c r="AQ47" s="5"/>
    </row>
    <row r="48">
      <c r="A48" s="4" t="s">
        <v>179</v>
      </c>
      <c r="B48" s="5">
        <v>2015.0</v>
      </c>
      <c r="C48" s="5">
        <v>275.0</v>
      </c>
      <c r="D48" s="5">
        <v>223.0</v>
      </c>
      <c r="E48" s="5">
        <f t="shared" si="1"/>
        <v>0.8109090909</v>
      </c>
      <c r="F48" s="7">
        <f t="shared" si="2"/>
        <v>47</v>
      </c>
      <c r="G48" s="7"/>
      <c r="H48" s="7"/>
      <c r="I48" s="7"/>
      <c r="J48" s="5">
        <v>15.0</v>
      </c>
      <c r="K48" s="7"/>
      <c r="L48" s="5">
        <v>1.0</v>
      </c>
      <c r="M48" s="7"/>
      <c r="N48" s="7"/>
      <c r="O48" s="7"/>
      <c r="P48" s="7"/>
      <c r="Q48" s="5">
        <v>5.0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5">
        <v>5.0</v>
      </c>
      <c r="AE48" s="5">
        <v>1.0</v>
      </c>
      <c r="AF48" s="5">
        <v>10.0</v>
      </c>
      <c r="AG48" s="5">
        <v>451.0</v>
      </c>
      <c r="AH48" s="5">
        <v>1.0</v>
      </c>
      <c r="AI48" s="5">
        <v>3.0</v>
      </c>
      <c r="AJ48" s="7"/>
      <c r="AK48" s="7"/>
      <c r="AL48" s="7"/>
      <c r="AM48" s="7"/>
      <c r="AN48" s="7"/>
      <c r="AO48" s="7"/>
      <c r="AP48" s="5">
        <v>492.0</v>
      </c>
      <c r="AQ48" s="5"/>
    </row>
    <row r="49">
      <c r="A49" s="4" t="s">
        <v>178</v>
      </c>
      <c r="B49" s="5">
        <v>2015.0</v>
      </c>
      <c r="C49" s="7">
        <f>46+50+23</f>
        <v>119</v>
      </c>
      <c r="D49" s="7">
        <f>41+37+46+23</f>
        <v>147</v>
      </c>
      <c r="E49" s="5">
        <f t="shared" si="1"/>
        <v>0.8095238095</v>
      </c>
      <c r="F49" s="7">
        <f t="shared" si="2"/>
        <v>48</v>
      </c>
      <c r="G49" s="7"/>
      <c r="H49" s="7"/>
      <c r="I49" s="7"/>
      <c r="J49" s="5"/>
      <c r="K49" s="7"/>
      <c r="L49" s="5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5">
        <v>0.0</v>
      </c>
      <c r="AQ49" s="5"/>
    </row>
    <row r="50">
      <c r="A50" s="4" t="s">
        <v>177</v>
      </c>
      <c r="B50" s="5">
        <v>2016.0</v>
      </c>
      <c r="C50" s="5">
        <v>435.0</v>
      </c>
      <c r="D50" s="5">
        <v>351.0</v>
      </c>
      <c r="E50" s="5">
        <f t="shared" si="1"/>
        <v>0.8068965517</v>
      </c>
      <c r="F50" s="7">
        <f t="shared" si="2"/>
        <v>49</v>
      </c>
      <c r="G50" s="7"/>
      <c r="H50" s="7"/>
      <c r="I50" s="7"/>
      <c r="J50" s="5"/>
      <c r="K50" s="7"/>
      <c r="L50" s="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5">
        <v>0.0</v>
      </c>
      <c r="AQ50" s="5"/>
    </row>
    <row r="51">
      <c r="A51" s="4" t="s">
        <v>176</v>
      </c>
      <c r="B51" s="5">
        <v>2015.0</v>
      </c>
      <c r="C51" s="5">
        <v>141.0</v>
      </c>
      <c r="D51" s="5">
        <v>175.0</v>
      </c>
      <c r="E51" s="5">
        <f t="shared" si="1"/>
        <v>0.8057142857</v>
      </c>
      <c r="F51" s="7">
        <f t="shared" si="2"/>
        <v>50</v>
      </c>
      <c r="G51" s="7"/>
      <c r="H51" s="7"/>
      <c r="I51" s="7"/>
      <c r="J51" s="5"/>
      <c r="K51" s="7"/>
      <c r="L51" s="5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5">
        <v>0.0</v>
      </c>
      <c r="AQ51" s="5"/>
    </row>
    <row r="52">
      <c r="A52" s="4" t="s">
        <v>175</v>
      </c>
      <c r="B52" s="5">
        <v>2016.0</v>
      </c>
      <c r="C52" s="5">
        <v>113.0</v>
      </c>
      <c r="D52" s="5">
        <v>141.0</v>
      </c>
      <c r="E52" s="5">
        <f t="shared" si="1"/>
        <v>0.8014184397</v>
      </c>
      <c r="F52" s="7">
        <f t="shared" si="2"/>
        <v>51</v>
      </c>
      <c r="G52" s="7"/>
      <c r="H52" s="7"/>
      <c r="I52" s="7"/>
      <c r="J52" s="5"/>
      <c r="K52" s="7"/>
      <c r="L52" s="5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5">
        <v>0.0</v>
      </c>
      <c r="AQ52" s="5"/>
    </row>
    <row r="53">
      <c r="A53" s="4" t="s">
        <v>174</v>
      </c>
      <c r="B53" s="5">
        <v>2020.0</v>
      </c>
      <c r="C53" s="5">
        <v>124.0</v>
      </c>
      <c r="D53" s="5">
        <v>156.0</v>
      </c>
      <c r="E53" s="5">
        <f t="shared" si="1"/>
        <v>0.7948717949</v>
      </c>
      <c r="F53" s="7">
        <f t="shared" si="2"/>
        <v>52</v>
      </c>
      <c r="G53" s="7"/>
      <c r="H53" s="7"/>
      <c r="I53" s="7"/>
      <c r="J53" s="5">
        <v>76.0</v>
      </c>
      <c r="K53" s="7"/>
      <c r="L53" s="5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5">
        <v>204.0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5">
        <v>280.0</v>
      </c>
      <c r="AQ53" s="5"/>
    </row>
    <row r="54">
      <c r="A54" s="4" t="s">
        <v>173</v>
      </c>
      <c r="B54" s="5">
        <v>2017.0</v>
      </c>
      <c r="C54" s="5">
        <v>176.0</v>
      </c>
      <c r="D54" s="5">
        <v>139.0</v>
      </c>
      <c r="E54" s="5">
        <f t="shared" si="1"/>
        <v>0.7897727273</v>
      </c>
      <c r="F54" s="7">
        <f t="shared" si="2"/>
        <v>53</v>
      </c>
      <c r="G54" s="7"/>
      <c r="H54" s="5">
        <v>4.0</v>
      </c>
      <c r="I54" s="7"/>
      <c r="J54" s="5">
        <v>41.0</v>
      </c>
      <c r="K54" s="7"/>
      <c r="L54" s="5"/>
      <c r="M54" s="7"/>
      <c r="N54" s="5">
        <v>260.0</v>
      </c>
      <c r="O54" s="7"/>
      <c r="P54" s="7"/>
      <c r="Q54" s="5">
        <v>8.0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5">
        <v>313.0</v>
      </c>
      <c r="AQ54" s="5"/>
    </row>
    <row r="55">
      <c r="A55" s="4" t="s">
        <v>172</v>
      </c>
      <c r="B55" s="5">
        <v>2014.0</v>
      </c>
      <c r="C55" s="5">
        <v>272.0</v>
      </c>
      <c r="D55" s="5">
        <v>213.0</v>
      </c>
      <c r="E55" s="5">
        <f t="shared" si="1"/>
        <v>0.7830882353</v>
      </c>
      <c r="F55" s="7">
        <f t="shared" si="2"/>
        <v>54</v>
      </c>
      <c r="G55" s="7"/>
      <c r="H55" s="7"/>
      <c r="I55" s="7"/>
      <c r="J55" s="5"/>
      <c r="K55" s="7"/>
      <c r="L55" s="5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5">
        <v>0.0</v>
      </c>
      <c r="AQ55" s="5"/>
    </row>
    <row r="56">
      <c r="A56" s="4" t="s">
        <v>171</v>
      </c>
      <c r="B56" s="5">
        <v>2018.0</v>
      </c>
      <c r="C56" s="5">
        <v>109.0</v>
      </c>
      <c r="D56" s="5">
        <v>141.0</v>
      </c>
      <c r="E56" s="5">
        <f t="shared" si="1"/>
        <v>0.7730496454</v>
      </c>
      <c r="F56" s="7">
        <f t="shared" si="2"/>
        <v>55</v>
      </c>
      <c r="G56" s="7"/>
      <c r="H56" s="7"/>
      <c r="I56" s="7"/>
      <c r="J56" s="5"/>
      <c r="K56" s="7"/>
      <c r="L56" s="5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5">
        <v>0.0</v>
      </c>
      <c r="AQ56" s="5"/>
    </row>
    <row r="57">
      <c r="A57" s="4" t="s">
        <v>170</v>
      </c>
      <c r="B57" s="5">
        <v>2021.0</v>
      </c>
      <c r="C57" s="5">
        <v>115.0</v>
      </c>
      <c r="D57" s="5">
        <v>149.0</v>
      </c>
      <c r="E57" s="5">
        <f t="shared" si="1"/>
        <v>0.7718120805</v>
      </c>
      <c r="F57" s="7">
        <f t="shared" si="2"/>
        <v>56</v>
      </c>
      <c r="G57" s="7"/>
      <c r="H57" s="7"/>
      <c r="I57" s="7"/>
      <c r="J57" s="5"/>
      <c r="K57" s="7"/>
      <c r="L57" s="5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5">
        <v>0.0</v>
      </c>
      <c r="AQ57" s="5"/>
    </row>
    <row r="58">
      <c r="A58" s="4" t="s">
        <v>169</v>
      </c>
      <c r="B58" s="5">
        <v>2008.0</v>
      </c>
      <c r="C58" s="5">
        <v>172.0</v>
      </c>
      <c r="D58" s="5">
        <v>224.0</v>
      </c>
      <c r="E58" s="5">
        <f t="shared" si="1"/>
        <v>0.7678571429</v>
      </c>
      <c r="F58" s="7">
        <f t="shared" si="2"/>
        <v>57</v>
      </c>
      <c r="G58" s="7"/>
      <c r="H58" s="7"/>
      <c r="I58" s="7"/>
      <c r="J58" s="5"/>
      <c r="K58" s="7"/>
      <c r="L58" s="5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5">
        <v>0.0</v>
      </c>
      <c r="AQ58" s="5"/>
    </row>
    <row r="59">
      <c r="A59" s="4" t="s">
        <v>168</v>
      </c>
      <c r="B59" s="5">
        <v>2014.0</v>
      </c>
      <c r="C59" s="5">
        <v>141.0</v>
      </c>
      <c r="D59" s="5">
        <v>108.0</v>
      </c>
      <c r="E59" s="5">
        <f t="shared" si="1"/>
        <v>0.7659574468</v>
      </c>
      <c r="F59" s="7">
        <f t="shared" si="2"/>
        <v>58</v>
      </c>
      <c r="G59" s="7"/>
      <c r="H59" s="7"/>
      <c r="I59" s="7"/>
      <c r="J59" s="5"/>
      <c r="K59" s="7"/>
      <c r="L59" s="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5">
        <v>0.0</v>
      </c>
      <c r="AQ59" s="5"/>
    </row>
    <row r="60">
      <c r="A60" s="4" t="s">
        <v>167</v>
      </c>
      <c r="B60" s="5">
        <v>2008.0</v>
      </c>
      <c r="C60" s="5">
        <v>132.0</v>
      </c>
      <c r="D60" s="5">
        <v>101.0</v>
      </c>
      <c r="E60" s="5">
        <f t="shared" si="1"/>
        <v>0.7651515152</v>
      </c>
      <c r="F60" s="7">
        <f t="shared" si="2"/>
        <v>59</v>
      </c>
      <c r="G60" s="7"/>
      <c r="H60" s="7"/>
      <c r="I60" s="7"/>
      <c r="J60" s="5"/>
      <c r="K60" s="7"/>
      <c r="L60" s="5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5">
        <v>0.0</v>
      </c>
      <c r="AQ60" s="5"/>
    </row>
    <row r="61">
      <c r="A61" s="4" t="s">
        <v>166</v>
      </c>
      <c r="B61" s="5">
        <v>2014.0</v>
      </c>
      <c r="C61" s="5">
        <v>129.0</v>
      </c>
      <c r="D61" s="5">
        <v>169.0</v>
      </c>
      <c r="E61" s="5">
        <f t="shared" si="1"/>
        <v>0.7633136095</v>
      </c>
      <c r="F61" s="7">
        <f t="shared" si="2"/>
        <v>60</v>
      </c>
      <c r="G61" s="5">
        <v>163.0</v>
      </c>
      <c r="H61" s="5">
        <v>4.0</v>
      </c>
      <c r="I61" s="7"/>
      <c r="J61" s="5">
        <v>88.0</v>
      </c>
      <c r="K61" s="7"/>
      <c r="L61" s="5"/>
      <c r="M61" s="7"/>
      <c r="N61" s="7"/>
      <c r="O61" s="7"/>
      <c r="P61" s="5">
        <v>3.0</v>
      </c>
      <c r="Q61" s="5">
        <v>32.0</v>
      </c>
      <c r="R61" s="7"/>
      <c r="S61" s="7"/>
      <c r="T61" s="7"/>
      <c r="U61" s="5">
        <v>1.0</v>
      </c>
      <c r="V61" s="7"/>
      <c r="W61" s="5">
        <v>7.0</v>
      </c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5">
        <v>298.0</v>
      </c>
      <c r="AQ61" s="5"/>
    </row>
    <row r="62">
      <c r="A62" s="4" t="s">
        <v>165</v>
      </c>
      <c r="B62" s="5">
        <v>2014.0</v>
      </c>
      <c r="C62" s="5">
        <v>76.0</v>
      </c>
      <c r="D62" s="5">
        <v>58.0</v>
      </c>
      <c r="E62" s="5">
        <f t="shared" si="1"/>
        <v>0.7631578947</v>
      </c>
      <c r="F62" s="7">
        <f t="shared" si="2"/>
        <v>61</v>
      </c>
      <c r="G62" s="7"/>
      <c r="H62" s="7"/>
      <c r="I62" s="7"/>
      <c r="J62" s="5"/>
      <c r="K62" s="7"/>
      <c r="L62" s="5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5">
        <v>0.0</v>
      </c>
      <c r="AQ62" s="5"/>
    </row>
    <row r="63">
      <c r="A63" s="4" t="s">
        <v>164</v>
      </c>
      <c r="B63" s="5">
        <v>2012.0</v>
      </c>
      <c r="C63" s="5">
        <v>103.0</v>
      </c>
      <c r="D63" s="5">
        <v>135.0</v>
      </c>
      <c r="E63" s="5">
        <f t="shared" si="1"/>
        <v>0.762962963</v>
      </c>
      <c r="F63" s="7">
        <f t="shared" si="2"/>
        <v>62</v>
      </c>
      <c r="G63" s="7"/>
      <c r="H63" s="7"/>
      <c r="I63" s="7"/>
      <c r="J63" s="5"/>
      <c r="K63" s="7"/>
      <c r="L63" s="5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5">
        <v>0.0</v>
      </c>
      <c r="AQ63" s="5"/>
    </row>
    <row r="64">
      <c r="A64" s="4" t="s">
        <v>163</v>
      </c>
      <c r="B64" s="5">
        <v>2017.0</v>
      </c>
      <c r="C64" s="5">
        <v>913.0</v>
      </c>
      <c r="D64" s="5">
        <v>693.0</v>
      </c>
      <c r="E64" s="5">
        <f t="shared" si="1"/>
        <v>0.7590361446</v>
      </c>
      <c r="F64" s="7">
        <f t="shared" si="2"/>
        <v>63</v>
      </c>
      <c r="G64" s="7"/>
      <c r="H64" s="7"/>
      <c r="I64" s="7"/>
      <c r="J64" s="5"/>
      <c r="K64" s="7"/>
      <c r="L64" s="5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5">
        <v>0.0</v>
      </c>
      <c r="AQ64" s="5"/>
    </row>
    <row r="65">
      <c r="A65" s="4" t="s">
        <v>160</v>
      </c>
      <c r="B65" s="5">
        <v>2013.0</v>
      </c>
      <c r="C65" s="5">
        <v>216.0</v>
      </c>
      <c r="D65" s="5">
        <v>162.0</v>
      </c>
      <c r="E65" s="5">
        <f t="shared" si="1"/>
        <v>0.75</v>
      </c>
      <c r="F65" s="7">
        <f t="shared" si="2"/>
        <v>64</v>
      </c>
      <c r="G65" s="7"/>
      <c r="H65" s="7"/>
      <c r="I65" s="7"/>
      <c r="J65" s="5"/>
      <c r="K65" s="7"/>
      <c r="L65" s="5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5">
        <v>0.0</v>
      </c>
      <c r="AQ65" s="5"/>
    </row>
    <row r="66">
      <c r="A66" s="4" t="s">
        <v>161</v>
      </c>
      <c r="B66" s="5">
        <v>2013.0</v>
      </c>
      <c r="C66" s="5">
        <v>216.0</v>
      </c>
      <c r="D66" s="5">
        <v>162.0</v>
      </c>
      <c r="E66" s="5">
        <f t="shared" si="1"/>
        <v>0.75</v>
      </c>
      <c r="F66" s="7">
        <f t="shared" si="2"/>
        <v>65</v>
      </c>
      <c r="G66" s="7"/>
      <c r="H66" s="7"/>
      <c r="I66" s="7"/>
      <c r="J66" s="5"/>
      <c r="K66" s="7"/>
      <c r="L66" s="5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5">
        <v>0.0</v>
      </c>
      <c r="AQ66" s="5"/>
    </row>
    <row r="67">
      <c r="A67" s="4" t="s">
        <v>162</v>
      </c>
      <c r="B67" s="5">
        <v>2016.0</v>
      </c>
      <c r="C67" s="5">
        <v>100.0</v>
      </c>
      <c r="D67" s="5">
        <v>75.0</v>
      </c>
      <c r="E67" s="5">
        <f t="shared" si="1"/>
        <v>0.75</v>
      </c>
      <c r="F67" s="7">
        <f t="shared" si="2"/>
        <v>66</v>
      </c>
      <c r="G67" s="7"/>
      <c r="H67" s="7"/>
      <c r="I67" s="7"/>
      <c r="J67" s="5"/>
      <c r="K67" s="7"/>
      <c r="L67" s="5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5">
        <v>0.0</v>
      </c>
      <c r="AQ67" s="5"/>
    </row>
    <row r="68">
      <c r="A68" s="4" t="s">
        <v>159</v>
      </c>
      <c r="B68" s="5">
        <v>2014.0</v>
      </c>
      <c r="C68" s="7">
        <f>269+297</f>
        <v>566</v>
      </c>
      <c r="D68" s="7">
        <f>234+184</f>
        <v>418</v>
      </c>
      <c r="E68" s="5">
        <f t="shared" si="1"/>
        <v>0.7385159011</v>
      </c>
      <c r="F68" s="7">
        <f t="shared" si="2"/>
        <v>67</v>
      </c>
      <c r="G68" s="7"/>
      <c r="H68" s="7"/>
      <c r="I68" s="7"/>
      <c r="J68" s="5"/>
      <c r="K68" s="7"/>
      <c r="L68" s="5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5">
        <v>0.0</v>
      </c>
      <c r="AQ68" s="5"/>
    </row>
    <row r="69">
      <c r="A69" s="4" t="s">
        <v>157</v>
      </c>
      <c r="B69" s="5">
        <v>2014.0</v>
      </c>
      <c r="C69" s="5">
        <v>1412.0</v>
      </c>
      <c r="D69" s="5">
        <v>1029.0</v>
      </c>
      <c r="E69" s="5">
        <f t="shared" si="1"/>
        <v>0.7287535411</v>
      </c>
      <c r="F69" s="7">
        <f t="shared" si="2"/>
        <v>68</v>
      </c>
      <c r="G69" s="7"/>
      <c r="H69" s="7"/>
      <c r="I69" s="7"/>
      <c r="J69" s="5">
        <v>506.0</v>
      </c>
      <c r="K69" s="7"/>
      <c r="L69" s="5">
        <v>61.0</v>
      </c>
      <c r="M69" s="7"/>
      <c r="N69" s="5">
        <v>1387.0</v>
      </c>
      <c r="O69" s="5">
        <v>487.0</v>
      </c>
      <c r="P69" s="7"/>
      <c r="Q69" s="7"/>
      <c r="R69" s="7"/>
      <c r="S69" s="7"/>
      <c r="T69" s="5"/>
      <c r="U69" s="7"/>
      <c r="V69" s="7"/>
      <c r="W69" s="7"/>
      <c r="X69" s="7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>
        <v>2441.0</v>
      </c>
      <c r="AQ69" s="5"/>
    </row>
    <row r="70">
      <c r="A70" s="4" t="s">
        <v>158</v>
      </c>
      <c r="B70" s="5">
        <v>2013.0</v>
      </c>
      <c r="C70" s="5">
        <v>1412.0</v>
      </c>
      <c r="D70" s="5">
        <v>1029.0</v>
      </c>
      <c r="E70" s="5">
        <f t="shared" si="1"/>
        <v>0.7287535411</v>
      </c>
      <c r="F70" s="7">
        <f t="shared" si="2"/>
        <v>69</v>
      </c>
      <c r="G70" s="7"/>
      <c r="H70" s="7"/>
      <c r="I70" s="7"/>
      <c r="J70" s="5">
        <v>506.0</v>
      </c>
      <c r="K70" s="7"/>
      <c r="L70" s="5">
        <v>61.0</v>
      </c>
      <c r="M70" s="7"/>
      <c r="N70" s="5">
        <v>1387.0</v>
      </c>
      <c r="O70" s="5">
        <v>487.0</v>
      </c>
      <c r="P70" s="7"/>
      <c r="Q70" s="7"/>
      <c r="R70" s="7"/>
      <c r="S70" s="7"/>
      <c r="T70" s="5"/>
      <c r="U70" s="7"/>
      <c r="V70" s="7"/>
      <c r="W70" s="7"/>
      <c r="X70" s="7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>
        <v>2441.0</v>
      </c>
      <c r="AQ70" s="5">
        <v>0.8195377</v>
      </c>
    </row>
    <row r="71">
      <c r="A71" s="4" t="s">
        <v>156</v>
      </c>
      <c r="B71" s="5">
        <v>2017.0</v>
      </c>
      <c r="C71" s="5">
        <v>45.0</v>
      </c>
      <c r="D71" s="5">
        <v>62.0</v>
      </c>
      <c r="E71" s="5">
        <f t="shared" si="1"/>
        <v>0.7258064516</v>
      </c>
      <c r="F71" s="7">
        <f t="shared" si="2"/>
        <v>70</v>
      </c>
      <c r="G71" s="7"/>
      <c r="H71" s="7"/>
      <c r="I71" s="7"/>
      <c r="J71" s="5"/>
      <c r="K71" s="7"/>
      <c r="L71" s="5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5">
        <v>0.0</v>
      </c>
      <c r="AQ71" s="5"/>
    </row>
    <row r="72">
      <c r="A72" s="4" t="s">
        <v>155</v>
      </c>
      <c r="B72" s="5">
        <v>2013.0</v>
      </c>
      <c r="C72" s="5">
        <v>170.0</v>
      </c>
      <c r="D72" s="5">
        <v>122.0</v>
      </c>
      <c r="E72" s="5">
        <f t="shared" si="1"/>
        <v>0.7176470588</v>
      </c>
      <c r="F72" s="7">
        <f t="shared" si="2"/>
        <v>71</v>
      </c>
      <c r="G72" s="5">
        <v>182.0</v>
      </c>
      <c r="H72" s="5">
        <v>75.0</v>
      </c>
      <c r="I72" s="5">
        <v>10.0</v>
      </c>
      <c r="J72" s="5">
        <v>20.0</v>
      </c>
      <c r="K72" s="7"/>
      <c r="L72" s="5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5">
        <v>5.0</v>
      </c>
      <c r="AM72" s="7"/>
      <c r="AN72" s="7"/>
      <c r="AO72" s="7"/>
      <c r="AP72" s="5">
        <v>292.0</v>
      </c>
      <c r="AQ72" s="5"/>
    </row>
    <row r="73">
      <c r="A73" s="4" t="s">
        <v>154</v>
      </c>
      <c r="B73" s="5">
        <v>2013.0</v>
      </c>
      <c r="C73" s="7">
        <f>508+7</f>
        <v>515</v>
      </c>
      <c r="D73" s="7">
        <f>361+7</f>
        <v>368</v>
      </c>
      <c r="E73" s="5">
        <f t="shared" si="1"/>
        <v>0.7145631068</v>
      </c>
      <c r="F73" s="7">
        <f t="shared" si="2"/>
        <v>72</v>
      </c>
      <c r="G73" s="7"/>
      <c r="H73" s="7"/>
      <c r="I73" s="7"/>
      <c r="J73" s="5"/>
      <c r="K73" s="7"/>
      <c r="L73" s="5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5">
        <v>0.0</v>
      </c>
      <c r="AQ73" s="5"/>
    </row>
    <row r="74">
      <c r="A74" s="4" t="s">
        <v>153</v>
      </c>
      <c r="B74" s="5">
        <v>2010.0</v>
      </c>
      <c r="C74" s="5">
        <v>292.0</v>
      </c>
      <c r="D74" s="5">
        <v>206.0</v>
      </c>
      <c r="E74" s="5">
        <f t="shared" si="1"/>
        <v>0.7054794521</v>
      </c>
      <c r="F74" s="7">
        <f t="shared" si="2"/>
        <v>73</v>
      </c>
      <c r="G74" s="5">
        <v>56.0</v>
      </c>
      <c r="H74" s="5">
        <v>13.0</v>
      </c>
      <c r="I74" s="5">
        <v>97.0</v>
      </c>
      <c r="J74" s="5">
        <v>146.0</v>
      </c>
      <c r="K74" s="5">
        <v>2.0</v>
      </c>
      <c r="L74" s="5"/>
      <c r="M74" s="7"/>
      <c r="N74" s="5">
        <v>105.0</v>
      </c>
      <c r="O74" s="7"/>
      <c r="P74" s="7"/>
      <c r="Q74" s="5">
        <v>30.0</v>
      </c>
      <c r="R74" s="7"/>
      <c r="S74" s="7"/>
      <c r="T74" s="5">
        <v>48.0</v>
      </c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5">
        <v>497.0</v>
      </c>
      <c r="AQ74" s="5"/>
    </row>
    <row r="75">
      <c r="A75" s="4" t="s">
        <v>152</v>
      </c>
      <c r="B75" s="5">
        <v>2013.0</v>
      </c>
      <c r="C75" s="5">
        <v>345.0</v>
      </c>
      <c r="D75" s="5">
        <v>492.0</v>
      </c>
      <c r="E75" s="5">
        <f t="shared" si="1"/>
        <v>0.7012195122</v>
      </c>
      <c r="F75" s="7">
        <f t="shared" si="2"/>
        <v>74</v>
      </c>
      <c r="G75" s="7"/>
      <c r="H75" s="7"/>
      <c r="I75" s="7"/>
      <c r="J75" s="5"/>
      <c r="K75" s="7"/>
      <c r="L75" s="5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5">
        <v>0.0</v>
      </c>
      <c r="AQ75" s="5"/>
    </row>
    <row r="76">
      <c r="A76" s="4" t="s">
        <v>151</v>
      </c>
      <c r="B76" s="5">
        <v>2017.0</v>
      </c>
      <c r="C76" s="5">
        <v>139.0</v>
      </c>
      <c r="D76" s="5">
        <v>199.0</v>
      </c>
      <c r="E76" s="5">
        <f t="shared" si="1"/>
        <v>0.6984924623</v>
      </c>
      <c r="F76" s="7">
        <f t="shared" si="2"/>
        <v>75</v>
      </c>
      <c r="G76" s="5">
        <v>338.0</v>
      </c>
      <c r="H76" s="7"/>
      <c r="I76" s="7"/>
      <c r="J76" s="5"/>
      <c r="K76" s="7"/>
      <c r="L76" s="5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5">
        <v>338.0</v>
      </c>
      <c r="AQ76" s="5"/>
    </row>
    <row r="77">
      <c r="A77" s="4" t="s">
        <v>150</v>
      </c>
      <c r="B77" s="5">
        <v>2014.0</v>
      </c>
      <c r="C77" s="7">
        <f>269+25</f>
        <v>294</v>
      </c>
      <c r="D77" s="7">
        <f>184+21</f>
        <v>205</v>
      </c>
      <c r="E77" s="5">
        <f t="shared" si="1"/>
        <v>0.6972789116</v>
      </c>
      <c r="F77" s="7">
        <f t="shared" si="2"/>
        <v>76</v>
      </c>
      <c r="G77" s="7"/>
      <c r="H77" s="7"/>
      <c r="I77" s="7"/>
      <c r="J77" s="5"/>
      <c r="K77" s="7"/>
      <c r="L77" s="5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5">
        <v>0.0</v>
      </c>
      <c r="AQ77" s="5"/>
    </row>
    <row r="78">
      <c r="A78" s="4" t="s">
        <v>149</v>
      </c>
      <c r="B78" s="5">
        <v>2016.0</v>
      </c>
      <c r="C78" s="7">
        <f>80</f>
        <v>80</v>
      </c>
      <c r="D78" s="7">
        <f>115</f>
        <v>115</v>
      </c>
      <c r="E78" s="5">
        <f t="shared" si="1"/>
        <v>0.6956521739</v>
      </c>
      <c r="F78" s="7">
        <f t="shared" si="2"/>
        <v>77</v>
      </c>
      <c r="G78" s="7"/>
      <c r="H78" s="7"/>
      <c r="I78" s="7"/>
      <c r="J78" s="5"/>
      <c r="K78" s="7"/>
      <c r="L78" s="5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5">
        <v>0.0</v>
      </c>
      <c r="AQ78" s="5"/>
    </row>
    <row r="79">
      <c r="A79" s="4" t="s">
        <v>148</v>
      </c>
      <c r="B79" s="5">
        <v>2014.0</v>
      </c>
      <c r="C79" s="5">
        <v>1138.0</v>
      </c>
      <c r="D79" s="5">
        <v>789.0</v>
      </c>
      <c r="E79" s="5">
        <f t="shared" si="1"/>
        <v>0.6933216169</v>
      </c>
      <c r="F79" s="7">
        <f t="shared" si="2"/>
        <v>78</v>
      </c>
      <c r="G79" s="7"/>
      <c r="H79" s="5">
        <v>385.0</v>
      </c>
      <c r="I79" s="7"/>
      <c r="J79" s="5">
        <v>512.0</v>
      </c>
      <c r="K79" s="7"/>
      <c r="L79" s="5">
        <v>10.0</v>
      </c>
      <c r="M79" s="7"/>
      <c r="N79" s="5">
        <v>975.0</v>
      </c>
      <c r="O79" s="7"/>
      <c r="P79" s="7"/>
      <c r="Q79" s="7"/>
      <c r="R79" s="7"/>
      <c r="S79" s="7"/>
      <c r="T79" s="7"/>
      <c r="U79" s="7"/>
      <c r="V79" s="7"/>
      <c r="W79" s="5">
        <v>23.0</v>
      </c>
      <c r="X79" s="5">
        <v>45.0</v>
      </c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>
        <v>1950.0</v>
      </c>
      <c r="AQ79" s="5">
        <v>0.8906765</v>
      </c>
    </row>
    <row r="80">
      <c r="A80" s="4" t="s">
        <v>147</v>
      </c>
      <c r="B80" s="5">
        <v>2014.0</v>
      </c>
      <c r="C80" s="5">
        <v>88.0</v>
      </c>
      <c r="D80" s="5">
        <v>129.0</v>
      </c>
      <c r="E80" s="5">
        <f t="shared" si="1"/>
        <v>0.6821705426</v>
      </c>
      <c r="F80" s="7">
        <f t="shared" si="2"/>
        <v>79</v>
      </c>
      <c r="G80" s="7"/>
      <c r="H80" s="7"/>
      <c r="I80" s="7"/>
      <c r="J80" s="5"/>
      <c r="K80" s="7"/>
      <c r="L80" s="5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5">
        <v>0.0</v>
      </c>
      <c r="AQ80" s="5"/>
    </row>
    <row r="81">
      <c r="A81" s="4" t="s">
        <v>146</v>
      </c>
      <c r="B81" s="5">
        <v>2006.0</v>
      </c>
      <c r="C81" s="5">
        <v>115.0</v>
      </c>
      <c r="D81" s="5">
        <v>169.0</v>
      </c>
      <c r="E81" s="5">
        <f t="shared" si="1"/>
        <v>0.6804733728</v>
      </c>
      <c r="F81" s="7">
        <f t="shared" si="2"/>
        <v>80</v>
      </c>
      <c r="G81" s="7"/>
      <c r="H81" s="7"/>
      <c r="I81" s="7"/>
      <c r="J81" s="5"/>
      <c r="K81" s="7"/>
      <c r="L81" s="5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5">
        <v>0.0</v>
      </c>
      <c r="AQ81" s="5"/>
    </row>
    <row r="82">
      <c r="A82" s="4" t="s">
        <v>145</v>
      </c>
      <c r="B82" s="5">
        <v>2016.0</v>
      </c>
      <c r="C82" s="5">
        <v>102.0</v>
      </c>
      <c r="D82" s="5">
        <v>152.0</v>
      </c>
      <c r="E82" s="5">
        <f t="shared" si="1"/>
        <v>0.6710526316</v>
      </c>
      <c r="F82" s="7">
        <f t="shared" si="2"/>
        <v>81</v>
      </c>
      <c r="G82" s="7"/>
      <c r="H82" s="7"/>
      <c r="I82" s="7"/>
      <c r="J82" s="5"/>
      <c r="K82" s="7"/>
      <c r="L82" s="5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5">
        <v>0.0</v>
      </c>
      <c r="AQ82" s="5"/>
    </row>
    <row r="83">
      <c r="A83" s="4" t="s">
        <v>144</v>
      </c>
      <c r="B83" s="5">
        <v>2013.0</v>
      </c>
      <c r="C83" s="5">
        <v>157.0</v>
      </c>
      <c r="D83" s="5">
        <v>104.0</v>
      </c>
      <c r="E83" s="5">
        <f t="shared" si="1"/>
        <v>0.6624203822</v>
      </c>
      <c r="F83" s="7">
        <f t="shared" si="2"/>
        <v>82</v>
      </c>
      <c r="G83" s="7"/>
      <c r="H83" s="7"/>
      <c r="I83" s="7"/>
      <c r="J83" s="5"/>
      <c r="K83" s="7"/>
      <c r="L83" s="5"/>
      <c r="M83" s="7"/>
      <c r="N83" s="5">
        <v>181.0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5">
        <v>80.0</v>
      </c>
      <c r="AO83" s="7"/>
      <c r="AP83" s="5">
        <v>261.0</v>
      </c>
      <c r="AQ83" s="5"/>
    </row>
    <row r="84">
      <c r="A84" s="4" t="s">
        <v>142</v>
      </c>
      <c r="B84" s="5">
        <v>2007.0</v>
      </c>
      <c r="C84" s="5">
        <v>105.0</v>
      </c>
      <c r="D84" s="5">
        <v>159.0</v>
      </c>
      <c r="E84" s="5">
        <f t="shared" si="1"/>
        <v>0.6603773585</v>
      </c>
      <c r="F84" s="7">
        <f t="shared" si="2"/>
        <v>83</v>
      </c>
      <c r="G84" s="5">
        <v>229.0</v>
      </c>
      <c r="H84" s="5">
        <v>9.0</v>
      </c>
      <c r="I84" s="5">
        <v>2.0</v>
      </c>
      <c r="J84" s="5">
        <v>22.0</v>
      </c>
      <c r="K84" s="7"/>
      <c r="L84" s="5"/>
      <c r="M84" s="7"/>
      <c r="N84" s="7"/>
      <c r="O84" s="7"/>
      <c r="P84" s="7"/>
      <c r="Q84" s="5">
        <v>2.0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5">
        <v>264.0</v>
      </c>
      <c r="AQ84" s="5"/>
    </row>
    <row r="85">
      <c r="A85" s="4" t="s">
        <v>143</v>
      </c>
      <c r="B85" s="5">
        <v>2008.0</v>
      </c>
      <c r="C85" s="5">
        <v>35.0</v>
      </c>
      <c r="D85" s="5">
        <v>53.0</v>
      </c>
      <c r="E85" s="5">
        <f t="shared" si="1"/>
        <v>0.6603773585</v>
      </c>
      <c r="F85" s="7">
        <f t="shared" si="2"/>
        <v>84</v>
      </c>
      <c r="G85" s="7"/>
      <c r="H85" s="7"/>
      <c r="I85" s="7"/>
      <c r="J85" s="5"/>
      <c r="K85" s="7"/>
      <c r="L85" s="5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5">
        <v>0.0</v>
      </c>
      <c r="AQ85" s="5"/>
    </row>
    <row r="86">
      <c r="A86" s="4" t="s">
        <v>141</v>
      </c>
      <c r="B86" s="5">
        <v>2010.0</v>
      </c>
      <c r="C86" s="5">
        <v>222.0</v>
      </c>
      <c r="D86" s="5">
        <v>337.0</v>
      </c>
      <c r="E86" s="5">
        <f t="shared" si="1"/>
        <v>0.6587537092</v>
      </c>
      <c r="F86" s="7">
        <f t="shared" si="2"/>
        <v>85</v>
      </c>
      <c r="G86" s="7"/>
      <c r="H86" s="7"/>
      <c r="I86" s="7"/>
      <c r="J86" s="5"/>
      <c r="K86" s="7"/>
      <c r="L86" s="5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5">
        <v>0.0</v>
      </c>
      <c r="AQ86" s="5"/>
    </row>
    <row r="87">
      <c r="A87" s="4" t="s">
        <v>140</v>
      </c>
      <c r="B87" s="5">
        <v>2014.0</v>
      </c>
      <c r="C87" s="5">
        <v>87.0</v>
      </c>
      <c r="D87" s="5">
        <v>56.0</v>
      </c>
      <c r="E87" s="5">
        <f t="shared" si="1"/>
        <v>0.6436781609</v>
      </c>
      <c r="F87" s="7">
        <f t="shared" si="2"/>
        <v>86</v>
      </c>
      <c r="G87" s="7"/>
      <c r="H87" s="7"/>
      <c r="I87" s="7"/>
      <c r="J87" s="5"/>
      <c r="K87" s="7"/>
      <c r="L87" s="5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5">
        <v>0.0</v>
      </c>
      <c r="AQ87" s="5"/>
    </row>
    <row r="88">
      <c r="A88" s="4" t="s">
        <v>139</v>
      </c>
      <c r="B88" s="5">
        <v>2016.0</v>
      </c>
      <c r="C88" s="5">
        <v>18.0</v>
      </c>
      <c r="D88" s="5">
        <v>28.0</v>
      </c>
      <c r="E88" s="5">
        <f t="shared" si="1"/>
        <v>0.6428571429</v>
      </c>
      <c r="F88" s="7">
        <f t="shared" si="2"/>
        <v>87</v>
      </c>
      <c r="G88" s="7"/>
      <c r="H88" s="7"/>
      <c r="I88" s="7"/>
      <c r="J88" s="5"/>
      <c r="K88" s="7"/>
      <c r="L88" s="5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5">
        <v>0.0</v>
      </c>
      <c r="AQ88" s="5"/>
    </row>
    <row r="89">
      <c r="A89" s="4" t="s">
        <v>137</v>
      </c>
      <c r="B89" s="5">
        <v>2015.0</v>
      </c>
      <c r="C89" s="5">
        <v>168.0</v>
      </c>
      <c r="D89" s="5">
        <v>264.0</v>
      </c>
      <c r="E89" s="5">
        <f t="shared" si="1"/>
        <v>0.6363636364</v>
      </c>
      <c r="F89" s="7">
        <f t="shared" si="2"/>
        <v>88</v>
      </c>
      <c r="G89" s="7"/>
      <c r="H89" s="5">
        <v>8.0</v>
      </c>
      <c r="I89" s="5">
        <v>176.0</v>
      </c>
      <c r="J89" s="5">
        <v>80.0</v>
      </c>
      <c r="K89" s="7"/>
      <c r="L89" s="5"/>
      <c r="M89" s="7"/>
      <c r="N89" s="5">
        <v>160.0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5">
        <v>424.0</v>
      </c>
      <c r="AQ89" s="5"/>
    </row>
    <row r="90">
      <c r="A90" s="4" t="s">
        <v>138</v>
      </c>
      <c r="B90" s="5">
        <v>2015.0</v>
      </c>
      <c r="C90" s="5">
        <v>168.0</v>
      </c>
      <c r="D90" s="5">
        <v>264.0</v>
      </c>
      <c r="E90" s="5">
        <f t="shared" si="1"/>
        <v>0.6363636364</v>
      </c>
      <c r="F90" s="7">
        <f t="shared" si="2"/>
        <v>89</v>
      </c>
      <c r="G90" s="7"/>
      <c r="H90" s="5">
        <v>8.0</v>
      </c>
      <c r="I90" s="5">
        <v>176.0</v>
      </c>
      <c r="J90" s="5">
        <v>80.0</v>
      </c>
      <c r="K90" s="7"/>
      <c r="L90" s="5"/>
      <c r="M90" s="7"/>
      <c r="N90" s="5">
        <v>160.0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5">
        <v>424.0</v>
      </c>
      <c r="AQ90" s="5"/>
    </row>
    <row r="91">
      <c r="A91" s="4" t="s">
        <v>136</v>
      </c>
      <c r="B91" s="5">
        <v>2019.0</v>
      </c>
      <c r="C91" s="5">
        <v>165.0</v>
      </c>
      <c r="D91" s="5">
        <v>261.0</v>
      </c>
      <c r="E91" s="5">
        <f t="shared" si="1"/>
        <v>0.632183908</v>
      </c>
      <c r="F91" s="7">
        <f t="shared" si="2"/>
        <v>90</v>
      </c>
      <c r="G91" s="5">
        <v>377.0</v>
      </c>
      <c r="H91" s="5">
        <v>4.0</v>
      </c>
      <c r="I91" s="5">
        <v>6.0</v>
      </c>
      <c r="J91" s="5">
        <v>35.0</v>
      </c>
      <c r="K91" s="5">
        <v>3.0</v>
      </c>
      <c r="L91" s="5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5">
        <v>425.0</v>
      </c>
      <c r="AQ91" s="5"/>
    </row>
    <row r="92">
      <c r="A92" s="4" t="s">
        <v>135</v>
      </c>
      <c r="B92" s="5">
        <v>2008.0</v>
      </c>
      <c r="C92" s="5">
        <v>183.0</v>
      </c>
      <c r="D92" s="5">
        <v>113.0</v>
      </c>
      <c r="E92" s="5">
        <f t="shared" si="1"/>
        <v>0.6174863388</v>
      </c>
      <c r="F92" s="7">
        <f t="shared" si="2"/>
        <v>91</v>
      </c>
      <c r="G92" s="7"/>
      <c r="H92" s="7"/>
      <c r="I92" s="5">
        <v>88.0</v>
      </c>
      <c r="J92" s="5"/>
      <c r="K92" s="7"/>
      <c r="L92" s="5"/>
      <c r="M92" s="7"/>
      <c r="N92" s="7"/>
      <c r="O92" s="7"/>
      <c r="P92" s="7"/>
      <c r="Q92" s="7"/>
      <c r="R92" s="7"/>
      <c r="S92" s="7"/>
      <c r="T92" s="7"/>
      <c r="U92" s="7"/>
      <c r="V92" s="7"/>
      <c r="W92" s="5">
        <v>78.0</v>
      </c>
      <c r="X92" s="7"/>
      <c r="Y92" s="7"/>
      <c r="Z92" s="7"/>
      <c r="AA92" s="7"/>
      <c r="AB92" s="7"/>
      <c r="AC92" s="5">
        <v>138.0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5">
        <v>304.0</v>
      </c>
      <c r="AQ92" s="5"/>
    </row>
    <row r="93">
      <c r="A93" s="4" t="s">
        <v>134</v>
      </c>
      <c r="B93" s="5">
        <v>2011.0</v>
      </c>
      <c r="C93" s="5">
        <v>66.0</v>
      </c>
      <c r="D93" s="5">
        <v>107.0</v>
      </c>
      <c r="E93" s="5">
        <f t="shared" si="1"/>
        <v>0.6168224299</v>
      </c>
      <c r="F93" s="7">
        <f t="shared" si="2"/>
        <v>92</v>
      </c>
      <c r="G93" s="7"/>
      <c r="H93" s="7"/>
      <c r="I93" s="7"/>
      <c r="J93" s="5"/>
      <c r="K93" s="7"/>
      <c r="L93" s="5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5">
        <v>0.0</v>
      </c>
      <c r="AQ93" s="5"/>
    </row>
    <row r="94">
      <c r="A94" s="4" t="s">
        <v>133</v>
      </c>
      <c r="B94" s="5">
        <v>2016.0</v>
      </c>
      <c r="C94" s="5">
        <v>180.0</v>
      </c>
      <c r="D94" s="5">
        <v>108.0</v>
      </c>
      <c r="E94" s="5">
        <f t="shared" si="1"/>
        <v>0.6</v>
      </c>
      <c r="F94" s="7">
        <f t="shared" si="2"/>
        <v>93</v>
      </c>
      <c r="G94" s="5">
        <v>232.0</v>
      </c>
      <c r="H94" s="5">
        <v>8.0</v>
      </c>
      <c r="I94" s="7"/>
      <c r="J94" s="5">
        <v>40.0</v>
      </c>
      <c r="K94" s="7"/>
      <c r="L94" s="5">
        <v>8.0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5">
        <v>288.0</v>
      </c>
      <c r="AQ94" s="5"/>
    </row>
    <row r="95">
      <c r="A95" s="4" t="s">
        <v>132</v>
      </c>
      <c r="B95" s="5">
        <v>2013.0</v>
      </c>
      <c r="C95" s="5">
        <v>258.0</v>
      </c>
      <c r="D95" s="5">
        <v>432.0</v>
      </c>
      <c r="E95" s="5">
        <f t="shared" si="1"/>
        <v>0.5972222222</v>
      </c>
      <c r="F95" s="7">
        <f t="shared" si="2"/>
        <v>94</v>
      </c>
      <c r="G95" s="7"/>
      <c r="H95" s="7"/>
      <c r="I95" s="7"/>
      <c r="J95" s="5"/>
      <c r="K95" s="7"/>
      <c r="L95" s="5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5">
        <v>0.0</v>
      </c>
      <c r="AQ95" s="5"/>
    </row>
    <row r="96">
      <c r="A96" s="4" t="s">
        <v>131</v>
      </c>
      <c r="B96" s="5">
        <v>2012.0</v>
      </c>
      <c r="C96" s="7">
        <f>54+7+12+23</f>
        <v>96</v>
      </c>
      <c r="D96" s="5">
        <f>12+15+16+14</f>
        <v>57</v>
      </c>
      <c r="E96" s="5">
        <f t="shared" si="1"/>
        <v>0.59375</v>
      </c>
      <c r="F96" s="7">
        <f t="shared" si="2"/>
        <v>95</v>
      </c>
      <c r="G96" s="7"/>
      <c r="H96" s="7"/>
      <c r="I96" s="7"/>
      <c r="J96" s="5"/>
      <c r="K96" s="7"/>
      <c r="L96" s="5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5">
        <v>0.0</v>
      </c>
      <c r="AQ96" s="5"/>
    </row>
    <row r="97">
      <c r="A97" s="4" t="s">
        <v>130</v>
      </c>
      <c r="B97" s="5">
        <v>2017.0</v>
      </c>
      <c r="C97" s="5">
        <v>188.0</v>
      </c>
      <c r="D97" s="5">
        <v>317.0</v>
      </c>
      <c r="E97" s="5">
        <f t="shared" si="1"/>
        <v>0.5930599369</v>
      </c>
      <c r="F97" s="7">
        <f t="shared" si="2"/>
        <v>96</v>
      </c>
      <c r="G97" s="7"/>
      <c r="H97" s="7"/>
      <c r="I97" s="7"/>
      <c r="J97" s="5"/>
      <c r="K97" s="7"/>
      <c r="L97" s="5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5">
        <v>0.0</v>
      </c>
      <c r="AQ97" s="5"/>
    </row>
    <row r="98">
      <c r="A98" s="4" t="s">
        <v>129</v>
      </c>
      <c r="B98" s="5">
        <v>2015.0</v>
      </c>
      <c r="C98" s="5">
        <v>250.0</v>
      </c>
      <c r="D98" s="5">
        <v>430.0</v>
      </c>
      <c r="E98" s="5">
        <f t="shared" si="1"/>
        <v>0.5813953488</v>
      </c>
      <c r="F98" s="7">
        <f t="shared" si="2"/>
        <v>97</v>
      </c>
      <c r="G98" s="7"/>
      <c r="H98" s="7"/>
      <c r="I98" s="7"/>
      <c r="J98" s="5"/>
      <c r="K98" s="7"/>
      <c r="L98" s="5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5">
        <v>0.0</v>
      </c>
      <c r="AQ98" s="5"/>
    </row>
    <row r="99">
      <c r="A99" s="4" t="s">
        <v>128</v>
      </c>
      <c r="B99" s="5">
        <v>2012.0</v>
      </c>
      <c r="C99" s="5">
        <v>314.0</v>
      </c>
      <c r="D99" s="5">
        <v>543.0</v>
      </c>
      <c r="E99" s="5">
        <f t="shared" si="1"/>
        <v>0.5782688766</v>
      </c>
      <c r="F99" s="7">
        <f t="shared" si="2"/>
        <v>98</v>
      </c>
      <c r="G99" s="7"/>
      <c r="H99" s="7"/>
      <c r="I99" s="7"/>
      <c r="J99" s="5"/>
      <c r="K99" s="7"/>
      <c r="L99" s="5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5">
        <v>0.0</v>
      </c>
      <c r="AQ99" s="5"/>
    </row>
    <row r="100">
      <c r="A100" s="4" t="s">
        <v>127</v>
      </c>
      <c r="B100" s="5">
        <v>2015.0</v>
      </c>
      <c r="C100" s="5">
        <v>156.0</v>
      </c>
      <c r="D100" s="5">
        <v>90.0</v>
      </c>
      <c r="E100" s="5">
        <f t="shared" si="1"/>
        <v>0.5769230769</v>
      </c>
      <c r="F100" s="7">
        <f t="shared" si="2"/>
        <v>99</v>
      </c>
      <c r="G100" s="5">
        <v>156.0</v>
      </c>
      <c r="H100" s="5">
        <v>21.0</v>
      </c>
      <c r="I100" s="7"/>
      <c r="J100" s="5">
        <v>48.0</v>
      </c>
      <c r="K100" s="7"/>
      <c r="L100" s="5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5">
        <v>225.0</v>
      </c>
      <c r="AQ100" s="5"/>
    </row>
    <row r="101">
      <c r="A101" s="4" t="s">
        <v>125</v>
      </c>
      <c r="B101" s="5">
        <v>2011.0</v>
      </c>
      <c r="C101" s="5">
        <v>169.0</v>
      </c>
      <c r="D101" s="5">
        <v>295.0</v>
      </c>
      <c r="E101" s="5">
        <f t="shared" si="1"/>
        <v>0.5728813559</v>
      </c>
      <c r="F101" s="7">
        <f t="shared" si="2"/>
        <v>100</v>
      </c>
      <c r="G101" s="7"/>
      <c r="H101" s="7"/>
      <c r="I101" s="7"/>
      <c r="J101" s="5"/>
      <c r="K101" s="7"/>
      <c r="L101" s="5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5">
        <v>0.0</v>
      </c>
      <c r="AQ101" s="5"/>
    </row>
    <row r="102">
      <c r="A102" s="4" t="s">
        <v>126</v>
      </c>
      <c r="B102" s="5">
        <v>2010.0</v>
      </c>
      <c r="C102" s="5">
        <v>169.0</v>
      </c>
      <c r="D102" s="5">
        <v>295.0</v>
      </c>
      <c r="E102" s="5">
        <f t="shared" si="1"/>
        <v>0.5728813559</v>
      </c>
      <c r="F102" s="7">
        <f t="shared" si="2"/>
        <v>101</v>
      </c>
      <c r="G102" s="7"/>
      <c r="H102" s="7"/>
      <c r="I102" s="7"/>
      <c r="J102" s="5"/>
      <c r="K102" s="7"/>
      <c r="L102" s="5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5">
        <v>0.0</v>
      </c>
      <c r="AQ102" s="5"/>
    </row>
    <row r="103">
      <c r="A103" s="4" t="s">
        <v>124</v>
      </c>
      <c r="B103" s="5">
        <v>2016.0</v>
      </c>
      <c r="C103" s="5">
        <v>125.0</v>
      </c>
      <c r="D103" s="5">
        <v>224.0</v>
      </c>
      <c r="E103" s="5">
        <f t="shared" si="1"/>
        <v>0.5580357143</v>
      </c>
      <c r="F103" s="7">
        <f t="shared" si="2"/>
        <v>102</v>
      </c>
      <c r="G103" s="7"/>
      <c r="H103" s="7"/>
      <c r="I103" s="7"/>
      <c r="J103" s="5"/>
      <c r="K103" s="7"/>
      <c r="L103" s="5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5">
        <v>0.0</v>
      </c>
      <c r="AQ103" s="5"/>
    </row>
    <row r="104">
      <c r="A104" s="4" t="s">
        <v>123</v>
      </c>
      <c r="B104" s="5">
        <v>2020.0</v>
      </c>
      <c r="C104" s="5">
        <v>88.0</v>
      </c>
      <c r="D104" s="5">
        <v>161.0</v>
      </c>
      <c r="E104" s="5">
        <f t="shared" si="1"/>
        <v>0.5465838509</v>
      </c>
      <c r="F104" s="7">
        <f t="shared" si="2"/>
        <v>103</v>
      </c>
      <c r="G104" s="7"/>
      <c r="H104" s="7"/>
      <c r="I104" s="7"/>
      <c r="J104" s="5"/>
      <c r="K104" s="7"/>
      <c r="L104" s="5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5">
        <v>0.0</v>
      </c>
      <c r="AQ104" s="5"/>
    </row>
    <row r="105">
      <c r="A105" s="4" t="s">
        <v>122</v>
      </c>
      <c r="B105" s="5">
        <v>2013.0</v>
      </c>
      <c r="C105" s="5">
        <v>119.0</v>
      </c>
      <c r="D105" s="5">
        <v>219.0</v>
      </c>
      <c r="E105" s="5">
        <f t="shared" si="1"/>
        <v>0.5433789954</v>
      </c>
      <c r="F105" s="7">
        <f t="shared" si="2"/>
        <v>104</v>
      </c>
      <c r="G105" s="7"/>
      <c r="H105" s="7"/>
      <c r="I105" s="7"/>
      <c r="J105" s="5"/>
      <c r="K105" s="7"/>
      <c r="L105" s="5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5">
        <v>0.0</v>
      </c>
      <c r="AQ105" s="5"/>
    </row>
    <row r="106">
      <c r="A106" s="4" t="s">
        <v>121</v>
      </c>
      <c r="B106" s="5">
        <v>2022.0</v>
      </c>
      <c r="C106" s="5">
        <v>170.0</v>
      </c>
      <c r="D106" s="5">
        <v>314.0</v>
      </c>
      <c r="E106" s="5">
        <f t="shared" si="1"/>
        <v>0.5414012739</v>
      </c>
      <c r="F106" s="7">
        <f t="shared" si="2"/>
        <v>105</v>
      </c>
      <c r="G106" s="7"/>
      <c r="H106" s="7"/>
      <c r="I106" s="7"/>
      <c r="J106" s="5"/>
      <c r="K106" s="7"/>
      <c r="L106" s="5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5">
        <v>0.0</v>
      </c>
      <c r="AQ106" s="5"/>
    </row>
    <row r="107">
      <c r="A107" s="4" t="s">
        <v>120</v>
      </c>
      <c r="B107" s="5">
        <v>2018.0</v>
      </c>
      <c r="C107" s="5">
        <v>220.0</v>
      </c>
      <c r="D107" s="5">
        <v>119.0</v>
      </c>
      <c r="E107" s="5">
        <f t="shared" si="1"/>
        <v>0.5409090909</v>
      </c>
      <c r="F107" s="7">
        <f t="shared" si="2"/>
        <v>106</v>
      </c>
      <c r="G107" s="5">
        <v>307.0</v>
      </c>
      <c r="H107" s="7"/>
      <c r="I107" s="5">
        <v>4.0</v>
      </c>
      <c r="J107" s="5">
        <v>28.0</v>
      </c>
      <c r="K107" s="7"/>
      <c r="L107" s="5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5">
        <v>339.0</v>
      </c>
      <c r="AQ107" s="5"/>
    </row>
    <row r="108">
      <c r="A108" s="4" t="s">
        <v>118</v>
      </c>
      <c r="B108" s="5">
        <v>2013.0</v>
      </c>
      <c r="C108" s="5">
        <v>191.0</v>
      </c>
      <c r="D108" s="5">
        <v>100.0</v>
      </c>
      <c r="E108" s="5">
        <f t="shared" si="1"/>
        <v>0.5235602094</v>
      </c>
      <c r="F108" s="7">
        <f t="shared" si="2"/>
        <v>107</v>
      </c>
      <c r="G108" s="7"/>
      <c r="H108" s="7"/>
      <c r="I108" s="7"/>
      <c r="J108" s="5"/>
      <c r="K108" s="7"/>
      <c r="L108" s="5"/>
      <c r="M108" s="7"/>
      <c r="N108" s="5">
        <v>298.0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5">
        <v>298.0</v>
      </c>
      <c r="AQ108" s="5"/>
    </row>
    <row r="109">
      <c r="A109" s="4" t="s">
        <v>119</v>
      </c>
      <c r="B109" s="5">
        <v>2013.0</v>
      </c>
      <c r="C109" s="5">
        <v>191.0</v>
      </c>
      <c r="D109" s="5">
        <v>100.0</v>
      </c>
      <c r="E109" s="5">
        <f t="shared" si="1"/>
        <v>0.5235602094</v>
      </c>
      <c r="F109" s="7">
        <f t="shared" si="2"/>
        <v>108</v>
      </c>
      <c r="G109" s="7"/>
      <c r="H109" s="7"/>
      <c r="I109" s="7"/>
      <c r="J109" s="5"/>
      <c r="K109" s="7"/>
      <c r="L109" s="5"/>
      <c r="M109" s="7"/>
      <c r="N109" s="5">
        <v>298.0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5">
        <v>298.0</v>
      </c>
      <c r="AQ109" s="5"/>
    </row>
    <row r="110">
      <c r="A110" s="4" t="s">
        <v>116</v>
      </c>
      <c r="B110" s="5">
        <v>2010.0</v>
      </c>
      <c r="C110" s="5">
        <v>27.0</v>
      </c>
      <c r="D110" s="5">
        <f>51+1</f>
        <v>52</v>
      </c>
      <c r="E110" s="5">
        <f t="shared" si="1"/>
        <v>0.5192307692</v>
      </c>
      <c r="F110" s="7">
        <f t="shared" si="2"/>
        <v>109</v>
      </c>
      <c r="G110" s="7"/>
      <c r="H110" s="7"/>
      <c r="I110" s="7"/>
      <c r="J110" s="5"/>
      <c r="K110" s="7"/>
      <c r="L110" s="5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5">
        <v>0.0</v>
      </c>
      <c r="AQ110" s="5"/>
    </row>
    <row r="111">
      <c r="A111" s="4" t="s">
        <v>117</v>
      </c>
      <c r="B111" s="5">
        <v>2007.0</v>
      </c>
      <c r="C111" s="5">
        <v>27.0</v>
      </c>
      <c r="D111" s="5">
        <v>52.0</v>
      </c>
      <c r="E111" s="5">
        <f t="shared" si="1"/>
        <v>0.5192307692</v>
      </c>
      <c r="F111" s="7">
        <f t="shared" si="2"/>
        <v>110</v>
      </c>
      <c r="G111" s="7"/>
      <c r="H111" s="7"/>
      <c r="I111" s="7"/>
      <c r="J111" s="5"/>
      <c r="K111" s="7"/>
      <c r="L111" s="5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5">
        <v>0.0</v>
      </c>
      <c r="AQ111" s="5"/>
    </row>
    <row r="112">
      <c r="A112" s="4" t="s">
        <v>115</v>
      </c>
      <c r="B112" s="5">
        <v>2011.0</v>
      </c>
      <c r="C112" s="5">
        <v>91.0</v>
      </c>
      <c r="D112" s="5">
        <v>177.0</v>
      </c>
      <c r="E112" s="5">
        <f t="shared" si="1"/>
        <v>0.5141242938</v>
      </c>
      <c r="F112" s="7">
        <f t="shared" si="2"/>
        <v>111</v>
      </c>
      <c r="G112" s="7"/>
      <c r="H112" s="7"/>
      <c r="I112" s="7"/>
      <c r="J112" s="5"/>
      <c r="K112" s="7"/>
      <c r="L112" s="5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5">
        <v>0.0</v>
      </c>
      <c r="AQ112" s="5"/>
    </row>
    <row r="113">
      <c r="A113" s="4" t="s">
        <v>111</v>
      </c>
      <c r="B113" s="5">
        <v>2014.0</v>
      </c>
      <c r="C113" s="7">
        <f>224</f>
        <v>224</v>
      </c>
      <c r="D113" s="7">
        <f>112</f>
        <v>112</v>
      </c>
      <c r="E113" s="5">
        <f t="shared" si="1"/>
        <v>0.5</v>
      </c>
      <c r="F113" s="7">
        <f t="shared" si="2"/>
        <v>112</v>
      </c>
      <c r="G113" s="7"/>
      <c r="H113" s="7"/>
      <c r="I113" s="7"/>
      <c r="J113" s="5"/>
      <c r="K113" s="7"/>
      <c r="L113" s="5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5">
        <v>0.0</v>
      </c>
      <c r="AQ113" s="5"/>
    </row>
    <row r="114">
      <c r="A114" s="4" t="s">
        <v>112</v>
      </c>
      <c r="B114" s="5">
        <v>2008.0</v>
      </c>
      <c r="C114" s="5">
        <v>9.0</v>
      </c>
      <c r="D114" s="5">
        <v>18.0</v>
      </c>
      <c r="E114" s="5">
        <f t="shared" si="1"/>
        <v>0.5</v>
      </c>
      <c r="F114" s="7">
        <f t="shared" si="2"/>
        <v>113</v>
      </c>
      <c r="G114" s="7"/>
      <c r="H114" s="7"/>
      <c r="I114" s="7"/>
      <c r="J114" s="5"/>
      <c r="K114" s="7"/>
      <c r="L114" s="5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5">
        <v>0.0</v>
      </c>
      <c r="AQ114" s="5"/>
    </row>
    <row r="115">
      <c r="A115" s="4" t="s">
        <v>113</v>
      </c>
      <c r="B115" s="5">
        <v>2021.0</v>
      </c>
      <c r="C115" s="5">
        <v>15.0</v>
      </c>
      <c r="D115" s="5">
        <v>30.0</v>
      </c>
      <c r="E115" s="5">
        <f t="shared" si="1"/>
        <v>0.5</v>
      </c>
      <c r="F115" s="7">
        <f t="shared" si="2"/>
        <v>114</v>
      </c>
      <c r="G115" s="7"/>
      <c r="H115" s="7"/>
      <c r="I115" s="7"/>
      <c r="J115" s="5"/>
      <c r="K115" s="7"/>
      <c r="L115" s="5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5">
        <v>0.0</v>
      </c>
      <c r="AQ115" s="5"/>
    </row>
    <row r="116">
      <c r="A116" s="4" t="s">
        <v>114</v>
      </c>
      <c r="B116" s="5">
        <v>2011.0</v>
      </c>
      <c r="C116" s="5">
        <v>83.0</v>
      </c>
      <c r="D116" s="5">
        <v>166.0</v>
      </c>
      <c r="E116" s="5">
        <f t="shared" si="1"/>
        <v>0.5</v>
      </c>
      <c r="F116" s="7">
        <f t="shared" si="2"/>
        <v>115</v>
      </c>
      <c r="G116" s="7"/>
      <c r="H116" s="7"/>
      <c r="I116" s="7"/>
      <c r="J116" s="5"/>
      <c r="K116" s="7"/>
      <c r="L116" s="5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5">
        <v>0.0</v>
      </c>
      <c r="AQ116" s="5"/>
    </row>
    <row r="117">
      <c r="A117" s="4" t="s">
        <v>110</v>
      </c>
      <c r="B117" s="5">
        <v>2004.0</v>
      </c>
      <c r="C117" s="7">
        <f>3+1455</f>
        <v>1458</v>
      </c>
      <c r="D117" s="5">
        <v>697.0</v>
      </c>
      <c r="E117" s="5">
        <f t="shared" si="1"/>
        <v>0.4780521262</v>
      </c>
      <c r="F117" s="7">
        <f t="shared" si="2"/>
        <v>116</v>
      </c>
      <c r="G117" s="7"/>
      <c r="H117" s="5">
        <v>24.0</v>
      </c>
      <c r="I117" s="5">
        <v>20.0</v>
      </c>
      <c r="J117" s="5">
        <v>95.0</v>
      </c>
      <c r="K117" s="7"/>
      <c r="L117" s="5"/>
      <c r="M117" s="7"/>
      <c r="N117" s="5">
        <f>3+1972+1</f>
        <v>1976</v>
      </c>
      <c r="O117" s="7"/>
      <c r="P117" s="5">
        <v>30.0</v>
      </c>
      <c r="Q117" s="5">
        <v>6.0</v>
      </c>
      <c r="R117" s="5">
        <v>1.0</v>
      </c>
      <c r="S117" s="5">
        <v>1.0</v>
      </c>
      <c r="T117" s="5"/>
      <c r="U117" s="5">
        <v>2.0</v>
      </c>
      <c r="V117" s="5">
        <v>1.0</v>
      </c>
      <c r="W117" s="5">
        <v>1.0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5">
        <v>2157.0</v>
      </c>
      <c r="AQ117" s="5">
        <v>0.8906765</v>
      </c>
    </row>
    <row r="118">
      <c r="A118" s="4" t="s">
        <v>109</v>
      </c>
      <c r="B118" s="5">
        <v>2010.0</v>
      </c>
      <c r="C118" s="5">
        <v>186.0</v>
      </c>
      <c r="D118" s="5">
        <v>88.0</v>
      </c>
      <c r="E118" s="5">
        <f t="shared" si="1"/>
        <v>0.4731182796</v>
      </c>
      <c r="F118" s="7">
        <f t="shared" si="2"/>
        <v>117</v>
      </c>
      <c r="G118" s="7"/>
      <c r="H118" s="5">
        <v>13.0</v>
      </c>
      <c r="I118" s="5">
        <v>97.0</v>
      </c>
      <c r="J118" s="5">
        <v>56.0</v>
      </c>
      <c r="K118" s="5">
        <v>2.0</v>
      </c>
      <c r="L118" s="5"/>
      <c r="M118" s="7"/>
      <c r="N118" s="5">
        <v>106.0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5">
        <v>274.0</v>
      </c>
      <c r="AQ118" s="5"/>
    </row>
    <row r="119">
      <c r="A119" s="4" t="s">
        <v>108</v>
      </c>
      <c r="B119" s="5">
        <v>2012.0</v>
      </c>
      <c r="C119" s="5">
        <v>289.0</v>
      </c>
      <c r="D119" s="5">
        <v>622.0</v>
      </c>
      <c r="E119" s="5">
        <f t="shared" si="1"/>
        <v>0.4646302251</v>
      </c>
      <c r="F119" s="7">
        <f t="shared" si="2"/>
        <v>118</v>
      </c>
      <c r="G119" s="7"/>
      <c r="H119" s="7"/>
      <c r="I119" s="7"/>
      <c r="J119" s="5"/>
      <c r="K119" s="7"/>
      <c r="L119" s="5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5">
        <v>0.0</v>
      </c>
      <c r="AQ119" s="5"/>
    </row>
    <row r="120">
      <c r="A120" s="4" t="s">
        <v>107</v>
      </c>
      <c r="B120" s="5">
        <v>2016.0</v>
      </c>
      <c r="C120" s="5">
        <v>115.0</v>
      </c>
      <c r="D120" s="5">
        <v>248.0</v>
      </c>
      <c r="E120" s="5">
        <f t="shared" si="1"/>
        <v>0.4637096774</v>
      </c>
      <c r="F120" s="7">
        <f t="shared" si="2"/>
        <v>119</v>
      </c>
      <c r="G120" s="7"/>
      <c r="H120" s="7"/>
      <c r="I120" s="7"/>
      <c r="J120" s="5"/>
      <c r="K120" s="7"/>
      <c r="L120" s="5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5">
        <v>0.0</v>
      </c>
      <c r="AQ120" s="5"/>
    </row>
    <row r="121">
      <c r="A121" s="4" t="s">
        <v>106</v>
      </c>
      <c r="B121" s="5">
        <v>2009.0</v>
      </c>
      <c r="C121" s="5">
        <v>184.0</v>
      </c>
      <c r="D121" s="5">
        <v>400.0</v>
      </c>
      <c r="E121" s="5">
        <f t="shared" si="1"/>
        <v>0.46</v>
      </c>
      <c r="F121" s="7">
        <f t="shared" si="2"/>
        <v>120</v>
      </c>
      <c r="G121" s="7"/>
      <c r="H121" s="7"/>
      <c r="I121" s="7"/>
      <c r="J121" s="5"/>
      <c r="K121" s="7"/>
      <c r="L121" s="5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5">
        <v>0.0</v>
      </c>
      <c r="AQ121" s="5"/>
    </row>
    <row r="122">
      <c r="A122" s="4" t="s">
        <v>105</v>
      </c>
      <c r="B122" s="5">
        <v>2014.0</v>
      </c>
      <c r="C122" s="7">
        <f>336+225</f>
        <v>561</v>
      </c>
      <c r="D122" s="7">
        <f>161+93</f>
        <v>254</v>
      </c>
      <c r="E122" s="5">
        <f t="shared" si="1"/>
        <v>0.4527629234</v>
      </c>
      <c r="F122" s="7">
        <f t="shared" si="2"/>
        <v>121</v>
      </c>
      <c r="G122" s="7"/>
      <c r="H122" s="7"/>
      <c r="I122" s="7"/>
      <c r="J122" s="5"/>
      <c r="K122" s="7"/>
      <c r="L122" s="5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5">
        <v>0.0</v>
      </c>
      <c r="AQ122" s="5"/>
    </row>
    <row r="123">
      <c r="A123" s="4" t="s">
        <v>103</v>
      </c>
      <c r="B123" s="5">
        <v>2014.0</v>
      </c>
      <c r="C123" s="5">
        <v>96.0</v>
      </c>
      <c r="D123" s="5">
        <v>217.0</v>
      </c>
      <c r="E123" s="5">
        <f t="shared" si="1"/>
        <v>0.4423963134</v>
      </c>
      <c r="F123" s="7">
        <f t="shared" si="2"/>
        <v>122</v>
      </c>
      <c r="G123" s="7"/>
      <c r="H123" s="7"/>
      <c r="I123" s="7"/>
      <c r="J123" s="5"/>
      <c r="K123" s="7"/>
      <c r="L123" s="5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5">
        <v>0.0</v>
      </c>
      <c r="AQ123" s="5"/>
    </row>
    <row r="124">
      <c r="A124" s="4" t="s">
        <v>104</v>
      </c>
      <c r="B124" s="5">
        <v>2015.0</v>
      </c>
      <c r="C124" s="5">
        <v>96.0</v>
      </c>
      <c r="D124" s="5">
        <v>217.0</v>
      </c>
      <c r="E124" s="5">
        <f t="shared" si="1"/>
        <v>0.4423963134</v>
      </c>
      <c r="F124" s="7">
        <f t="shared" si="2"/>
        <v>123</v>
      </c>
      <c r="G124" s="7"/>
      <c r="H124" s="7"/>
      <c r="I124" s="7"/>
      <c r="J124" s="5"/>
      <c r="K124" s="7"/>
      <c r="L124" s="5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5">
        <v>0.0</v>
      </c>
      <c r="AQ124" s="5"/>
    </row>
    <row r="125">
      <c r="A125" s="4" t="s">
        <v>102</v>
      </c>
      <c r="B125" s="5">
        <v>2017.0</v>
      </c>
      <c r="C125" s="5">
        <v>25.0</v>
      </c>
      <c r="D125" s="5">
        <v>11.0</v>
      </c>
      <c r="E125" s="5">
        <f t="shared" si="1"/>
        <v>0.44</v>
      </c>
      <c r="F125" s="7">
        <f t="shared" si="2"/>
        <v>124</v>
      </c>
      <c r="G125" s="7"/>
      <c r="H125" s="7"/>
      <c r="I125" s="7"/>
      <c r="J125" s="5"/>
      <c r="K125" s="7"/>
      <c r="L125" s="5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5">
        <v>0.0</v>
      </c>
      <c r="AQ125" s="5"/>
    </row>
    <row r="126">
      <c r="A126" s="4" t="s">
        <v>101</v>
      </c>
      <c r="B126" s="5">
        <v>2012.0</v>
      </c>
      <c r="C126" s="5">
        <v>133.0</v>
      </c>
      <c r="D126" s="5">
        <v>306.0</v>
      </c>
      <c r="E126" s="5">
        <f t="shared" si="1"/>
        <v>0.4346405229</v>
      </c>
      <c r="F126" s="7">
        <f t="shared" si="2"/>
        <v>125</v>
      </c>
      <c r="G126" s="7"/>
      <c r="H126" s="7"/>
      <c r="I126" s="7"/>
      <c r="J126" s="5"/>
      <c r="K126" s="7"/>
      <c r="L126" s="5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5">
        <v>0.0</v>
      </c>
      <c r="AQ126" s="5"/>
    </row>
    <row r="127">
      <c r="A127" s="4" t="s">
        <v>100</v>
      </c>
      <c r="B127" s="5">
        <v>2011.0</v>
      </c>
      <c r="C127" s="5">
        <v>262.0</v>
      </c>
      <c r="D127" s="5">
        <v>113.0</v>
      </c>
      <c r="E127" s="5">
        <f t="shared" si="1"/>
        <v>0.4312977099</v>
      </c>
      <c r="F127" s="7">
        <f t="shared" si="2"/>
        <v>126</v>
      </c>
      <c r="G127" s="7"/>
      <c r="H127" s="7"/>
      <c r="I127" s="7"/>
      <c r="J127" s="5"/>
      <c r="K127" s="7"/>
      <c r="L127" s="5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5">
        <v>0.0</v>
      </c>
      <c r="AQ127" s="5"/>
    </row>
    <row r="128">
      <c r="A128" s="4" t="s">
        <v>99</v>
      </c>
      <c r="B128" s="5">
        <v>2019.0</v>
      </c>
      <c r="C128" s="5">
        <v>151.0</v>
      </c>
      <c r="D128" s="5">
        <v>63.0</v>
      </c>
      <c r="E128" s="5">
        <f t="shared" si="1"/>
        <v>0.417218543</v>
      </c>
      <c r="F128" s="7">
        <f t="shared" si="2"/>
        <v>127</v>
      </c>
      <c r="G128" s="7"/>
      <c r="H128" s="7"/>
      <c r="I128" s="7"/>
      <c r="J128" s="5"/>
      <c r="K128" s="7"/>
      <c r="L128" s="5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5">
        <v>0.0</v>
      </c>
      <c r="AQ128" s="5"/>
    </row>
    <row r="129">
      <c r="A129" s="4" t="s">
        <v>98</v>
      </c>
      <c r="B129" s="5">
        <v>2012.0</v>
      </c>
      <c r="C129" s="5">
        <v>225.0</v>
      </c>
      <c r="D129" s="5">
        <v>93.0</v>
      </c>
      <c r="E129" s="5">
        <f t="shared" si="1"/>
        <v>0.4133333333</v>
      </c>
      <c r="F129" s="7">
        <f t="shared" si="2"/>
        <v>128</v>
      </c>
      <c r="G129" s="7"/>
      <c r="H129" s="7"/>
      <c r="I129" s="7"/>
      <c r="J129" s="5"/>
      <c r="K129" s="7"/>
      <c r="L129" s="5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5">
        <v>0.0</v>
      </c>
      <c r="AQ129" s="5"/>
    </row>
    <row r="130">
      <c r="A130" s="4" t="s">
        <v>97</v>
      </c>
      <c r="B130" s="5">
        <v>2012.0</v>
      </c>
      <c r="C130" s="5">
        <v>169.0</v>
      </c>
      <c r="D130" s="5">
        <v>421.0</v>
      </c>
      <c r="E130" s="5">
        <f t="shared" si="1"/>
        <v>0.4014251781</v>
      </c>
      <c r="F130" s="7">
        <f t="shared" si="2"/>
        <v>129</v>
      </c>
      <c r="G130" s="7"/>
      <c r="H130" s="7"/>
      <c r="I130" s="7"/>
      <c r="J130" s="5"/>
      <c r="K130" s="7"/>
      <c r="L130" s="5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5">
        <v>0.0</v>
      </c>
      <c r="AQ130" s="5"/>
    </row>
    <row r="131">
      <c r="A131" s="4" t="s">
        <v>96</v>
      </c>
      <c r="B131" s="5">
        <v>2019.0</v>
      </c>
      <c r="C131" s="5">
        <v>860.0</v>
      </c>
      <c r="D131" s="5">
        <v>345.0</v>
      </c>
      <c r="E131" s="5">
        <f t="shared" si="1"/>
        <v>0.4011627907</v>
      </c>
      <c r="F131" s="7">
        <f t="shared" si="2"/>
        <v>130</v>
      </c>
      <c r="G131" s="7"/>
      <c r="H131" s="7"/>
      <c r="I131" s="7"/>
      <c r="J131" s="5"/>
      <c r="K131" s="7"/>
      <c r="L131" s="5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5">
        <v>0.0</v>
      </c>
      <c r="AQ131" s="5"/>
    </row>
    <row r="132">
      <c r="A132" s="4" t="s">
        <v>95</v>
      </c>
      <c r="B132" s="5">
        <v>2019.0</v>
      </c>
      <c r="C132" s="5">
        <v>79.0</v>
      </c>
      <c r="D132" s="5">
        <v>197.0</v>
      </c>
      <c r="E132" s="5">
        <f t="shared" si="1"/>
        <v>0.4010152284</v>
      </c>
      <c r="F132" s="7">
        <f t="shared" si="2"/>
        <v>131</v>
      </c>
      <c r="G132" s="7"/>
      <c r="H132" s="7"/>
      <c r="I132" s="7"/>
      <c r="J132" s="5"/>
      <c r="K132" s="7"/>
      <c r="L132" s="5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5">
        <v>0.0</v>
      </c>
      <c r="AQ132" s="5"/>
    </row>
    <row r="133">
      <c r="A133" s="4" t="s">
        <v>94</v>
      </c>
      <c r="B133" s="5">
        <v>2011.0</v>
      </c>
      <c r="C133" s="5">
        <v>176.0</v>
      </c>
      <c r="D133" s="5">
        <v>453.0</v>
      </c>
      <c r="E133" s="5">
        <f t="shared" si="1"/>
        <v>0.3885209713</v>
      </c>
      <c r="F133" s="7">
        <f t="shared" si="2"/>
        <v>132</v>
      </c>
      <c r="G133" s="7"/>
      <c r="H133" s="7"/>
      <c r="I133" s="7"/>
      <c r="J133" s="5"/>
      <c r="K133" s="7"/>
      <c r="L133" s="5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5">
        <v>0.0</v>
      </c>
      <c r="AQ133" s="5"/>
    </row>
    <row r="134">
      <c r="A134" s="4" t="s">
        <v>93</v>
      </c>
      <c r="B134" s="5">
        <v>2013.0</v>
      </c>
      <c r="C134" s="5">
        <v>167.0</v>
      </c>
      <c r="D134" s="5">
        <v>61.0</v>
      </c>
      <c r="E134" s="5">
        <f t="shared" si="1"/>
        <v>0.3652694611</v>
      </c>
      <c r="F134" s="7">
        <f t="shared" si="2"/>
        <v>133</v>
      </c>
      <c r="G134" s="7"/>
      <c r="H134" s="7"/>
      <c r="I134" s="7"/>
      <c r="J134" s="5"/>
      <c r="K134" s="7"/>
      <c r="L134" s="5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5">
        <v>0.0</v>
      </c>
      <c r="AQ134" s="5"/>
    </row>
    <row r="135">
      <c r="A135" s="4" t="s">
        <v>92</v>
      </c>
      <c r="B135" s="5">
        <v>2015.0</v>
      </c>
      <c r="C135" s="5">
        <v>132.0</v>
      </c>
      <c r="D135" s="5">
        <v>363.0</v>
      </c>
      <c r="E135" s="5">
        <f t="shared" si="1"/>
        <v>0.3636363636</v>
      </c>
      <c r="F135" s="7">
        <f t="shared" si="2"/>
        <v>134</v>
      </c>
      <c r="G135" s="7"/>
      <c r="H135" s="7"/>
      <c r="I135" s="7"/>
      <c r="J135" s="5"/>
      <c r="K135" s="7"/>
      <c r="L135" s="5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5">
        <v>0.0</v>
      </c>
      <c r="AQ135" s="5"/>
    </row>
    <row r="136">
      <c r="A136" s="4" t="s">
        <v>91</v>
      </c>
      <c r="B136" s="5">
        <v>2018.0</v>
      </c>
      <c r="C136" s="5">
        <v>219.0</v>
      </c>
      <c r="D136" s="5">
        <v>79.0</v>
      </c>
      <c r="E136" s="5">
        <f t="shared" si="1"/>
        <v>0.3607305936</v>
      </c>
      <c r="F136" s="7">
        <f t="shared" si="2"/>
        <v>135</v>
      </c>
      <c r="G136" s="7"/>
      <c r="H136" s="7"/>
      <c r="I136" s="7"/>
      <c r="J136" s="5"/>
      <c r="K136" s="7"/>
      <c r="L136" s="5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5">
        <v>0.0</v>
      </c>
      <c r="AQ136" s="5"/>
    </row>
    <row r="137">
      <c r="A137" s="4" t="s">
        <v>90</v>
      </c>
      <c r="B137" s="5">
        <v>2015.0</v>
      </c>
      <c r="C137" s="5">
        <v>1054.0</v>
      </c>
      <c r="D137" s="5">
        <v>348.0</v>
      </c>
      <c r="E137" s="5">
        <f t="shared" si="1"/>
        <v>0.330170778</v>
      </c>
      <c r="F137" s="7">
        <f t="shared" si="2"/>
        <v>136</v>
      </c>
      <c r="G137" s="7"/>
      <c r="H137" s="7"/>
      <c r="I137" s="7"/>
      <c r="J137" s="5"/>
      <c r="K137" s="7"/>
      <c r="L137" s="5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5">
        <v>0.0</v>
      </c>
      <c r="AQ137" s="5"/>
    </row>
    <row r="138">
      <c r="A138" s="4" t="s">
        <v>89</v>
      </c>
      <c r="B138" s="5">
        <v>2010.0</v>
      </c>
      <c r="C138" s="5">
        <v>94.0</v>
      </c>
      <c r="D138" s="5">
        <v>291.0</v>
      </c>
      <c r="E138" s="5">
        <f t="shared" si="1"/>
        <v>0.323024055</v>
      </c>
      <c r="F138" s="7">
        <f t="shared" si="2"/>
        <v>137</v>
      </c>
      <c r="G138" s="7"/>
      <c r="H138" s="7"/>
      <c r="I138" s="7"/>
      <c r="J138" s="5"/>
      <c r="K138" s="7"/>
      <c r="L138" s="5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5">
        <v>0.0</v>
      </c>
      <c r="AQ138" s="5"/>
    </row>
    <row r="139">
      <c r="A139" s="4" t="s">
        <v>88</v>
      </c>
      <c r="B139" s="5">
        <v>2011.0</v>
      </c>
      <c r="C139" s="5">
        <v>48.0</v>
      </c>
      <c r="D139" s="5">
        <v>150.0</v>
      </c>
      <c r="E139" s="5">
        <f t="shared" si="1"/>
        <v>0.32</v>
      </c>
      <c r="F139" s="7">
        <f t="shared" si="2"/>
        <v>138</v>
      </c>
      <c r="G139" s="7"/>
      <c r="H139" s="7"/>
      <c r="I139" s="7"/>
      <c r="J139" s="5"/>
      <c r="K139" s="7"/>
      <c r="L139" s="5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5">
        <v>0.0</v>
      </c>
      <c r="AQ139" s="5"/>
    </row>
    <row r="140">
      <c r="A140" s="4" t="s">
        <v>87</v>
      </c>
      <c r="B140" s="5">
        <v>2016.0</v>
      </c>
      <c r="C140" s="5">
        <v>95.0</v>
      </c>
      <c r="D140" s="5">
        <v>30.0</v>
      </c>
      <c r="E140" s="5">
        <f t="shared" si="1"/>
        <v>0.3157894737</v>
      </c>
      <c r="F140" s="7">
        <f t="shared" si="2"/>
        <v>139</v>
      </c>
      <c r="G140" s="7"/>
      <c r="H140" s="7"/>
      <c r="I140" s="7"/>
      <c r="J140" s="5"/>
      <c r="K140" s="7"/>
      <c r="L140" s="5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5">
        <v>0.0</v>
      </c>
      <c r="AQ140" s="5"/>
    </row>
    <row r="141">
      <c r="A141" s="4" t="s">
        <v>86</v>
      </c>
      <c r="B141" s="5">
        <v>2020.0</v>
      </c>
      <c r="C141" s="5">
        <v>243.0</v>
      </c>
      <c r="D141" s="5">
        <v>75.0</v>
      </c>
      <c r="E141" s="5">
        <f t="shared" si="1"/>
        <v>0.3086419753</v>
      </c>
      <c r="F141" s="7">
        <f t="shared" si="2"/>
        <v>140</v>
      </c>
      <c r="G141" s="5">
        <v>211.0</v>
      </c>
      <c r="H141" s="7"/>
      <c r="I141" s="7"/>
      <c r="J141" s="5">
        <v>98.0</v>
      </c>
      <c r="K141" s="7"/>
      <c r="L141" s="5"/>
      <c r="M141" s="7"/>
      <c r="N141" s="7"/>
      <c r="O141" s="7"/>
      <c r="P141" s="7"/>
      <c r="Q141" s="5">
        <v>3.0</v>
      </c>
      <c r="R141" s="7"/>
      <c r="S141" s="7"/>
      <c r="T141" s="7"/>
      <c r="U141" s="7"/>
      <c r="V141" s="7"/>
      <c r="W141" s="5">
        <v>4.0</v>
      </c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5">
        <v>316.0</v>
      </c>
      <c r="AQ141" s="5"/>
    </row>
    <row r="142">
      <c r="A142" s="4" t="s">
        <v>85</v>
      </c>
      <c r="B142" s="5">
        <v>2012.0</v>
      </c>
      <c r="C142" s="5">
        <v>244.0</v>
      </c>
      <c r="D142" s="5">
        <v>74.0</v>
      </c>
      <c r="E142" s="5">
        <f t="shared" si="1"/>
        <v>0.3032786885</v>
      </c>
      <c r="F142" s="7">
        <f t="shared" si="2"/>
        <v>141</v>
      </c>
      <c r="G142" s="7"/>
      <c r="H142" s="7"/>
      <c r="I142" s="7"/>
      <c r="J142" s="5"/>
      <c r="K142" s="7"/>
      <c r="L142" s="5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5">
        <v>0.0</v>
      </c>
      <c r="AQ142" s="5"/>
    </row>
    <row r="143">
      <c r="A143" s="4" t="s">
        <v>84</v>
      </c>
      <c r="B143" s="5">
        <v>2011.0</v>
      </c>
      <c r="C143" s="5">
        <v>90.0</v>
      </c>
      <c r="D143" s="5">
        <v>26.0</v>
      </c>
      <c r="E143" s="5">
        <f t="shared" si="1"/>
        <v>0.2888888889</v>
      </c>
      <c r="F143" s="7">
        <f t="shared" si="2"/>
        <v>142</v>
      </c>
      <c r="G143" s="5">
        <v>72.0</v>
      </c>
      <c r="H143" s="5">
        <v>44.0</v>
      </c>
      <c r="I143" s="7"/>
      <c r="J143" s="5"/>
      <c r="K143" s="7"/>
      <c r="L143" s="5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5">
        <v>116.0</v>
      </c>
      <c r="AQ143" s="5"/>
    </row>
    <row r="144">
      <c r="A144" s="4" t="s">
        <v>83</v>
      </c>
      <c r="B144" s="5">
        <v>2015.0</v>
      </c>
      <c r="C144" s="5">
        <v>296.0</v>
      </c>
      <c r="D144" s="5">
        <v>81.0</v>
      </c>
      <c r="E144" s="5">
        <f t="shared" si="1"/>
        <v>0.2736486486</v>
      </c>
      <c r="F144" s="7">
        <f t="shared" si="2"/>
        <v>143</v>
      </c>
      <c r="G144" s="7"/>
      <c r="H144" s="7"/>
      <c r="I144" s="7"/>
      <c r="J144" s="5"/>
      <c r="K144" s="7"/>
      <c r="L144" s="5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5">
        <v>0.0</v>
      </c>
      <c r="AQ144" s="5"/>
    </row>
    <row r="145">
      <c r="A145" s="4" t="s">
        <v>82</v>
      </c>
      <c r="B145" s="5">
        <v>2015.0</v>
      </c>
      <c r="C145" s="5">
        <v>88.0</v>
      </c>
      <c r="D145" s="5">
        <v>332.0</v>
      </c>
      <c r="E145" s="5">
        <f t="shared" si="1"/>
        <v>0.265060241</v>
      </c>
      <c r="F145" s="7">
        <f t="shared" si="2"/>
        <v>144</v>
      </c>
      <c r="G145" s="5">
        <v>358.0</v>
      </c>
      <c r="H145" s="7"/>
      <c r="I145" s="7"/>
      <c r="J145" s="5">
        <v>62.0</v>
      </c>
      <c r="K145" s="7"/>
      <c r="L145" s="5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5">
        <v>420.0</v>
      </c>
      <c r="AQ145" s="5"/>
    </row>
    <row r="146">
      <c r="A146" s="4" t="s">
        <v>81</v>
      </c>
      <c r="B146" s="5">
        <v>2021.0</v>
      </c>
      <c r="C146" s="5">
        <v>163.0</v>
      </c>
      <c r="D146" s="5">
        <v>622.0</v>
      </c>
      <c r="E146" s="5">
        <f t="shared" si="1"/>
        <v>0.2620578778</v>
      </c>
      <c r="F146" s="7">
        <f t="shared" si="2"/>
        <v>145</v>
      </c>
      <c r="G146" s="7"/>
      <c r="H146" s="7"/>
      <c r="I146" s="7"/>
      <c r="J146" s="5"/>
      <c r="K146" s="7"/>
      <c r="L146" s="5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5">
        <v>0.0</v>
      </c>
      <c r="AQ146" s="5"/>
    </row>
    <row r="147">
      <c r="A147" s="4" t="s">
        <v>80</v>
      </c>
      <c r="B147" s="5">
        <v>2015.0</v>
      </c>
      <c r="C147" s="5">
        <v>47.0</v>
      </c>
      <c r="D147" s="5">
        <v>180.0</v>
      </c>
      <c r="E147" s="5">
        <f t="shared" si="1"/>
        <v>0.2611111111</v>
      </c>
      <c r="F147" s="7">
        <f t="shared" si="2"/>
        <v>146</v>
      </c>
      <c r="G147" s="7"/>
      <c r="H147" s="7"/>
      <c r="I147" s="7"/>
      <c r="J147" s="5"/>
      <c r="K147" s="7"/>
      <c r="L147" s="5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5">
        <v>0.0</v>
      </c>
      <c r="AQ147" s="5"/>
    </row>
    <row r="148">
      <c r="A148" s="4" t="s">
        <v>79</v>
      </c>
      <c r="B148" s="5">
        <v>2021.0</v>
      </c>
      <c r="C148" s="7">
        <f>32+237</f>
        <v>269</v>
      </c>
      <c r="D148" s="7">
        <f>12+58</f>
        <v>70</v>
      </c>
      <c r="E148" s="5">
        <f t="shared" si="1"/>
        <v>0.2602230483</v>
      </c>
      <c r="F148" s="7">
        <f t="shared" si="2"/>
        <v>147</v>
      </c>
      <c r="G148" s="5">
        <f>25+183</f>
        <v>208</v>
      </c>
      <c r="H148" s="5">
        <f>2+20</f>
        <v>22</v>
      </c>
      <c r="I148" s="5">
        <f>6+48</f>
        <v>54</v>
      </c>
      <c r="J148" s="5">
        <v>55.0</v>
      </c>
      <c r="K148" s="7"/>
      <c r="L148" s="5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5">
        <v>339.0</v>
      </c>
      <c r="AQ148" s="5"/>
    </row>
    <row r="149">
      <c r="A149" s="4" t="s">
        <v>78</v>
      </c>
      <c r="B149" s="5">
        <v>2019.0</v>
      </c>
      <c r="C149" s="5">
        <v>144.0</v>
      </c>
      <c r="D149" s="5">
        <v>590.0</v>
      </c>
      <c r="E149" s="5">
        <f t="shared" si="1"/>
        <v>0.2440677966</v>
      </c>
      <c r="F149" s="7">
        <f t="shared" si="2"/>
        <v>148</v>
      </c>
      <c r="G149" s="7"/>
      <c r="H149" s="7"/>
      <c r="I149" s="7"/>
      <c r="J149" s="5"/>
      <c r="K149" s="7"/>
      <c r="L149" s="5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5">
        <v>0.0</v>
      </c>
      <c r="AQ149" s="5"/>
    </row>
    <row r="150">
      <c r="A150" s="4" t="s">
        <v>77</v>
      </c>
      <c r="B150" s="5">
        <v>2016.0</v>
      </c>
      <c r="C150" s="5">
        <v>24.0</v>
      </c>
      <c r="D150" s="5">
        <v>104.0</v>
      </c>
      <c r="E150" s="5">
        <f t="shared" si="1"/>
        <v>0.2307692308</v>
      </c>
      <c r="F150" s="7">
        <f t="shared" si="2"/>
        <v>149</v>
      </c>
      <c r="G150" s="7"/>
      <c r="H150" s="5">
        <v>4.0</v>
      </c>
      <c r="I150" s="7"/>
      <c r="J150" s="5">
        <v>1.0</v>
      </c>
      <c r="K150" s="7"/>
      <c r="L150" s="5"/>
      <c r="M150" s="7"/>
      <c r="N150" s="5">
        <v>121.0</v>
      </c>
      <c r="O150" s="7"/>
      <c r="P150" s="7"/>
      <c r="Q150" s="5">
        <v>2.0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5">
        <v>128.0</v>
      </c>
      <c r="AQ150" s="5"/>
    </row>
    <row r="151">
      <c r="A151" s="4" t="s">
        <v>76</v>
      </c>
      <c r="B151" s="5">
        <v>2019.0</v>
      </c>
      <c r="C151" s="5">
        <v>114.0</v>
      </c>
      <c r="D151" s="5">
        <v>560.0</v>
      </c>
      <c r="E151" s="5">
        <f t="shared" si="1"/>
        <v>0.2035714286</v>
      </c>
      <c r="F151" s="7">
        <f t="shared" si="2"/>
        <v>150</v>
      </c>
      <c r="G151" s="7"/>
      <c r="H151" s="7"/>
      <c r="I151" s="7"/>
      <c r="J151" s="5"/>
      <c r="K151" s="7"/>
      <c r="L151" s="5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5">
        <v>0.0</v>
      </c>
      <c r="AQ151" s="5"/>
    </row>
    <row r="152">
      <c r="A152" s="4" t="s">
        <v>75</v>
      </c>
      <c r="B152" s="5">
        <v>2019.0</v>
      </c>
      <c r="C152" s="7">
        <f>39+24+20+6+24</f>
        <v>113</v>
      </c>
      <c r="D152" s="7">
        <f>186+81+13+11+36+111+120</f>
        <v>558</v>
      </c>
      <c r="E152" s="5">
        <f t="shared" si="1"/>
        <v>0.2025089606</v>
      </c>
      <c r="F152" s="7">
        <f t="shared" si="2"/>
        <v>151</v>
      </c>
      <c r="G152" s="7"/>
      <c r="H152" s="7"/>
      <c r="I152" s="7"/>
      <c r="J152" s="5"/>
      <c r="K152" s="7"/>
      <c r="L152" s="5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5">
        <v>0.0</v>
      </c>
      <c r="AQ152" s="5"/>
    </row>
    <row r="153">
      <c r="A153" s="4" t="s">
        <v>74</v>
      </c>
      <c r="B153" s="5">
        <v>2016.0</v>
      </c>
      <c r="C153" s="5">
        <v>20.0</v>
      </c>
      <c r="D153" s="5">
        <v>4.0</v>
      </c>
      <c r="E153" s="5">
        <f t="shared" si="1"/>
        <v>0.2</v>
      </c>
      <c r="F153" s="7">
        <f t="shared" si="2"/>
        <v>152</v>
      </c>
      <c r="G153" s="7"/>
      <c r="H153" s="7"/>
      <c r="I153" s="7"/>
      <c r="J153" s="5"/>
      <c r="K153" s="7"/>
      <c r="L153" s="5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5">
        <v>0.0</v>
      </c>
      <c r="AQ153" s="5"/>
    </row>
    <row r="154">
      <c r="A154" s="4" t="s">
        <v>73</v>
      </c>
      <c r="B154" s="5">
        <v>2016.0</v>
      </c>
      <c r="C154" s="5">
        <v>86.0</v>
      </c>
      <c r="D154" s="5">
        <v>16.0</v>
      </c>
      <c r="E154" s="5">
        <f t="shared" si="1"/>
        <v>0.1860465116</v>
      </c>
      <c r="F154" s="7">
        <f t="shared" si="2"/>
        <v>153</v>
      </c>
      <c r="G154" s="5">
        <v>71.0</v>
      </c>
      <c r="H154" s="5">
        <v>2.0</v>
      </c>
      <c r="I154" s="5">
        <v>7.0</v>
      </c>
      <c r="J154" s="5">
        <v>22.0</v>
      </c>
      <c r="K154" s="7"/>
      <c r="L154" s="5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5">
        <v>102.0</v>
      </c>
      <c r="AQ154" s="5">
        <v>0.603725</v>
      </c>
    </row>
    <row r="155">
      <c r="A155" s="4" t="s">
        <v>72</v>
      </c>
      <c r="B155" s="5">
        <v>2019.0</v>
      </c>
      <c r="C155" s="5">
        <v>452.0</v>
      </c>
      <c r="D155" s="5">
        <v>79.0</v>
      </c>
      <c r="E155" s="5">
        <f t="shared" si="1"/>
        <v>0.1747787611</v>
      </c>
      <c r="F155" s="7">
        <f t="shared" si="2"/>
        <v>154</v>
      </c>
      <c r="G155" s="7"/>
      <c r="H155" s="7"/>
      <c r="I155" s="7"/>
      <c r="J155" s="5"/>
      <c r="K155" s="7"/>
      <c r="L155" s="5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5">
        <v>0.0</v>
      </c>
      <c r="AQ155" s="5"/>
    </row>
    <row r="156">
      <c r="A156" s="4" t="s">
        <v>71</v>
      </c>
      <c r="B156" s="5">
        <v>2019.0</v>
      </c>
      <c r="C156" s="5">
        <v>906.0</v>
      </c>
      <c r="D156" s="5">
        <v>158.0</v>
      </c>
      <c r="E156" s="5">
        <f t="shared" si="1"/>
        <v>0.174392936</v>
      </c>
      <c r="F156" s="7">
        <f t="shared" si="2"/>
        <v>155</v>
      </c>
      <c r="G156" s="7"/>
      <c r="H156" s="7"/>
      <c r="I156" s="7"/>
      <c r="J156" s="5"/>
      <c r="K156" s="7"/>
      <c r="L156" s="5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5">
        <v>0.0</v>
      </c>
      <c r="AQ156" s="5"/>
    </row>
    <row r="157">
      <c r="A157" s="4" t="s">
        <v>70</v>
      </c>
      <c r="B157" s="5">
        <v>2019.0</v>
      </c>
      <c r="C157" s="5">
        <v>454.0</v>
      </c>
      <c r="D157" s="5">
        <v>79.0</v>
      </c>
      <c r="E157" s="5">
        <f t="shared" si="1"/>
        <v>0.1740088106</v>
      </c>
      <c r="F157" s="7">
        <f t="shared" si="2"/>
        <v>156</v>
      </c>
      <c r="G157" s="7"/>
      <c r="H157" s="7"/>
      <c r="I157" s="7"/>
      <c r="J157" s="5"/>
      <c r="K157" s="7"/>
      <c r="L157" s="5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5">
        <v>0.0</v>
      </c>
      <c r="AQ157" s="5"/>
    </row>
    <row r="158">
      <c r="A158" s="4" t="s">
        <v>69</v>
      </c>
      <c r="B158" s="5">
        <v>2015.0</v>
      </c>
      <c r="C158" s="5">
        <v>874.0</v>
      </c>
      <c r="D158" s="5">
        <v>122.0</v>
      </c>
      <c r="E158" s="5">
        <f t="shared" si="1"/>
        <v>0.1395881007</v>
      </c>
      <c r="F158" s="7">
        <f t="shared" si="2"/>
        <v>157</v>
      </c>
      <c r="G158" s="7"/>
      <c r="H158" s="7"/>
      <c r="I158" s="5">
        <v>576.0</v>
      </c>
      <c r="J158" s="5">
        <v>259.0</v>
      </c>
      <c r="K158" s="7"/>
      <c r="L158" s="5"/>
      <c r="M158" s="7"/>
      <c r="N158" s="5">
        <v>158.0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5">
        <v>3.0</v>
      </c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>
        <v>996.0</v>
      </c>
      <c r="AQ158" s="5"/>
    </row>
    <row r="159">
      <c r="A159" s="4" t="s">
        <v>68</v>
      </c>
      <c r="B159" s="5">
        <v>2016.0</v>
      </c>
      <c r="C159" s="5">
        <v>382.0</v>
      </c>
      <c r="D159" s="5">
        <v>36.0</v>
      </c>
      <c r="E159" s="5">
        <f t="shared" si="1"/>
        <v>0.0942408377</v>
      </c>
      <c r="F159" s="7">
        <f t="shared" si="2"/>
        <v>158</v>
      </c>
      <c r="G159" s="5">
        <v>323.0</v>
      </c>
      <c r="H159" s="5">
        <v>3.0</v>
      </c>
      <c r="I159" s="7"/>
      <c r="J159" s="5">
        <v>56.0</v>
      </c>
      <c r="K159" s="5">
        <v>21.0</v>
      </c>
      <c r="L159" s="5">
        <v>15.0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5">
        <v>418.0</v>
      </c>
      <c r="AQ159" s="5"/>
    </row>
    <row r="160">
      <c r="A160" s="4" t="s">
        <v>67</v>
      </c>
      <c r="B160" s="5">
        <v>2016.0</v>
      </c>
      <c r="C160" s="5">
        <f>1656+1225</f>
        <v>2881</v>
      </c>
      <c r="D160" s="5">
        <f>130+101</f>
        <v>231</v>
      </c>
      <c r="E160" s="5">
        <f t="shared" si="1"/>
        <v>0.08018049288</v>
      </c>
      <c r="F160" s="7">
        <f t="shared" si="2"/>
        <v>159</v>
      </c>
      <c r="G160" s="5">
        <f>1215+964</f>
        <v>2179</v>
      </c>
      <c r="H160" s="5">
        <f>19+12</f>
        <v>31</v>
      </c>
      <c r="I160" s="7"/>
      <c r="J160" s="5">
        <v>424.0</v>
      </c>
      <c r="K160" s="5">
        <f>249+135</f>
        <v>384</v>
      </c>
      <c r="L160" s="5">
        <v>63.0</v>
      </c>
      <c r="M160" s="5">
        <v>1.0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>
        <v>3082.0</v>
      </c>
      <c r="AQ160" s="5">
        <v>0.8195377</v>
      </c>
    </row>
    <row r="161">
      <c r="A161" s="4" t="s">
        <v>66</v>
      </c>
      <c r="B161" s="5">
        <v>2016.0</v>
      </c>
      <c r="C161" s="5">
        <v>1656.0</v>
      </c>
      <c r="D161" s="5">
        <v>130.0</v>
      </c>
      <c r="E161" s="5">
        <f t="shared" si="1"/>
        <v>0.07850241546</v>
      </c>
      <c r="F161" s="7">
        <f t="shared" si="2"/>
        <v>160</v>
      </c>
      <c r="G161" s="5">
        <v>1215.0</v>
      </c>
      <c r="H161" s="5">
        <v>19.0</v>
      </c>
      <c r="I161" s="7"/>
      <c r="J161" s="5">
        <v>233.0</v>
      </c>
      <c r="K161" s="5">
        <v>249.0</v>
      </c>
      <c r="L161" s="5">
        <v>39.0</v>
      </c>
      <c r="M161" s="5">
        <v>1.0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5">
        <v>1756.0</v>
      </c>
      <c r="AQ161" s="5">
        <v>0.9494251</v>
      </c>
    </row>
    <row r="162">
      <c r="A162" s="4" t="s">
        <v>65</v>
      </c>
      <c r="B162" s="5">
        <v>2016.0</v>
      </c>
      <c r="C162" s="5">
        <v>843.0</v>
      </c>
      <c r="D162" s="5">
        <v>65.0</v>
      </c>
      <c r="E162" s="5">
        <f t="shared" si="1"/>
        <v>0.07710557533</v>
      </c>
      <c r="F162" s="7">
        <f t="shared" si="2"/>
        <v>161</v>
      </c>
      <c r="G162" s="5">
        <v>641.0</v>
      </c>
      <c r="H162" s="5">
        <v>9.0</v>
      </c>
      <c r="I162" s="7"/>
      <c r="J162" s="5">
        <v>135.0</v>
      </c>
      <c r="K162" s="5">
        <v>114.0</v>
      </c>
      <c r="L162" s="5">
        <v>9.0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5">
        <v>908.0</v>
      </c>
      <c r="AQ162" s="5"/>
    </row>
    <row r="163">
      <c r="A163" s="4" t="s">
        <v>64</v>
      </c>
      <c r="B163" s="5">
        <v>2007.0</v>
      </c>
      <c r="C163" s="5">
        <v>77.0</v>
      </c>
      <c r="D163" s="5">
        <v>4.0</v>
      </c>
      <c r="E163" s="5">
        <f t="shared" si="1"/>
        <v>0.05194805195</v>
      </c>
      <c r="F163" s="7">
        <f t="shared" si="2"/>
        <v>162</v>
      </c>
      <c r="G163" s="7"/>
      <c r="H163" s="7"/>
      <c r="I163" s="7"/>
      <c r="J163" s="5"/>
      <c r="K163" s="7"/>
      <c r="L163" s="5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5">
        <v>0.0</v>
      </c>
      <c r="AQ163" s="5"/>
    </row>
    <row r="164">
      <c r="A164" s="4" t="s">
        <v>44</v>
      </c>
      <c r="B164" s="5">
        <v>2013.0</v>
      </c>
      <c r="C164" s="5">
        <v>417.0</v>
      </c>
      <c r="D164" s="5">
        <v>0.0</v>
      </c>
      <c r="E164" s="5">
        <f t="shared" si="1"/>
        <v>0</v>
      </c>
      <c r="F164" s="7"/>
      <c r="G164" s="7"/>
      <c r="H164" s="7"/>
      <c r="I164" s="7"/>
      <c r="J164" s="5"/>
      <c r="K164" s="7"/>
      <c r="L164" s="5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5">
        <v>0.0</v>
      </c>
      <c r="AQ164" s="5"/>
    </row>
    <row r="165">
      <c r="A165" s="4" t="s">
        <v>45</v>
      </c>
      <c r="B165" s="5">
        <v>2017.0</v>
      </c>
      <c r="C165" s="5">
        <v>0.0</v>
      </c>
      <c r="D165" s="5">
        <v>770.0</v>
      </c>
      <c r="E165" s="5">
        <f t="shared" si="1"/>
        <v>0</v>
      </c>
      <c r="F165" s="7"/>
      <c r="G165" s="7"/>
      <c r="H165" s="7"/>
      <c r="I165" s="7"/>
      <c r="J165" s="5"/>
      <c r="K165" s="7"/>
      <c r="L165" s="5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5">
        <v>0.0</v>
      </c>
      <c r="AQ165" s="5"/>
    </row>
    <row r="166">
      <c r="A166" s="4" t="s">
        <v>46</v>
      </c>
      <c r="B166" s="5">
        <v>2017.0</v>
      </c>
      <c r="C166" s="5">
        <v>410.0</v>
      </c>
      <c r="D166" s="5">
        <v>0.0</v>
      </c>
      <c r="E166" s="5">
        <f t="shared" si="1"/>
        <v>0</v>
      </c>
      <c r="F166" s="7"/>
      <c r="G166" s="7"/>
      <c r="H166" s="7"/>
      <c r="I166" s="7"/>
      <c r="J166" s="5">
        <v>410.0</v>
      </c>
      <c r="K166" s="7"/>
      <c r="L166" s="5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5">
        <v>410.0</v>
      </c>
      <c r="AQ166" s="5"/>
    </row>
    <row r="167">
      <c r="A167" s="4" t="s">
        <v>47</v>
      </c>
      <c r="B167" s="5">
        <v>2016.0</v>
      </c>
      <c r="C167" s="5">
        <v>509.0</v>
      </c>
      <c r="D167" s="5">
        <v>0.0</v>
      </c>
      <c r="E167" s="5">
        <f t="shared" si="1"/>
        <v>0</v>
      </c>
      <c r="F167" s="7"/>
      <c r="G167" s="7"/>
      <c r="H167" s="7"/>
      <c r="I167" s="7"/>
      <c r="J167" s="5"/>
      <c r="K167" s="7"/>
      <c r="L167" s="5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5">
        <v>0.0</v>
      </c>
      <c r="AQ167" s="5"/>
    </row>
    <row r="168">
      <c r="A168" s="4" t="s">
        <v>48</v>
      </c>
      <c r="B168" s="5">
        <v>2015.0</v>
      </c>
      <c r="C168" s="5">
        <v>509.0</v>
      </c>
      <c r="D168" s="5">
        <v>0.0</v>
      </c>
      <c r="E168" s="5">
        <f t="shared" si="1"/>
        <v>0</v>
      </c>
      <c r="F168" s="7"/>
      <c r="G168" s="7"/>
      <c r="H168" s="7"/>
      <c r="I168" s="7"/>
      <c r="J168" s="5"/>
      <c r="K168" s="7"/>
      <c r="L168" s="5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5">
        <v>0.0</v>
      </c>
      <c r="AQ168" s="5"/>
    </row>
    <row r="169">
      <c r="A169" s="4" t="s">
        <v>49</v>
      </c>
      <c r="B169" s="5">
        <v>2017.0</v>
      </c>
      <c r="C169" s="7">
        <f>23+489</f>
        <v>512</v>
      </c>
      <c r="D169" s="5">
        <v>0.0</v>
      </c>
      <c r="E169" s="5">
        <f t="shared" si="1"/>
        <v>0</v>
      </c>
      <c r="F169" s="7"/>
      <c r="G169" s="7"/>
      <c r="H169" s="7"/>
      <c r="I169" s="5">
        <f>1+19+63</f>
        <v>83</v>
      </c>
      <c r="J169" s="5"/>
      <c r="K169" s="7"/>
      <c r="L169" s="5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5">
        <f>35+394</f>
        <v>429</v>
      </c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5">
        <v>512.0</v>
      </c>
      <c r="AQ169" s="5"/>
    </row>
    <row r="170">
      <c r="A170" s="4" t="s">
        <v>50</v>
      </c>
      <c r="B170" s="5">
        <v>2015.0</v>
      </c>
      <c r="C170" s="5">
        <v>0.0</v>
      </c>
      <c r="D170" s="5">
        <v>151.0</v>
      </c>
      <c r="E170" s="5">
        <f t="shared" si="1"/>
        <v>0</v>
      </c>
      <c r="F170" s="7"/>
      <c r="G170" s="7"/>
      <c r="H170" s="7"/>
      <c r="I170" s="7"/>
      <c r="J170" s="5"/>
      <c r="K170" s="7"/>
      <c r="L170" s="5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5">
        <v>0.0</v>
      </c>
      <c r="AQ170" s="5"/>
    </row>
    <row r="171">
      <c r="A171" s="4" t="s">
        <v>51</v>
      </c>
      <c r="B171" s="5">
        <v>2013.0</v>
      </c>
      <c r="C171" s="5">
        <v>0.0</v>
      </c>
      <c r="D171" s="5">
        <v>431.0</v>
      </c>
      <c r="E171" s="5">
        <f t="shared" si="1"/>
        <v>0</v>
      </c>
      <c r="F171" s="7"/>
      <c r="G171" s="7"/>
      <c r="H171" s="7"/>
      <c r="I171" s="7"/>
      <c r="J171" s="5"/>
      <c r="K171" s="7"/>
      <c r="L171" s="5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5">
        <v>0.0</v>
      </c>
      <c r="AQ171" s="5"/>
    </row>
    <row r="172">
      <c r="A172" s="4" t="s">
        <v>52</v>
      </c>
      <c r="B172" s="5">
        <v>2013.0</v>
      </c>
      <c r="C172" s="5">
        <v>417.0</v>
      </c>
      <c r="D172" s="5">
        <v>0.0</v>
      </c>
      <c r="E172" s="5">
        <f t="shared" si="1"/>
        <v>0</v>
      </c>
      <c r="F172" s="7"/>
      <c r="G172" s="7"/>
      <c r="H172" s="7"/>
      <c r="I172" s="7"/>
      <c r="J172" s="5"/>
      <c r="K172" s="7"/>
      <c r="L172" s="5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5">
        <v>0.0</v>
      </c>
      <c r="AQ172" s="5"/>
    </row>
    <row r="173">
      <c r="A173" s="4" t="s">
        <v>53</v>
      </c>
      <c r="B173" s="5">
        <v>2017.0</v>
      </c>
      <c r="C173" s="5">
        <v>410.0</v>
      </c>
      <c r="D173" s="5">
        <v>0.0</v>
      </c>
      <c r="E173" s="5">
        <f t="shared" si="1"/>
        <v>0</v>
      </c>
      <c r="F173" s="7"/>
      <c r="G173" s="7"/>
      <c r="H173" s="7"/>
      <c r="I173" s="7"/>
      <c r="J173" s="5">
        <v>410.0</v>
      </c>
      <c r="K173" s="7"/>
      <c r="L173" s="5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5">
        <v>410.0</v>
      </c>
      <c r="AQ173" s="5"/>
    </row>
    <row r="174">
      <c r="A174" s="4" t="s">
        <v>54</v>
      </c>
      <c r="B174" s="5">
        <v>2015.0</v>
      </c>
      <c r="C174" s="5">
        <v>363.0</v>
      </c>
      <c r="D174" s="5">
        <v>0.0</v>
      </c>
      <c r="E174" s="5">
        <f t="shared" si="1"/>
        <v>0</v>
      </c>
      <c r="F174" s="7"/>
      <c r="G174" s="7"/>
      <c r="H174" s="7"/>
      <c r="I174" s="7"/>
      <c r="J174" s="5"/>
      <c r="K174" s="7"/>
      <c r="L174" s="5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5">
        <v>0.0</v>
      </c>
      <c r="AQ174" s="5"/>
    </row>
    <row r="175">
      <c r="A175" s="4" t="s">
        <v>55</v>
      </c>
      <c r="B175" s="5">
        <v>2015.0</v>
      </c>
      <c r="C175" s="5">
        <v>360.0</v>
      </c>
      <c r="D175" s="5">
        <v>0.0</v>
      </c>
      <c r="E175" s="5">
        <f t="shared" si="1"/>
        <v>0</v>
      </c>
      <c r="F175" s="7"/>
      <c r="G175" s="7"/>
      <c r="H175" s="7"/>
      <c r="I175" s="7"/>
      <c r="J175" s="5"/>
      <c r="K175" s="7"/>
      <c r="L175" s="5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5">
        <v>0.0</v>
      </c>
      <c r="AQ175" s="5"/>
    </row>
    <row r="176">
      <c r="A176" s="4" t="s">
        <v>56</v>
      </c>
      <c r="B176" s="5">
        <v>2016.0</v>
      </c>
      <c r="C176" s="5">
        <v>0.0</v>
      </c>
      <c r="D176" s="5">
        <v>348.0</v>
      </c>
      <c r="E176" s="5">
        <f t="shared" si="1"/>
        <v>0</v>
      </c>
      <c r="F176" s="7"/>
      <c r="G176" s="7"/>
      <c r="H176" s="7"/>
      <c r="I176" s="7"/>
      <c r="J176" s="5"/>
      <c r="K176" s="7"/>
      <c r="L176" s="5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5">
        <v>0.0</v>
      </c>
      <c r="AQ176" s="5"/>
    </row>
    <row r="177">
      <c r="A177" s="4" t="s">
        <v>57</v>
      </c>
      <c r="B177" s="5">
        <v>2015.0</v>
      </c>
      <c r="C177" s="5">
        <v>331.0</v>
      </c>
      <c r="D177" s="5">
        <v>0.0</v>
      </c>
      <c r="E177" s="5">
        <f t="shared" si="1"/>
        <v>0</v>
      </c>
      <c r="F177" s="7"/>
      <c r="G177" s="7"/>
      <c r="H177" s="7"/>
      <c r="I177" s="7"/>
      <c r="J177" s="5"/>
      <c r="K177" s="7"/>
      <c r="L177" s="5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5">
        <v>0.0</v>
      </c>
      <c r="AQ177" s="5"/>
    </row>
    <row r="178">
      <c r="A178" s="4" t="s">
        <v>58</v>
      </c>
      <c r="B178" s="5">
        <v>2011.0</v>
      </c>
      <c r="C178" s="5">
        <v>0.0</v>
      </c>
      <c r="D178" s="5">
        <v>227.0</v>
      </c>
      <c r="E178" s="5">
        <f t="shared" si="1"/>
        <v>0</v>
      </c>
      <c r="F178" s="7"/>
      <c r="G178" s="7"/>
      <c r="H178" s="7"/>
      <c r="I178" s="7"/>
      <c r="J178" s="5"/>
      <c r="K178" s="7"/>
      <c r="L178" s="5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5">
        <v>0.0</v>
      </c>
      <c r="AQ178" s="5"/>
    </row>
    <row r="179">
      <c r="A179" s="4" t="s">
        <v>59</v>
      </c>
      <c r="B179" s="5">
        <v>2015.0</v>
      </c>
      <c r="C179" s="5">
        <v>171.0</v>
      </c>
      <c r="D179" s="5">
        <v>0.0</v>
      </c>
      <c r="E179" s="5">
        <f t="shared" si="1"/>
        <v>0</v>
      </c>
      <c r="F179" s="7"/>
      <c r="G179" s="7"/>
      <c r="H179" s="7"/>
      <c r="I179" s="7"/>
      <c r="J179" s="5"/>
      <c r="K179" s="7"/>
      <c r="L179" s="5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5">
        <v>0.0</v>
      </c>
      <c r="AQ179" s="5"/>
    </row>
    <row r="180">
      <c r="A180" s="4" t="s">
        <v>60</v>
      </c>
      <c r="B180" s="5">
        <v>2016.0</v>
      </c>
      <c r="C180" s="5">
        <v>159.0</v>
      </c>
      <c r="D180" s="5">
        <v>0.0</v>
      </c>
      <c r="E180" s="5">
        <f t="shared" si="1"/>
        <v>0</v>
      </c>
      <c r="F180" s="7"/>
      <c r="G180" s="5">
        <v>59.0</v>
      </c>
      <c r="H180" s="5">
        <v>4.0</v>
      </c>
      <c r="I180" s="7"/>
      <c r="J180" s="5">
        <v>85.0</v>
      </c>
      <c r="K180" s="7"/>
      <c r="L180" s="5"/>
      <c r="M180" s="7"/>
      <c r="N180" s="7"/>
      <c r="O180" s="7"/>
      <c r="P180" s="5">
        <v>3.0</v>
      </c>
      <c r="Q180" s="5">
        <v>8.0</v>
      </c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5">
        <v>159.0</v>
      </c>
      <c r="AQ180" s="5"/>
    </row>
    <row r="181">
      <c r="A181" s="4" t="s">
        <v>61</v>
      </c>
      <c r="B181" s="5">
        <v>2011.0</v>
      </c>
      <c r="C181" s="5">
        <v>0.0</v>
      </c>
      <c r="D181" s="5">
        <v>99.0</v>
      </c>
      <c r="E181" s="5">
        <f t="shared" si="1"/>
        <v>0</v>
      </c>
      <c r="F181" s="7"/>
      <c r="G181" s="7"/>
      <c r="H181" s="5">
        <v>2.0</v>
      </c>
      <c r="I181" s="7"/>
      <c r="J181" s="5">
        <v>6.0</v>
      </c>
      <c r="K181" s="7"/>
      <c r="L181" s="5">
        <v>4.0</v>
      </c>
      <c r="M181" s="7"/>
      <c r="N181" s="5">
        <v>72.0</v>
      </c>
      <c r="O181" s="7"/>
      <c r="P181" s="7"/>
      <c r="Q181" s="5">
        <v>4.0</v>
      </c>
      <c r="R181" s="7"/>
      <c r="S181" s="7"/>
      <c r="T181" s="7"/>
      <c r="U181" s="7"/>
      <c r="V181" s="7"/>
      <c r="W181" s="5">
        <v>11.0</v>
      </c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5">
        <v>99.0</v>
      </c>
      <c r="AQ181" s="5"/>
    </row>
    <row r="182">
      <c r="A182" s="4" t="s">
        <v>62</v>
      </c>
      <c r="B182" s="5">
        <v>2012.0</v>
      </c>
      <c r="C182" s="5">
        <v>279.0</v>
      </c>
      <c r="D182" s="5">
        <v>0.0</v>
      </c>
      <c r="E182" s="5">
        <f t="shared" si="1"/>
        <v>0</v>
      </c>
      <c r="F182" s="7"/>
      <c r="G182" s="7"/>
      <c r="H182" s="7"/>
      <c r="I182" s="7"/>
      <c r="J182" s="5"/>
      <c r="K182" s="7"/>
      <c r="L182" s="5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5">
        <v>0.0</v>
      </c>
      <c r="AQ182" s="5"/>
    </row>
    <row r="183">
      <c r="A183" s="4" t="s">
        <v>63</v>
      </c>
      <c r="B183" s="5">
        <v>2015.0</v>
      </c>
      <c r="C183" s="7">
        <f>6+195+64</f>
        <v>265</v>
      </c>
      <c r="D183" s="5">
        <v>0.0</v>
      </c>
      <c r="E183" s="5">
        <f t="shared" si="1"/>
        <v>0</v>
      </c>
      <c r="F183" s="7"/>
      <c r="G183" s="7"/>
      <c r="H183" s="5">
        <v>7.0</v>
      </c>
      <c r="I183" s="7"/>
      <c r="J183" s="5"/>
      <c r="K183" s="7"/>
      <c r="L183" s="5"/>
      <c r="M183" s="7"/>
      <c r="N183" s="7">
        <f>6+184+64</f>
        <v>254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5">
        <v>261.0</v>
      </c>
      <c r="AQ183" s="5"/>
    </row>
  </sheetData>
  <autoFilter ref="$A$1:$AQ$183">
    <sortState ref="A1:AQ183">
      <sortCondition descending="1" ref="E1:E18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614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>
      <c r="A2" s="4" t="s">
        <v>218</v>
      </c>
      <c r="B2" s="5">
        <v>2015.0</v>
      </c>
      <c r="C2" s="5">
        <v>220.0</v>
      </c>
      <c r="D2" s="5">
        <v>223.0</v>
      </c>
      <c r="E2" s="7">
        <f t="shared" ref="E2:E40" si="1">DIVIDE(min(C2,D2),max(C2,D2))</f>
        <v>0.9865470852</v>
      </c>
      <c r="F2" s="5">
        <v>0.7402898</v>
      </c>
      <c r="G2" s="5">
        <f t="shared" ref="G2:G40" si="2">_xlfn.RANK.EQ($E2, $E$2:$E$40) + COUNTIFS($E$2:$E$40, $E2, $F$2:$F$40, "&gt;" &amp;$F2)</f>
        <v>1</v>
      </c>
      <c r="H2" s="5">
        <v>295.0</v>
      </c>
      <c r="I2" s="5">
        <v>6.0</v>
      </c>
      <c r="J2" s="7"/>
      <c r="K2" s="5">
        <v>12.0</v>
      </c>
      <c r="L2" s="7"/>
      <c r="M2" s="5"/>
      <c r="N2" s="7"/>
      <c r="O2" s="7"/>
      <c r="P2" s="7"/>
      <c r="Q2" s="7"/>
      <c r="R2" s="7"/>
      <c r="S2" s="7"/>
      <c r="T2" s="7"/>
      <c r="U2" s="7"/>
      <c r="V2" s="5">
        <v>1.0</v>
      </c>
      <c r="W2" s="7"/>
      <c r="X2" s="5">
        <v>84.0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5">
        <v>398.0</v>
      </c>
    </row>
    <row r="3">
      <c r="A3" s="4" t="s">
        <v>212</v>
      </c>
      <c r="B3" s="5">
        <v>2011.0</v>
      </c>
      <c r="C3" s="5">
        <v>357.0</v>
      </c>
      <c r="D3" s="5">
        <v>336.0</v>
      </c>
      <c r="E3" s="7">
        <f t="shared" si="1"/>
        <v>0.9411764706</v>
      </c>
      <c r="F3" s="5">
        <v>0.7197973</v>
      </c>
      <c r="G3" s="5">
        <f t="shared" si="2"/>
        <v>2</v>
      </c>
      <c r="H3" s="7"/>
      <c r="I3" s="5">
        <v>127.0</v>
      </c>
      <c r="J3" s="7"/>
      <c r="K3" s="5">
        <v>72.0</v>
      </c>
      <c r="L3" s="7"/>
      <c r="M3" s="5"/>
      <c r="N3" s="7"/>
      <c r="O3" s="5">
        <v>494.0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5">
        <v>693.0</v>
      </c>
    </row>
    <row r="4">
      <c r="A4" s="4" t="s">
        <v>210</v>
      </c>
      <c r="B4" s="5">
        <v>2011.0</v>
      </c>
      <c r="C4" s="5">
        <v>321.0</v>
      </c>
      <c r="D4" s="5">
        <v>300.0</v>
      </c>
      <c r="E4" s="7">
        <f t="shared" si="1"/>
        <v>0.9345794393</v>
      </c>
      <c r="F4" s="5">
        <v>0.7424053</v>
      </c>
      <c r="G4" s="5">
        <f t="shared" si="2"/>
        <v>3</v>
      </c>
      <c r="H4" s="7"/>
      <c r="I4" s="5">
        <v>127.0</v>
      </c>
      <c r="J4" s="7"/>
      <c r="K4" s="5">
        <v>64.0</v>
      </c>
      <c r="L4" s="7"/>
      <c r="M4" s="5"/>
      <c r="N4" s="7"/>
      <c r="O4" s="5">
        <v>430.0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5">
        <v>621.0</v>
      </c>
    </row>
    <row r="5">
      <c r="A5" s="4" t="s">
        <v>195</v>
      </c>
      <c r="B5" s="5">
        <v>2020.0</v>
      </c>
      <c r="C5" s="5">
        <v>382.0</v>
      </c>
      <c r="D5" s="5">
        <v>330.0</v>
      </c>
      <c r="E5" s="7">
        <f t="shared" si="1"/>
        <v>0.8638743455</v>
      </c>
      <c r="F5" s="5">
        <v>0.5526197</v>
      </c>
      <c r="G5" s="5">
        <f t="shared" si="2"/>
        <v>4</v>
      </c>
      <c r="H5" s="7"/>
      <c r="I5" s="7"/>
      <c r="J5" s="7"/>
      <c r="K5" s="5">
        <v>77.0</v>
      </c>
      <c r="L5" s="7"/>
      <c r="M5" s="5"/>
      <c r="N5" s="7"/>
      <c r="O5" s="5">
        <v>602.0</v>
      </c>
      <c r="P5" s="7"/>
      <c r="Q5" s="7"/>
      <c r="R5" s="5">
        <v>33.0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5">
        <v>712.0</v>
      </c>
    </row>
    <row r="6">
      <c r="A6" s="4" t="s">
        <v>194</v>
      </c>
      <c r="B6" s="5">
        <v>2020.0</v>
      </c>
      <c r="C6" s="5">
        <v>124.0</v>
      </c>
      <c r="D6" s="5">
        <v>144.0</v>
      </c>
      <c r="E6" s="7">
        <f t="shared" si="1"/>
        <v>0.8611111111</v>
      </c>
      <c r="F6" s="5">
        <v>0.6223396</v>
      </c>
      <c r="G6" s="5">
        <f t="shared" si="2"/>
        <v>5</v>
      </c>
      <c r="H6" s="7"/>
      <c r="I6" s="7"/>
      <c r="J6" s="7"/>
      <c r="K6" s="5">
        <v>68.0</v>
      </c>
      <c r="L6" s="7"/>
      <c r="M6" s="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5">
        <v>200.0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5">
        <v>268.0</v>
      </c>
    </row>
    <row r="7">
      <c r="A7" s="4" t="s">
        <v>192</v>
      </c>
      <c r="B7" s="5">
        <v>2012.0</v>
      </c>
      <c r="C7" s="5">
        <v>127.0</v>
      </c>
      <c r="D7" s="5">
        <v>148.0</v>
      </c>
      <c r="E7" s="7">
        <f t="shared" si="1"/>
        <v>0.8581081081</v>
      </c>
      <c r="F7" s="5">
        <v>0.5381738</v>
      </c>
      <c r="G7" s="5">
        <f t="shared" si="2"/>
        <v>6</v>
      </c>
      <c r="H7" s="7"/>
      <c r="I7" s="5">
        <v>7.0</v>
      </c>
      <c r="J7" s="5">
        <v>8.0</v>
      </c>
      <c r="K7" s="5">
        <v>16.0</v>
      </c>
      <c r="L7" s="7"/>
      <c r="M7" s="5"/>
      <c r="N7" s="7"/>
      <c r="O7" s="5">
        <v>244.0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5">
        <v>275.0</v>
      </c>
    </row>
    <row r="8">
      <c r="A8" s="4" t="s">
        <v>187</v>
      </c>
      <c r="B8" s="5">
        <v>2015.0</v>
      </c>
      <c r="C8" s="5">
        <v>240.0</v>
      </c>
      <c r="D8" s="5">
        <v>202.0</v>
      </c>
      <c r="E8" s="7">
        <f t="shared" si="1"/>
        <v>0.8416666667</v>
      </c>
      <c r="F8" s="5">
        <v>0.5028745</v>
      </c>
      <c r="G8" s="5">
        <f t="shared" si="2"/>
        <v>7</v>
      </c>
      <c r="H8" s="5">
        <v>399.0</v>
      </c>
      <c r="I8" s="7"/>
      <c r="J8" s="7"/>
      <c r="K8" s="5">
        <v>13.0</v>
      </c>
      <c r="L8" s="7"/>
      <c r="M8" s="5"/>
      <c r="N8" s="7"/>
      <c r="O8" s="7"/>
      <c r="P8" s="7"/>
      <c r="Q8" s="7"/>
      <c r="R8" s="5">
        <v>2.0</v>
      </c>
      <c r="S8" s="5">
        <v>1.0</v>
      </c>
      <c r="T8" s="7"/>
      <c r="U8" s="7"/>
      <c r="V8" s="7"/>
      <c r="W8" s="7"/>
      <c r="X8" s="5">
        <v>3.0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5">
        <v>1.0</v>
      </c>
      <c r="AL8" s="5">
        <v>1.0</v>
      </c>
      <c r="AM8" s="7"/>
      <c r="AN8" s="7"/>
      <c r="AO8" s="7"/>
      <c r="AP8" s="7"/>
      <c r="AQ8" s="5">
        <v>420.0</v>
      </c>
    </row>
    <row r="9">
      <c r="A9" s="4" t="s">
        <v>181</v>
      </c>
      <c r="B9" s="5">
        <v>2008.0</v>
      </c>
      <c r="C9" s="5">
        <v>119.0</v>
      </c>
      <c r="D9" s="5">
        <v>145.0</v>
      </c>
      <c r="E9" s="7">
        <f t="shared" si="1"/>
        <v>0.8206896552</v>
      </c>
      <c r="F9" s="5">
        <v>0.5208082</v>
      </c>
      <c r="G9" s="5">
        <f t="shared" si="2"/>
        <v>8</v>
      </c>
      <c r="H9" s="5">
        <v>237.0</v>
      </c>
      <c r="I9" s="5">
        <v>2.0</v>
      </c>
      <c r="J9" s="7"/>
      <c r="K9" s="5">
        <v>24.0</v>
      </c>
      <c r="L9" s="7"/>
      <c r="M9" s="5"/>
      <c r="N9" s="7"/>
      <c r="O9" s="7"/>
      <c r="P9" s="7"/>
      <c r="Q9" s="7"/>
      <c r="R9" s="5">
        <v>1.0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5">
        <v>264.0</v>
      </c>
    </row>
    <row r="10">
      <c r="A10" s="4" t="s">
        <v>179</v>
      </c>
      <c r="B10" s="5">
        <v>2015.0</v>
      </c>
      <c r="C10" s="5">
        <v>275.0</v>
      </c>
      <c r="D10" s="5">
        <v>223.0</v>
      </c>
      <c r="E10" s="7">
        <f t="shared" si="1"/>
        <v>0.8109090909</v>
      </c>
      <c r="F10" s="5">
        <v>0.5828923</v>
      </c>
      <c r="G10" s="5">
        <f t="shared" si="2"/>
        <v>9</v>
      </c>
      <c r="H10" s="7"/>
      <c r="I10" s="7"/>
      <c r="J10" s="7"/>
      <c r="K10" s="5">
        <v>15.0</v>
      </c>
      <c r="L10" s="7"/>
      <c r="M10" s="5">
        <v>1.0</v>
      </c>
      <c r="N10" s="7"/>
      <c r="O10" s="7"/>
      <c r="P10" s="7"/>
      <c r="Q10" s="7"/>
      <c r="R10" s="5">
        <v>5.0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5">
        <v>5.0</v>
      </c>
      <c r="AF10" s="5">
        <v>1.0</v>
      </c>
      <c r="AG10" s="5">
        <v>10.0</v>
      </c>
      <c r="AH10" s="5">
        <v>451.0</v>
      </c>
      <c r="AI10" s="5">
        <v>1.0</v>
      </c>
      <c r="AJ10" s="5">
        <v>3.0</v>
      </c>
      <c r="AK10" s="7"/>
      <c r="AL10" s="7"/>
      <c r="AM10" s="7"/>
      <c r="AN10" s="7"/>
      <c r="AO10" s="7"/>
      <c r="AP10" s="7"/>
      <c r="AQ10" s="5">
        <v>492.0</v>
      </c>
    </row>
    <row r="11">
      <c r="A11" s="4" t="s">
        <v>174</v>
      </c>
      <c r="B11" s="5">
        <v>2020.0</v>
      </c>
      <c r="C11" s="5">
        <v>124.0</v>
      </c>
      <c r="D11" s="5">
        <v>156.0</v>
      </c>
      <c r="E11" s="7">
        <f t="shared" si="1"/>
        <v>0.7948717949</v>
      </c>
      <c r="F11" s="5">
        <v>0.6475684</v>
      </c>
      <c r="G11" s="5">
        <f t="shared" si="2"/>
        <v>10</v>
      </c>
      <c r="H11" s="7"/>
      <c r="I11" s="7"/>
      <c r="J11" s="7"/>
      <c r="K11" s="5">
        <v>76.0</v>
      </c>
      <c r="L11" s="7"/>
      <c r="M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5">
        <v>204.0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5">
        <v>280.0</v>
      </c>
    </row>
    <row r="12">
      <c r="A12" s="4" t="s">
        <v>173</v>
      </c>
      <c r="B12" s="5">
        <v>2017.0</v>
      </c>
      <c r="C12" s="5">
        <v>176.0</v>
      </c>
      <c r="D12" s="5">
        <v>139.0</v>
      </c>
      <c r="E12" s="7">
        <f t="shared" si="1"/>
        <v>0.7897727273</v>
      </c>
      <c r="F12" s="5">
        <v>0.8886796</v>
      </c>
      <c r="G12" s="5">
        <f t="shared" si="2"/>
        <v>11</v>
      </c>
      <c r="H12" s="7"/>
      <c r="I12" s="5">
        <v>4.0</v>
      </c>
      <c r="J12" s="7"/>
      <c r="K12" s="5">
        <v>41.0</v>
      </c>
      <c r="L12" s="7"/>
      <c r="M12" s="5"/>
      <c r="N12" s="7"/>
      <c r="O12" s="5">
        <v>260.0</v>
      </c>
      <c r="P12" s="7"/>
      <c r="Q12" s="7"/>
      <c r="R12" s="5">
        <v>8.0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5">
        <v>313.0</v>
      </c>
    </row>
    <row r="13">
      <c r="A13" s="4" t="s">
        <v>166</v>
      </c>
      <c r="B13" s="5">
        <v>2014.0</v>
      </c>
      <c r="C13" s="5">
        <v>129.0</v>
      </c>
      <c r="D13" s="5">
        <v>169.0</v>
      </c>
      <c r="E13" s="7">
        <f t="shared" si="1"/>
        <v>0.7633136095</v>
      </c>
      <c r="F13" s="5">
        <v>0.9378525</v>
      </c>
      <c r="G13" s="5">
        <f t="shared" si="2"/>
        <v>12</v>
      </c>
      <c r="H13" s="5">
        <v>163.0</v>
      </c>
      <c r="I13" s="5">
        <v>4.0</v>
      </c>
      <c r="J13" s="7"/>
      <c r="K13" s="5">
        <v>88.0</v>
      </c>
      <c r="L13" s="7"/>
      <c r="M13" s="5"/>
      <c r="N13" s="7"/>
      <c r="O13" s="7"/>
      <c r="P13" s="7"/>
      <c r="Q13" s="5">
        <v>3.0</v>
      </c>
      <c r="R13" s="5">
        <v>32.0</v>
      </c>
      <c r="S13" s="7"/>
      <c r="T13" s="7"/>
      <c r="U13" s="7"/>
      <c r="V13" s="5">
        <v>1.0</v>
      </c>
      <c r="W13" s="7"/>
      <c r="X13" s="5">
        <v>7.0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5">
        <v>298.0</v>
      </c>
    </row>
    <row r="14">
      <c r="A14" s="4" t="s">
        <v>157</v>
      </c>
      <c r="B14" s="5">
        <v>2014.0</v>
      </c>
      <c r="C14" s="5">
        <v>1412.0</v>
      </c>
      <c r="D14" s="5">
        <v>1029.0</v>
      </c>
      <c r="E14" s="7">
        <f t="shared" si="1"/>
        <v>0.7287535411</v>
      </c>
      <c r="F14" s="5">
        <v>0.8906765</v>
      </c>
      <c r="G14" s="5">
        <f t="shared" si="2"/>
        <v>13</v>
      </c>
      <c r="H14" s="7"/>
      <c r="I14" s="7"/>
      <c r="J14" s="7"/>
      <c r="K14" s="5">
        <v>506.0</v>
      </c>
      <c r="L14" s="7"/>
      <c r="M14" s="5">
        <v>61.0</v>
      </c>
      <c r="N14" s="7"/>
      <c r="O14" s="5">
        <v>1387.0</v>
      </c>
      <c r="P14" s="5">
        <v>487.0</v>
      </c>
      <c r="Q14" s="7"/>
      <c r="R14" s="7"/>
      <c r="S14" s="7"/>
      <c r="T14" s="7"/>
      <c r="U14" s="5"/>
      <c r="V14" s="7"/>
      <c r="W14" s="7"/>
      <c r="X14" s="7"/>
      <c r="Y14" s="7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v>2441.0</v>
      </c>
    </row>
    <row r="15">
      <c r="A15" s="4" t="s">
        <v>158</v>
      </c>
      <c r="B15" s="5">
        <v>2013.0</v>
      </c>
      <c r="C15" s="5">
        <v>1412.0</v>
      </c>
      <c r="D15" s="5">
        <v>1029.0</v>
      </c>
      <c r="E15" s="7">
        <f t="shared" si="1"/>
        <v>0.7287535411</v>
      </c>
      <c r="F15" s="5">
        <v>0.8906765</v>
      </c>
      <c r="G15" s="5">
        <f t="shared" si="2"/>
        <v>13</v>
      </c>
      <c r="H15" s="7"/>
      <c r="I15" s="7"/>
      <c r="J15" s="7"/>
      <c r="K15" s="5">
        <v>506.0</v>
      </c>
      <c r="L15" s="7"/>
      <c r="M15" s="5">
        <v>61.0</v>
      </c>
      <c r="N15" s="7"/>
      <c r="O15" s="5">
        <v>1387.0</v>
      </c>
      <c r="P15" s="5">
        <v>487.0</v>
      </c>
      <c r="Q15" s="7"/>
      <c r="R15" s="7"/>
      <c r="S15" s="7"/>
      <c r="T15" s="7"/>
      <c r="U15" s="5"/>
      <c r="V15" s="7"/>
      <c r="W15" s="7"/>
      <c r="X15" s="7"/>
      <c r="Y15" s="7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>
        <v>2441.0</v>
      </c>
    </row>
    <row r="16">
      <c r="A16" s="4" t="s">
        <v>155</v>
      </c>
      <c r="B16" s="5">
        <v>2013.0</v>
      </c>
      <c r="C16" s="5">
        <v>170.0</v>
      </c>
      <c r="D16" s="5">
        <v>122.0</v>
      </c>
      <c r="E16" s="7">
        <f t="shared" si="1"/>
        <v>0.7176470588</v>
      </c>
      <c r="F16" s="5">
        <v>0.8608524</v>
      </c>
      <c r="G16" s="5">
        <f t="shared" si="2"/>
        <v>15</v>
      </c>
      <c r="H16" s="5">
        <v>182.0</v>
      </c>
      <c r="I16" s="5">
        <v>75.0</v>
      </c>
      <c r="J16" s="5">
        <v>10.0</v>
      </c>
      <c r="K16" s="5">
        <v>20.0</v>
      </c>
      <c r="L16" s="7"/>
      <c r="M16" s="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5">
        <v>5.0</v>
      </c>
      <c r="AN16" s="7"/>
      <c r="AO16" s="7"/>
      <c r="AP16" s="7"/>
      <c r="AQ16" s="5">
        <v>292.0</v>
      </c>
    </row>
    <row r="17">
      <c r="A17" s="4" t="s">
        <v>153</v>
      </c>
      <c r="B17" s="5">
        <v>2010.0</v>
      </c>
      <c r="C17" s="5">
        <v>292.0</v>
      </c>
      <c r="D17" s="5">
        <v>206.0</v>
      </c>
      <c r="E17" s="7">
        <f t="shared" si="1"/>
        <v>0.7054794521</v>
      </c>
      <c r="F17" s="5">
        <v>0.999181</v>
      </c>
      <c r="G17" s="5">
        <f t="shared" si="2"/>
        <v>16</v>
      </c>
      <c r="H17" s="5">
        <v>56.0</v>
      </c>
      <c r="I17" s="5">
        <v>13.0</v>
      </c>
      <c r="J17" s="5">
        <v>97.0</v>
      </c>
      <c r="K17" s="5">
        <v>146.0</v>
      </c>
      <c r="L17" s="5">
        <v>2.0</v>
      </c>
      <c r="M17" s="5"/>
      <c r="N17" s="7"/>
      <c r="O17" s="5">
        <v>105.0</v>
      </c>
      <c r="P17" s="7"/>
      <c r="Q17" s="7"/>
      <c r="R17" s="5">
        <v>30.0</v>
      </c>
      <c r="S17" s="7"/>
      <c r="T17" s="7"/>
      <c r="U17" s="5">
        <v>48.0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5">
        <v>497.0</v>
      </c>
    </row>
    <row r="18">
      <c r="A18" s="4" t="s">
        <v>148</v>
      </c>
      <c r="B18" s="5">
        <v>2014.0</v>
      </c>
      <c r="C18" s="5">
        <v>1138.0</v>
      </c>
      <c r="D18" s="5">
        <v>789.0</v>
      </c>
      <c r="E18" s="7">
        <f t="shared" si="1"/>
        <v>0.6933216169</v>
      </c>
      <c r="F18" s="5">
        <v>0.9494251</v>
      </c>
      <c r="G18" s="5">
        <f t="shared" si="2"/>
        <v>17</v>
      </c>
      <c r="H18" s="7"/>
      <c r="I18" s="5">
        <v>385.0</v>
      </c>
      <c r="J18" s="7"/>
      <c r="K18" s="5">
        <v>512.0</v>
      </c>
      <c r="L18" s="7"/>
      <c r="M18" s="5">
        <v>10.0</v>
      </c>
      <c r="N18" s="7"/>
      <c r="O18" s="5">
        <v>975.0</v>
      </c>
      <c r="P18" s="7"/>
      <c r="Q18" s="7"/>
      <c r="R18" s="7"/>
      <c r="S18" s="7"/>
      <c r="T18" s="7"/>
      <c r="U18" s="7"/>
      <c r="V18" s="7"/>
      <c r="W18" s="7"/>
      <c r="X18" s="5">
        <v>23.0</v>
      </c>
      <c r="Y18" s="5">
        <v>45.0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>
        <v>1950.0</v>
      </c>
    </row>
    <row r="19">
      <c r="A19" s="4" t="s">
        <v>144</v>
      </c>
      <c r="B19" s="5">
        <v>2013.0</v>
      </c>
      <c r="C19" s="5">
        <v>157.0</v>
      </c>
      <c r="D19" s="5">
        <v>104.0</v>
      </c>
      <c r="E19" s="7">
        <f t="shared" si="1"/>
        <v>0.6624203822</v>
      </c>
      <c r="F19" s="5">
        <v>0.3439649</v>
      </c>
      <c r="G19" s="5">
        <f t="shared" si="2"/>
        <v>18</v>
      </c>
      <c r="H19" s="7"/>
      <c r="I19" s="7"/>
      <c r="J19" s="7"/>
      <c r="K19" s="5"/>
      <c r="L19" s="7"/>
      <c r="M19" s="5"/>
      <c r="N19" s="7"/>
      <c r="O19" s="5">
        <v>181.0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5">
        <v>80.0</v>
      </c>
      <c r="AP19" s="7"/>
      <c r="AQ19" s="5">
        <v>261.0</v>
      </c>
    </row>
    <row r="20">
      <c r="A20" s="4" t="s">
        <v>142</v>
      </c>
      <c r="B20" s="5">
        <v>2007.0</v>
      </c>
      <c r="C20" s="5">
        <v>105.0</v>
      </c>
      <c r="D20" s="5">
        <v>159.0</v>
      </c>
      <c r="E20" s="7">
        <f t="shared" si="1"/>
        <v>0.6603773585</v>
      </c>
      <c r="F20" s="5">
        <v>0.5912751</v>
      </c>
      <c r="G20" s="5">
        <f t="shared" si="2"/>
        <v>19</v>
      </c>
      <c r="H20" s="5">
        <v>229.0</v>
      </c>
      <c r="I20" s="5">
        <v>9.0</v>
      </c>
      <c r="J20" s="5">
        <v>2.0</v>
      </c>
      <c r="K20" s="5">
        <v>22.0</v>
      </c>
      <c r="L20" s="7"/>
      <c r="M20" s="5"/>
      <c r="N20" s="7"/>
      <c r="O20" s="7"/>
      <c r="P20" s="7"/>
      <c r="Q20" s="7"/>
      <c r="R20" s="5">
        <v>2.0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5">
        <v>264.0</v>
      </c>
    </row>
    <row r="21">
      <c r="A21" s="4" t="s">
        <v>137</v>
      </c>
      <c r="B21" s="5">
        <v>2015.0</v>
      </c>
      <c r="C21" s="5">
        <v>168.0</v>
      </c>
      <c r="D21" s="5">
        <v>264.0</v>
      </c>
      <c r="E21" s="7">
        <f t="shared" si="1"/>
        <v>0.6363636364</v>
      </c>
      <c r="F21" s="5">
        <v>0.9396978</v>
      </c>
      <c r="G21" s="5">
        <f t="shared" si="2"/>
        <v>20</v>
      </c>
      <c r="H21" s="7"/>
      <c r="I21" s="5">
        <v>8.0</v>
      </c>
      <c r="J21" s="5">
        <v>176.0</v>
      </c>
      <c r="K21" s="5">
        <v>80.0</v>
      </c>
      <c r="L21" s="7"/>
      <c r="M21" s="5"/>
      <c r="N21" s="7"/>
      <c r="O21" s="5">
        <v>160.0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5">
        <v>424.0</v>
      </c>
    </row>
    <row r="22">
      <c r="A22" s="4" t="s">
        <v>136</v>
      </c>
      <c r="B22" s="5">
        <v>2019.0</v>
      </c>
      <c r="C22" s="5">
        <v>165.0</v>
      </c>
      <c r="D22" s="5">
        <v>261.0</v>
      </c>
      <c r="E22" s="7">
        <f t="shared" si="1"/>
        <v>0.632183908</v>
      </c>
      <c r="F22" s="5">
        <v>0.5628641</v>
      </c>
      <c r="G22" s="5">
        <f t="shared" si="2"/>
        <v>21</v>
      </c>
      <c r="H22" s="5">
        <v>377.0</v>
      </c>
      <c r="I22" s="5">
        <v>4.0</v>
      </c>
      <c r="J22" s="5">
        <v>6.0</v>
      </c>
      <c r="K22" s="5">
        <v>35.0</v>
      </c>
      <c r="L22" s="5">
        <v>3.0</v>
      </c>
      <c r="M22" s="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5">
        <v>425.0</v>
      </c>
    </row>
    <row r="23">
      <c r="A23" s="4" t="s">
        <v>135</v>
      </c>
      <c r="B23" s="5">
        <v>2008.0</v>
      </c>
      <c r="C23" s="5">
        <v>183.0</v>
      </c>
      <c r="D23" s="5">
        <v>113.0</v>
      </c>
      <c r="E23" s="7">
        <f t="shared" si="1"/>
        <v>0.6174863388</v>
      </c>
      <c r="F23" s="5">
        <v>0.9670124</v>
      </c>
      <c r="G23" s="5">
        <f t="shared" si="2"/>
        <v>22</v>
      </c>
      <c r="H23" s="7"/>
      <c r="I23" s="7"/>
      <c r="J23" s="5">
        <v>88.0</v>
      </c>
      <c r="K23" s="5"/>
      <c r="L23" s="7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5">
        <v>78.0</v>
      </c>
      <c r="Y23" s="7"/>
      <c r="Z23" s="7"/>
      <c r="AA23" s="7"/>
      <c r="AB23" s="7"/>
      <c r="AC23" s="7"/>
      <c r="AD23" s="5">
        <v>138.0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5">
        <v>304.0</v>
      </c>
    </row>
    <row r="24">
      <c r="A24" s="4" t="s">
        <v>133</v>
      </c>
      <c r="B24" s="5">
        <v>2016.0</v>
      </c>
      <c r="C24" s="5">
        <v>180.0</v>
      </c>
      <c r="D24" s="5">
        <v>108.0</v>
      </c>
      <c r="E24" s="7">
        <f t="shared" si="1"/>
        <v>0.6</v>
      </c>
      <c r="F24" s="5">
        <v>0.6416099</v>
      </c>
      <c r="G24" s="5">
        <f t="shared" si="2"/>
        <v>23</v>
      </c>
      <c r="H24" s="5">
        <v>232.0</v>
      </c>
      <c r="I24" s="5">
        <v>8.0</v>
      </c>
      <c r="J24" s="7"/>
      <c r="K24" s="5">
        <v>40.0</v>
      </c>
      <c r="L24" s="7"/>
      <c r="M24" s="5">
        <v>8.0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5">
        <v>288.0</v>
      </c>
    </row>
    <row r="25">
      <c r="A25" s="4" t="s">
        <v>127</v>
      </c>
      <c r="B25" s="5">
        <v>2015.0</v>
      </c>
      <c r="C25" s="5">
        <v>156.0</v>
      </c>
      <c r="D25" s="5">
        <v>90.0</v>
      </c>
      <c r="E25" s="7">
        <f t="shared" si="1"/>
        <v>0.5769230769</v>
      </c>
      <c r="F25" s="5">
        <v>0.7390424</v>
      </c>
      <c r="G25" s="5">
        <f t="shared" si="2"/>
        <v>24</v>
      </c>
      <c r="H25" s="5">
        <v>156.0</v>
      </c>
      <c r="I25" s="5">
        <v>21.0</v>
      </c>
      <c r="J25" s="7"/>
      <c r="K25" s="5">
        <v>48.0</v>
      </c>
      <c r="L25" s="7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5">
        <v>225.0</v>
      </c>
    </row>
    <row r="26">
      <c r="A26" s="4" t="s">
        <v>120</v>
      </c>
      <c r="B26" s="5">
        <v>2018.0</v>
      </c>
      <c r="C26" s="5">
        <v>220.0</v>
      </c>
      <c r="D26" s="5">
        <v>119.0</v>
      </c>
      <c r="E26" s="7">
        <f t="shared" si="1"/>
        <v>0.5409090909</v>
      </c>
      <c r="F26" s="5">
        <v>0.4768173</v>
      </c>
      <c r="G26" s="5">
        <f t="shared" si="2"/>
        <v>25</v>
      </c>
      <c r="H26" s="5">
        <v>307.0</v>
      </c>
      <c r="I26" s="7"/>
      <c r="J26" s="5">
        <v>4.0</v>
      </c>
      <c r="K26" s="5">
        <v>28.0</v>
      </c>
      <c r="L26" s="7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5">
        <v>339.0</v>
      </c>
    </row>
    <row r="27">
      <c r="A27" s="4" t="s">
        <v>119</v>
      </c>
      <c r="B27" s="5">
        <v>2013.0</v>
      </c>
      <c r="C27" s="5">
        <v>191.0</v>
      </c>
      <c r="D27" s="5">
        <v>100.0</v>
      </c>
      <c r="E27" s="7">
        <f t="shared" si="1"/>
        <v>0.5235602094</v>
      </c>
      <c r="F27" s="5">
        <v>0.9378525</v>
      </c>
      <c r="G27" s="5">
        <f t="shared" si="2"/>
        <v>26</v>
      </c>
      <c r="H27" s="7"/>
      <c r="I27" s="7"/>
      <c r="J27" s="7"/>
      <c r="K27" s="5"/>
      <c r="L27" s="7"/>
      <c r="M27" s="5"/>
      <c r="N27" s="7"/>
      <c r="O27" s="5">
        <v>298.0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5">
        <v>298.0</v>
      </c>
    </row>
    <row r="28">
      <c r="A28" s="4" t="s">
        <v>110</v>
      </c>
      <c r="B28" s="5">
        <v>2004.0</v>
      </c>
      <c r="C28" s="7">
        <f>3+1455</f>
        <v>1458</v>
      </c>
      <c r="D28" s="5">
        <v>697.0</v>
      </c>
      <c r="E28" s="7">
        <f t="shared" si="1"/>
        <v>0.4780521262</v>
      </c>
      <c r="F28" s="5">
        <v>0.603725</v>
      </c>
      <c r="G28" s="5">
        <f t="shared" si="2"/>
        <v>27</v>
      </c>
      <c r="H28" s="7"/>
      <c r="I28" s="5">
        <v>24.0</v>
      </c>
      <c r="J28" s="5">
        <v>20.0</v>
      </c>
      <c r="K28" s="5">
        <v>95.0</v>
      </c>
      <c r="L28" s="7"/>
      <c r="M28" s="5"/>
      <c r="N28" s="7"/>
      <c r="O28" s="5">
        <f>3+1972+1</f>
        <v>1976</v>
      </c>
      <c r="P28" s="7"/>
      <c r="Q28" s="5">
        <v>30.0</v>
      </c>
      <c r="R28" s="5">
        <v>6.0</v>
      </c>
      <c r="S28" s="5">
        <v>1.0</v>
      </c>
      <c r="T28" s="5">
        <v>1.0</v>
      </c>
      <c r="U28" s="5"/>
      <c r="V28" s="5">
        <v>2.0</v>
      </c>
      <c r="W28" s="5">
        <v>1.0</v>
      </c>
      <c r="X28" s="5">
        <v>1.0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5">
        <v>2157.0</v>
      </c>
    </row>
    <row r="29">
      <c r="A29" s="4" t="s">
        <v>109</v>
      </c>
      <c r="B29" s="5">
        <v>2010.0</v>
      </c>
      <c r="C29" s="5">
        <v>186.0</v>
      </c>
      <c r="D29" s="5">
        <v>88.0</v>
      </c>
      <c r="E29" s="7">
        <f t="shared" si="1"/>
        <v>0.4731182796</v>
      </c>
      <c r="F29" s="5">
        <v>0.9635827</v>
      </c>
      <c r="G29" s="5">
        <f t="shared" si="2"/>
        <v>28</v>
      </c>
      <c r="H29" s="7"/>
      <c r="I29" s="5">
        <v>13.0</v>
      </c>
      <c r="J29" s="5">
        <v>97.0</v>
      </c>
      <c r="K29" s="5">
        <v>56.0</v>
      </c>
      <c r="L29" s="5">
        <v>2.0</v>
      </c>
      <c r="M29" s="5"/>
      <c r="N29" s="7"/>
      <c r="O29" s="5">
        <v>106.0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5">
        <v>274.0</v>
      </c>
    </row>
    <row r="30">
      <c r="A30" s="4" t="s">
        <v>86</v>
      </c>
      <c r="B30" s="5">
        <v>2020.0</v>
      </c>
      <c r="C30" s="5">
        <v>243.0</v>
      </c>
      <c r="D30" s="5">
        <v>75.0</v>
      </c>
      <c r="E30" s="7">
        <f t="shared" si="1"/>
        <v>0.3086419753</v>
      </c>
      <c r="F30" s="5">
        <v>0.7604189</v>
      </c>
      <c r="G30" s="5">
        <f t="shared" si="2"/>
        <v>29</v>
      </c>
      <c r="H30" s="5">
        <v>211.0</v>
      </c>
      <c r="I30" s="7"/>
      <c r="J30" s="7"/>
      <c r="K30" s="5">
        <v>98.0</v>
      </c>
      <c r="L30" s="7"/>
      <c r="M30" s="5"/>
      <c r="N30" s="7"/>
      <c r="O30" s="7"/>
      <c r="P30" s="7"/>
      <c r="Q30" s="7"/>
      <c r="R30" s="5">
        <v>3.0</v>
      </c>
      <c r="S30" s="7"/>
      <c r="T30" s="7"/>
      <c r="U30" s="7"/>
      <c r="V30" s="7"/>
      <c r="W30" s="7"/>
      <c r="X30" s="5">
        <v>4.0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5">
        <v>316.0</v>
      </c>
    </row>
    <row r="31">
      <c r="A31" s="4" t="s">
        <v>84</v>
      </c>
      <c r="B31" s="5">
        <v>2011.0</v>
      </c>
      <c r="C31" s="5">
        <v>90.0</v>
      </c>
      <c r="D31" s="5">
        <v>26.0</v>
      </c>
      <c r="E31" s="7">
        <f t="shared" si="1"/>
        <v>0.2888888889</v>
      </c>
      <c r="F31" s="5">
        <v>0.8092611</v>
      </c>
      <c r="G31" s="5">
        <f t="shared" si="2"/>
        <v>30</v>
      </c>
      <c r="H31" s="5">
        <v>72.0</v>
      </c>
      <c r="I31" s="5">
        <v>44.0</v>
      </c>
      <c r="J31" s="7"/>
      <c r="K31" s="5"/>
      <c r="L31" s="7"/>
      <c r="M31" s="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5">
        <v>116.0</v>
      </c>
    </row>
    <row r="32">
      <c r="A32" s="4" t="s">
        <v>82</v>
      </c>
      <c r="B32" s="5">
        <v>2015.0</v>
      </c>
      <c r="C32" s="5">
        <v>88.0</v>
      </c>
      <c r="D32" s="5">
        <v>332.0</v>
      </c>
      <c r="E32" s="7">
        <f t="shared" si="1"/>
        <v>0.265060241</v>
      </c>
      <c r="F32" s="5">
        <v>0.4809584</v>
      </c>
      <c r="G32" s="5">
        <f t="shared" si="2"/>
        <v>31</v>
      </c>
      <c r="H32" s="5">
        <v>358.0</v>
      </c>
      <c r="I32" s="7"/>
      <c r="J32" s="7"/>
      <c r="K32" s="5">
        <v>62.0</v>
      </c>
      <c r="L32" s="7"/>
      <c r="M32" s="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5">
        <v>420.0</v>
      </c>
    </row>
    <row r="33">
      <c r="A33" s="4" t="s">
        <v>79</v>
      </c>
      <c r="B33" s="5">
        <v>2021.0</v>
      </c>
      <c r="C33" s="7">
        <f>32+237</f>
        <v>269</v>
      </c>
      <c r="D33" s="7">
        <f>12+58</f>
        <v>70</v>
      </c>
      <c r="E33" s="7">
        <f t="shared" si="1"/>
        <v>0.2602230483</v>
      </c>
      <c r="F33" s="5">
        <v>0.866244</v>
      </c>
      <c r="G33" s="5">
        <f t="shared" si="2"/>
        <v>32</v>
      </c>
      <c r="H33" s="5">
        <f>25+183</f>
        <v>208</v>
      </c>
      <c r="I33" s="5">
        <f>2+20</f>
        <v>22</v>
      </c>
      <c r="J33" s="5">
        <f>6+48</f>
        <v>54</v>
      </c>
      <c r="K33" s="5">
        <v>55.0</v>
      </c>
      <c r="L33" s="7"/>
      <c r="M33" s="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5">
        <v>339.0</v>
      </c>
    </row>
    <row r="34">
      <c r="A34" s="4" t="s">
        <v>77</v>
      </c>
      <c r="B34" s="5">
        <v>2016.0</v>
      </c>
      <c r="C34" s="5">
        <v>24.0</v>
      </c>
      <c r="D34" s="5">
        <v>104.0</v>
      </c>
      <c r="E34" s="7">
        <f t="shared" si="1"/>
        <v>0.2307692308</v>
      </c>
      <c r="F34" s="5">
        <v>0.461079</v>
      </c>
      <c r="G34" s="5">
        <f t="shared" si="2"/>
        <v>33</v>
      </c>
      <c r="H34" s="7"/>
      <c r="I34" s="5">
        <v>4.0</v>
      </c>
      <c r="J34" s="7"/>
      <c r="K34" s="5">
        <v>1.0</v>
      </c>
      <c r="L34" s="7"/>
      <c r="M34" s="5"/>
      <c r="N34" s="7"/>
      <c r="O34" s="5">
        <v>121.0</v>
      </c>
      <c r="P34" s="7"/>
      <c r="Q34" s="7"/>
      <c r="R34" s="5">
        <v>2.0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5">
        <v>128.0</v>
      </c>
    </row>
    <row r="35">
      <c r="A35" s="4" t="s">
        <v>73</v>
      </c>
      <c r="B35" s="5">
        <v>2016.0</v>
      </c>
      <c r="C35" s="5">
        <v>86.0</v>
      </c>
      <c r="D35" s="5">
        <v>16.0</v>
      </c>
      <c r="E35" s="7">
        <f t="shared" si="1"/>
        <v>0.1860465116</v>
      </c>
      <c r="F35" s="5">
        <v>0.7663295</v>
      </c>
      <c r="G35" s="5">
        <f t="shared" si="2"/>
        <v>34</v>
      </c>
      <c r="H35" s="5">
        <v>71.0</v>
      </c>
      <c r="I35" s="5">
        <v>2.0</v>
      </c>
      <c r="J35" s="5">
        <v>7.0</v>
      </c>
      <c r="K35" s="5">
        <v>22.0</v>
      </c>
      <c r="L35" s="7"/>
      <c r="M35" s="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5">
        <v>102.0</v>
      </c>
    </row>
    <row r="36">
      <c r="A36" s="4" t="s">
        <v>69</v>
      </c>
      <c r="B36" s="5">
        <v>2015.0</v>
      </c>
      <c r="C36" s="5">
        <v>874.0</v>
      </c>
      <c r="D36" s="5">
        <v>122.0</v>
      </c>
      <c r="E36" s="7">
        <f t="shared" si="1"/>
        <v>0.1395881007</v>
      </c>
      <c r="F36" s="5">
        <v>0.8710934</v>
      </c>
      <c r="G36" s="5">
        <f t="shared" si="2"/>
        <v>35</v>
      </c>
      <c r="H36" s="7"/>
      <c r="I36" s="7"/>
      <c r="J36" s="5">
        <v>576.0</v>
      </c>
      <c r="K36" s="5">
        <v>259.0</v>
      </c>
      <c r="L36" s="7"/>
      <c r="M36" s="5"/>
      <c r="N36" s="7"/>
      <c r="O36" s="5">
        <v>158.0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5">
        <v>3.0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>
        <v>996.0</v>
      </c>
    </row>
    <row r="37">
      <c r="A37" s="4" t="s">
        <v>68</v>
      </c>
      <c r="B37" s="5">
        <v>2016.0</v>
      </c>
      <c r="C37" s="5">
        <v>382.0</v>
      </c>
      <c r="D37" s="5">
        <v>36.0</v>
      </c>
      <c r="E37" s="7">
        <f t="shared" si="1"/>
        <v>0.0942408377</v>
      </c>
      <c r="F37" s="5">
        <v>0.7183655</v>
      </c>
      <c r="G37" s="5">
        <f t="shared" si="2"/>
        <v>36</v>
      </c>
      <c r="H37" s="5">
        <v>323.0</v>
      </c>
      <c r="I37" s="5">
        <v>3.0</v>
      </c>
      <c r="J37" s="7"/>
      <c r="K37" s="5">
        <v>56.0</v>
      </c>
      <c r="L37" s="5">
        <v>21.0</v>
      </c>
      <c r="M37" s="5">
        <v>15.0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5">
        <v>418.0</v>
      </c>
    </row>
    <row r="38">
      <c r="A38" s="4" t="s">
        <v>67</v>
      </c>
      <c r="B38" s="5">
        <v>2016.0</v>
      </c>
      <c r="C38" s="5">
        <f>1656+1225</f>
        <v>2881</v>
      </c>
      <c r="D38" s="5">
        <f>130+101</f>
        <v>231</v>
      </c>
      <c r="E38" s="7">
        <f t="shared" si="1"/>
        <v>0.08018049288</v>
      </c>
      <c r="F38" s="5">
        <v>0.8195377</v>
      </c>
      <c r="G38" s="5">
        <f t="shared" si="2"/>
        <v>37</v>
      </c>
      <c r="H38" s="5">
        <f>1215+964</f>
        <v>2179</v>
      </c>
      <c r="I38" s="5">
        <f>19+12</f>
        <v>31</v>
      </c>
      <c r="J38" s="7"/>
      <c r="K38" s="5">
        <v>424.0</v>
      </c>
      <c r="L38" s="5">
        <f>249+135</f>
        <v>384</v>
      </c>
      <c r="M38" s="5">
        <v>63.0</v>
      </c>
      <c r="N38" s="5">
        <v>1.0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>
        <v>3082.0</v>
      </c>
    </row>
    <row r="39">
      <c r="A39" s="4" t="s">
        <v>66</v>
      </c>
      <c r="B39" s="5">
        <v>2016.0</v>
      </c>
      <c r="C39" s="5">
        <v>1656.0</v>
      </c>
      <c r="D39" s="5">
        <v>130.0</v>
      </c>
      <c r="E39" s="7">
        <f t="shared" si="1"/>
        <v>0.07850241546</v>
      </c>
      <c r="F39" s="5">
        <v>0.8348011</v>
      </c>
      <c r="G39" s="5">
        <f t="shared" si="2"/>
        <v>38</v>
      </c>
      <c r="H39" s="5">
        <v>1215.0</v>
      </c>
      <c r="I39" s="5">
        <v>19.0</v>
      </c>
      <c r="J39" s="7"/>
      <c r="K39" s="5">
        <v>233.0</v>
      </c>
      <c r="L39" s="5">
        <v>249.0</v>
      </c>
      <c r="M39" s="5">
        <v>39.0</v>
      </c>
      <c r="N39" s="5">
        <v>1.0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5">
        <v>1756.0</v>
      </c>
    </row>
    <row r="40">
      <c r="A40" s="4" t="s">
        <v>65</v>
      </c>
      <c r="B40" s="5">
        <v>2016.0</v>
      </c>
      <c r="C40" s="5">
        <v>843.0</v>
      </c>
      <c r="D40" s="5">
        <v>65.0</v>
      </c>
      <c r="E40" s="7">
        <f t="shared" si="1"/>
        <v>0.07710557533</v>
      </c>
      <c r="F40" s="5">
        <v>0.793961</v>
      </c>
      <c r="G40" s="5">
        <f t="shared" si="2"/>
        <v>39</v>
      </c>
      <c r="H40" s="5">
        <v>641.0</v>
      </c>
      <c r="I40" s="5">
        <v>9.0</v>
      </c>
      <c r="J40" s="7"/>
      <c r="K40" s="5">
        <v>135.0</v>
      </c>
      <c r="L40" s="5">
        <v>114.0</v>
      </c>
      <c r="M40" s="5">
        <v>9.0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5">
        <v>908.0</v>
      </c>
    </row>
  </sheetData>
  <autoFilter ref="$A$1:$AQ$40">
    <sortState ref="A1:AQ40">
      <sortCondition ref="G1:G4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614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</row>
    <row r="2">
      <c r="A2" s="4" t="s">
        <v>110</v>
      </c>
      <c r="B2" s="5">
        <v>2004.0</v>
      </c>
      <c r="C2" s="7">
        <f>3+1455</f>
        <v>1458</v>
      </c>
      <c r="D2" s="5">
        <v>697.0</v>
      </c>
      <c r="E2" s="6">
        <f t="shared" ref="E2:E18" si="1">D2/C2</f>
        <v>0.4780521262</v>
      </c>
      <c r="F2" s="7">
        <f t="shared" ref="F2:F18" si="2">DIVIDE(min(C2,D2),max(C2,D2))</f>
        <v>0.4780521262</v>
      </c>
      <c r="G2" s="5">
        <v>0.603725</v>
      </c>
      <c r="H2" s="5">
        <f t="shared" ref="H2:H18" si="3">_xlfn.RANK.EQ($F2, $F$2:$F$18) + COUNTIFS($F$2:$F$18, $F2, $G$2:$G$18, "&gt;" &amp;$G2)</f>
        <v>15</v>
      </c>
      <c r="I2" s="7"/>
      <c r="J2" s="5">
        <v>24.0</v>
      </c>
      <c r="K2" s="5">
        <v>20.0</v>
      </c>
      <c r="L2" s="5">
        <v>95.0</v>
      </c>
      <c r="M2" s="7"/>
      <c r="N2" s="5"/>
      <c r="O2" s="7"/>
      <c r="P2" s="5">
        <f>3+1972+1</f>
        <v>1976</v>
      </c>
      <c r="Q2" s="7"/>
      <c r="R2" s="5">
        <v>30.0</v>
      </c>
      <c r="S2" s="5">
        <v>6.0</v>
      </c>
      <c r="T2" s="5">
        <v>1.0</v>
      </c>
      <c r="U2" s="5">
        <v>1.0</v>
      </c>
      <c r="V2" s="5"/>
      <c r="W2" s="5">
        <v>2.0</v>
      </c>
      <c r="X2" s="5">
        <v>1.0</v>
      </c>
      <c r="Y2" s="5">
        <v>1.0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5">
        <v>2157.0</v>
      </c>
    </row>
    <row r="3">
      <c r="A3" s="4" t="s">
        <v>142</v>
      </c>
      <c r="B3" s="5">
        <v>2007.0</v>
      </c>
      <c r="C3" s="5">
        <v>105.0</v>
      </c>
      <c r="D3" s="5">
        <v>159.0</v>
      </c>
      <c r="E3" s="6">
        <f t="shared" si="1"/>
        <v>1.514285714</v>
      </c>
      <c r="F3" s="7">
        <f t="shared" si="2"/>
        <v>0.6603773585</v>
      </c>
      <c r="G3" s="5">
        <v>0.5912751</v>
      </c>
      <c r="H3" s="5">
        <f t="shared" si="3"/>
        <v>12</v>
      </c>
      <c r="I3" s="5">
        <v>229.0</v>
      </c>
      <c r="J3" s="5">
        <v>9.0</v>
      </c>
      <c r="K3" s="5">
        <v>2.0</v>
      </c>
      <c r="L3" s="5">
        <v>22.0</v>
      </c>
      <c r="M3" s="7"/>
      <c r="N3" s="5"/>
      <c r="O3" s="7"/>
      <c r="P3" s="7"/>
      <c r="Q3" s="7"/>
      <c r="R3" s="7"/>
      <c r="S3" s="5">
        <v>2.0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5">
        <v>264.0</v>
      </c>
    </row>
    <row r="4">
      <c r="A4" s="4" t="s">
        <v>181</v>
      </c>
      <c r="B4" s="5">
        <v>2008.0</v>
      </c>
      <c r="C4" s="5">
        <v>119.0</v>
      </c>
      <c r="D4" s="5">
        <v>145.0</v>
      </c>
      <c r="E4" s="6">
        <f t="shared" si="1"/>
        <v>1.218487395</v>
      </c>
      <c r="F4" s="7">
        <f t="shared" si="2"/>
        <v>0.8206896552</v>
      </c>
      <c r="G4" s="5">
        <v>0.5208082</v>
      </c>
      <c r="H4" s="5">
        <f t="shared" si="3"/>
        <v>4</v>
      </c>
      <c r="I4" s="5">
        <v>237.0</v>
      </c>
      <c r="J4" s="5">
        <v>2.0</v>
      </c>
      <c r="K4" s="7"/>
      <c r="L4" s="5">
        <v>24.0</v>
      </c>
      <c r="M4" s="7"/>
      <c r="N4" s="5"/>
      <c r="O4" s="7"/>
      <c r="P4" s="7"/>
      <c r="Q4" s="7"/>
      <c r="R4" s="7"/>
      <c r="S4" s="5">
        <v>1.0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5">
        <v>264.0</v>
      </c>
    </row>
    <row r="5">
      <c r="A5" s="4" t="s">
        <v>135</v>
      </c>
      <c r="B5" s="5">
        <v>2008.0</v>
      </c>
      <c r="C5" s="5">
        <v>183.0</v>
      </c>
      <c r="D5" s="5">
        <v>113.0</v>
      </c>
      <c r="E5" s="6">
        <f t="shared" si="1"/>
        <v>0.6174863388</v>
      </c>
      <c r="F5" s="7">
        <f t="shared" si="2"/>
        <v>0.6174863388</v>
      </c>
      <c r="G5" s="5">
        <v>0.9670124</v>
      </c>
      <c r="H5" s="5">
        <f t="shared" si="3"/>
        <v>13</v>
      </c>
      <c r="I5" s="7"/>
      <c r="J5" s="7"/>
      <c r="K5" s="5">
        <v>88.0</v>
      </c>
      <c r="L5" s="5"/>
      <c r="M5" s="7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5">
        <v>78.0</v>
      </c>
      <c r="Z5" s="7"/>
      <c r="AA5" s="7"/>
      <c r="AB5" s="7"/>
      <c r="AC5" s="7"/>
      <c r="AD5" s="7"/>
      <c r="AE5" s="5">
        <v>138.0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5">
        <v>304.0</v>
      </c>
    </row>
    <row r="6">
      <c r="A6" s="4" t="s">
        <v>153</v>
      </c>
      <c r="B6" s="5">
        <v>2010.0</v>
      </c>
      <c r="C6" s="5">
        <v>292.0</v>
      </c>
      <c r="D6" s="5">
        <v>206.0</v>
      </c>
      <c r="E6" s="6">
        <f t="shared" si="1"/>
        <v>0.7054794521</v>
      </c>
      <c r="F6" s="7">
        <f t="shared" si="2"/>
        <v>0.7054794521</v>
      </c>
      <c r="G6" s="5">
        <v>0.999181</v>
      </c>
      <c r="H6" s="5">
        <f t="shared" si="3"/>
        <v>9</v>
      </c>
      <c r="I6" s="5">
        <v>56.0</v>
      </c>
      <c r="J6" s="5">
        <v>13.0</v>
      </c>
      <c r="K6" s="5">
        <v>97.0</v>
      </c>
      <c r="L6" s="5">
        <v>146.0</v>
      </c>
      <c r="M6" s="5">
        <v>2.0</v>
      </c>
      <c r="N6" s="5"/>
      <c r="O6" s="7"/>
      <c r="P6" s="5">
        <v>105.0</v>
      </c>
      <c r="Q6" s="7"/>
      <c r="R6" s="7"/>
      <c r="S6" s="5">
        <v>30.0</v>
      </c>
      <c r="T6" s="7"/>
      <c r="U6" s="7"/>
      <c r="V6" s="5">
        <v>48.0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5">
        <v>497.0</v>
      </c>
    </row>
    <row r="7">
      <c r="A7" s="4" t="s">
        <v>109</v>
      </c>
      <c r="B7" s="5">
        <v>2010.0</v>
      </c>
      <c r="C7" s="5">
        <v>186.0</v>
      </c>
      <c r="D7" s="5">
        <v>88.0</v>
      </c>
      <c r="E7" s="6">
        <f t="shared" si="1"/>
        <v>0.4731182796</v>
      </c>
      <c r="F7" s="7">
        <f t="shared" si="2"/>
        <v>0.4731182796</v>
      </c>
      <c r="G7" s="5">
        <v>0.9635827</v>
      </c>
      <c r="H7" s="5">
        <f t="shared" si="3"/>
        <v>16</v>
      </c>
      <c r="I7" s="7"/>
      <c r="J7" s="5">
        <v>13.0</v>
      </c>
      <c r="K7" s="5">
        <v>97.0</v>
      </c>
      <c r="L7" s="5">
        <v>56.0</v>
      </c>
      <c r="M7" s="5">
        <v>2.0</v>
      </c>
      <c r="N7" s="5"/>
      <c r="O7" s="7"/>
      <c r="P7" s="5">
        <v>106.0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5">
        <v>274.0</v>
      </c>
    </row>
    <row r="8">
      <c r="A8" s="4" t="s">
        <v>212</v>
      </c>
      <c r="B8" s="5">
        <v>2011.0</v>
      </c>
      <c r="C8" s="5">
        <v>357.0</v>
      </c>
      <c r="D8" s="5">
        <v>336.0</v>
      </c>
      <c r="E8" s="6">
        <f t="shared" si="1"/>
        <v>0.9411764706</v>
      </c>
      <c r="F8" s="7">
        <f t="shared" si="2"/>
        <v>0.9411764706</v>
      </c>
      <c r="G8" s="5">
        <v>0.7197973</v>
      </c>
      <c r="H8" s="5">
        <f t="shared" si="3"/>
        <v>1</v>
      </c>
      <c r="I8" s="7"/>
      <c r="J8" s="5">
        <v>127.0</v>
      </c>
      <c r="K8" s="7"/>
      <c r="L8" s="5">
        <v>72.0</v>
      </c>
      <c r="M8" s="7"/>
      <c r="N8" s="5"/>
      <c r="O8" s="7"/>
      <c r="P8" s="5">
        <v>494.0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5">
        <v>693.0</v>
      </c>
    </row>
    <row r="9">
      <c r="A9" s="4" t="s">
        <v>210</v>
      </c>
      <c r="B9" s="5">
        <v>2011.0</v>
      </c>
      <c r="C9" s="5">
        <v>321.0</v>
      </c>
      <c r="D9" s="5">
        <v>300.0</v>
      </c>
      <c r="E9" s="6">
        <f t="shared" si="1"/>
        <v>0.9345794393</v>
      </c>
      <c r="F9" s="7">
        <f t="shared" si="2"/>
        <v>0.9345794393</v>
      </c>
      <c r="G9" s="5">
        <v>0.7424053</v>
      </c>
      <c r="H9" s="5">
        <f t="shared" si="3"/>
        <v>2</v>
      </c>
      <c r="I9" s="7"/>
      <c r="J9" s="5">
        <v>127.0</v>
      </c>
      <c r="K9" s="7"/>
      <c r="L9" s="5">
        <v>64.0</v>
      </c>
      <c r="M9" s="7"/>
      <c r="N9" s="5"/>
      <c r="O9" s="7"/>
      <c r="P9" s="5">
        <v>430.0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5">
        <v>621.0</v>
      </c>
    </row>
    <row r="10">
      <c r="A10" s="4" t="s">
        <v>84</v>
      </c>
      <c r="B10" s="5">
        <v>2011.0</v>
      </c>
      <c r="C10" s="5">
        <v>90.0</v>
      </c>
      <c r="D10" s="5">
        <v>26.0</v>
      </c>
      <c r="E10" s="6">
        <f t="shared" si="1"/>
        <v>0.2888888889</v>
      </c>
      <c r="F10" s="7">
        <f t="shared" si="2"/>
        <v>0.2888888889</v>
      </c>
      <c r="G10" s="5">
        <v>0.8092611</v>
      </c>
      <c r="H10" s="5">
        <f t="shared" si="3"/>
        <v>17</v>
      </c>
      <c r="I10" s="5">
        <v>72.0</v>
      </c>
      <c r="J10" s="5">
        <v>44.0</v>
      </c>
      <c r="K10" s="7"/>
      <c r="L10" s="5"/>
      <c r="M10" s="7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5">
        <v>116.0</v>
      </c>
    </row>
    <row r="11">
      <c r="A11" s="4" t="s">
        <v>192</v>
      </c>
      <c r="B11" s="5">
        <v>2012.0</v>
      </c>
      <c r="C11" s="5">
        <v>127.0</v>
      </c>
      <c r="D11" s="5">
        <v>148.0</v>
      </c>
      <c r="E11" s="6">
        <f t="shared" si="1"/>
        <v>1.165354331</v>
      </c>
      <c r="F11" s="7">
        <f t="shared" si="2"/>
        <v>0.8581081081</v>
      </c>
      <c r="G11" s="5">
        <v>0.5381738</v>
      </c>
      <c r="H11" s="5">
        <f t="shared" si="3"/>
        <v>3</v>
      </c>
      <c r="I11" s="7"/>
      <c r="J11" s="5">
        <v>7.0</v>
      </c>
      <c r="K11" s="5">
        <v>8.0</v>
      </c>
      <c r="L11" s="5">
        <v>16.0</v>
      </c>
      <c r="M11" s="7"/>
      <c r="N11" s="5"/>
      <c r="O11" s="7"/>
      <c r="P11" s="5">
        <v>244.0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5">
        <v>275.0</v>
      </c>
    </row>
    <row r="12">
      <c r="A12" s="4" t="s">
        <v>158</v>
      </c>
      <c r="B12" s="5">
        <v>2013.0</v>
      </c>
      <c r="C12" s="5">
        <v>1412.0</v>
      </c>
      <c r="D12" s="5">
        <v>1029.0</v>
      </c>
      <c r="E12" s="6">
        <f t="shared" si="1"/>
        <v>0.7287535411</v>
      </c>
      <c r="F12" s="7">
        <f t="shared" si="2"/>
        <v>0.7287535411</v>
      </c>
      <c r="G12" s="5">
        <v>0.8906765</v>
      </c>
      <c r="H12" s="5">
        <f t="shared" si="3"/>
        <v>6</v>
      </c>
      <c r="I12" s="7"/>
      <c r="J12" s="7"/>
      <c r="K12" s="7"/>
      <c r="L12" s="5">
        <v>506.0</v>
      </c>
      <c r="M12" s="7"/>
      <c r="N12" s="5">
        <v>61.0</v>
      </c>
      <c r="O12" s="7"/>
      <c r="P12" s="5">
        <v>1387.0</v>
      </c>
      <c r="Q12" s="5">
        <v>487.0</v>
      </c>
      <c r="R12" s="7"/>
      <c r="S12" s="7"/>
      <c r="T12" s="7"/>
      <c r="U12" s="7"/>
      <c r="V12" s="5"/>
      <c r="W12" s="7"/>
      <c r="X12" s="7"/>
      <c r="Y12" s="7"/>
      <c r="Z12" s="7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>
        <v>2441.0</v>
      </c>
    </row>
    <row r="13">
      <c r="A13" s="4" t="s">
        <v>155</v>
      </c>
      <c r="B13" s="5">
        <v>2013.0</v>
      </c>
      <c r="C13" s="5">
        <v>170.0</v>
      </c>
      <c r="D13" s="5">
        <v>122.0</v>
      </c>
      <c r="E13" s="6">
        <f t="shared" si="1"/>
        <v>0.7176470588</v>
      </c>
      <c r="F13" s="7">
        <f t="shared" si="2"/>
        <v>0.7176470588</v>
      </c>
      <c r="G13" s="5">
        <v>0.8608524</v>
      </c>
      <c r="H13" s="5">
        <f t="shared" si="3"/>
        <v>8</v>
      </c>
      <c r="I13" s="5">
        <v>182.0</v>
      </c>
      <c r="J13" s="5">
        <v>75.0</v>
      </c>
      <c r="K13" s="5">
        <v>10.0</v>
      </c>
      <c r="L13" s="5">
        <v>20.0</v>
      </c>
      <c r="M13" s="7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5">
        <v>5.0</v>
      </c>
      <c r="AO13" s="7"/>
      <c r="AP13" s="7"/>
      <c r="AQ13" s="7"/>
      <c r="AR13" s="5">
        <v>292.0</v>
      </c>
    </row>
    <row r="14">
      <c r="A14" s="4" t="s">
        <v>144</v>
      </c>
      <c r="B14" s="5">
        <v>2013.0</v>
      </c>
      <c r="C14" s="5">
        <v>157.0</v>
      </c>
      <c r="D14" s="5">
        <v>104.0</v>
      </c>
      <c r="E14" s="6">
        <f t="shared" si="1"/>
        <v>0.6624203822</v>
      </c>
      <c r="F14" s="7">
        <f t="shared" si="2"/>
        <v>0.6624203822</v>
      </c>
      <c r="G14" s="5">
        <v>0.3439649</v>
      </c>
      <c r="H14" s="5">
        <f t="shared" si="3"/>
        <v>11</v>
      </c>
      <c r="I14" s="7"/>
      <c r="J14" s="7"/>
      <c r="K14" s="7"/>
      <c r="L14" s="5"/>
      <c r="M14" s="7"/>
      <c r="N14" s="5"/>
      <c r="O14" s="7"/>
      <c r="P14" s="5">
        <v>181.0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5">
        <v>80.0</v>
      </c>
      <c r="AQ14" s="7"/>
      <c r="AR14" s="5">
        <v>261.0</v>
      </c>
    </row>
    <row r="15">
      <c r="A15" s="4" t="s">
        <v>119</v>
      </c>
      <c r="B15" s="5">
        <v>2013.0</v>
      </c>
      <c r="C15" s="5">
        <v>191.0</v>
      </c>
      <c r="D15" s="5">
        <v>100.0</v>
      </c>
      <c r="E15" s="6">
        <f t="shared" si="1"/>
        <v>0.5235602094</v>
      </c>
      <c r="F15" s="7">
        <f t="shared" si="2"/>
        <v>0.5235602094</v>
      </c>
      <c r="G15" s="5">
        <v>0.9378525</v>
      </c>
      <c r="H15" s="5">
        <f t="shared" si="3"/>
        <v>14</v>
      </c>
      <c r="I15" s="7"/>
      <c r="J15" s="7"/>
      <c r="K15" s="7"/>
      <c r="L15" s="5"/>
      <c r="M15" s="7"/>
      <c r="N15" s="5"/>
      <c r="O15" s="7"/>
      <c r="P15" s="5">
        <v>298.0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5">
        <v>298.0</v>
      </c>
    </row>
    <row r="16">
      <c r="A16" s="4" t="s">
        <v>166</v>
      </c>
      <c r="B16" s="5">
        <v>2014.0</v>
      </c>
      <c r="C16" s="5">
        <v>129.0</v>
      </c>
      <c r="D16" s="5">
        <v>169.0</v>
      </c>
      <c r="E16" s="6">
        <f t="shared" si="1"/>
        <v>1.310077519</v>
      </c>
      <c r="F16" s="7">
        <f t="shared" si="2"/>
        <v>0.7633136095</v>
      </c>
      <c r="G16" s="5">
        <v>0.9378525</v>
      </c>
      <c r="H16" s="5">
        <f t="shared" si="3"/>
        <v>5</v>
      </c>
      <c r="I16" s="5">
        <v>163.0</v>
      </c>
      <c r="J16" s="5">
        <v>4.0</v>
      </c>
      <c r="K16" s="7"/>
      <c r="L16" s="5">
        <v>88.0</v>
      </c>
      <c r="M16" s="7"/>
      <c r="N16" s="5"/>
      <c r="O16" s="7"/>
      <c r="P16" s="7"/>
      <c r="Q16" s="7"/>
      <c r="R16" s="5">
        <v>3.0</v>
      </c>
      <c r="S16" s="5">
        <v>32.0</v>
      </c>
      <c r="T16" s="7"/>
      <c r="U16" s="7"/>
      <c r="V16" s="7"/>
      <c r="W16" s="5">
        <v>1.0</v>
      </c>
      <c r="X16" s="7"/>
      <c r="Y16" s="5">
        <v>7.0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5">
        <v>298.0</v>
      </c>
    </row>
    <row r="17">
      <c r="A17" s="4" t="s">
        <v>157</v>
      </c>
      <c r="B17" s="5">
        <v>2014.0</v>
      </c>
      <c r="C17" s="5">
        <v>1412.0</v>
      </c>
      <c r="D17" s="5">
        <v>1029.0</v>
      </c>
      <c r="E17" s="6">
        <f t="shared" si="1"/>
        <v>0.7287535411</v>
      </c>
      <c r="F17" s="7">
        <f t="shared" si="2"/>
        <v>0.7287535411</v>
      </c>
      <c r="G17" s="5">
        <v>0.8906765</v>
      </c>
      <c r="H17" s="5">
        <f t="shared" si="3"/>
        <v>6</v>
      </c>
      <c r="I17" s="7"/>
      <c r="J17" s="7"/>
      <c r="K17" s="7"/>
      <c r="L17" s="5">
        <v>506.0</v>
      </c>
      <c r="M17" s="7"/>
      <c r="N17" s="5">
        <v>61.0</v>
      </c>
      <c r="O17" s="7"/>
      <c r="P17" s="5">
        <v>1387.0</v>
      </c>
      <c r="Q17" s="5">
        <v>487.0</v>
      </c>
      <c r="R17" s="7"/>
      <c r="S17" s="7"/>
      <c r="T17" s="7"/>
      <c r="U17" s="7"/>
      <c r="V17" s="5"/>
      <c r="W17" s="7"/>
      <c r="X17" s="7"/>
      <c r="Y17" s="7"/>
      <c r="Z17" s="7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>
        <v>2441.0</v>
      </c>
    </row>
    <row r="18">
      <c r="A18" s="4" t="s">
        <v>148</v>
      </c>
      <c r="B18" s="5">
        <v>2014.0</v>
      </c>
      <c r="C18" s="5">
        <v>1138.0</v>
      </c>
      <c r="D18" s="5">
        <v>789.0</v>
      </c>
      <c r="E18" s="6">
        <f t="shared" si="1"/>
        <v>0.6933216169</v>
      </c>
      <c r="F18" s="7">
        <f t="shared" si="2"/>
        <v>0.6933216169</v>
      </c>
      <c r="G18" s="5">
        <v>0.9494251</v>
      </c>
      <c r="H18" s="5">
        <f t="shared" si="3"/>
        <v>10</v>
      </c>
      <c r="I18" s="7"/>
      <c r="J18" s="5">
        <v>385.0</v>
      </c>
      <c r="K18" s="7"/>
      <c r="L18" s="5">
        <v>512.0</v>
      </c>
      <c r="M18" s="7"/>
      <c r="N18" s="5">
        <v>10.0</v>
      </c>
      <c r="O18" s="7"/>
      <c r="P18" s="5">
        <v>975.0</v>
      </c>
      <c r="Q18" s="7"/>
      <c r="R18" s="7"/>
      <c r="S18" s="7"/>
      <c r="T18" s="7"/>
      <c r="U18" s="7"/>
      <c r="V18" s="7"/>
      <c r="W18" s="7"/>
      <c r="X18" s="7"/>
      <c r="Y18" s="5">
        <v>23.0</v>
      </c>
      <c r="Z18" s="5">
        <v>45.0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>
        <v>1950.0</v>
      </c>
    </row>
    <row r="19">
      <c r="A19" s="9"/>
      <c r="B19" s="10"/>
      <c r="C19" s="10"/>
      <c r="D19" s="10"/>
      <c r="E19" s="11"/>
      <c r="F19" s="12"/>
      <c r="G19" s="10"/>
      <c r="H19" s="10"/>
      <c r="I19" s="10"/>
      <c r="J19" s="10"/>
      <c r="K19" s="12"/>
      <c r="L19" s="10"/>
      <c r="M19" s="12"/>
      <c r="N19" s="10"/>
      <c r="O19" s="12"/>
      <c r="P19" s="12"/>
      <c r="Q19" s="12"/>
      <c r="R19" s="12"/>
      <c r="S19" s="12"/>
      <c r="T19" s="12"/>
      <c r="U19" s="12"/>
      <c r="V19" s="12"/>
      <c r="W19" s="10"/>
      <c r="X19" s="12"/>
      <c r="Y19" s="10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0"/>
    </row>
    <row r="20">
      <c r="A20" s="4" t="s">
        <v>218</v>
      </c>
      <c r="B20" s="5">
        <v>2015.0</v>
      </c>
      <c r="C20" s="5">
        <v>220.0</v>
      </c>
      <c r="D20" s="5">
        <v>223.0</v>
      </c>
      <c r="E20" s="6">
        <f t="shared" ref="E20:E41" si="4">D20/C20</f>
        <v>1.013636364</v>
      </c>
      <c r="F20" s="7">
        <f t="shared" ref="F20:F41" si="5">DIVIDE(min(C20,D20),max(C20,D20))</f>
        <v>0.9865470852</v>
      </c>
      <c r="G20" s="5">
        <v>0.7402898</v>
      </c>
      <c r="H20" s="5">
        <f t="shared" ref="H20:H41" si="6">_xlfn.RANK.EQ($F20, $F$20:$F$41) + COUNTIFS($F$20:$F$41, $F20, $G$20:$G$41, "&gt;" &amp;$G20)</f>
        <v>1</v>
      </c>
      <c r="I20" s="5">
        <v>295.0</v>
      </c>
      <c r="J20" s="5">
        <v>6.0</v>
      </c>
      <c r="K20" s="7"/>
      <c r="L20" s="5">
        <v>12.0</v>
      </c>
      <c r="M20" s="7"/>
      <c r="N20" s="5"/>
      <c r="O20" s="7"/>
      <c r="P20" s="7"/>
      <c r="Q20" s="7"/>
      <c r="R20" s="7"/>
      <c r="S20" s="7"/>
      <c r="T20" s="7"/>
      <c r="U20" s="7"/>
      <c r="V20" s="7"/>
      <c r="W20" s="5">
        <v>1.0</v>
      </c>
      <c r="X20" s="7"/>
      <c r="Y20" s="5">
        <v>84.0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5">
        <v>398.0</v>
      </c>
    </row>
    <row r="21">
      <c r="A21" s="4" t="s">
        <v>187</v>
      </c>
      <c r="B21" s="5">
        <v>2015.0</v>
      </c>
      <c r="C21" s="5">
        <v>240.0</v>
      </c>
      <c r="D21" s="5">
        <v>202.0</v>
      </c>
      <c r="E21" s="6">
        <f t="shared" si="4"/>
        <v>0.8416666667</v>
      </c>
      <c r="F21" s="7">
        <f t="shared" si="5"/>
        <v>0.8416666667</v>
      </c>
      <c r="G21" s="5">
        <v>0.5028745</v>
      </c>
      <c r="H21" s="5">
        <f t="shared" si="6"/>
        <v>4</v>
      </c>
      <c r="I21" s="5">
        <v>399.0</v>
      </c>
      <c r="J21" s="7"/>
      <c r="K21" s="7"/>
      <c r="L21" s="5">
        <v>13.0</v>
      </c>
      <c r="M21" s="7"/>
      <c r="N21" s="5"/>
      <c r="O21" s="7"/>
      <c r="P21" s="7"/>
      <c r="Q21" s="7"/>
      <c r="R21" s="7"/>
      <c r="S21" s="5">
        <v>2.0</v>
      </c>
      <c r="T21" s="5">
        <v>1.0</v>
      </c>
      <c r="U21" s="7"/>
      <c r="V21" s="7"/>
      <c r="W21" s="7"/>
      <c r="X21" s="7"/>
      <c r="Y21" s="5">
        <v>3.0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5">
        <v>1.0</v>
      </c>
      <c r="AM21" s="5">
        <v>1.0</v>
      </c>
      <c r="AN21" s="7"/>
      <c r="AO21" s="7"/>
      <c r="AP21" s="7"/>
      <c r="AQ21" s="7"/>
      <c r="AR21" s="5">
        <v>420.0</v>
      </c>
    </row>
    <row r="22">
      <c r="A22" s="4" t="s">
        <v>179</v>
      </c>
      <c r="B22" s="5">
        <v>2015.0</v>
      </c>
      <c r="C22" s="5">
        <v>275.0</v>
      </c>
      <c r="D22" s="5">
        <v>223.0</v>
      </c>
      <c r="E22" s="6">
        <f t="shared" si="4"/>
        <v>0.8109090909</v>
      </c>
      <c r="F22" s="7">
        <f t="shared" si="5"/>
        <v>0.8109090909</v>
      </c>
      <c r="G22" s="5">
        <v>0.5828923</v>
      </c>
      <c r="H22" s="5">
        <f t="shared" si="6"/>
        <v>5</v>
      </c>
      <c r="I22" s="7"/>
      <c r="J22" s="7"/>
      <c r="K22" s="7"/>
      <c r="L22" s="5">
        <v>15.0</v>
      </c>
      <c r="M22" s="7"/>
      <c r="N22" s="5">
        <v>1.0</v>
      </c>
      <c r="O22" s="7"/>
      <c r="P22" s="7"/>
      <c r="Q22" s="7"/>
      <c r="R22" s="7"/>
      <c r="S22" s="5">
        <v>5.0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5">
        <v>5.0</v>
      </c>
      <c r="AG22" s="5">
        <v>1.0</v>
      </c>
      <c r="AH22" s="5">
        <v>10.0</v>
      </c>
      <c r="AI22" s="5">
        <v>451.0</v>
      </c>
      <c r="AJ22" s="5">
        <v>1.0</v>
      </c>
      <c r="AK22" s="5">
        <v>3.0</v>
      </c>
      <c r="AL22" s="7"/>
      <c r="AM22" s="7"/>
      <c r="AN22" s="7"/>
      <c r="AO22" s="7"/>
      <c r="AP22" s="7"/>
      <c r="AQ22" s="7"/>
      <c r="AR22" s="5">
        <v>492.0</v>
      </c>
    </row>
    <row r="23">
      <c r="A23" s="4" t="s">
        <v>137</v>
      </c>
      <c r="B23" s="5">
        <v>2015.0</v>
      </c>
      <c r="C23" s="5">
        <v>168.0</v>
      </c>
      <c r="D23" s="5">
        <v>264.0</v>
      </c>
      <c r="E23" s="6">
        <f t="shared" si="4"/>
        <v>1.571428571</v>
      </c>
      <c r="F23" s="7">
        <f t="shared" si="5"/>
        <v>0.6363636364</v>
      </c>
      <c r="G23" s="5">
        <v>0.9396978</v>
      </c>
      <c r="H23" s="5">
        <f t="shared" si="6"/>
        <v>8</v>
      </c>
      <c r="I23" s="7"/>
      <c r="J23" s="5">
        <v>8.0</v>
      </c>
      <c r="K23" s="5">
        <v>176.0</v>
      </c>
      <c r="L23" s="5">
        <v>80.0</v>
      </c>
      <c r="M23" s="7"/>
      <c r="N23" s="5"/>
      <c r="O23" s="7"/>
      <c r="P23" s="5">
        <v>160.0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5">
        <v>424.0</v>
      </c>
    </row>
    <row r="24">
      <c r="A24" s="4" t="s">
        <v>127</v>
      </c>
      <c r="B24" s="5">
        <v>2015.0</v>
      </c>
      <c r="C24" s="5">
        <v>156.0</v>
      </c>
      <c r="D24" s="5">
        <v>90.0</v>
      </c>
      <c r="E24" s="6">
        <f t="shared" si="4"/>
        <v>0.5769230769</v>
      </c>
      <c r="F24" s="7">
        <f t="shared" si="5"/>
        <v>0.5769230769</v>
      </c>
      <c r="G24" s="5">
        <v>0.7390424</v>
      </c>
      <c r="H24" s="5">
        <f t="shared" si="6"/>
        <v>11</v>
      </c>
      <c r="I24" s="5">
        <v>156.0</v>
      </c>
      <c r="J24" s="5">
        <v>21.0</v>
      </c>
      <c r="K24" s="7"/>
      <c r="L24" s="5">
        <v>48.0</v>
      </c>
      <c r="M24" s="7"/>
      <c r="N24" s="5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5">
        <v>225.0</v>
      </c>
    </row>
    <row r="25">
      <c r="A25" s="4" t="s">
        <v>82</v>
      </c>
      <c r="B25" s="5">
        <v>2015.0</v>
      </c>
      <c r="C25" s="5">
        <v>88.0</v>
      </c>
      <c r="D25" s="5">
        <v>332.0</v>
      </c>
      <c r="E25" s="6">
        <f t="shared" si="4"/>
        <v>3.772727273</v>
      </c>
      <c r="F25" s="7">
        <f t="shared" si="5"/>
        <v>0.265060241</v>
      </c>
      <c r="G25" s="5">
        <v>0.4809584</v>
      </c>
      <c r="H25" s="5">
        <f t="shared" si="6"/>
        <v>14</v>
      </c>
      <c r="I25" s="5">
        <v>358.0</v>
      </c>
      <c r="J25" s="7"/>
      <c r="K25" s="7"/>
      <c r="L25" s="5">
        <v>62.0</v>
      </c>
      <c r="M25" s="7"/>
      <c r="N25" s="5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5">
        <v>420.0</v>
      </c>
    </row>
    <row r="26">
      <c r="A26" s="4" t="s">
        <v>69</v>
      </c>
      <c r="B26" s="5">
        <v>2015.0</v>
      </c>
      <c r="C26" s="5">
        <v>874.0</v>
      </c>
      <c r="D26" s="5">
        <v>122.0</v>
      </c>
      <c r="E26" s="6">
        <f t="shared" si="4"/>
        <v>0.1395881007</v>
      </c>
      <c r="F26" s="7">
        <f t="shared" si="5"/>
        <v>0.1395881007</v>
      </c>
      <c r="G26" s="5">
        <v>0.8710934</v>
      </c>
      <c r="H26" s="5">
        <f t="shared" si="6"/>
        <v>18</v>
      </c>
      <c r="I26" s="7"/>
      <c r="J26" s="7"/>
      <c r="K26" s="5">
        <v>576.0</v>
      </c>
      <c r="L26" s="5">
        <v>259.0</v>
      </c>
      <c r="M26" s="7"/>
      <c r="N26" s="5"/>
      <c r="O26" s="7"/>
      <c r="P26" s="5">
        <v>158.0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5">
        <v>3.0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>
        <v>996.0</v>
      </c>
    </row>
    <row r="27">
      <c r="A27" s="4" t="s">
        <v>133</v>
      </c>
      <c r="B27" s="5">
        <v>2016.0</v>
      </c>
      <c r="C27" s="5">
        <v>180.0</v>
      </c>
      <c r="D27" s="5">
        <v>108.0</v>
      </c>
      <c r="E27" s="6">
        <f t="shared" si="4"/>
        <v>0.6</v>
      </c>
      <c r="F27" s="7">
        <f t="shared" si="5"/>
        <v>0.6</v>
      </c>
      <c r="G27" s="5">
        <v>0.6416099</v>
      </c>
      <c r="H27" s="5">
        <f t="shared" si="6"/>
        <v>10</v>
      </c>
      <c r="I27" s="5">
        <v>232.0</v>
      </c>
      <c r="J27" s="5">
        <v>8.0</v>
      </c>
      <c r="K27" s="7"/>
      <c r="L27" s="5">
        <v>40.0</v>
      </c>
      <c r="M27" s="7"/>
      <c r="N27" s="5">
        <v>8.0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5">
        <v>288.0</v>
      </c>
    </row>
    <row r="28">
      <c r="A28" s="4" t="s">
        <v>77</v>
      </c>
      <c r="B28" s="5">
        <v>2016.0</v>
      </c>
      <c r="C28" s="5">
        <v>24.0</v>
      </c>
      <c r="D28" s="5">
        <v>104.0</v>
      </c>
      <c r="E28" s="6">
        <f t="shared" si="4"/>
        <v>4.333333333</v>
      </c>
      <c r="F28" s="7">
        <f t="shared" si="5"/>
        <v>0.2307692308</v>
      </c>
      <c r="G28" s="5">
        <v>0.461079</v>
      </c>
      <c r="H28" s="5">
        <f t="shared" si="6"/>
        <v>16</v>
      </c>
      <c r="I28" s="7"/>
      <c r="J28" s="5">
        <v>4.0</v>
      </c>
      <c r="K28" s="7"/>
      <c r="L28" s="5">
        <v>1.0</v>
      </c>
      <c r="M28" s="7"/>
      <c r="N28" s="5"/>
      <c r="O28" s="7"/>
      <c r="P28" s="5">
        <v>121.0</v>
      </c>
      <c r="Q28" s="7"/>
      <c r="R28" s="7"/>
      <c r="S28" s="5">
        <v>2.0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5">
        <v>128.0</v>
      </c>
    </row>
    <row r="29">
      <c r="A29" s="4" t="s">
        <v>73</v>
      </c>
      <c r="B29" s="5">
        <v>2016.0</v>
      </c>
      <c r="C29" s="5">
        <v>86.0</v>
      </c>
      <c r="D29" s="5">
        <v>16.0</v>
      </c>
      <c r="E29" s="6">
        <f t="shared" si="4"/>
        <v>0.1860465116</v>
      </c>
      <c r="F29" s="7">
        <f t="shared" si="5"/>
        <v>0.1860465116</v>
      </c>
      <c r="G29" s="5">
        <v>0.7663295</v>
      </c>
      <c r="H29" s="5">
        <f t="shared" si="6"/>
        <v>17</v>
      </c>
      <c r="I29" s="5">
        <v>71.0</v>
      </c>
      <c r="J29" s="5">
        <v>2.0</v>
      </c>
      <c r="K29" s="5">
        <v>7.0</v>
      </c>
      <c r="L29" s="5">
        <v>22.0</v>
      </c>
      <c r="M29" s="7"/>
      <c r="N29" s="5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5">
        <v>102.0</v>
      </c>
    </row>
    <row r="30">
      <c r="A30" s="4" t="s">
        <v>68</v>
      </c>
      <c r="B30" s="5">
        <v>2016.0</v>
      </c>
      <c r="C30" s="5">
        <v>382.0</v>
      </c>
      <c r="D30" s="5">
        <v>36.0</v>
      </c>
      <c r="E30" s="6">
        <f t="shared" si="4"/>
        <v>0.0942408377</v>
      </c>
      <c r="F30" s="7">
        <f t="shared" si="5"/>
        <v>0.0942408377</v>
      </c>
      <c r="G30" s="5">
        <v>0.7183655</v>
      </c>
      <c r="H30" s="5">
        <f t="shared" si="6"/>
        <v>19</v>
      </c>
      <c r="I30" s="5">
        <v>323.0</v>
      </c>
      <c r="J30" s="5">
        <v>3.0</v>
      </c>
      <c r="K30" s="7"/>
      <c r="L30" s="5">
        <v>56.0</v>
      </c>
      <c r="M30" s="5">
        <v>21.0</v>
      </c>
      <c r="N30" s="5">
        <v>15.0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5">
        <v>418.0</v>
      </c>
    </row>
    <row r="31">
      <c r="A31" s="4" t="s">
        <v>67</v>
      </c>
      <c r="B31" s="5">
        <v>2016.0</v>
      </c>
      <c r="C31" s="5">
        <f>1656+1225</f>
        <v>2881</v>
      </c>
      <c r="D31" s="5">
        <f>130+101</f>
        <v>231</v>
      </c>
      <c r="E31" s="6">
        <f t="shared" si="4"/>
        <v>0.08018049288</v>
      </c>
      <c r="F31" s="7">
        <f t="shared" si="5"/>
        <v>0.08018049288</v>
      </c>
      <c r="G31" s="5">
        <v>0.8195377</v>
      </c>
      <c r="H31" s="5">
        <f t="shared" si="6"/>
        <v>20</v>
      </c>
      <c r="I31" s="5">
        <f>1215+964</f>
        <v>2179</v>
      </c>
      <c r="J31" s="5">
        <f>19+12</f>
        <v>31</v>
      </c>
      <c r="K31" s="7"/>
      <c r="L31" s="5">
        <v>424.0</v>
      </c>
      <c r="M31" s="5">
        <f>249+135</f>
        <v>384</v>
      </c>
      <c r="N31" s="5">
        <v>63.0</v>
      </c>
      <c r="O31" s="5">
        <v>1.0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>
        <v>3082.0</v>
      </c>
    </row>
    <row r="32">
      <c r="A32" s="4" t="s">
        <v>66</v>
      </c>
      <c r="B32" s="5">
        <v>2016.0</v>
      </c>
      <c r="C32" s="5">
        <v>1656.0</v>
      </c>
      <c r="D32" s="5">
        <v>130.0</v>
      </c>
      <c r="E32" s="6">
        <f t="shared" si="4"/>
        <v>0.07850241546</v>
      </c>
      <c r="F32" s="7">
        <f t="shared" si="5"/>
        <v>0.07850241546</v>
      </c>
      <c r="G32" s="5">
        <v>0.8348011</v>
      </c>
      <c r="H32" s="5">
        <f t="shared" si="6"/>
        <v>21</v>
      </c>
      <c r="I32" s="5">
        <v>1215.0</v>
      </c>
      <c r="J32" s="5">
        <v>19.0</v>
      </c>
      <c r="K32" s="7"/>
      <c r="L32" s="5">
        <v>233.0</v>
      </c>
      <c r="M32" s="5">
        <v>249.0</v>
      </c>
      <c r="N32" s="5">
        <v>39.0</v>
      </c>
      <c r="O32" s="5">
        <v>1.0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5">
        <v>1756.0</v>
      </c>
    </row>
    <row r="33">
      <c r="A33" s="4" t="s">
        <v>65</v>
      </c>
      <c r="B33" s="5">
        <v>2016.0</v>
      </c>
      <c r="C33" s="5">
        <v>843.0</v>
      </c>
      <c r="D33" s="5">
        <v>65.0</v>
      </c>
      <c r="E33" s="6">
        <f t="shared" si="4"/>
        <v>0.07710557533</v>
      </c>
      <c r="F33" s="7">
        <f t="shared" si="5"/>
        <v>0.07710557533</v>
      </c>
      <c r="G33" s="5">
        <v>0.793961</v>
      </c>
      <c r="H33" s="5">
        <f t="shared" si="6"/>
        <v>22</v>
      </c>
      <c r="I33" s="5">
        <v>641.0</v>
      </c>
      <c r="J33" s="5">
        <v>9.0</v>
      </c>
      <c r="K33" s="7"/>
      <c r="L33" s="5">
        <v>135.0</v>
      </c>
      <c r="M33" s="5">
        <v>114.0</v>
      </c>
      <c r="N33" s="5">
        <v>9.0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5">
        <v>908.0</v>
      </c>
    </row>
    <row r="34">
      <c r="A34" s="4" t="s">
        <v>173</v>
      </c>
      <c r="B34" s="5">
        <v>2017.0</v>
      </c>
      <c r="C34" s="5">
        <v>176.0</v>
      </c>
      <c r="D34" s="5">
        <v>139.0</v>
      </c>
      <c r="E34" s="6">
        <f t="shared" si="4"/>
        <v>0.7897727273</v>
      </c>
      <c r="F34" s="7">
        <f t="shared" si="5"/>
        <v>0.7897727273</v>
      </c>
      <c r="G34" s="5">
        <v>0.8886796</v>
      </c>
      <c r="H34" s="5">
        <f t="shared" si="6"/>
        <v>7</v>
      </c>
      <c r="I34" s="7"/>
      <c r="J34" s="5">
        <v>4.0</v>
      </c>
      <c r="K34" s="7"/>
      <c r="L34" s="5">
        <v>41.0</v>
      </c>
      <c r="M34" s="7"/>
      <c r="N34" s="5"/>
      <c r="O34" s="7"/>
      <c r="P34" s="5">
        <v>260.0</v>
      </c>
      <c r="Q34" s="7"/>
      <c r="R34" s="7"/>
      <c r="S34" s="5">
        <v>8.0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5">
        <v>313.0</v>
      </c>
    </row>
    <row r="35">
      <c r="A35" s="4" t="s">
        <v>120</v>
      </c>
      <c r="B35" s="5">
        <v>2018.0</v>
      </c>
      <c r="C35" s="5">
        <v>220.0</v>
      </c>
      <c r="D35" s="5">
        <v>119.0</v>
      </c>
      <c r="E35" s="6">
        <f t="shared" si="4"/>
        <v>0.5409090909</v>
      </c>
      <c r="F35" s="7">
        <f t="shared" si="5"/>
        <v>0.5409090909</v>
      </c>
      <c r="G35" s="5">
        <v>0.4768173</v>
      </c>
      <c r="H35" s="5">
        <f t="shared" si="6"/>
        <v>12</v>
      </c>
      <c r="I35" s="5">
        <v>307.0</v>
      </c>
      <c r="J35" s="7"/>
      <c r="K35" s="5">
        <v>4.0</v>
      </c>
      <c r="L35" s="5">
        <v>28.0</v>
      </c>
      <c r="M35" s="7"/>
      <c r="N35" s="5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5">
        <v>339.0</v>
      </c>
    </row>
    <row r="36">
      <c r="A36" s="4" t="s">
        <v>136</v>
      </c>
      <c r="B36" s="5">
        <v>2019.0</v>
      </c>
      <c r="C36" s="5">
        <v>165.0</v>
      </c>
      <c r="D36" s="5">
        <v>261.0</v>
      </c>
      <c r="E36" s="6">
        <f t="shared" si="4"/>
        <v>1.581818182</v>
      </c>
      <c r="F36" s="7">
        <f t="shared" si="5"/>
        <v>0.632183908</v>
      </c>
      <c r="G36" s="5">
        <v>0.5628641</v>
      </c>
      <c r="H36" s="5">
        <f t="shared" si="6"/>
        <v>9</v>
      </c>
      <c r="I36" s="5">
        <v>377.0</v>
      </c>
      <c r="J36" s="5">
        <v>4.0</v>
      </c>
      <c r="K36" s="5">
        <v>6.0</v>
      </c>
      <c r="L36" s="5">
        <v>35.0</v>
      </c>
      <c r="M36" s="5">
        <v>3.0</v>
      </c>
      <c r="N36" s="5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5">
        <v>425.0</v>
      </c>
    </row>
    <row r="37">
      <c r="A37" s="4" t="s">
        <v>195</v>
      </c>
      <c r="B37" s="5">
        <v>2020.0</v>
      </c>
      <c r="C37" s="5">
        <v>382.0</v>
      </c>
      <c r="D37" s="5">
        <v>330.0</v>
      </c>
      <c r="E37" s="6">
        <f t="shared" si="4"/>
        <v>0.8638743455</v>
      </c>
      <c r="F37" s="7">
        <f t="shared" si="5"/>
        <v>0.8638743455</v>
      </c>
      <c r="G37" s="5">
        <v>0.5526197</v>
      </c>
      <c r="H37" s="5">
        <f t="shared" si="6"/>
        <v>2</v>
      </c>
      <c r="I37" s="7"/>
      <c r="J37" s="7"/>
      <c r="K37" s="7"/>
      <c r="L37" s="5">
        <v>77.0</v>
      </c>
      <c r="M37" s="7"/>
      <c r="N37" s="5"/>
      <c r="O37" s="7"/>
      <c r="P37" s="5">
        <v>602.0</v>
      </c>
      <c r="Q37" s="7"/>
      <c r="R37" s="7"/>
      <c r="S37" s="5">
        <v>33.0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5">
        <v>712.0</v>
      </c>
    </row>
    <row r="38">
      <c r="A38" s="4" t="s">
        <v>194</v>
      </c>
      <c r="B38" s="5">
        <v>2020.0</v>
      </c>
      <c r="C38" s="5">
        <v>124.0</v>
      </c>
      <c r="D38" s="5">
        <v>144.0</v>
      </c>
      <c r="E38" s="6">
        <f t="shared" si="4"/>
        <v>1.161290323</v>
      </c>
      <c r="F38" s="7">
        <f t="shared" si="5"/>
        <v>0.8611111111</v>
      </c>
      <c r="G38" s="5">
        <v>0.6223396</v>
      </c>
      <c r="H38" s="5">
        <f t="shared" si="6"/>
        <v>3</v>
      </c>
      <c r="I38" s="7"/>
      <c r="J38" s="7"/>
      <c r="K38" s="7"/>
      <c r="L38" s="5">
        <v>68.0</v>
      </c>
      <c r="M38" s="7"/>
      <c r="N38" s="5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5">
        <v>200.0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5">
        <v>268.0</v>
      </c>
    </row>
    <row r="39">
      <c r="A39" s="4" t="s">
        <v>174</v>
      </c>
      <c r="B39" s="5">
        <v>2020.0</v>
      </c>
      <c r="C39" s="5">
        <v>124.0</v>
      </c>
      <c r="D39" s="5">
        <v>156.0</v>
      </c>
      <c r="E39" s="6">
        <f t="shared" si="4"/>
        <v>1.258064516</v>
      </c>
      <c r="F39" s="7">
        <f t="shared" si="5"/>
        <v>0.7948717949</v>
      </c>
      <c r="G39" s="5">
        <v>0.6475684</v>
      </c>
      <c r="H39" s="5">
        <f t="shared" si="6"/>
        <v>6</v>
      </c>
      <c r="I39" s="7"/>
      <c r="J39" s="7"/>
      <c r="K39" s="7"/>
      <c r="L39" s="5">
        <v>76.0</v>
      </c>
      <c r="M39" s="7"/>
      <c r="N39" s="5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5">
        <v>204.0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5">
        <v>280.0</v>
      </c>
    </row>
    <row r="40">
      <c r="A40" s="4" t="s">
        <v>86</v>
      </c>
      <c r="B40" s="5">
        <v>2020.0</v>
      </c>
      <c r="C40" s="5">
        <v>243.0</v>
      </c>
      <c r="D40" s="5">
        <v>75.0</v>
      </c>
      <c r="E40" s="6">
        <f t="shared" si="4"/>
        <v>0.3086419753</v>
      </c>
      <c r="F40" s="7">
        <f t="shared" si="5"/>
        <v>0.3086419753</v>
      </c>
      <c r="G40" s="5">
        <v>0.7604189</v>
      </c>
      <c r="H40" s="5">
        <f t="shared" si="6"/>
        <v>13</v>
      </c>
      <c r="I40" s="5">
        <v>211.0</v>
      </c>
      <c r="J40" s="7"/>
      <c r="K40" s="7"/>
      <c r="L40" s="5">
        <v>98.0</v>
      </c>
      <c r="M40" s="7"/>
      <c r="N40" s="5"/>
      <c r="O40" s="7"/>
      <c r="P40" s="7"/>
      <c r="Q40" s="7"/>
      <c r="R40" s="7"/>
      <c r="S40" s="5">
        <v>3.0</v>
      </c>
      <c r="T40" s="7"/>
      <c r="U40" s="7"/>
      <c r="V40" s="7"/>
      <c r="W40" s="7"/>
      <c r="X40" s="7"/>
      <c r="Y40" s="5">
        <v>4.0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5">
        <v>316.0</v>
      </c>
    </row>
    <row r="41">
      <c r="A41" s="4" t="s">
        <v>79</v>
      </c>
      <c r="B41" s="5">
        <v>2021.0</v>
      </c>
      <c r="C41" s="7">
        <f>32+237</f>
        <v>269</v>
      </c>
      <c r="D41" s="7">
        <f>12+58</f>
        <v>70</v>
      </c>
      <c r="E41" s="6">
        <f t="shared" si="4"/>
        <v>0.2602230483</v>
      </c>
      <c r="F41" s="7">
        <f t="shared" si="5"/>
        <v>0.2602230483</v>
      </c>
      <c r="G41" s="5">
        <v>0.866244</v>
      </c>
      <c r="H41" s="5">
        <f t="shared" si="6"/>
        <v>15</v>
      </c>
      <c r="I41" s="5">
        <f>25+183</f>
        <v>208</v>
      </c>
      <c r="J41" s="5">
        <f>2+20</f>
        <v>22</v>
      </c>
      <c r="K41" s="5">
        <f>6+48</f>
        <v>54</v>
      </c>
      <c r="L41" s="5">
        <v>55.0</v>
      </c>
      <c r="M41" s="7"/>
      <c r="N41" s="5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5">
        <v>339.0</v>
      </c>
    </row>
  </sheetData>
  <autoFilter ref="$A$1:$AR$41">
    <sortState ref="A1:AR41">
      <sortCondition ref="B1:B4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3" t="s">
        <v>0</v>
      </c>
    </row>
    <row r="2">
      <c r="A2" s="14" t="s">
        <v>615</v>
      </c>
    </row>
    <row r="3">
      <c r="A3" s="14" t="s">
        <v>616</v>
      </c>
    </row>
    <row r="4">
      <c r="A4" s="14" t="s">
        <v>617</v>
      </c>
    </row>
    <row r="5">
      <c r="A5" s="14" t="s">
        <v>618</v>
      </c>
    </row>
    <row r="6">
      <c r="A6" s="14" t="s">
        <v>619</v>
      </c>
    </row>
    <row r="7">
      <c r="A7" s="14" t="s">
        <v>620</v>
      </c>
    </row>
    <row r="8">
      <c r="A8" s="14" t="s">
        <v>621</v>
      </c>
    </row>
    <row r="9">
      <c r="A9" s="14" t="s">
        <v>622</v>
      </c>
    </row>
    <row r="10">
      <c r="A10" s="14" t="s">
        <v>623</v>
      </c>
    </row>
    <row r="11">
      <c r="A11" s="14" t="s">
        <v>624</v>
      </c>
    </row>
    <row r="12">
      <c r="A12" s="14" t="s">
        <v>67</v>
      </c>
    </row>
    <row r="13">
      <c r="A13" s="14" t="s">
        <v>625</v>
      </c>
    </row>
    <row r="14">
      <c r="A14" s="14" t="s">
        <v>626</v>
      </c>
    </row>
    <row r="15">
      <c r="A15" s="14" t="s">
        <v>213</v>
      </c>
    </row>
    <row r="16">
      <c r="A16" s="14" t="s">
        <v>627</v>
      </c>
    </row>
    <row r="17">
      <c r="A17" s="14" t="s">
        <v>157</v>
      </c>
    </row>
    <row r="18">
      <c r="A18" s="14" t="s">
        <v>628</v>
      </c>
    </row>
    <row r="19">
      <c r="A19" s="14" t="s">
        <v>629</v>
      </c>
    </row>
    <row r="20">
      <c r="A20" s="14" t="s">
        <v>158</v>
      </c>
    </row>
    <row r="21">
      <c r="A21" s="14" t="s">
        <v>630</v>
      </c>
    </row>
    <row r="22">
      <c r="A22" s="14" t="s">
        <v>110</v>
      </c>
    </row>
    <row r="23">
      <c r="A23" s="14" t="s">
        <v>631</v>
      </c>
    </row>
    <row r="24">
      <c r="A24" s="14" t="s">
        <v>632</v>
      </c>
    </row>
    <row r="25">
      <c r="A25" s="14" t="s">
        <v>633</v>
      </c>
    </row>
    <row r="26">
      <c r="A26" s="14" t="s">
        <v>148</v>
      </c>
    </row>
    <row r="27">
      <c r="A27" s="14" t="s">
        <v>73</v>
      </c>
    </row>
    <row r="28">
      <c r="A28" s="14" t="s">
        <v>634</v>
      </c>
    </row>
    <row r="29">
      <c r="A29" s="14" t="s">
        <v>66</v>
      </c>
    </row>
    <row r="30">
      <c r="A30" s="14" t="s">
        <v>635</v>
      </c>
    </row>
    <row r="31">
      <c r="A31" s="14" t="s">
        <v>636</v>
      </c>
    </row>
    <row r="32">
      <c r="A32" s="14" t="s">
        <v>163</v>
      </c>
    </row>
    <row r="33">
      <c r="A33" s="14" t="s">
        <v>106</v>
      </c>
    </row>
    <row r="34">
      <c r="A34" s="14" t="s">
        <v>637</v>
      </c>
    </row>
    <row r="35">
      <c r="A35" s="14" t="s">
        <v>638</v>
      </c>
    </row>
    <row r="36">
      <c r="A36" s="14" t="s">
        <v>639</v>
      </c>
    </row>
    <row r="37">
      <c r="A37" s="14" t="s">
        <v>90</v>
      </c>
    </row>
    <row r="38">
      <c r="A38" s="14" t="s">
        <v>640</v>
      </c>
    </row>
    <row r="39">
      <c r="A39" s="14" t="s">
        <v>641</v>
      </c>
    </row>
    <row r="40">
      <c r="A40" s="14" t="s">
        <v>642</v>
      </c>
    </row>
    <row r="41">
      <c r="A41" s="14" t="s">
        <v>643</v>
      </c>
    </row>
    <row r="42">
      <c r="A42" s="14" t="s">
        <v>644</v>
      </c>
    </row>
    <row r="43">
      <c r="A43" s="14" t="s">
        <v>645</v>
      </c>
    </row>
    <row r="44">
      <c r="A44" s="14" t="s">
        <v>646</v>
      </c>
    </row>
    <row r="45">
      <c r="A45" s="14" t="s">
        <v>647</v>
      </c>
    </row>
    <row r="46">
      <c r="A46" s="14" t="s">
        <v>648</v>
      </c>
    </row>
    <row r="47">
      <c r="A47" s="14" t="s">
        <v>649</v>
      </c>
    </row>
    <row r="48">
      <c r="A48" s="14" t="s">
        <v>650</v>
      </c>
    </row>
    <row r="49">
      <c r="A49" s="14" t="s">
        <v>651</v>
      </c>
    </row>
    <row r="50">
      <c r="A50" s="14" t="s">
        <v>96</v>
      </c>
    </row>
    <row r="51">
      <c r="A51" s="14" t="s">
        <v>652</v>
      </c>
    </row>
    <row r="52">
      <c r="A52" s="14" t="s">
        <v>653</v>
      </c>
    </row>
    <row r="53">
      <c r="A53" s="14" t="s">
        <v>654</v>
      </c>
    </row>
    <row r="54">
      <c r="A54" s="14" t="s">
        <v>655</v>
      </c>
    </row>
    <row r="55">
      <c r="A55" s="14" t="s">
        <v>226</v>
      </c>
    </row>
    <row r="56">
      <c r="A56" s="14" t="s">
        <v>656</v>
      </c>
    </row>
    <row r="57">
      <c r="A57" s="14" t="s">
        <v>657</v>
      </c>
    </row>
    <row r="58">
      <c r="A58" s="14" t="s">
        <v>202</v>
      </c>
    </row>
    <row r="59">
      <c r="A59" s="14" t="s">
        <v>658</v>
      </c>
    </row>
    <row r="60">
      <c r="A60" s="14" t="s">
        <v>204</v>
      </c>
    </row>
    <row r="61">
      <c r="A61" s="14" t="s">
        <v>659</v>
      </c>
    </row>
    <row r="62">
      <c r="A62" s="14" t="s">
        <v>660</v>
      </c>
    </row>
    <row r="63">
      <c r="A63" s="14" t="s">
        <v>661</v>
      </c>
    </row>
    <row r="64">
      <c r="A64" s="14" t="s">
        <v>662</v>
      </c>
    </row>
    <row r="65">
      <c r="A65" s="14" t="s">
        <v>663</v>
      </c>
    </row>
    <row r="66">
      <c r="A66" s="14" t="s">
        <v>664</v>
      </c>
    </row>
    <row r="67">
      <c r="A67" s="14" t="s">
        <v>665</v>
      </c>
    </row>
    <row r="68">
      <c r="A68" s="14" t="s">
        <v>71</v>
      </c>
    </row>
    <row r="69">
      <c r="A69" s="14" t="s">
        <v>666</v>
      </c>
    </row>
    <row r="70">
      <c r="A70" s="14" t="s">
        <v>667</v>
      </c>
    </row>
    <row r="71">
      <c r="A71" s="14" t="s">
        <v>668</v>
      </c>
    </row>
    <row r="72">
      <c r="A72" s="14" t="s">
        <v>669</v>
      </c>
    </row>
    <row r="73">
      <c r="A73" s="14" t="s">
        <v>69</v>
      </c>
    </row>
    <row r="74">
      <c r="A74" s="14" t="s">
        <v>670</v>
      </c>
    </row>
    <row r="75">
      <c r="A75" s="14" t="s">
        <v>671</v>
      </c>
    </row>
    <row r="76">
      <c r="A76" s="14" t="s">
        <v>159</v>
      </c>
    </row>
    <row r="77">
      <c r="A77" s="14" t="s">
        <v>672</v>
      </c>
    </row>
    <row r="78">
      <c r="A78" s="14" t="s">
        <v>191</v>
      </c>
    </row>
    <row r="79">
      <c r="A79" s="14" t="s">
        <v>673</v>
      </c>
    </row>
    <row r="80">
      <c r="A80" s="14" t="s">
        <v>674</v>
      </c>
    </row>
    <row r="81">
      <c r="A81" s="14" t="s">
        <v>675</v>
      </c>
    </row>
    <row r="82">
      <c r="A82" s="14" t="s">
        <v>676</v>
      </c>
    </row>
    <row r="83">
      <c r="A83" s="14" t="s">
        <v>677</v>
      </c>
    </row>
    <row r="84">
      <c r="A84" s="14" t="s">
        <v>227</v>
      </c>
    </row>
    <row r="85">
      <c r="A85" s="14" t="s">
        <v>108</v>
      </c>
    </row>
    <row r="86">
      <c r="A86" s="14" t="s">
        <v>678</v>
      </c>
    </row>
    <row r="87">
      <c r="A87" s="14" t="s">
        <v>65</v>
      </c>
    </row>
    <row r="88">
      <c r="A88" s="14" t="s">
        <v>679</v>
      </c>
    </row>
    <row r="89">
      <c r="A89" s="14" t="s">
        <v>680</v>
      </c>
    </row>
    <row r="90">
      <c r="A90" s="14" t="s">
        <v>681</v>
      </c>
    </row>
    <row r="91">
      <c r="A91" s="14" t="s">
        <v>682</v>
      </c>
    </row>
    <row r="92">
      <c r="A92" s="14" t="s">
        <v>154</v>
      </c>
    </row>
    <row r="93">
      <c r="A93" s="14" t="s">
        <v>683</v>
      </c>
    </row>
    <row r="94">
      <c r="A94" s="14" t="s">
        <v>684</v>
      </c>
    </row>
    <row r="95">
      <c r="A95" s="14" t="s">
        <v>207</v>
      </c>
    </row>
    <row r="96">
      <c r="A96" s="14" t="s">
        <v>685</v>
      </c>
    </row>
    <row r="97">
      <c r="A97" s="14" t="s">
        <v>686</v>
      </c>
    </row>
    <row r="98">
      <c r="A98" s="14" t="s">
        <v>687</v>
      </c>
    </row>
    <row r="99">
      <c r="A99" s="14" t="s">
        <v>688</v>
      </c>
    </row>
    <row r="100">
      <c r="A100" s="14" t="s">
        <v>689</v>
      </c>
    </row>
    <row r="101">
      <c r="A101" s="14" t="s">
        <v>690</v>
      </c>
    </row>
    <row r="102">
      <c r="A102" s="14" t="s">
        <v>228</v>
      </c>
    </row>
    <row r="103">
      <c r="A103" s="14" t="s">
        <v>128</v>
      </c>
    </row>
    <row r="104">
      <c r="A104" s="14" t="s">
        <v>44</v>
      </c>
    </row>
    <row r="105">
      <c r="A105" s="14" t="s">
        <v>691</v>
      </c>
    </row>
    <row r="106">
      <c r="A106" s="14" t="s">
        <v>692</v>
      </c>
    </row>
    <row r="107">
      <c r="A107" s="14" t="s">
        <v>693</v>
      </c>
    </row>
    <row r="108">
      <c r="A108" s="14" t="s">
        <v>152</v>
      </c>
    </row>
    <row r="109">
      <c r="A109" s="14" t="s">
        <v>694</v>
      </c>
    </row>
    <row r="110">
      <c r="A110" s="14" t="s">
        <v>105</v>
      </c>
    </row>
    <row r="111">
      <c r="A111" s="14" t="s">
        <v>695</v>
      </c>
    </row>
    <row r="112">
      <c r="A112" s="14" t="s">
        <v>696</v>
      </c>
    </row>
    <row r="113">
      <c r="A113" s="14" t="s">
        <v>697</v>
      </c>
    </row>
    <row r="114">
      <c r="A114" s="14" t="s">
        <v>698</v>
      </c>
    </row>
    <row r="115">
      <c r="A115" s="14" t="s">
        <v>699</v>
      </c>
    </row>
    <row r="116">
      <c r="A116" s="14" t="s">
        <v>700</v>
      </c>
    </row>
    <row r="117">
      <c r="A117" s="14" t="s">
        <v>701</v>
      </c>
    </row>
    <row r="118">
      <c r="A118" s="14" t="s">
        <v>229</v>
      </c>
    </row>
    <row r="119">
      <c r="A119" s="14" t="s">
        <v>702</v>
      </c>
    </row>
    <row r="120">
      <c r="A120" s="14" t="s">
        <v>177</v>
      </c>
    </row>
    <row r="121">
      <c r="A121" s="14" t="s">
        <v>81</v>
      </c>
    </row>
    <row r="122">
      <c r="A122" s="14" t="s">
        <v>703</v>
      </c>
    </row>
    <row r="123">
      <c r="A123" s="14" t="s">
        <v>704</v>
      </c>
    </row>
    <row r="124">
      <c r="A124" s="14" t="s">
        <v>45</v>
      </c>
    </row>
    <row r="125">
      <c r="A125" s="14" t="s">
        <v>705</v>
      </c>
    </row>
    <row r="126">
      <c r="A126" s="14" t="s">
        <v>706</v>
      </c>
    </row>
    <row r="127">
      <c r="A127" s="14" t="s">
        <v>707</v>
      </c>
    </row>
    <row r="128">
      <c r="A128" s="14" t="s">
        <v>211</v>
      </c>
    </row>
    <row r="129">
      <c r="A129" s="14" t="s">
        <v>221</v>
      </c>
    </row>
    <row r="130">
      <c r="A130" s="14" t="s">
        <v>708</v>
      </c>
    </row>
    <row r="131">
      <c r="A131" s="14" t="s">
        <v>125</v>
      </c>
    </row>
    <row r="132">
      <c r="A132" s="14" t="s">
        <v>709</v>
      </c>
    </row>
    <row r="133">
      <c r="A133" s="14" t="s">
        <v>710</v>
      </c>
    </row>
    <row r="134">
      <c r="A134" s="14" t="s">
        <v>711</v>
      </c>
    </row>
    <row r="135">
      <c r="A135" s="14" t="s">
        <v>712</v>
      </c>
    </row>
    <row r="136">
      <c r="A136" s="14" t="s">
        <v>713</v>
      </c>
    </row>
    <row r="137">
      <c r="A137" s="14" t="s">
        <v>78</v>
      </c>
    </row>
    <row r="138">
      <c r="A138" s="14" t="s">
        <v>714</v>
      </c>
    </row>
    <row r="139">
      <c r="A139" s="14" t="s">
        <v>217</v>
      </c>
    </row>
    <row r="140">
      <c r="A140" s="14" t="s">
        <v>715</v>
      </c>
    </row>
    <row r="141">
      <c r="A141" s="14" t="s">
        <v>716</v>
      </c>
    </row>
    <row r="142">
      <c r="A142" s="14" t="s">
        <v>717</v>
      </c>
    </row>
    <row r="143">
      <c r="A143" s="14" t="s">
        <v>718</v>
      </c>
    </row>
    <row r="144">
      <c r="A144" s="14" t="s">
        <v>719</v>
      </c>
    </row>
    <row r="145">
      <c r="A145" s="14" t="s">
        <v>720</v>
      </c>
    </row>
    <row r="146">
      <c r="A146" s="14" t="s">
        <v>195</v>
      </c>
    </row>
    <row r="147">
      <c r="A147" s="14" t="s">
        <v>721</v>
      </c>
    </row>
    <row r="148">
      <c r="A148" s="14" t="s">
        <v>722</v>
      </c>
    </row>
    <row r="149">
      <c r="A149" s="14" t="s">
        <v>149</v>
      </c>
    </row>
    <row r="150">
      <c r="A150" s="14" t="s">
        <v>723</v>
      </c>
    </row>
    <row r="151">
      <c r="A151" s="14" t="s">
        <v>724</v>
      </c>
    </row>
    <row r="152">
      <c r="A152" s="14" t="s">
        <v>725</v>
      </c>
    </row>
    <row r="153">
      <c r="A153" s="14" t="s">
        <v>212</v>
      </c>
    </row>
    <row r="154">
      <c r="A154" s="14" t="s">
        <v>132</v>
      </c>
    </row>
    <row r="155">
      <c r="A155" s="14" t="s">
        <v>726</v>
      </c>
    </row>
    <row r="156">
      <c r="A156" s="14" t="s">
        <v>727</v>
      </c>
    </row>
    <row r="157">
      <c r="A157" s="14" t="s">
        <v>129</v>
      </c>
    </row>
    <row r="158">
      <c r="A158" s="14" t="s">
        <v>215</v>
      </c>
    </row>
    <row r="159">
      <c r="A159" s="14" t="s">
        <v>131</v>
      </c>
    </row>
    <row r="160">
      <c r="A160" s="14" t="s">
        <v>76</v>
      </c>
    </row>
    <row r="161">
      <c r="A161" s="14" t="s">
        <v>75</v>
      </c>
    </row>
    <row r="162">
      <c r="A162" s="14" t="s">
        <v>728</v>
      </c>
    </row>
    <row r="163">
      <c r="A163" s="14" t="s">
        <v>729</v>
      </c>
    </row>
    <row r="164">
      <c r="A164" s="14" t="s">
        <v>730</v>
      </c>
    </row>
    <row r="165">
      <c r="A165" s="14" t="s">
        <v>731</v>
      </c>
    </row>
    <row r="166">
      <c r="A166" s="14" t="s">
        <v>732</v>
      </c>
    </row>
    <row r="167">
      <c r="A167" s="14" t="s">
        <v>733</v>
      </c>
    </row>
    <row r="168">
      <c r="A168" s="14" t="s">
        <v>734</v>
      </c>
    </row>
    <row r="169">
      <c r="A169" s="14" t="s">
        <v>735</v>
      </c>
    </row>
    <row r="170">
      <c r="A170" s="14" t="s">
        <v>736</v>
      </c>
    </row>
    <row r="171">
      <c r="A171" s="14" t="s">
        <v>737</v>
      </c>
    </row>
    <row r="172">
      <c r="A172" s="14" t="s">
        <v>738</v>
      </c>
    </row>
    <row r="173">
      <c r="A173" s="14" t="s">
        <v>739</v>
      </c>
    </row>
    <row r="174">
      <c r="A174" s="14" t="s">
        <v>230</v>
      </c>
    </row>
    <row r="175">
      <c r="A175" s="14" t="s">
        <v>740</v>
      </c>
    </row>
    <row r="176">
      <c r="A176" s="14" t="s">
        <v>94</v>
      </c>
    </row>
    <row r="177">
      <c r="A177" s="14" t="s">
        <v>741</v>
      </c>
    </row>
    <row r="178">
      <c r="A178" s="14" t="s">
        <v>742</v>
      </c>
    </row>
    <row r="179">
      <c r="A179" s="14" t="s">
        <v>184</v>
      </c>
    </row>
    <row r="180">
      <c r="A180" s="14" t="s">
        <v>743</v>
      </c>
    </row>
    <row r="181">
      <c r="A181" s="14" t="s">
        <v>744</v>
      </c>
    </row>
    <row r="182">
      <c r="A182" s="14" t="s">
        <v>210</v>
      </c>
    </row>
    <row r="183">
      <c r="A183" s="14" t="s">
        <v>231</v>
      </c>
    </row>
    <row r="184">
      <c r="A184" s="14" t="s">
        <v>745</v>
      </c>
    </row>
    <row r="185">
      <c r="A185" s="14" t="s">
        <v>746</v>
      </c>
    </row>
    <row r="186">
      <c r="A186" s="14" t="s">
        <v>747</v>
      </c>
    </row>
    <row r="187">
      <c r="A187" s="14" t="s">
        <v>748</v>
      </c>
    </row>
    <row r="188">
      <c r="A188" s="14" t="s">
        <v>749</v>
      </c>
    </row>
    <row r="189">
      <c r="A189" s="14" t="s">
        <v>750</v>
      </c>
    </row>
    <row r="190">
      <c r="A190" s="14" t="s">
        <v>751</v>
      </c>
    </row>
    <row r="191">
      <c r="A191" s="14" t="s">
        <v>752</v>
      </c>
    </row>
    <row r="192">
      <c r="A192" s="14" t="s">
        <v>753</v>
      </c>
    </row>
    <row r="193">
      <c r="A193" s="14" t="s">
        <v>754</v>
      </c>
    </row>
    <row r="194">
      <c r="A194" s="14" t="s">
        <v>755</v>
      </c>
    </row>
    <row r="195">
      <c r="A195" s="14" t="s">
        <v>97</v>
      </c>
    </row>
    <row r="196">
      <c r="A196" s="14" t="s">
        <v>209</v>
      </c>
    </row>
    <row r="197">
      <c r="A197" s="14" t="s">
        <v>756</v>
      </c>
    </row>
    <row r="198">
      <c r="A198" s="14" t="s">
        <v>757</v>
      </c>
    </row>
    <row r="199">
      <c r="A199" s="14" t="s">
        <v>758</v>
      </c>
    </row>
    <row r="200">
      <c r="A200" s="14" t="s">
        <v>190</v>
      </c>
    </row>
    <row r="201">
      <c r="A201" s="14" t="s">
        <v>759</v>
      </c>
    </row>
    <row r="202">
      <c r="A202" s="14" t="s">
        <v>760</v>
      </c>
    </row>
    <row r="203">
      <c r="A203" s="14" t="s">
        <v>761</v>
      </c>
    </row>
    <row r="204">
      <c r="A204" s="14" t="s">
        <v>74</v>
      </c>
    </row>
    <row r="205">
      <c r="A205" s="14" t="s">
        <v>762</v>
      </c>
    </row>
    <row r="206">
      <c r="A206" s="14" t="s">
        <v>193</v>
      </c>
    </row>
    <row r="207">
      <c r="A207" s="14" t="s">
        <v>763</v>
      </c>
    </row>
    <row r="208">
      <c r="A208" s="14" t="s">
        <v>764</v>
      </c>
    </row>
    <row r="209">
      <c r="A209" s="14" t="s">
        <v>765</v>
      </c>
    </row>
    <row r="210">
      <c r="A210" s="14" t="s">
        <v>766</v>
      </c>
    </row>
    <row r="211">
      <c r="A211" s="14" t="s">
        <v>767</v>
      </c>
    </row>
    <row r="212">
      <c r="A212" s="14" t="s">
        <v>768</v>
      </c>
    </row>
    <row r="213">
      <c r="A213" s="14" t="s">
        <v>232</v>
      </c>
    </row>
    <row r="214">
      <c r="A214" s="14" t="s">
        <v>769</v>
      </c>
    </row>
    <row r="215">
      <c r="A215" s="14" t="s">
        <v>770</v>
      </c>
    </row>
    <row r="216">
      <c r="A216" s="14" t="s">
        <v>771</v>
      </c>
    </row>
    <row r="217">
      <c r="A217" s="14" t="s">
        <v>141</v>
      </c>
    </row>
    <row r="218">
      <c r="A218" s="14" t="s">
        <v>772</v>
      </c>
    </row>
    <row r="219">
      <c r="A219" s="14" t="s">
        <v>773</v>
      </c>
    </row>
    <row r="220">
      <c r="A220" s="14" t="s">
        <v>774</v>
      </c>
    </row>
    <row r="221">
      <c r="A221" s="14" t="s">
        <v>775</v>
      </c>
    </row>
    <row r="222">
      <c r="A222" s="14" t="s">
        <v>776</v>
      </c>
    </row>
    <row r="223">
      <c r="A223" s="14" t="s">
        <v>777</v>
      </c>
    </row>
    <row r="224">
      <c r="A224" s="14" t="s">
        <v>778</v>
      </c>
    </row>
    <row r="225">
      <c r="A225" s="14" t="s">
        <v>779</v>
      </c>
    </row>
    <row r="226">
      <c r="A226" s="14" t="s">
        <v>780</v>
      </c>
    </row>
    <row r="227">
      <c r="A227" s="14" t="s">
        <v>174</v>
      </c>
    </row>
    <row r="228">
      <c r="A228" s="14" t="s">
        <v>781</v>
      </c>
    </row>
    <row r="229">
      <c r="A229" s="14" t="s">
        <v>782</v>
      </c>
    </row>
    <row r="230">
      <c r="A230" s="14" t="s">
        <v>111</v>
      </c>
    </row>
    <row r="231">
      <c r="A231" s="14" t="s">
        <v>135</v>
      </c>
    </row>
    <row r="232">
      <c r="A232" s="14" t="s">
        <v>783</v>
      </c>
    </row>
    <row r="233">
      <c r="A233" s="14" t="s">
        <v>200</v>
      </c>
    </row>
    <row r="234">
      <c r="A234" s="14" t="s">
        <v>784</v>
      </c>
    </row>
    <row r="235">
      <c r="A235" s="14" t="s">
        <v>785</v>
      </c>
    </row>
    <row r="236">
      <c r="A236" s="14" t="s">
        <v>786</v>
      </c>
    </row>
    <row r="237">
      <c r="A237" s="14" t="s">
        <v>787</v>
      </c>
    </row>
    <row r="238">
      <c r="A238" s="14" t="s">
        <v>46</v>
      </c>
    </row>
    <row r="239">
      <c r="A239" s="14" t="s">
        <v>788</v>
      </c>
    </row>
    <row r="240">
      <c r="A240" s="14" t="s">
        <v>222</v>
      </c>
    </row>
    <row r="241">
      <c r="A241" s="14" t="s">
        <v>789</v>
      </c>
    </row>
    <row r="242">
      <c r="A242" s="14" t="s">
        <v>790</v>
      </c>
    </row>
    <row r="243">
      <c r="A243" s="14" t="s">
        <v>791</v>
      </c>
    </row>
    <row r="244">
      <c r="A244" s="14" t="s">
        <v>70</v>
      </c>
    </row>
    <row r="245">
      <c r="A245" s="14" t="s">
        <v>72</v>
      </c>
    </row>
    <row r="246">
      <c r="A246" s="14" t="s">
        <v>792</v>
      </c>
    </row>
    <row r="247">
      <c r="A247" s="14" t="s">
        <v>793</v>
      </c>
    </row>
    <row r="248">
      <c r="A248" s="14" t="s">
        <v>794</v>
      </c>
    </row>
    <row r="249">
      <c r="A249" s="14" t="s">
        <v>795</v>
      </c>
    </row>
    <row r="250">
      <c r="A250" s="14" t="s">
        <v>796</v>
      </c>
    </row>
    <row r="251">
      <c r="A251" s="14" t="s">
        <v>797</v>
      </c>
    </row>
    <row r="252">
      <c r="A252" s="14" t="s">
        <v>798</v>
      </c>
    </row>
    <row r="253">
      <c r="A253" s="14" t="s">
        <v>142</v>
      </c>
    </row>
    <row r="254">
      <c r="A254" s="14" t="s">
        <v>799</v>
      </c>
    </row>
    <row r="255">
      <c r="A255" s="14" t="s">
        <v>47</v>
      </c>
    </row>
    <row r="256">
      <c r="A256" s="14" t="s">
        <v>48</v>
      </c>
    </row>
    <row r="257">
      <c r="A257" s="14" t="s">
        <v>118</v>
      </c>
    </row>
    <row r="258">
      <c r="A258" s="14" t="s">
        <v>233</v>
      </c>
    </row>
    <row r="259">
      <c r="A259" s="14" t="s">
        <v>223</v>
      </c>
    </row>
    <row r="260">
      <c r="A260" s="14" t="s">
        <v>800</v>
      </c>
    </row>
    <row r="261">
      <c r="A261" s="14" t="s">
        <v>801</v>
      </c>
    </row>
    <row r="262">
      <c r="A262" s="14" t="s">
        <v>802</v>
      </c>
    </row>
    <row r="263">
      <c r="A263" s="14" t="s">
        <v>803</v>
      </c>
    </row>
    <row r="264">
      <c r="A264" s="14" t="s">
        <v>804</v>
      </c>
    </row>
    <row r="265">
      <c r="A265" s="14" t="s">
        <v>139</v>
      </c>
    </row>
    <row r="266">
      <c r="A266" s="14" t="s">
        <v>805</v>
      </c>
    </row>
    <row r="267">
      <c r="A267" s="14" t="s">
        <v>806</v>
      </c>
    </row>
    <row r="268">
      <c r="A268" s="14" t="s">
        <v>807</v>
      </c>
    </row>
    <row r="269">
      <c r="A269" s="14" t="s">
        <v>49</v>
      </c>
    </row>
    <row r="270">
      <c r="A270" s="14" t="s">
        <v>196</v>
      </c>
    </row>
    <row r="271">
      <c r="A271" s="14" t="s">
        <v>808</v>
      </c>
    </row>
    <row r="272">
      <c r="A272" s="14" t="s">
        <v>809</v>
      </c>
    </row>
    <row r="273">
      <c r="A273" s="14" t="s">
        <v>810</v>
      </c>
    </row>
    <row r="274">
      <c r="A274" s="14" t="s">
        <v>811</v>
      </c>
    </row>
    <row r="275">
      <c r="A275" s="14" t="s">
        <v>130</v>
      </c>
    </row>
    <row r="276">
      <c r="A276" s="14" t="s">
        <v>812</v>
      </c>
    </row>
    <row r="277">
      <c r="A277" s="14" t="s">
        <v>234</v>
      </c>
    </row>
    <row r="278">
      <c r="A278" s="14" t="s">
        <v>235</v>
      </c>
    </row>
    <row r="279">
      <c r="A279" s="14" t="s">
        <v>813</v>
      </c>
    </row>
    <row r="280">
      <c r="A280" s="14" t="s">
        <v>814</v>
      </c>
    </row>
    <row r="281">
      <c r="A281" s="14" t="s">
        <v>815</v>
      </c>
    </row>
    <row r="282">
      <c r="A282" s="14" t="s">
        <v>150</v>
      </c>
    </row>
    <row r="283">
      <c r="A283" s="14" t="s">
        <v>816</v>
      </c>
    </row>
    <row r="284">
      <c r="A284" s="14" t="s">
        <v>179</v>
      </c>
    </row>
    <row r="285">
      <c r="A285" s="14" t="s">
        <v>817</v>
      </c>
    </row>
    <row r="286">
      <c r="A286" s="14" t="s">
        <v>818</v>
      </c>
    </row>
    <row r="287">
      <c r="A287" s="14" t="s">
        <v>153</v>
      </c>
    </row>
    <row r="288">
      <c r="A288" s="14" t="s">
        <v>819</v>
      </c>
    </row>
    <row r="289">
      <c r="A289" s="14" t="s">
        <v>820</v>
      </c>
    </row>
    <row r="290">
      <c r="A290" s="14" t="s">
        <v>821</v>
      </c>
    </row>
    <row r="291">
      <c r="A291" s="14" t="s">
        <v>822</v>
      </c>
    </row>
    <row r="292">
      <c r="A292" s="14" t="s">
        <v>92</v>
      </c>
    </row>
    <row r="293">
      <c r="A293" s="14" t="s">
        <v>823</v>
      </c>
    </row>
    <row r="294">
      <c r="A294" s="14" t="s">
        <v>824</v>
      </c>
    </row>
    <row r="295">
      <c r="A295" s="14" t="s">
        <v>825</v>
      </c>
    </row>
    <row r="296">
      <c r="A296" s="14" t="s">
        <v>826</v>
      </c>
    </row>
    <row r="297">
      <c r="A297" s="14" t="s">
        <v>827</v>
      </c>
    </row>
    <row r="298">
      <c r="A298" s="14" t="s">
        <v>828</v>
      </c>
    </row>
    <row r="299">
      <c r="A299" s="14" t="s">
        <v>829</v>
      </c>
    </row>
    <row r="300">
      <c r="A300" s="14" t="s">
        <v>830</v>
      </c>
    </row>
    <row r="301">
      <c r="A301" s="14" t="s">
        <v>831</v>
      </c>
    </row>
    <row r="302">
      <c r="A302" s="14" t="s">
        <v>172</v>
      </c>
    </row>
    <row r="303">
      <c r="A303" s="14" t="s">
        <v>121</v>
      </c>
    </row>
    <row r="304">
      <c r="A304" s="14" t="s">
        <v>832</v>
      </c>
    </row>
    <row r="305">
      <c r="A305" s="14" t="s">
        <v>160</v>
      </c>
    </row>
    <row r="306">
      <c r="A306" s="14" t="s">
        <v>236</v>
      </c>
    </row>
    <row r="307">
      <c r="A307" s="14" t="s">
        <v>833</v>
      </c>
    </row>
    <row r="308">
      <c r="A308" s="14" t="s">
        <v>834</v>
      </c>
    </row>
    <row r="309">
      <c r="A309" s="14" t="s">
        <v>835</v>
      </c>
    </row>
    <row r="310">
      <c r="A310" s="14" t="s">
        <v>836</v>
      </c>
    </row>
    <row r="311">
      <c r="A311" s="14" t="s">
        <v>837</v>
      </c>
    </row>
    <row r="312">
      <c r="A312" s="14" t="s">
        <v>838</v>
      </c>
    </row>
    <row r="313">
      <c r="A313" s="14" t="s">
        <v>167</v>
      </c>
    </row>
    <row r="314">
      <c r="A314" s="14" t="s">
        <v>839</v>
      </c>
    </row>
    <row r="315">
      <c r="A315" s="14" t="s">
        <v>840</v>
      </c>
    </row>
    <row r="316">
      <c r="A316" s="14" t="s">
        <v>841</v>
      </c>
    </row>
    <row r="317">
      <c r="A317" s="14" t="s">
        <v>842</v>
      </c>
    </row>
    <row r="318">
      <c r="A318" s="14" t="s">
        <v>126</v>
      </c>
    </row>
    <row r="319">
      <c r="A319" s="14" t="s">
        <v>843</v>
      </c>
    </row>
    <row r="320">
      <c r="A320" s="14" t="s">
        <v>218</v>
      </c>
    </row>
    <row r="321">
      <c r="A321" s="14" t="s">
        <v>844</v>
      </c>
    </row>
    <row r="322">
      <c r="A322" s="14" t="s">
        <v>845</v>
      </c>
    </row>
    <row r="323">
      <c r="A323" s="14" t="s">
        <v>846</v>
      </c>
    </row>
    <row r="324">
      <c r="A324" s="14" t="s">
        <v>847</v>
      </c>
    </row>
    <row r="325">
      <c r="A325" s="14" t="s">
        <v>848</v>
      </c>
    </row>
    <row r="326">
      <c r="A326" s="14" t="s">
        <v>199</v>
      </c>
    </row>
    <row r="327">
      <c r="A327" s="14" t="s">
        <v>849</v>
      </c>
    </row>
    <row r="328">
      <c r="A328" s="14" t="s">
        <v>850</v>
      </c>
    </row>
    <row r="329">
      <c r="A329" s="14" t="s">
        <v>851</v>
      </c>
    </row>
    <row r="330">
      <c r="A330" s="14" t="s">
        <v>852</v>
      </c>
    </row>
    <row r="331">
      <c r="A331" s="14" t="s">
        <v>853</v>
      </c>
    </row>
    <row r="332">
      <c r="A332" s="14" t="s">
        <v>102</v>
      </c>
    </row>
    <row r="333">
      <c r="A333" s="14" t="s">
        <v>854</v>
      </c>
    </row>
    <row r="334">
      <c r="A334" s="14" t="s">
        <v>50</v>
      </c>
    </row>
    <row r="335">
      <c r="A335" s="14" t="s">
        <v>855</v>
      </c>
    </row>
    <row r="336">
      <c r="A336" s="14" t="s">
        <v>187</v>
      </c>
    </row>
    <row r="337">
      <c r="A337" s="14" t="s">
        <v>856</v>
      </c>
    </row>
    <row r="338">
      <c r="A338" s="14" t="s">
        <v>857</v>
      </c>
    </row>
    <row r="339">
      <c r="A339" s="14" t="s">
        <v>858</v>
      </c>
    </row>
    <row r="340">
      <c r="A340" s="14" t="s">
        <v>137</v>
      </c>
    </row>
    <row r="341">
      <c r="A341" s="14" t="s">
        <v>101</v>
      </c>
    </row>
    <row r="342">
      <c r="A342" s="14" t="s">
        <v>859</v>
      </c>
    </row>
    <row r="343">
      <c r="A343" s="14" t="s">
        <v>860</v>
      </c>
    </row>
    <row r="344">
      <c r="A344" s="14" t="s">
        <v>861</v>
      </c>
    </row>
    <row r="345">
      <c r="A345" s="14" t="s">
        <v>862</v>
      </c>
    </row>
    <row r="346">
      <c r="A346" s="14" t="s">
        <v>99</v>
      </c>
    </row>
    <row r="347">
      <c r="A347" s="14" t="s">
        <v>863</v>
      </c>
    </row>
    <row r="348">
      <c r="A348" s="14" t="s">
        <v>864</v>
      </c>
    </row>
    <row r="349">
      <c r="A349" s="14" t="s">
        <v>865</v>
      </c>
    </row>
    <row r="350">
      <c r="A350" s="14" t="s">
        <v>866</v>
      </c>
    </row>
    <row r="351">
      <c r="A351" s="14" t="s">
        <v>867</v>
      </c>
    </row>
    <row r="352">
      <c r="A352" s="14" t="s">
        <v>868</v>
      </c>
    </row>
    <row r="353">
      <c r="A353" s="14" t="s">
        <v>869</v>
      </c>
    </row>
    <row r="354">
      <c r="A354" s="14" t="s">
        <v>870</v>
      </c>
    </row>
    <row r="355">
      <c r="A355" s="14" t="s">
        <v>138</v>
      </c>
    </row>
    <row r="356">
      <c r="A356" s="14" t="s">
        <v>871</v>
      </c>
    </row>
    <row r="357">
      <c r="A357" s="14" t="s">
        <v>51</v>
      </c>
    </row>
    <row r="358">
      <c r="A358" s="14" t="s">
        <v>872</v>
      </c>
    </row>
    <row r="359">
      <c r="A359" s="14" t="s">
        <v>237</v>
      </c>
    </row>
    <row r="360">
      <c r="A360" s="14" t="s">
        <v>873</v>
      </c>
    </row>
    <row r="361">
      <c r="A361" s="14" t="s">
        <v>874</v>
      </c>
    </row>
    <row r="362">
      <c r="A362" s="14" t="s">
        <v>136</v>
      </c>
    </row>
    <row r="363">
      <c r="A363" s="14" t="s">
        <v>875</v>
      </c>
    </row>
    <row r="364">
      <c r="A364" s="14" t="s">
        <v>876</v>
      </c>
    </row>
    <row r="365">
      <c r="A365" s="14" t="s">
        <v>877</v>
      </c>
    </row>
    <row r="366">
      <c r="A366" s="14" t="s">
        <v>238</v>
      </c>
    </row>
    <row r="367">
      <c r="A367" s="14" t="s">
        <v>878</v>
      </c>
    </row>
    <row r="368">
      <c r="A368" s="14" t="s">
        <v>879</v>
      </c>
    </row>
    <row r="369">
      <c r="A369" s="14" t="s">
        <v>880</v>
      </c>
    </row>
    <row r="370">
      <c r="A370" s="14" t="s">
        <v>82</v>
      </c>
    </row>
    <row r="371">
      <c r="A371" s="14" t="s">
        <v>169</v>
      </c>
    </row>
    <row r="372">
      <c r="A372" s="14" t="s">
        <v>68</v>
      </c>
    </row>
    <row r="373">
      <c r="A373" s="14" t="s">
        <v>52</v>
      </c>
    </row>
    <row r="374">
      <c r="A374" s="14" t="s">
        <v>881</v>
      </c>
    </row>
    <row r="375">
      <c r="A375" s="14" t="s">
        <v>882</v>
      </c>
    </row>
    <row r="376">
      <c r="A376" s="14" t="s">
        <v>883</v>
      </c>
    </row>
    <row r="377">
      <c r="A377" s="14" t="s">
        <v>884</v>
      </c>
    </row>
    <row r="378">
      <c r="A378" s="14" t="s">
        <v>885</v>
      </c>
    </row>
    <row r="379">
      <c r="A379" s="14" t="s">
        <v>886</v>
      </c>
    </row>
    <row r="380">
      <c r="A380" s="14" t="s">
        <v>887</v>
      </c>
    </row>
    <row r="381">
      <c r="A381" s="14" t="s">
        <v>888</v>
      </c>
    </row>
    <row r="382">
      <c r="A382" s="14" t="s">
        <v>889</v>
      </c>
    </row>
    <row r="383">
      <c r="A383" s="14" t="s">
        <v>53</v>
      </c>
    </row>
    <row r="384">
      <c r="A384" s="14" t="s">
        <v>890</v>
      </c>
    </row>
    <row r="385">
      <c r="A385" s="14" t="s">
        <v>891</v>
      </c>
    </row>
    <row r="386">
      <c r="A386" s="14" t="s">
        <v>147</v>
      </c>
    </row>
    <row r="387">
      <c r="A387" s="14" t="s">
        <v>892</v>
      </c>
    </row>
    <row r="388">
      <c r="A388" s="14" t="s">
        <v>893</v>
      </c>
    </row>
    <row r="389">
      <c r="A389" s="14" t="s">
        <v>894</v>
      </c>
    </row>
    <row r="390">
      <c r="A390" s="14" t="s">
        <v>180</v>
      </c>
    </row>
    <row r="391">
      <c r="A391" s="14" t="s">
        <v>895</v>
      </c>
    </row>
    <row r="392">
      <c r="A392" s="14" t="s">
        <v>896</v>
      </c>
    </row>
    <row r="393">
      <c r="A393" s="14" t="s">
        <v>897</v>
      </c>
    </row>
    <row r="394">
      <c r="A394" s="14" t="s">
        <v>239</v>
      </c>
    </row>
    <row r="395">
      <c r="A395" s="14" t="s">
        <v>898</v>
      </c>
    </row>
    <row r="396">
      <c r="A396" s="14" t="s">
        <v>899</v>
      </c>
    </row>
    <row r="397">
      <c r="A397" s="14" t="s">
        <v>900</v>
      </c>
    </row>
    <row r="398">
      <c r="A398" s="14" t="s">
        <v>901</v>
      </c>
    </row>
    <row r="399">
      <c r="A399" s="14" t="s">
        <v>902</v>
      </c>
    </row>
    <row r="400">
      <c r="A400" s="14" t="s">
        <v>903</v>
      </c>
    </row>
    <row r="401">
      <c r="A401" s="14" t="s">
        <v>904</v>
      </c>
    </row>
    <row r="402">
      <c r="A402" s="14" t="s">
        <v>905</v>
      </c>
    </row>
    <row r="403">
      <c r="A403" s="14" t="s">
        <v>906</v>
      </c>
    </row>
    <row r="404">
      <c r="A404" s="14" t="s">
        <v>240</v>
      </c>
    </row>
    <row r="405">
      <c r="A405" s="14" t="s">
        <v>80</v>
      </c>
    </row>
    <row r="406">
      <c r="A406" s="14" t="s">
        <v>907</v>
      </c>
    </row>
    <row r="407">
      <c r="A407" s="14" t="s">
        <v>908</v>
      </c>
    </row>
    <row r="408">
      <c r="A408" s="14" t="s">
        <v>909</v>
      </c>
    </row>
    <row r="409">
      <c r="A409" s="14" t="s">
        <v>88</v>
      </c>
    </row>
    <row r="410">
      <c r="A410" s="14" t="s">
        <v>910</v>
      </c>
    </row>
    <row r="411">
      <c r="A411" s="14" t="s">
        <v>911</v>
      </c>
    </row>
    <row r="412">
      <c r="A412" s="14" t="s">
        <v>912</v>
      </c>
    </row>
    <row r="413">
      <c r="A413" s="14" t="s">
        <v>913</v>
      </c>
    </row>
    <row r="414">
      <c r="A414" s="14" t="s">
        <v>914</v>
      </c>
    </row>
    <row r="415">
      <c r="A415" s="14" t="s">
        <v>915</v>
      </c>
    </row>
    <row r="416">
      <c r="A416" s="14" t="s">
        <v>916</v>
      </c>
    </row>
    <row r="417">
      <c r="A417" s="14" t="s">
        <v>917</v>
      </c>
    </row>
    <row r="418">
      <c r="A418" s="14" t="s">
        <v>241</v>
      </c>
    </row>
    <row r="419">
      <c r="A419" s="14" t="s">
        <v>918</v>
      </c>
    </row>
    <row r="420">
      <c r="A420" s="14" t="s">
        <v>89</v>
      </c>
    </row>
    <row r="421">
      <c r="A421" s="14" t="s">
        <v>919</v>
      </c>
    </row>
    <row r="422">
      <c r="A422" s="14" t="s">
        <v>920</v>
      </c>
    </row>
    <row r="423">
      <c r="A423" s="14" t="s">
        <v>921</v>
      </c>
    </row>
    <row r="424">
      <c r="A424" s="14" t="s">
        <v>922</v>
      </c>
    </row>
    <row r="425">
      <c r="A425" s="14" t="s">
        <v>923</v>
      </c>
    </row>
    <row r="426">
      <c r="A426" s="14" t="s">
        <v>924</v>
      </c>
    </row>
    <row r="427">
      <c r="A427" s="14" t="s">
        <v>925</v>
      </c>
    </row>
    <row r="428">
      <c r="A428" s="14" t="s">
        <v>926</v>
      </c>
    </row>
    <row r="429">
      <c r="A429" s="14" t="s">
        <v>927</v>
      </c>
    </row>
    <row r="430">
      <c r="A430" s="14" t="s">
        <v>928</v>
      </c>
    </row>
    <row r="431">
      <c r="A431" s="14" t="s">
        <v>929</v>
      </c>
    </row>
    <row r="432">
      <c r="A432" s="14" t="s">
        <v>930</v>
      </c>
    </row>
    <row r="433">
      <c r="A433" s="14" t="s">
        <v>931</v>
      </c>
    </row>
    <row r="434">
      <c r="A434" s="14" t="s">
        <v>932</v>
      </c>
    </row>
    <row r="435">
      <c r="A435" s="14" t="s">
        <v>933</v>
      </c>
    </row>
    <row r="436">
      <c r="A436" s="14" t="s">
        <v>934</v>
      </c>
    </row>
    <row r="437">
      <c r="A437" s="14" t="s">
        <v>935</v>
      </c>
    </row>
    <row r="438">
      <c r="A438" s="14" t="s">
        <v>936</v>
      </c>
    </row>
    <row r="439">
      <c r="A439" s="14" t="s">
        <v>161</v>
      </c>
    </row>
    <row r="440">
      <c r="A440" s="14" t="s">
        <v>937</v>
      </c>
    </row>
    <row r="441">
      <c r="A441" s="14" t="s">
        <v>938</v>
      </c>
    </row>
    <row r="442">
      <c r="A442" s="14" t="s">
        <v>939</v>
      </c>
    </row>
    <row r="443">
      <c r="A443" s="14" t="s">
        <v>83</v>
      </c>
    </row>
    <row r="444">
      <c r="A444" s="14" t="s">
        <v>940</v>
      </c>
    </row>
    <row r="445">
      <c r="A445" s="14" t="s">
        <v>941</v>
      </c>
    </row>
    <row r="446">
      <c r="A446" s="14" t="s">
        <v>100</v>
      </c>
    </row>
    <row r="447">
      <c r="A447" s="14" t="s">
        <v>942</v>
      </c>
    </row>
    <row r="448">
      <c r="A448" s="14" t="s">
        <v>943</v>
      </c>
    </row>
    <row r="449">
      <c r="A449" s="14" t="s">
        <v>944</v>
      </c>
    </row>
    <row r="450">
      <c r="A450" s="14" t="s">
        <v>945</v>
      </c>
    </row>
    <row r="451">
      <c r="A451" s="14" t="s">
        <v>946</v>
      </c>
    </row>
    <row r="452">
      <c r="A452" s="14" t="s">
        <v>947</v>
      </c>
    </row>
    <row r="453">
      <c r="A453" s="14" t="s">
        <v>948</v>
      </c>
    </row>
    <row r="454">
      <c r="A454" s="14" t="s">
        <v>949</v>
      </c>
    </row>
    <row r="455">
      <c r="A455" s="14" t="s">
        <v>950</v>
      </c>
    </row>
    <row r="456">
      <c r="A456" s="14" t="s">
        <v>951</v>
      </c>
    </row>
    <row r="457">
      <c r="A457" s="14" t="s">
        <v>85</v>
      </c>
    </row>
    <row r="458">
      <c r="A458" s="14" t="s">
        <v>952</v>
      </c>
    </row>
    <row r="459">
      <c r="A459" s="14" t="s">
        <v>183</v>
      </c>
    </row>
    <row r="460">
      <c r="A460" s="14" t="s">
        <v>953</v>
      </c>
    </row>
    <row r="461">
      <c r="A461" s="14" t="s">
        <v>954</v>
      </c>
    </row>
    <row r="462">
      <c r="A462" s="14" t="s">
        <v>107</v>
      </c>
    </row>
    <row r="463">
      <c r="A463" s="14" t="s">
        <v>77</v>
      </c>
    </row>
    <row r="464">
      <c r="A464" s="14" t="s">
        <v>54</v>
      </c>
    </row>
    <row r="465">
      <c r="A465" s="14" t="s">
        <v>224</v>
      </c>
    </row>
    <row r="466">
      <c r="A466" s="14" t="s">
        <v>955</v>
      </c>
    </row>
    <row r="467">
      <c r="A467" s="14" t="s">
        <v>956</v>
      </c>
    </row>
    <row r="468">
      <c r="A468" s="14" t="s">
        <v>957</v>
      </c>
    </row>
    <row r="469">
      <c r="A469" s="14" t="s">
        <v>55</v>
      </c>
    </row>
    <row r="470">
      <c r="A470" s="14" t="s">
        <v>958</v>
      </c>
    </row>
    <row r="471">
      <c r="A471" s="14" t="s">
        <v>959</v>
      </c>
    </row>
    <row r="472">
      <c r="A472" s="14" t="s">
        <v>225</v>
      </c>
    </row>
    <row r="473">
      <c r="A473" s="14" t="s">
        <v>960</v>
      </c>
    </row>
    <row r="474">
      <c r="A474" s="14" t="s">
        <v>961</v>
      </c>
    </row>
    <row r="475">
      <c r="A475" s="14" t="s">
        <v>962</v>
      </c>
    </row>
    <row r="476">
      <c r="A476" s="14" t="s">
        <v>963</v>
      </c>
    </row>
    <row r="477">
      <c r="A477" s="14" t="s">
        <v>964</v>
      </c>
    </row>
    <row r="478">
      <c r="A478" s="14" t="s">
        <v>965</v>
      </c>
    </row>
    <row r="479">
      <c r="A479" s="14" t="s">
        <v>966</v>
      </c>
    </row>
    <row r="480">
      <c r="A480" s="14" t="s">
        <v>967</v>
      </c>
    </row>
    <row r="481">
      <c r="A481" s="14" t="s">
        <v>968</v>
      </c>
    </row>
    <row r="482">
      <c r="A482" s="14" t="s">
        <v>969</v>
      </c>
    </row>
    <row r="483">
      <c r="A483" s="14" t="s">
        <v>970</v>
      </c>
    </row>
    <row r="484">
      <c r="A484" s="14" t="s">
        <v>971</v>
      </c>
    </row>
    <row r="485">
      <c r="A485" s="14" t="s">
        <v>972</v>
      </c>
    </row>
    <row r="486">
      <c r="A486" s="14" t="s">
        <v>973</v>
      </c>
    </row>
    <row r="487">
      <c r="A487" s="14" t="s">
        <v>974</v>
      </c>
    </row>
    <row r="488">
      <c r="A488" s="14" t="s">
        <v>975</v>
      </c>
    </row>
    <row r="489">
      <c r="A489" s="14" t="s">
        <v>976</v>
      </c>
    </row>
    <row r="490">
      <c r="A490" s="14" t="s">
        <v>186</v>
      </c>
    </row>
    <row r="491">
      <c r="A491" s="14" t="s">
        <v>977</v>
      </c>
    </row>
    <row r="492">
      <c r="A492" s="14" t="s">
        <v>978</v>
      </c>
    </row>
    <row r="493">
      <c r="A493" s="14" t="s">
        <v>979</v>
      </c>
    </row>
    <row r="494">
      <c r="A494" s="14" t="s">
        <v>980</v>
      </c>
    </row>
    <row r="495">
      <c r="A495" s="14" t="s">
        <v>981</v>
      </c>
    </row>
    <row r="496">
      <c r="A496" s="14" t="s">
        <v>982</v>
      </c>
    </row>
    <row r="497">
      <c r="A497" s="14" t="s">
        <v>983</v>
      </c>
    </row>
    <row r="498">
      <c r="A498" s="14" t="s">
        <v>93</v>
      </c>
    </row>
    <row r="499">
      <c r="A499" s="14" t="s">
        <v>188</v>
      </c>
    </row>
    <row r="500">
      <c r="A500" s="14" t="s">
        <v>116</v>
      </c>
    </row>
    <row r="501">
      <c r="A501" s="14" t="s">
        <v>124</v>
      </c>
    </row>
    <row r="502">
      <c r="A502" s="14" t="s">
        <v>242</v>
      </c>
    </row>
    <row r="503">
      <c r="A503" s="14" t="s">
        <v>984</v>
      </c>
    </row>
    <row r="504">
      <c r="A504" s="14" t="s">
        <v>56</v>
      </c>
    </row>
    <row r="505">
      <c r="A505" s="14" t="s">
        <v>134</v>
      </c>
    </row>
    <row r="506">
      <c r="A506" s="14" t="s">
        <v>985</v>
      </c>
    </row>
    <row r="507">
      <c r="A507" s="14" t="s">
        <v>986</v>
      </c>
    </row>
    <row r="508">
      <c r="A508" s="14" t="s">
        <v>987</v>
      </c>
    </row>
    <row r="509">
      <c r="A509" s="14" t="s">
        <v>988</v>
      </c>
    </row>
    <row r="510">
      <c r="A510" s="14" t="s">
        <v>989</v>
      </c>
    </row>
    <row r="511">
      <c r="A511" s="14" t="s">
        <v>990</v>
      </c>
    </row>
    <row r="512">
      <c r="A512" s="14" t="s">
        <v>243</v>
      </c>
    </row>
    <row r="513">
      <c r="A513" s="14" t="s">
        <v>991</v>
      </c>
    </row>
    <row r="514">
      <c r="A514" s="14" t="s">
        <v>992</v>
      </c>
    </row>
    <row r="515">
      <c r="A515" s="14" t="s">
        <v>993</v>
      </c>
    </row>
    <row r="516">
      <c r="A516" s="14" t="s">
        <v>994</v>
      </c>
    </row>
    <row r="517">
      <c r="A517" s="14" t="s">
        <v>995</v>
      </c>
    </row>
    <row r="518">
      <c r="A518" s="14" t="s">
        <v>79</v>
      </c>
    </row>
    <row r="519">
      <c r="A519" s="14" t="s">
        <v>996</v>
      </c>
    </row>
    <row r="520">
      <c r="A520" s="14" t="s">
        <v>120</v>
      </c>
    </row>
    <row r="521">
      <c r="A521" s="14" t="s">
        <v>244</v>
      </c>
    </row>
    <row r="522">
      <c r="A522" s="14" t="s">
        <v>151</v>
      </c>
    </row>
    <row r="523">
      <c r="A523" s="14" t="s">
        <v>122</v>
      </c>
    </row>
    <row r="524">
      <c r="A524" s="14" t="s">
        <v>997</v>
      </c>
    </row>
    <row r="525">
      <c r="A525" s="14" t="s">
        <v>998</v>
      </c>
    </row>
    <row r="526">
      <c r="A526" s="14" t="s">
        <v>999</v>
      </c>
    </row>
    <row r="527">
      <c r="A527" s="14" t="s">
        <v>1000</v>
      </c>
    </row>
    <row r="528">
      <c r="A528" s="14" t="s">
        <v>1001</v>
      </c>
    </row>
    <row r="529">
      <c r="A529" s="14" t="s">
        <v>1002</v>
      </c>
    </row>
    <row r="530">
      <c r="A530" s="14" t="s">
        <v>1003</v>
      </c>
    </row>
    <row r="531">
      <c r="A531" s="14" t="s">
        <v>1004</v>
      </c>
    </row>
    <row r="532">
      <c r="A532" s="14" t="s">
        <v>1005</v>
      </c>
    </row>
    <row r="533">
      <c r="A533" s="14" t="s">
        <v>245</v>
      </c>
    </row>
    <row r="534">
      <c r="A534" s="14" t="s">
        <v>1006</v>
      </c>
    </row>
    <row r="535">
      <c r="A535" s="14" t="s">
        <v>1007</v>
      </c>
    </row>
    <row r="536">
      <c r="A536" s="14" t="s">
        <v>1008</v>
      </c>
    </row>
    <row r="537">
      <c r="A537" s="14" t="s">
        <v>1009</v>
      </c>
    </row>
    <row r="538">
      <c r="A538" s="14" t="s">
        <v>57</v>
      </c>
    </row>
    <row r="539">
      <c r="A539" s="14" t="s">
        <v>203</v>
      </c>
    </row>
    <row r="540">
      <c r="A540" s="14" t="s">
        <v>1010</v>
      </c>
    </row>
    <row r="541">
      <c r="A541" s="14" t="s">
        <v>1011</v>
      </c>
    </row>
    <row r="542">
      <c r="A542" s="14" t="s">
        <v>1012</v>
      </c>
    </row>
    <row r="543">
      <c r="A543" s="14" t="s">
        <v>1013</v>
      </c>
    </row>
    <row r="544">
      <c r="A544" s="14" t="s">
        <v>1014</v>
      </c>
    </row>
    <row r="545">
      <c r="A545" s="14" t="s">
        <v>1015</v>
      </c>
    </row>
    <row r="546">
      <c r="A546" s="14" t="s">
        <v>1016</v>
      </c>
    </row>
    <row r="547">
      <c r="A547" s="14" t="s">
        <v>1017</v>
      </c>
    </row>
    <row r="548">
      <c r="A548" s="14" t="s">
        <v>1018</v>
      </c>
    </row>
    <row r="549">
      <c r="A549" s="14" t="s">
        <v>1019</v>
      </c>
    </row>
    <row r="550">
      <c r="A550" s="14" t="s">
        <v>1020</v>
      </c>
    </row>
    <row r="551">
      <c r="A551" s="14" t="s">
        <v>1021</v>
      </c>
    </row>
    <row r="552">
      <c r="A552" s="14" t="s">
        <v>1022</v>
      </c>
    </row>
    <row r="553">
      <c r="A553" s="14" t="s">
        <v>1023</v>
      </c>
    </row>
    <row r="554">
      <c r="A554" s="14" t="s">
        <v>1024</v>
      </c>
    </row>
    <row r="555">
      <c r="A555" s="14" t="s">
        <v>1025</v>
      </c>
    </row>
    <row r="556">
      <c r="A556" s="14" t="s">
        <v>1026</v>
      </c>
    </row>
    <row r="557">
      <c r="A557" s="14" t="s">
        <v>1027</v>
      </c>
    </row>
    <row r="558">
      <c r="A558" s="14" t="s">
        <v>1028</v>
      </c>
    </row>
    <row r="559">
      <c r="A559" s="14" t="s">
        <v>58</v>
      </c>
    </row>
    <row r="560">
      <c r="A560" s="14" t="s">
        <v>1029</v>
      </c>
    </row>
    <row r="561">
      <c r="A561" s="14" t="s">
        <v>1030</v>
      </c>
    </row>
    <row r="562">
      <c r="A562" s="14" t="s">
        <v>1031</v>
      </c>
    </row>
    <row r="563">
      <c r="A563" s="14" t="s">
        <v>59</v>
      </c>
    </row>
    <row r="564">
      <c r="A564" s="14" t="s">
        <v>1032</v>
      </c>
    </row>
    <row r="565">
      <c r="A565" s="14" t="s">
        <v>1033</v>
      </c>
    </row>
    <row r="566">
      <c r="A566" s="14" t="s">
        <v>1034</v>
      </c>
    </row>
    <row r="567">
      <c r="A567" s="14" t="s">
        <v>103</v>
      </c>
    </row>
    <row r="568">
      <c r="A568" s="14" t="s">
        <v>1035</v>
      </c>
    </row>
    <row r="569">
      <c r="A569" s="14" t="s">
        <v>86</v>
      </c>
    </row>
    <row r="570">
      <c r="A570" s="14" t="s">
        <v>156</v>
      </c>
    </row>
    <row r="571">
      <c r="A571" s="14" t="s">
        <v>98</v>
      </c>
    </row>
    <row r="572">
      <c r="A572" s="14" t="s">
        <v>1036</v>
      </c>
    </row>
    <row r="573">
      <c r="A573" s="14" t="s">
        <v>60</v>
      </c>
    </row>
    <row r="574">
      <c r="A574" s="14" t="s">
        <v>1037</v>
      </c>
    </row>
    <row r="575">
      <c r="A575" s="14" t="s">
        <v>176</v>
      </c>
    </row>
    <row r="576">
      <c r="A576" s="14" t="s">
        <v>1038</v>
      </c>
    </row>
    <row r="577">
      <c r="A577" s="14" t="s">
        <v>1039</v>
      </c>
    </row>
    <row r="578">
      <c r="A578" s="14" t="s">
        <v>1040</v>
      </c>
    </row>
    <row r="579">
      <c r="A579" s="14" t="s">
        <v>173</v>
      </c>
    </row>
    <row r="580">
      <c r="A580" s="14" t="s">
        <v>1041</v>
      </c>
    </row>
    <row r="581">
      <c r="A581" s="14" t="s">
        <v>219</v>
      </c>
    </row>
    <row r="582">
      <c r="A582" s="14" t="s">
        <v>104</v>
      </c>
    </row>
    <row r="583">
      <c r="A583" s="14" t="s">
        <v>1042</v>
      </c>
    </row>
    <row r="584">
      <c r="A584" s="14" t="s">
        <v>1043</v>
      </c>
    </row>
    <row r="585">
      <c r="A585" s="14" t="s">
        <v>1044</v>
      </c>
    </row>
    <row r="586">
      <c r="A586" s="14" t="s">
        <v>1045</v>
      </c>
    </row>
    <row r="587">
      <c r="A587" s="14" t="s">
        <v>1046</v>
      </c>
    </row>
    <row r="588">
      <c r="A588" s="14" t="s">
        <v>1047</v>
      </c>
    </row>
    <row r="589">
      <c r="A589" s="14" t="s">
        <v>1048</v>
      </c>
    </row>
    <row r="590">
      <c r="A590" s="14" t="s">
        <v>1049</v>
      </c>
    </row>
    <row r="591">
      <c r="A591" s="14" t="s">
        <v>1050</v>
      </c>
    </row>
    <row r="592">
      <c r="A592" s="14" t="s">
        <v>1051</v>
      </c>
    </row>
    <row r="593">
      <c r="A593" s="14" t="s">
        <v>1052</v>
      </c>
    </row>
    <row r="594">
      <c r="A594" s="14" t="s">
        <v>1053</v>
      </c>
    </row>
    <row r="595">
      <c r="A595" s="14" t="s">
        <v>1054</v>
      </c>
    </row>
    <row r="596">
      <c r="A596" s="14" t="s">
        <v>1055</v>
      </c>
    </row>
    <row r="597">
      <c r="A597" s="14" t="s">
        <v>1056</v>
      </c>
    </row>
    <row r="598">
      <c r="A598" s="14" t="s">
        <v>1057</v>
      </c>
    </row>
    <row r="599">
      <c r="A599" s="14" t="s">
        <v>1058</v>
      </c>
    </row>
    <row r="600">
      <c r="A600" s="14" t="s">
        <v>178</v>
      </c>
    </row>
    <row r="601">
      <c r="A601" s="14" t="s">
        <v>1059</v>
      </c>
    </row>
    <row r="602">
      <c r="A602" s="14" t="s">
        <v>1060</v>
      </c>
    </row>
    <row r="603">
      <c r="A603" s="14" t="s">
        <v>1061</v>
      </c>
    </row>
    <row r="604">
      <c r="A604" s="14" t="s">
        <v>1062</v>
      </c>
    </row>
    <row r="605">
      <c r="A605" s="14" t="s">
        <v>1063</v>
      </c>
    </row>
    <row r="606">
      <c r="A606" s="14" t="s">
        <v>1064</v>
      </c>
    </row>
    <row r="607">
      <c r="A607" s="14" t="s">
        <v>1065</v>
      </c>
    </row>
    <row r="608">
      <c r="A608" s="14" t="s">
        <v>1066</v>
      </c>
    </row>
    <row r="609">
      <c r="A609" s="14" t="s">
        <v>1067</v>
      </c>
    </row>
    <row r="610">
      <c r="A610" s="14" t="s">
        <v>1068</v>
      </c>
    </row>
    <row r="611">
      <c r="A611" s="14" t="s">
        <v>1069</v>
      </c>
    </row>
    <row r="612">
      <c r="A612" s="14" t="s">
        <v>1070</v>
      </c>
    </row>
    <row r="613">
      <c r="A613" s="14" t="s">
        <v>1071</v>
      </c>
    </row>
    <row r="614">
      <c r="A614" s="14" t="s">
        <v>1072</v>
      </c>
    </row>
    <row r="615">
      <c r="A615" s="14" t="s">
        <v>1073</v>
      </c>
    </row>
    <row r="616">
      <c r="A616" s="14" t="s">
        <v>1074</v>
      </c>
    </row>
    <row r="617">
      <c r="A617" s="14" t="s">
        <v>185</v>
      </c>
    </row>
    <row r="618">
      <c r="A618" s="14" t="s">
        <v>146</v>
      </c>
    </row>
    <row r="619">
      <c r="A619" s="14" t="s">
        <v>1075</v>
      </c>
    </row>
    <row r="620">
      <c r="A620" s="14" t="s">
        <v>1076</v>
      </c>
    </row>
    <row r="621">
      <c r="A621" s="14" t="s">
        <v>1077</v>
      </c>
    </row>
    <row r="622">
      <c r="A622" s="14" t="s">
        <v>1078</v>
      </c>
    </row>
    <row r="623">
      <c r="A623" s="14" t="s">
        <v>1079</v>
      </c>
    </row>
    <row r="624">
      <c r="A624" s="14" t="s">
        <v>1080</v>
      </c>
    </row>
    <row r="625">
      <c r="A625" s="14" t="s">
        <v>1081</v>
      </c>
    </row>
    <row r="626">
      <c r="A626" s="14" t="s">
        <v>1082</v>
      </c>
    </row>
    <row r="627">
      <c r="A627" s="14" t="s">
        <v>1083</v>
      </c>
    </row>
    <row r="628">
      <c r="A628" s="14" t="s">
        <v>1084</v>
      </c>
    </row>
    <row r="629">
      <c r="A629" s="14" t="s">
        <v>1085</v>
      </c>
    </row>
    <row r="630">
      <c r="A630" s="14" t="s">
        <v>1086</v>
      </c>
    </row>
    <row r="631">
      <c r="A631" s="14" t="s">
        <v>1087</v>
      </c>
    </row>
    <row r="632">
      <c r="A632" s="14" t="s">
        <v>1088</v>
      </c>
    </row>
    <row r="633">
      <c r="A633" s="14" t="s">
        <v>182</v>
      </c>
    </row>
    <row r="634">
      <c r="A634" s="14" t="s">
        <v>1089</v>
      </c>
    </row>
    <row r="635">
      <c r="A635" s="14" t="s">
        <v>1090</v>
      </c>
    </row>
    <row r="636">
      <c r="A636" s="14" t="s">
        <v>1091</v>
      </c>
    </row>
    <row r="637">
      <c r="A637" s="14" t="s">
        <v>1092</v>
      </c>
    </row>
    <row r="638">
      <c r="A638" s="14" t="s">
        <v>91</v>
      </c>
    </row>
    <row r="639">
      <c r="A639" s="14" t="s">
        <v>246</v>
      </c>
    </row>
    <row r="640">
      <c r="A640" s="14" t="s">
        <v>166</v>
      </c>
    </row>
    <row r="641">
      <c r="A641" s="14" t="s">
        <v>119</v>
      </c>
    </row>
    <row r="642">
      <c r="A642" s="14" t="s">
        <v>1093</v>
      </c>
    </row>
    <row r="643">
      <c r="A643" s="14" t="s">
        <v>1094</v>
      </c>
    </row>
    <row r="644">
      <c r="A644" s="14" t="s">
        <v>1095</v>
      </c>
    </row>
    <row r="645">
      <c r="A645" s="14" t="s">
        <v>1096</v>
      </c>
    </row>
    <row r="646">
      <c r="A646" s="14" t="s">
        <v>1097</v>
      </c>
    </row>
    <row r="647">
      <c r="A647" s="14" t="s">
        <v>1098</v>
      </c>
    </row>
    <row r="648">
      <c r="A648" s="14" t="s">
        <v>1099</v>
      </c>
    </row>
    <row r="649">
      <c r="A649" s="14" t="s">
        <v>1100</v>
      </c>
    </row>
    <row r="650">
      <c r="A650" s="14" t="s">
        <v>220</v>
      </c>
    </row>
    <row r="651">
      <c r="A651" s="14" t="s">
        <v>1101</v>
      </c>
    </row>
    <row r="652">
      <c r="A652" s="14" t="s">
        <v>1102</v>
      </c>
    </row>
    <row r="653">
      <c r="A653" s="14" t="s">
        <v>155</v>
      </c>
    </row>
    <row r="654">
      <c r="A654" s="14" t="s">
        <v>247</v>
      </c>
    </row>
    <row r="655">
      <c r="A655" s="14" t="s">
        <v>1103</v>
      </c>
    </row>
    <row r="656">
      <c r="A656" s="14" t="s">
        <v>1104</v>
      </c>
    </row>
    <row r="657">
      <c r="A657" s="14" t="s">
        <v>181</v>
      </c>
    </row>
    <row r="658">
      <c r="A658" s="14" t="s">
        <v>64</v>
      </c>
    </row>
    <row r="659">
      <c r="A659" s="14" t="s">
        <v>1105</v>
      </c>
    </row>
    <row r="660">
      <c r="A660" s="14" t="s">
        <v>1106</v>
      </c>
    </row>
    <row r="661">
      <c r="A661" s="14" t="s">
        <v>1107</v>
      </c>
    </row>
    <row r="662">
      <c r="A662" s="14" t="s">
        <v>84</v>
      </c>
    </row>
    <row r="663">
      <c r="A663" s="14" t="s">
        <v>1108</v>
      </c>
    </row>
    <row r="664">
      <c r="A664" s="14" t="s">
        <v>1109</v>
      </c>
    </row>
    <row r="665">
      <c r="A665" s="14" t="s">
        <v>216</v>
      </c>
    </row>
    <row r="666">
      <c r="A666" s="14" t="s">
        <v>133</v>
      </c>
    </row>
    <row r="667">
      <c r="A667" s="14" t="s">
        <v>1110</v>
      </c>
    </row>
    <row r="668">
      <c r="A668" s="14" t="s">
        <v>1111</v>
      </c>
    </row>
    <row r="669">
      <c r="A669" s="14" t="s">
        <v>117</v>
      </c>
    </row>
    <row r="670">
      <c r="A670" s="14" t="s">
        <v>1112</v>
      </c>
    </row>
    <row r="671">
      <c r="A671" s="14" t="s">
        <v>1113</v>
      </c>
    </row>
    <row r="672">
      <c r="A672" s="14" t="s">
        <v>248</v>
      </c>
    </row>
    <row r="673">
      <c r="A673" s="14" t="s">
        <v>1114</v>
      </c>
    </row>
    <row r="674">
      <c r="A674" s="14" t="s">
        <v>1115</v>
      </c>
    </row>
    <row r="675">
      <c r="A675" s="14" t="s">
        <v>249</v>
      </c>
    </row>
    <row r="676">
      <c r="A676" s="14" t="s">
        <v>1116</v>
      </c>
    </row>
    <row r="677">
      <c r="A677" s="14" t="s">
        <v>1117</v>
      </c>
    </row>
    <row r="678">
      <c r="A678" s="14" t="s">
        <v>1118</v>
      </c>
    </row>
    <row r="679">
      <c r="A679" s="14" t="s">
        <v>1119</v>
      </c>
    </row>
    <row r="680">
      <c r="A680" s="14" t="s">
        <v>1120</v>
      </c>
    </row>
    <row r="681">
      <c r="A681" s="14" t="s">
        <v>61</v>
      </c>
    </row>
    <row r="682">
      <c r="A682" s="14" t="s">
        <v>1121</v>
      </c>
    </row>
    <row r="683">
      <c r="A683" s="14" t="s">
        <v>1122</v>
      </c>
    </row>
    <row r="684">
      <c r="A684" s="14" t="s">
        <v>1123</v>
      </c>
    </row>
    <row r="685">
      <c r="A685" s="14" t="s">
        <v>1124</v>
      </c>
    </row>
    <row r="686">
      <c r="A686" s="14" t="s">
        <v>1125</v>
      </c>
    </row>
    <row r="687">
      <c r="A687" s="14" t="s">
        <v>1126</v>
      </c>
    </row>
    <row r="688">
      <c r="A688" s="14" t="s">
        <v>1127</v>
      </c>
    </row>
    <row r="689">
      <c r="A689" s="14" t="s">
        <v>1128</v>
      </c>
    </row>
    <row r="690">
      <c r="A690" s="14" t="s">
        <v>1129</v>
      </c>
    </row>
    <row r="691">
      <c r="A691" s="14" t="s">
        <v>1130</v>
      </c>
    </row>
    <row r="692">
      <c r="A692" s="14" t="s">
        <v>1131</v>
      </c>
    </row>
    <row r="693">
      <c r="A693" s="14" t="s">
        <v>1132</v>
      </c>
    </row>
    <row r="694">
      <c r="A694" s="14" t="s">
        <v>1133</v>
      </c>
    </row>
    <row r="695">
      <c r="A695" s="14" t="s">
        <v>1134</v>
      </c>
    </row>
    <row r="696">
      <c r="A696" s="14" t="s">
        <v>1135</v>
      </c>
    </row>
    <row r="697">
      <c r="A697" s="14" t="s">
        <v>1136</v>
      </c>
    </row>
    <row r="698">
      <c r="A698" s="14" t="s">
        <v>1137</v>
      </c>
    </row>
    <row r="699">
      <c r="A699" s="14" t="s">
        <v>1138</v>
      </c>
    </row>
    <row r="700">
      <c r="A700" s="14" t="s">
        <v>1139</v>
      </c>
    </row>
    <row r="701">
      <c r="A701" s="14" t="s">
        <v>1140</v>
      </c>
    </row>
    <row r="702">
      <c r="A702" s="14" t="s">
        <v>214</v>
      </c>
    </row>
    <row r="703">
      <c r="A703" s="14" t="s">
        <v>1141</v>
      </c>
    </row>
    <row r="704">
      <c r="A704" s="14" t="s">
        <v>1142</v>
      </c>
    </row>
    <row r="705">
      <c r="A705" s="14" t="s">
        <v>1143</v>
      </c>
    </row>
    <row r="706">
      <c r="A706" s="14" t="s">
        <v>62</v>
      </c>
    </row>
    <row r="707">
      <c r="A707" s="14" t="s">
        <v>1144</v>
      </c>
    </row>
    <row r="708">
      <c r="A708" s="14" t="s">
        <v>1145</v>
      </c>
    </row>
    <row r="709">
      <c r="A709" s="14" t="s">
        <v>250</v>
      </c>
    </row>
    <row r="710">
      <c r="A710" s="14" t="s">
        <v>1146</v>
      </c>
    </row>
    <row r="711">
      <c r="A711" s="14" t="s">
        <v>1147</v>
      </c>
    </row>
    <row r="712">
      <c r="A712" s="14" t="s">
        <v>95</v>
      </c>
    </row>
    <row r="713">
      <c r="A713" s="14" t="s">
        <v>1148</v>
      </c>
    </row>
    <row r="714">
      <c r="A714" s="14" t="s">
        <v>1149</v>
      </c>
    </row>
    <row r="715">
      <c r="A715" s="14" t="s">
        <v>143</v>
      </c>
    </row>
    <row r="716">
      <c r="A716" s="14" t="s">
        <v>1150</v>
      </c>
    </row>
    <row r="717">
      <c r="A717" s="14" t="s">
        <v>1151</v>
      </c>
    </row>
    <row r="718">
      <c r="A718" s="14" t="s">
        <v>1152</v>
      </c>
    </row>
    <row r="719">
      <c r="A719" s="14" t="s">
        <v>192</v>
      </c>
    </row>
    <row r="720">
      <c r="A720" s="14" t="s">
        <v>1153</v>
      </c>
    </row>
    <row r="721">
      <c r="A721" s="14" t="s">
        <v>1154</v>
      </c>
    </row>
    <row r="722">
      <c r="A722" s="14" t="s">
        <v>1155</v>
      </c>
    </row>
    <row r="723">
      <c r="A723" s="14" t="s">
        <v>1156</v>
      </c>
    </row>
    <row r="724">
      <c r="A724" s="14" t="s">
        <v>109</v>
      </c>
    </row>
    <row r="725">
      <c r="A725" s="14" t="s">
        <v>251</v>
      </c>
    </row>
    <row r="726">
      <c r="A726" s="14" t="s">
        <v>1157</v>
      </c>
    </row>
    <row r="727">
      <c r="A727" s="14" t="s">
        <v>1158</v>
      </c>
    </row>
    <row r="728">
      <c r="A728" s="14" t="s">
        <v>165</v>
      </c>
    </row>
    <row r="729">
      <c r="A729" s="14" t="s">
        <v>1159</v>
      </c>
    </row>
    <row r="730">
      <c r="A730" s="14" t="s">
        <v>1160</v>
      </c>
    </row>
    <row r="731">
      <c r="A731" s="14" t="s">
        <v>1161</v>
      </c>
    </row>
    <row r="732">
      <c r="A732" s="14" t="s">
        <v>1162</v>
      </c>
    </row>
    <row r="733">
      <c r="A733" s="14" t="s">
        <v>1163</v>
      </c>
    </row>
    <row r="734">
      <c r="A734" s="14" t="s">
        <v>1164</v>
      </c>
    </row>
    <row r="735">
      <c r="A735" s="14" t="s">
        <v>164</v>
      </c>
    </row>
    <row r="736">
      <c r="A736" s="14" t="s">
        <v>1165</v>
      </c>
    </row>
    <row r="737">
      <c r="A737" s="14" t="s">
        <v>252</v>
      </c>
    </row>
    <row r="738">
      <c r="A738" s="14" t="s">
        <v>115</v>
      </c>
    </row>
    <row r="739">
      <c r="A739" s="14" t="s">
        <v>1166</v>
      </c>
    </row>
    <row r="740">
      <c r="A740" s="14" t="s">
        <v>194</v>
      </c>
    </row>
    <row r="741">
      <c r="A741" s="14" t="s">
        <v>1167</v>
      </c>
    </row>
    <row r="742">
      <c r="A742" s="14" t="s">
        <v>1168</v>
      </c>
    </row>
    <row r="743">
      <c r="A743" s="14" t="s">
        <v>112</v>
      </c>
    </row>
    <row r="744">
      <c r="A744" s="14" t="s">
        <v>1169</v>
      </c>
    </row>
    <row r="745">
      <c r="A745" s="14" t="s">
        <v>1170</v>
      </c>
    </row>
    <row r="746">
      <c r="A746" s="14" t="s">
        <v>1171</v>
      </c>
    </row>
    <row r="747">
      <c r="A747" s="14" t="s">
        <v>253</v>
      </c>
    </row>
    <row r="748">
      <c r="A748" s="14" t="s">
        <v>1172</v>
      </c>
    </row>
    <row r="749">
      <c r="A749" s="14" t="s">
        <v>63</v>
      </c>
    </row>
    <row r="750">
      <c r="A750" s="14" t="s">
        <v>1173</v>
      </c>
    </row>
    <row r="751">
      <c r="A751" s="14" t="s">
        <v>170</v>
      </c>
    </row>
    <row r="752">
      <c r="A752" s="14" t="s">
        <v>197</v>
      </c>
    </row>
    <row r="753">
      <c r="A753" s="14" t="s">
        <v>1174</v>
      </c>
    </row>
    <row r="754">
      <c r="A754" s="14" t="s">
        <v>1175</v>
      </c>
    </row>
    <row r="755">
      <c r="A755" s="14" t="s">
        <v>208</v>
      </c>
    </row>
    <row r="756">
      <c r="A756" s="14" t="s">
        <v>1176</v>
      </c>
    </row>
    <row r="757">
      <c r="A757" s="14" t="s">
        <v>1177</v>
      </c>
    </row>
    <row r="758">
      <c r="A758" s="14" t="s">
        <v>1178</v>
      </c>
    </row>
    <row r="759">
      <c r="A759" s="14" t="s">
        <v>1179</v>
      </c>
    </row>
    <row r="760">
      <c r="A760" s="14" t="s">
        <v>1180</v>
      </c>
    </row>
    <row r="761">
      <c r="A761" s="14" t="s">
        <v>87</v>
      </c>
    </row>
    <row r="762">
      <c r="A762" s="14" t="s">
        <v>144</v>
      </c>
    </row>
    <row r="763">
      <c r="A763" s="14" t="s">
        <v>1181</v>
      </c>
    </row>
    <row r="764">
      <c r="A764" s="14" t="s">
        <v>1182</v>
      </c>
    </row>
    <row r="765">
      <c r="A765" s="14" t="s">
        <v>1183</v>
      </c>
    </row>
    <row r="766">
      <c r="A766" s="14" t="s">
        <v>1184</v>
      </c>
    </row>
    <row r="767">
      <c r="A767" s="14" t="s">
        <v>1185</v>
      </c>
    </row>
    <row r="768">
      <c r="A768" s="14" t="s">
        <v>1186</v>
      </c>
    </row>
    <row r="769">
      <c r="A769" s="14" t="s">
        <v>1187</v>
      </c>
    </row>
    <row r="770">
      <c r="A770" s="14" t="s">
        <v>1188</v>
      </c>
    </row>
    <row r="771">
      <c r="A771" s="14" t="s">
        <v>1189</v>
      </c>
    </row>
    <row r="772">
      <c r="A772" s="14" t="s">
        <v>1190</v>
      </c>
    </row>
    <row r="773">
      <c r="A773" s="14" t="s">
        <v>1191</v>
      </c>
    </row>
    <row r="774">
      <c r="A774" s="14" t="s">
        <v>1192</v>
      </c>
    </row>
    <row r="775">
      <c r="A775" s="14" t="s">
        <v>1193</v>
      </c>
    </row>
    <row r="776">
      <c r="A776" s="14" t="s">
        <v>201</v>
      </c>
    </row>
    <row r="777">
      <c r="A777" s="14" t="s">
        <v>1194</v>
      </c>
    </row>
    <row r="778">
      <c r="A778" s="14" t="s">
        <v>1195</v>
      </c>
    </row>
    <row r="779">
      <c r="A779" s="14" t="s">
        <v>1196</v>
      </c>
    </row>
    <row r="780">
      <c r="A780" s="14" t="s">
        <v>1197</v>
      </c>
    </row>
    <row r="781">
      <c r="A781" s="14" t="s">
        <v>189</v>
      </c>
    </row>
    <row r="782">
      <c r="A782" s="14" t="s">
        <v>140</v>
      </c>
    </row>
    <row r="783">
      <c r="A783" s="14" t="s">
        <v>1198</v>
      </c>
    </row>
    <row r="784">
      <c r="A784" s="14" t="s">
        <v>1199</v>
      </c>
    </row>
    <row r="785">
      <c r="A785" s="14" t="s">
        <v>113</v>
      </c>
    </row>
    <row r="786">
      <c r="A786" s="14" t="s">
        <v>254</v>
      </c>
    </row>
    <row r="787">
      <c r="A787" s="14" t="s">
        <v>145</v>
      </c>
    </row>
    <row r="788">
      <c r="A788" s="14" t="s">
        <v>175</v>
      </c>
    </row>
    <row r="789">
      <c r="A789" s="14" t="s">
        <v>162</v>
      </c>
    </row>
    <row r="790">
      <c r="A790" s="14" t="s">
        <v>1200</v>
      </c>
    </row>
    <row r="791">
      <c r="A791" s="14" t="s">
        <v>1201</v>
      </c>
    </row>
    <row r="792">
      <c r="A792" s="14" t="s">
        <v>1202</v>
      </c>
    </row>
    <row r="793">
      <c r="A793" s="14" t="s">
        <v>1203</v>
      </c>
    </row>
    <row r="794">
      <c r="A794" s="14" t="s">
        <v>205</v>
      </c>
    </row>
    <row r="795">
      <c r="A795" s="14" t="s">
        <v>1204</v>
      </c>
    </row>
    <row r="796">
      <c r="A796" s="14" t="s">
        <v>1205</v>
      </c>
    </row>
    <row r="797">
      <c r="A797" s="14" t="s">
        <v>1206</v>
      </c>
    </row>
    <row r="798">
      <c r="A798" s="14" t="s">
        <v>1207</v>
      </c>
    </row>
    <row r="799">
      <c r="A799" s="14" t="s">
        <v>1208</v>
      </c>
    </row>
    <row r="800">
      <c r="A800" s="14" t="s">
        <v>198</v>
      </c>
    </row>
    <row r="801">
      <c r="A801" s="14" t="s">
        <v>1209</v>
      </c>
    </row>
    <row r="802">
      <c r="A802" s="14" t="s">
        <v>171</v>
      </c>
    </row>
    <row r="803">
      <c r="A803" s="14" t="s">
        <v>1210</v>
      </c>
    </row>
    <row r="804">
      <c r="A804" s="14" t="s">
        <v>1211</v>
      </c>
    </row>
    <row r="805">
      <c r="A805" s="14" t="s">
        <v>1212</v>
      </c>
    </row>
    <row r="806">
      <c r="A806" s="14" t="s">
        <v>1213</v>
      </c>
    </row>
    <row r="807">
      <c r="A807" s="14" t="s">
        <v>1214</v>
      </c>
    </row>
    <row r="808">
      <c r="A808" s="14" t="s">
        <v>1215</v>
      </c>
    </row>
    <row r="809">
      <c r="A809" s="14" t="s">
        <v>1216</v>
      </c>
    </row>
    <row r="810">
      <c r="A810" s="14" t="s">
        <v>123</v>
      </c>
    </row>
    <row r="811">
      <c r="A811" s="14" t="s">
        <v>1217</v>
      </c>
    </row>
    <row r="812">
      <c r="A812" s="14" t="s">
        <v>206</v>
      </c>
    </row>
    <row r="813">
      <c r="A813" s="14" t="s">
        <v>127</v>
      </c>
    </row>
    <row r="814">
      <c r="A814" s="14" t="s">
        <v>168</v>
      </c>
    </row>
    <row r="815">
      <c r="A815" s="14" t="s">
        <v>1218</v>
      </c>
    </row>
    <row r="816">
      <c r="A816" s="14" t="s">
        <v>1219</v>
      </c>
    </row>
    <row r="817">
      <c r="A817" s="14" t="s">
        <v>1220</v>
      </c>
    </row>
    <row r="818">
      <c r="A818" s="14" t="s">
        <v>114</v>
      </c>
    </row>
    <row r="819">
      <c r="A819" s="14" t="s">
        <v>1221</v>
      </c>
    </row>
    <row r="820">
      <c r="A820" s="14" t="s">
        <v>255</v>
      </c>
    </row>
    <row r="821">
      <c r="A821" s="14" t="s">
        <v>1222</v>
      </c>
    </row>
    <row r="822">
      <c r="A822" s="14" t="s">
        <v>1223</v>
      </c>
    </row>
    <row r="823">
      <c r="A823" s="14" t="s">
        <v>1224</v>
      </c>
    </row>
    <row r="824">
      <c r="A824" s="14" t="s">
        <v>1225</v>
      </c>
    </row>
    <row r="825">
      <c r="A825" s="14" t="s">
        <v>1226</v>
      </c>
    </row>
    <row r="826">
      <c r="A826" s="14" t="s">
        <v>1227</v>
      </c>
    </row>
    <row r="827">
      <c r="A827" s="14" t="s">
        <v>1228</v>
      </c>
    </row>
    <row r="828">
      <c r="A828" s="14" t="s">
        <v>1229</v>
      </c>
    </row>
    <row r="829">
      <c r="A829" s="14" t="s">
        <v>1230</v>
      </c>
    </row>
    <row r="830">
      <c r="A830" s="14" t="s">
        <v>256</v>
      </c>
    </row>
    <row r="831">
      <c r="A831" s="14" t="s">
        <v>1231</v>
      </c>
    </row>
    <row r="832">
      <c r="A832" s="14" t="s">
        <v>257</v>
      </c>
    </row>
    <row r="833">
      <c r="A833" s="14" t="s">
        <v>1232</v>
      </c>
    </row>
    <row r="834">
      <c r="A834" s="14" t="s">
        <v>1233</v>
      </c>
    </row>
    <row r="835">
      <c r="A835" s="14" t="s">
        <v>1234</v>
      </c>
    </row>
    <row r="836">
      <c r="A836" s="14" t="s">
        <v>1235</v>
      </c>
    </row>
    <row r="837">
      <c r="A837" s="14" t="s">
        <v>1236</v>
      </c>
    </row>
    <row r="838">
      <c r="A838" s="14" t="s">
        <v>258</v>
      </c>
    </row>
    <row r="839">
      <c r="A839" s="14" t="s">
        <v>1237</v>
      </c>
    </row>
    <row r="840">
      <c r="A840" s="14" t="s">
        <v>1238</v>
      </c>
    </row>
    <row r="841">
      <c r="A841" s="14" t="s">
        <v>1239</v>
      </c>
    </row>
    <row r="842">
      <c r="A842" s="14" t="s">
        <v>259</v>
      </c>
    </row>
    <row r="843">
      <c r="A843" s="14" t="s">
        <v>1240</v>
      </c>
    </row>
    <row r="844">
      <c r="A844" s="14" t="s">
        <v>1241</v>
      </c>
    </row>
    <row r="845">
      <c r="A845" s="14" t="s">
        <v>1242</v>
      </c>
    </row>
    <row r="846">
      <c r="A846" s="14" t="s">
        <v>260</v>
      </c>
    </row>
    <row r="847">
      <c r="A847" s="14" t="s">
        <v>1243</v>
      </c>
    </row>
    <row r="848">
      <c r="A848" s="14" t="s">
        <v>1244</v>
      </c>
    </row>
    <row r="849">
      <c r="A849" s="14" t="s">
        <v>261</v>
      </c>
    </row>
    <row r="850">
      <c r="A850" s="14" t="s">
        <v>1245</v>
      </c>
    </row>
    <row r="851">
      <c r="A851" s="14" t="s">
        <v>1246</v>
      </c>
    </row>
    <row r="852">
      <c r="A852" s="14" t="s">
        <v>262</v>
      </c>
    </row>
    <row r="853">
      <c r="A853" s="14" t="s">
        <v>1247</v>
      </c>
    </row>
    <row r="854">
      <c r="A854" s="14" t="s">
        <v>1248</v>
      </c>
    </row>
    <row r="855">
      <c r="A855" s="14" t="s">
        <v>1249</v>
      </c>
    </row>
    <row r="856">
      <c r="A856" s="14" t="s">
        <v>1250</v>
      </c>
    </row>
    <row r="857">
      <c r="A857" s="14" t="s">
        <v>1251</v>
      </c>
    </row>
    <row r="858">
      <c r="A858" s="14" t="s">
        <v>263</v>
      </c>
    </row>
    <row r="859">
      <c r="A859" s="14" t="s">
        <v>264</v>
      </c>
    </row>
    <row r="860">
      <c r="A860" s="14" t="s">
        <v>265</v>
      </c>
    </row>
    <row r="861">
      <c r="A861" s="14" t="s">
        <v>266</v>
      </c>
    </row>
    <row r="862">
      <c r="A862" s="14" t="s">
        <v>267</v>
      </c>
    </row>
    <row r="863">
      <c r="A863" s="14" t="s">
        <v>1252</v>
      </c>
    </row>
    <row r="864">
      <c r="A864" s="14" t="s">
        <v>1253</v>
      </c>
    </row>
    <row r="865">
      <c r="A865" s="14" t="s">
        <v>268</v>
      </c>
    </row>
    <row r="866">
      <c r="A866" s="14" t="s">
        <v>1254</v>
      </c>
    </row>
    <row r="867">
      <c r="A867" s="14" t="s">
        <v>1255</v>
      </c>
    </row>
    <row r="868">
      <c r="A868" s="14" t="s">
        <v>1256</v>
      </c>
    </row>
    <row r="869">
      <c r="A869" s="14" t="s">
        <v>1257</v>
      </c>
    </row>
    <row r="870">
      <c r="A870" s="14" t="s">
        <v>269</v>
      </c>
    </row>
    <row r="871">
      <c r="A871" s="14" t="s">
        <v>1258</v>
      </c>
    </row>
    <row r="872">
      <c r="A872" s="14" t="s">
        <v>1259</v>
      </c>
    </row>
    <row r="873">
      <c r="A873" s="14" t="s">
        <v>1260</v>
      </c>
    </row>
    <row r="874">
      <c r="A874" s="14" t="s">
        <v>1261</v>
      </c>
    </row>
    <row r="875">
      <c r="A875" s="14" t="s">
        <v>270</v>
      </c>
    </row>
    <row r="876">
      <c r="A876" s="14" t="s">
        <v>1262</v>
      </c>
    </row>
    <row r="877">
      <c r="A877" s="14" t="s">
        <v>1263</v>
      </c>
    </row>
    <row r="878">
      <c r="A878" s="14" t="s">
        <v>1264</v>
      </c>
    </row>
    <row r="879">
      <c r="A879" s="14" t="s">
        <v>1265</v>
      </c>
    </row>
    <row r="880">
      <c r="A880" s="14" t="s">
        <v>271</v>
      </c>
    </row>
    <row r="881">
      <c r="A881" s="14" t="s">
        <v>272</v>
      </c>
    </row>
    <row r="882">
      <c r="A882" s="14" t="s">
        <v>1266</v>
      </c>
    </row>
    <row r="883">
      <c r="A883" s="14" t="s">
        <v>1267</v>
      </c>
    </row>
    <row r="884">
      <c r="A884" s="14" t="s">
        <v>1268</v>
      </c>
    </row>
    <row r="885">
      <c r="A885" s="14" t="s">
        <v>1269</v>
      </c>
    </row>
    <row r="886">
      <c r="A886" s="14" t="s">
        <v>273</v>
      </c>
    </row>
    <row r="887">
      <c r="A887" s="14" t="s">
        <v>274</v>
      </c>
    </row>
    <row r="888">
      <c r="A888" s="14" t="s">
        <v>1270</v>
      </c>
    </row>
    <row r="889">
      <c r="A889" s="14" t="s">
        <v>275</v>
      </c>
    </row>
    <row r="890">
      <c r="A890" s="14" t="s">
        <v>276</v>
      </c>
    </row>
    <row r="891">
      <c r="A891" s="14" t="s">
        <v>1271</v>
      </c>
    </row>
    <row r="892">
      <c r="A892" s="14" t="s">
        <v>1272</v>
      </c>
    </row>
    <row r="893">
      <c r="A893" s="14" t="s">
        <v>1273</v>
      </c>
    </row>
    <row r="894">
      <c r="A894" s="14" t="s">
        <v>1274</v>
      </c>
    </row>
    <row r="895">
      <c r="A895" s="14" t="s">
        <v>1275</v>
      </c>
    </row>
    <row r="896">
      <c r="A896" s="14" t="s">
        <v>1276</v>
      </c>
    </row>
    <row r="897">
      <c r="A897" s="14" t="s">
        <v>277</v>
      </c>
    </row>
    <row r="898">
      <c r="A898" s="14" t="s">
        <v>1277</v>
      </c>
    </row>
    <row r="899">
      <c r="A899" s="14" t="s">
        <v>1278</v>
      </c>
    </row>
    <row r="900">
      <c r="A900" s="14" t="s">
        <v>278</v>
      </c>
    </row>
    <row r="901">
      <c r="A901" s="14" t="s">
        <v>279</v>
      </c>
    </row>
    <row r="902">
      <c r="A902" s="14" t="s">
        <v>280</v>
      </c>
    </row>
    <row r="903">
      <c r="A903" s="14" t="s">
        <v>281</v>
      </c>
    </row>
    <row r="904">
      <c r="A904" s="14" t="s">
        <v>282</v>
      </c>
    </row>
    <row r="905">
      <c r="A905" s="14" t="s">
        <v>283</v>
      </c>
    </row>
    <row r="906">
      <c r="A906" s="14" t="s">
        <v>1279</v>
      </c>
    </row>
    <row r="907">
      <c r="A907" s="14" t="s">
        <v>1280</v>
      </c>
    </row>
    <row r="908">
      <c r="A908" s="14" t="s">
        <v>1281</v>
      </c>
    </row>
    <row r="909">
      <c r="A909" s="14" t="s">
        <v>284</v>
      </c>
    </row>
    <row r="910">
      <c r="A910" s="14" t="s">
        <v>1282</v>
      </c>
    </row>
    <row r="911">
      <c r="A911" s="14" t="s">
        <v>1283</v>
      </c>
    </row>
    <row r="912">
      <c r="A912" s="14" t="s">
        <v>1284</v>
      </c>
    </row>
    <row r="913">
      <c r="A913" s="14" t="s">
        <v>285</v>
      </c>
    </row>
    <row r="914">
      <c r="A914" s="14" t="s">
        <v>286</v>
      </c>
    </row>
    <row r="915">
      <c r="A915" s="14" t="s">
        <v>1285</v>
      </c>
    </row>
    <row r="916">
      <c r="A916" s="14" t="s">
        <v>1286</v>
      </c>
    </row>
    <row r="917">
      <c r="A917" s="14" t="s">
        <v>1287</v>
      </c>
    </row>
    <row r="918">
      <c r="A918" s="14" t="s">
        <v>1288</v>
      </c>
    </row>
    <row r="919">
      <c r="A919" s="14" t="s">
        <v>1289</v>
      </c>
    </row>
    <row r="920">
      <c r="A920" s="14" t="s">
        <v>1290</v>
      </c>
    </row>
    <row r="921">
      <c r="A921" s="14" t="s">
        <v>1291</v>
      </c>
    </row>
    <row r="922">
      <c r="A922" s="14" t="s">
        <v>287</v>
      </c>
    </row>
    <row r="923">
      <c r="A923" s="14" t="s">
        <v>1292</v>
      </c>
    </row>
    <row r="924">
      <c r="A924" s="14" t="s">
        <v>1293</v>
      </c>
    </row>
    <row r="925">
      <c r="A925" s="14" t="s">
        <v>1294</v>
      </c>
    </row>
    <row r="926">
      <c r="A926" s="14" t="s">
        <v>288</v>
      </c>
    </row>
    <row r="927">
      <c r="A927" s="14" t="s">
        <v>1295</v>
      </c>
    </row>
    <row r="928">
      <c r="A928" s="14" t="s">
        <v>289</v>
      </c>
    </row>
    <row r="929">
      <c r="A929" s="14" t="s">
        <v>1296</v>
      </c>
    </row>
    <row r="930">
      <c r="A930" s="14" t="s">
        <v>1297</v>
      </c>
    </row>
    <row r="931">
      <c r="A931" s="14" t="s">
        <v>290</v>
      </c>
    </row>
    <row r="932">
      <c r="A932" s="14" t="s">
        <v>1298</v>
      </c>
    </row>
    <row r="933">
      <c r="A933" s="14" t="s">
        <v>1299</v>
      </c>
    </row>
    <row r="934">
      <c r="A934" s="14" t="s">
        <v>1300</v>
      </c>
    </row>
    <row r="935">
      <c r="A935" s="14" t="s">
        <v>291</v>
      </c>
    </row>
    <row r="936">
      <c r="A936" s="14" t="s">
        <v>292</v>
      </c>
    </row>
    <row r="937">
      <c r="A937" s="14" t="s">
        <v>1301</v>
      </c>
    </row>
    <row r="938">
      <c r="A938" s="14" t="s">
        <v>1302</v>
      </c>
    </row>
    <row r="939">
      <c r="A939" s="14" t="s">
        <v>1303</v>
      </c>
    </row>
    <row r="940">
      <c r="A940" s="14" t="s">
        <v>1304</v>
      </c>
    </row>
    <row r="941">
      <c r="A941" s="14" t="s">
        <v>293</v>
      </c>
    </row>
    <row r="942">
      <c r="A942" s="14" t="s">
        <v>294</v>
      </c>
    </row>
    <row r="943">
      <c r="A943" s="14" t="s">
        <v>1305</v>
      </c>
    </row>
    <row r="944">
      <c r="A944" s="14" t="s">
        <v>295</v>
      </c>
    </row>
    <row r="945">
      <c r="A945" s="14" t="s">
        <v>1306</v>
      </c>
    </row>
    <row r="946">
      <c r="A946" s="14" t="s">
        <v>1307</v>
      </c>
    </row>
    <row r="947">
      <c r="A947" s="14" t="s">
        <v>1308</v>
      </c>
    </row>
    <row r="948">
      <c r="A948" s="14" t="s">
        <v>1309</v>
      </c>
    </row>
    <row r="949">
      <c r="A949" s="14" t="s">
        <v>1310</v>
      </c>
    </row>
    <row r="950">
      <c r="A950" s="14" t="s">
        <v>1311</v>
      </c>
    </row>
    <row r="951">
      <c r="A951" s="14" t="s">
        <v>1312</v>
      </c>
    </row>
    <row r="952">
      <c r="A952" s="14" t="s">
        <v>1313</v>
      </c>
    </row>
    <row r="953">
      <c r="A953" s="14" t="s">
        <v>296</v>
      </c>
    </row>
    <row r="954">
      <c r="A954" s="14" t="s">
        <v>1314</v>
      </c>
    </row>
    <row r="955">
      <c r="A955" s="14" t="s">
        <v>1315</v>
      </c>
    </row>
    <row r="956">
      <c r="A956" s="14" t="s">
        <v>297</v>
      </c>
    </row>
    <row r="957">
      <c r="A957" s="14" t="s">
        <v>298</v>
      </c>
    </row>
    <row r="958">
      <c r="A958" s="14" t="s">
        <v>299</v>
      </c>
    </row>
    <row r="959">
      <c r="A959" s="14" t="s">
        <v>300</v>
      </c>
    </row>
    <row r="960">
      <c r="A960" s="14" t="s">
        <v>1316</v>
      </c>
    </row>
    <row r="961">
      <c r="A961" s="14" t="s">
        <v>1317</v>
      </c>
    </row>
    <row r="962">
      <c r="A962" s="14" t="s">
        <v>1318</v>
      </c>
    </row>
    <row r="963">
      <c r="A963" s="14" t="s">
        <v>1319</v>
      </c>
    </row>
    <row r="964">
      <c r="A964" s="14" t="s">
        <v>1320</v>
      </c>
    </row>
    <row r="965">
      <c r="A965" s="14" t="s">
        <v>1321</v>
      </c>
    </row>
    <row r="966">
      <c r="A966" s="14" t="s">
        <v>1322</v>
      </c>
    </row>
    <row r="967">
      <c r="A967" s="14" t="s">
        <v>1323</v>
      </c>
    </row>
    <row r="968">
      <c r="A968" s="14" t="s">
        <v>1324</v>
      </c>
    </row>
    <row r="969">
      <c r="A969" s="14" t="s">
        <v>1325</v>
      </c>
    </row>
    <row r="970">
      <c r="A970" s="14" t="s">
        <v>301</v>
      </c>
    </row>
    <row r="971">
      <c r="A971" s="14" t="s">
        <v>1326</v>
      </c>
    </row>
    <row r="972">
      <c r="A972" s="14" t="s">
        <v>1327</v>
      </c>
    </row>
    <row r="973">
      <c r="A973" s="14" t="s">
        <v>1328</v>
      </c>
    </row>
    <row r="974">
      <c r="A974" s="14" t="s">
        <v>1329</v>
      </c>
    </row>
    <row r="975">
      <c r="A975" s="14" t="s">
        <v>1330</v>
      </c>
    </row>
    <row r="976">
      <c r="A976" s="14" t="s">
        <v>302</v>
      </c>
    </row>
    <row r="977">
      <c r="A977" s="14" t="s">
        <v>303</v>
      </c>
    </row>
    <row r="978">
      <c r="A978" s="14" t="s">
        <v>304</v>
      </c>
    </row>
    <row r="979">
      <c r="A979" s="14" t="s">
        <v>1331</v>
      </c>
    </row>
    <row r="980">
      <c r="A980" s="14" t="s">
        <v>1332</v>
      </c>
    </row>
    <row r="981">
      <c r="A981" s="14" t="s">
        <v>305</v>
      </c>
    </row>
    <row r="982">
      <c r="A982" s="14" t="s">
        <v>1333</v>
      </c>
    </row>
    <row r="983">
      <c r="A983" s="14" t="s">
        <v>1334</v>
      </c>
    </row>
    <row r="984">
      <c r="A984" s="14" t="s">
        <v>1335</v>
      </c>
    </row>
    <row r="985">
      <c r="A985" s="14" t="s">
        <v>1336</v>
      </c>
    </row>
    <row r="986">
      <c r="A986" s="14" t="s">
        <v>1337</v>
      </c>
    </row>
    <row r="987">
      <c r="A987" s="14" t="s">
        <v>1338</v>
      </c>
    </row>
    <row r="988">
      <c r="A988" s="14" t="s">
        <v>1339</v>
      </c>
    </row>
    <row r="989">
      <c r="A989" s="14" t="s">
        <v>1340</v>
      </c>
    </row>
    <row r="990">
      <c r="A990" s="14" t="s">
        <v>1341</v>
      </c>
    </row>
    <row r="991">
      <c r="A991" s="14" t="s">
        <v>1342</v>
      </c>
    </row>
    <row r="992">
      <c r="A992" s="14" t="s">
        <v>306</v>
      </c>
    </row>
    <row r="993">
      <c r="A993" s="14" t="s">
        <v>1343</v>
      </c>
    </row>
    <row r="994">
      <c r="A994" s="14" t="s">
        <v>1344</v>
      </c>
    </row>
    <row r="995">
      <c r="A995" s="14" t="s">
        <v>1345</v>
      </c>
    </row>
    <row r="996">
      <c r="A996" s="14" t="s">
        <v>1346</v>
      </c>
    </row>
    <row r="997">
      <c r="A997" s="14" t="s">
        <v>1347</v>
      </c>
    </row>
    <row r="998">
      <c r="A998" s="14" t="s">
        <v>307</v>
      </c>
    </row>
    <row r="999">
      <c r="A999" s="14" t="s">
        <v>1348</v>
      </c>
    </row>
    <row r="1000">
      <c r="A1000" s="14" t="s">
        <v>1349</v>
      </c>
    </row>
    <row r="1001">
      <c r="A1001" s="14" t="s">
        <v>1350</v>
      </c>
    </row>
    <row r="1002">
      <c r="A1002" s="14" t="s">
        <v>1351</v>
      </c>
    </row>
    <row r="1003">
      <c r="A1003" s="14" t="s">
        <v>1352</v>
      </c>
    </row>
    <row r="1004">
      <c r="A1004" s="14" t="s">
        <v>1353</v>
      </c>
    </row>
    <row r="1005">
      <c r="A1005" s="14" t="s">
        <v>1354</v>
      </c>
    </row>
    <row r="1006">
      <c r="A1006" s="14" t="s">
        <v>1355</v>
      </c>
    </row>
    <row r="1007">
      <c r="A1007" s="14" t="s">
        <v>308</v>
      </c>
    </row>
    <row r="1008">
      <c r="A1008" s="14" t="s">
        <v>309</v>
      </c>
    </row>
    <row r="1009">
      <c r="A1009" s="14" t="s">
        <v>1356</v>
      </c>
    </row>
    <row r="1010">
      <c r="A1010" s="14" t="s">
        <v>1357</v>
      </c>
    </row>
    <row r="1011">
      <c r="A1011" s="14" t="s">
        <v>1358</v>
      </c>
    </row>
    <row r="1012">
      <c r="A1012" s="14" t="s">
        <v>1359</v>
      </c>
    </row>
    <row r="1013">
      <c r="A1013" s="14" t="s">
        <v>1360</v>
      </c>
    </row>
    <row r="1014">
      <c r="A1014" s="14" t="s">
        <v>1361</v>
      </c>
    </row>
    <row r="1015">
      <c r="A1015" s="14" t="s">
        <v>310</v>
      </c>
    </row>
    <row r="1016">
      <c r="A1016" s="14" t="s">
        <v>1362</v>
      </c>
    </row>
    <row r="1017">
      <c r="A1017" s="14" t="s">
        <v>1363</v>
      </c>
    </row>
    <row r="1018">
      <c r="A1018" s="14" t="s">
        <v>1364</v>
      </c>
    </row>
    <row r="1019">
      <c r="A1019" s="14" t="s">
        <v>1365</v>
      </c>
    </row>
    <row r="1020">
      <c r="A1020" s="14" t="s">
        <v>1366</v>
      </c>
    </row>
    <row r="1021">
      <c r="A1021" s="14" t="s">
        <v>311</v>
      </c>
    </row>
    <row r="1022">
      <c r="A1022" s="14" t="s">
        <v>1367</v>
      </c>
    </row>
    <row r="1023">
      <c r="A1023" s="14" t="s">
        <v>1368</v>
      </c>
    </row>
    <row r="1024">
      <c r="A1024" s="14" t="s">
        <v>312</v>
      </c>
    </row>
    <row r="1025">
      <c r="A1025" s="14" t="s">
        <v>1369</v>
      </c>
    </row>
    <row r="1026">
      <c r="A1026" s="14" t="s">
        <v>1370</v>
      </c>
    </row>
    <row r="1027">
      <c r="A1027" s="14" t="s">
        <v>1371</v>
      </c>
    </row>
    <row r="1028">
      <c r="A1028" s="14" t="s">
        <v>1372</v>
      </c>
    </row>
    <row r="1029">
      <c r="A1029" s="14" t="s">
        <v>313</v>
      </c>
    </row>
    <row r="1030">
      <c r="A1030" s="14" t="s">
        <v>1373</v>
      </c>
    </row>
    <row r="1031">
      <c r="A1031" s="14" t="s">
        <v>1374</v>
      </c>
    </row>
    <row r="1032">
      <c r="A1032" s="14" t="s">
        <v>1375</v>
      </c>
    </row>
    <row r="1033">
      <c r="A1033" s="14" t="s">
        <v>1376</v>
      </c>
    </row>
    <row r="1034">
      <c r="A1034" s="14" t="s">
        <v>314</v>
      </c>
    </row>
    <row r="1035">
      <c r="A1035" s="14" t="s">
        <v>1377</v>
      </c>
    </row>
    <row r="1036">
      <c r="A1036" s="14" t="s">
        <v>1378</v>
      </c>
    </row>
    <row r="1037">
      <c r="A1037" s="14" t="s">
        <v>1379</v>
      </c>
    </row>
    <row r="1038">
      <c r="A1038" s="14" t="s">
        <v>315</v>
      </c>
    </row>
    <row r="1039">
      <c r="A1039" s="14" t="s">
        <v>1380</v>
      </c>
    </row>
    <row r="1040">
      <c r="A1040" s="14" t="s">
        <v>1381</v>
      </c>
    </row>
    <row r="1041">
      <c r="A1041" s="14" t="s">
        <v>1382</v>
      </c>
    </row>
    <row r="1042">
      <c r="A1042" s="14" t="s">
        <v>316</v>
      </c>
    </row>
    <row r="1043">
      <c r="A1043" s="14" t="s">
        <v>1383</v>
      </c>
    </row>
    <row r="1044">
      <c r="A1044" s="14" t="s">
        <v>1384</v>
      </c>
    </row>
    <row r="1045">
      <c r="A1045" s="14" t="s">
        <v>1385</v>
      </c>
    </row>
    <row r="1046">
      <c r="A1046" s="14" t="s">
        <v>1386</v>
      </c>
    </row>
    <row r="1047">
      <c r="A1047" s="14" t="s">
        <v>1387</v>
      </c>
    </row>
    <row r="1048">
      <c r="A1048" s="14" t="s">
        <v>1388</v>
      </c>
    </row>
    <row r="1049">
      <c r="A1049" s="14" t="s">
        <v>1389</v>
      </c>
    </row>
    <row r="1050">
      <c r="A1050" s="14" t="s">
        <v>1390</v>
      </c>
    </row>
    <row r="1051">
      <c r="A1051" s="14" t="s">
        <v>1391</v>
      </c>
    </row>
    <row r="1052">
      <c r="A1052" s="14" t="s">
        <v>1392</v>
      </c>
    </row>
    <row r="1053">
      <c r="A1053" s="14" t="s">
        <v>1393</v>
      </c>
    </row>
    <row r="1054">
      <c r="A1054" s="14" t="s">
        <v>317</v>
      </c>
    </row>
    <row r="1055">
      <c r="A1055" s="14" t="s">
        <v>1394</v>
      </c>
    </row>
    <row r="1056">
      <c r="A1056" s="14" t="s">
        <v>318</v>
      </c>
    </row>
    <row r="1057">
      <c r="A1057" s="14" t="s">
        <v>1395</v>
      </c>
    </row>
    <row r="1058">
      <c r="A1058" s="14" t="s">
        <v>319</v>
      </c>
    </row>
    <row r="1059">
      <c r="A1059" s="14" t="s">
        <v>1396</v>
      </c>
    </row>
    <row r="1060">
      <c r="A1060" s="14" t="s">
        <v>1397</v>
      </c>
    </row>
    <row r="1061">
      <c r="A1061" s="14" t="s">
        <v>1398</v>
      </c>
    </row>
    <row r="1062">
      <c r="A1062" s="14" t="s">
        <v>1399</v>
      </c>
    </row>
    <row r="1063">
      <c r="A1063" s="14" t="s">
        <v>1400</v>
      </c>
    </row>
    <row r="1064">
      <c r="A1064" s="14" t="s">
        <v>1401</v>
      </c>
    </row>
    <row r="1065">
      <c r="A1065" s="14" t="s">
        <v>1402</v>
      </c>
    </row>
    <row r="1066">
      <c r="A1066" s="14" t="s">
        <v>1403</v>
      </c>
    </row>
    <row r="1067">
      <c r="A1067" s="14" t="s">
        <v>1404</v>
      </c>
    </row>
    <row r="1068">
      <c r="A1068" s="14" t="s">
        <v>1405</v>
      </c>
    </row>
    <row r="1069">
      <c r="A1069" s="14" t="s">
        <v>1406</v>
      </c>
    </row>
    <row r="1070">
      <c r="A1070" s="14" t="s">
        <v>1407</v>
      </c>
    </row>
    <row r="1071">
      <c r="A1071" s="14" t="s">
        <v>1408</v>
      </c>
    </row>
    <row r="1072">
      <c r="A1072" s="14" t="s">
        <v>1409</v>
      </c>
    </row>
    <row r="1073">
      <c r="A1073" s="14" t="s">
        <v>1410</v>
      </c>
    </row>
    <row r="1074">
      <c r="A1074" s="14" t="s">
        <v>1411</v>
      </c>
    </row>
    <row r="1075">
      <c r="A1075" s="14" t="s">
        <v>320</v>
      </c>
    </row>
    <row r="1076">
      <c r="A1076" s="14" t="s">
        <v>1412</v>
      </c>
    </row>
    <row r="1077">
      <c r="A1077" s="14" t="s">
        <v>321</v>
      </c>
    </row>
    <row r="1078">
      <c r="A1078" s="14" t="s">
        <v>1413</v>
      </c>
    </row>
    <row r="1079">
      <c r="A1079" s="14" t="s">
        <v>1414</v>
      </c>
    </row>
    <row r="1080">
      <c r="A1080" s="14" t="s">
        <v>1415</v>
      </c>
    </row>
    <row r="1081">
      <c r="A1081" s="14" t="s">
        <v>1416</v>
      </c>
    </row>
    <row r="1082">
      <c r="A1082" s="14" t="s">
        <v>1417</v>
      </c>
    </row>
    <row r="1083">
      <c r="A1083" s="14" t="s">
        <v>1418</v>
      </c>
    </row>
    <row r="1084">
      <c r="A1084" s="14" t="s">
        <v>1419</v>
      </c>
    </row>
    <row r="1085">
      <c r="A1085" s="14" t="s">
        <v>322</v>
      </c>
    </row>
    <row r="1086">
      <c r="A1086" s="14" t="s">
        <v>1420</v>
      </c>
    </row>
    <row r="1087">
      <c r="A1087" s="14" t="s">
        <v>1421</v>
      </c>
    </row>
    <row r="1088">
      <c r="A1088" s="14" t="s">
        <v>1422</v>
      </c>
    </row>
    <row r="1089">
      <c r="A1089" s="14" t="s">
        <v>1423</v>
      </c>
    </row>
    <row r="1090">
      <c r="A1090" s="14" t="s">
        <v>1424</v>
      </c>
    </row>
    <row r="1091">
      <c r="A1091" s="14" t="s">
        <v>323</v>
      </c>
    </row>
    <row r="1092">
      <c r="A1092" s="14" t="s">
        <v>1425</v>
      </c>
    </row>
    <row r="1093">
      <c r="A1093" s="14" t="s">
        <v>1426</v>
      </c>
    </row>
    <row r="1094">
      <c r="A1094" s="14" t="s">
        <v>1427</v>
      </c>
    </row>
    <row r="1095">
      <c r="A1095" s="14" t="s">
        <v>1428</v>
      </c>
    </row>
    <row r="1096">
      <c r="A1096" s="14" t="s">
        <v>324</v>
      </c>
    </row>
    <row r="1097">
      <c r="A1097" s="14" t="s">
        <v>325</v>
      </c>
    </row>
    <row r="1098">
      <c r="A1098" s="14" t="s">
        <v>1429</v>
      </c>
    </row>
    <row r="1099">
      <c r="A1099" s="14" t="s">
        <v>1430</v>
      </c>
    </row>
    <row r="1100">
      <c r="A1100" s="14" t="s">
        <v>1431</v>
      </c>
    </row>
    <row r="1101">
      <c r="A1101" s="14" t="s">
        <v>1432</v>
      </c>
    </row>
    <row r="1102">
      <c r="A1102" s="14" t="s">
        <v>1433</v>
      </c>
    </row>
    <row r="1103">
      <c r="A1103" s="14" t="s">
        <v>1434</v>
      </c>
    </row>
    <row r="1104">
      <c r="A1104" s="14" t="s">
        <v>1435</v>
      </c>
    </row>
    <row r="1105">
      <c r="A1105" s="14" t="s">
        <v>1436</v>
      </c>
    </row>
    <row r="1106">
      <c r="A1106" s="14" t="s">
        <v>1437</v>
      </c>
    </row>
    <row r="1107">
      <c r="A1107" s="14" t="s">
        <v>1438</v>
      </c>
    </row>
    <row r="1108">
      <c r="A1108" s="14" t="s">
        <v>1439</v>
      </c>
    </row>
    <row r="1109">
      <c r="A1109" s="14" t="s">
        <v>1440</v>
      </c>
    </row>
    <row r="1110">
      <c r="A1110" s="14" t="s">
        <v>1441</v>
      </c>
    </row>
    <row r="1111">
      <c r="A1111" s="14" t="s">
        <v>1442</v>
      </c>
    </row>
    <row r="1112">
      <c r="A1112" s="14" t="s">
        <v>1443</v>
      </c>
    </row>
    <row r="1113">
      <c r="A1113" s="14" t="s">
        <v>1444</v>
      </c>
    </row>
    <row r="1114">
      <c r="A1114" s="14" t="s">
        <v>1445</v>
      </c>
    </row>
    <row r="1115">
      <c r="A1115" s="14" t="s">
        <v>326</v>
      </c>
    </row>
    <row r="1116">
      <c r="A1116" s="14" t="s">
        <v>1446</v>
      </c>
    </row>
    <row r="1117">
      <c r="A1117" s="14" t="s">
        <v>1447</v>
      </c>
    </row>
    <row r="1118">
      <c r="A1118" s="14" t="s">
        <v>327</v>
      </c>
    </row>
    <row r="1119">
      <c r="A1119" s="14" t="s">
        <v>1448</v>
      </c>
    </row>
    <row r="1120">
      <c r="A1120" s="14" t="s">
        <v>328</v>
      </c>
    </row>
    <row r="1121">
      <c r="A1121" s="14" t="s">
        <v>1449</v>
      </c>
    </row>
    <row r="1122">
      <c r="A1122" s="14" t="s">
        <v>1450</v>
      </c>
    </row>
    <row r="1123">
      <c r="A1123" s="14" t="s">
        <v>1451</v>
      </c>
    </row>
    <row r="1124">
      <c r="A1124" s="14" t="s">
        <v>1452</v>
      </c>
    </row>
    <row r="1125">
      <c r="A1125" s="14" t="s">
        <v>1453</v>
      </c>
    </row>
    <row r="1126">
      <c r="A1126" s="14" t="s">
        <v>1454</v>
      </c>
    </row>
    <row r="1127">
      <c r="A1127" s="14" t="s">
        <v>1455</v>
      </c>
    </row>
    <row r="1128">
      <c r="A1128" s="14" t="s">
        <v>1456</v>
      </c>
    </row>
    <row r="1129">
      <c r="A1129" s="14" t="s">
        <v>329</v>
      </c>
    </row>
    <row r="1130">
      <c r="A1130" s="14" t="s">
        <v>1457</v>
      </c>
    </row>
    <row r="1131">
      <c r="A1131" s="14" t="s">
        <v>330</v>
      </c>
    </row>
    <row r="1132">
      <c r="A1132" s="14" t="s">
        <v>1458</v>
      </c>
    </row>
    <row r="1133">
      <c r="A1133" s="14" t="s">
        <v>1459</v>
      </c>
    </row>
    <row r="1134">
      <c r="A1134" s="14" t="s">
        <v>331</v>
      </c>
    </row>
    <row r="1135">
      <c r="A1135" s="14" t="s">
        <v>1460</v>
      </c>
    </row>
    <row r="1136">
      <c r="A1136" s="14" t="s">
        <v>332</v>
      </c>
    </row>
    <row r="1137">
      <c r="A1137" s="14" t="s">
        <v>1461</v>
      </c>
    </row>
    <row r="1138">
      <c r="A1138" s="14" t="s">
        <v>1462</v>
      </c>
    </row>
    <row r="1139">
      <c r="A1139" s="14" t="s">
        <v>333</v>
      </c>
    </row>
    <row r="1140">
      <c r="A1140" s="14" t="s">
        <v>1463</v>
      </c>
    </row>
    <row r="1141">
      <c r="A1141" s="14" t="s">
        <v>1464</v>
      </c>
    </row>
    <row r="1142">
      <c r="A1142" s="14" t="s">
        <v>1465</v>
      </c>
    </row>
    <row r="1143">
      <c r="A1143" s="14" t="s">
        <v>334</v>
      </c>
    </row>
    <row r="1144">
      <c r="A1144" s="14" t="s">
        <v>1466</v>
      </c>
    </row>
    <row r="1145">
      <c r="A1145" s="14" t="s">
        <v>335</v>
      </c>
    </row>
    <row r="1146">
      <c r="A1146" s="14" t="s">
        <v>1467</v>
      </c>
    </row>
    <row r="1147">
      <c r="A1147" s="14" t="s">
        <v>1468</v>
      </c>
    </row>
    <row r="1148">
      <c r="A1148" s="14" t="s">
        <v>1469</v>
      </c>
    </row>
    <row r="1149">
      <c r="A1149" s="14" t="s">
        <v>1470</v>
      </c>
    </row>
    <row r="1150">
      <c r="A1150" s="14" t="s">
        <v>1471</v>
      </c>
    </row>
    <row r="1151">
      <c r="A1151" s="14" t="s">
        <v>336</v>
      </c>
    </row>
    <row r="1152">
      <c r="A1152" s="14" t="s">
        <v>337</v>
      </c>
    </row>
    <row r="1153">
      <c r="A1153" s="14" t="s">
        <v>1472</v>
      </c>
    </row>
    <row r="1154">
      <c r="A1154" s="14" t="s">
        <v>338</v>
      </c>
    </row>
    <row r="1155">
      <c r="A1155" s="14" t="s">
        <v>1473</v>
      </c>
    </row>
    <row r="1156">
      <c r="A1156" s="14" t="s">
        <v>1474</v>
      </c>
    </row>
    <row r="1157">
      <c r="A1157" s="14" t="s">
        <v>1475</v>
      </c>
    </row>
    <row r="1158">
      <c r="A1158" s="14" t="s">
        <v>1476</v>
      </c>
    </row>
    <row r="1159">
      <c r="A1159" s="14" t="s">
        <v>1477</v>
      </c>
    </row>
    <row r="1160">
      <c r="A1160" s="14" t="s">
        <v>339</v>
      </c>
    </row>
    <row r="1161">
      <c r="A1161" s="14" t="s">
        <v>340</v>
      </c>
    </row>
    <row r="1162">
      <c r="A1162" s="14" t="s">
        <v>1478</v>
      </c>
    </row>
    <row r="1163">
      <c r="A1163" s="14" t="s">
        <v>1479</v>
      </c>
    </row>
    <row r="1164">
      <c r="A1164" s="14" t="s">
        <v>1480</v>
      </c>
    </row>
    <row r="1165">
      <c r="A1165" s="14" t="s">
        <v>341</v>
      </c>
    </row>
    <row r="1166">
      <c r="A1166" s="14" t="s">
        <v>1481</v>
      </c>
    </row>
    <row r="1167">
      <c r="A1167" s="14" t="s">
        <v>1482</v>
      </c>
    </row>
    <row r="1168">
      <c r="A1168" s="14" t="s">
        <v>1483</v>
      </c>
    </row>
    <row r="1169">
      <c r="A1169" s="14" t="s">
        <v>1484</v>
      </c>
    </row>
    <row r="1170">
      <c r="A1170" s="14" t="s">
        <v>342</v>
      </c>
    </row>
    <row r="1171">
      <c r="A1171" s="14" t="s">
        <v>1485</v>
      </c>
    </row>
    <row r="1172">
      <c r="A1172" s="14" t="s">
        <v>1486</v>
      </c>
    </row>
    <row r="1173">
      <c r="A1173" s="14" t="s">
        <v>343</v>
      </c>
    </row>
    <row r="1174">
      <c r="A1174" s="14" t="s">
        <v>1487</v>
      </c>
    </row>
    <row r="1175">
      <c r="A1175" s="14" t="s">
        <v>1488</v>
      </c>
    </row>
    <row r="1176">
      <c r="A1176" s="14" t="s">
        <v>1489</v>
      </c>
    </row>
    <row r="1177">
      <c r="A1177" s="14" t="s">
        <v>1490</v>
      </c>
    </row>
    <row r="1178">
      <c r="A1178" s="14" t="s">
        <v>1491</v>
      </c>
    </row>
    <row r="1179">
      <c r="A1179" s="14" t="s">
        <v>1492</v>
      </c>
    </row>
    <row r="1180">
      <c r="A1180" s="14" t="s">
        <v>1493</v>
      </c>
    </row>
    <row r="1181">
      <c r="A1181" s="14" t="s">
        <v>1494</v>
      </c>
    </row>
    <row r="1182">
      <c r="A1182" s="14" t="s">
        <v>1495</v>
      </c>
    </row>
    <row r="1183">
      <c r="A1183" s="14" t="s">
        <v>1496</v>
      </c>
    </row>
    <row r="1184">
      <c r="A1184" s="14" t="s">
        <v>1497</v>
      </c>
    </row>
    <row r="1185">
      <c r="A1185" s="14" t="s">
        <v>1498</v>
      </c>
    </row>
    <row r="1186">
      <c r="A1186" s="14" t="s">
        <v>1499</v>
      </c>
    </row>
    <row r="1187">
      <c r="A1187" s="14" t="s">
        <v>1500</v>
      </c>
    </row>
    <row r="1188">
      <c r="A1188" s="14" t="s">
        <v>1501</v>
      </c>
    </row>
    <row r="1189">
      <c r="A1189" s="14" t="s">
        <v>1502</v>
      </c>
    </row>
    <row r="1190">
      <c r="A1190" s="14" t="s">
        <v>1503</v>
      </c>
    </row>
    <row r="1191">
      <c r="A1191" s="14" t="s">
        <v>344</v>
      </c>
    </row>
    <row r="1192">
      <c r="A1192" s="14" t="s">
        <v>345</v>
      </c>
    </row>
    <row r="1193">
      <c r="A1193" s="14" t="s">
        <v>1504</v>
      </c>
    </row>
    <row r="1194">
      <c r="A1194" s="14" t="s">
        <v>1505</v>
      </c>
    </row>
    <row r="1195">
      <c r="A1195" s="14" t="s">
        <v>1506</v>
      </c>
    </row>
    <row r="1196">
      <c r="A1196" s="14" t="s">
        <v>1507</v>
      </c>
    </row>
    <row r="1197">
      <c r="A1197" s="14" t="s">
        <v>1508</v>
      </c>
    </row>
    <row r="1198">
      <c r="A1198" s="14" t="s">
        <v>1509</v>
      </c>
    </row>
    <row r="1199">
      <c r="A1199" s="14" t="s">
        <v>1510</v>
      </c>
    </row>
    <row r="1200">
      <c r="A1200" s="14" t="s">
        <v>1511</v>
      </c>
    </row>
    <row r="1201">
      <c r="A1201" s="14" t="s">
        <v>346</v>
      </c>
    </row>
    <row r="1202">
      <c r="A1202" s="14" t="s">
        <v>1512</v>
      </c>
    </row>
    <row r="1203">
      <c r="A1203" s="14" t="s">
        <v>1513</v>
      </c>
    </row>
    <row r="1204">
      <c r="A1204" s="14" t="s">
        <v>1514</v>
      </c>
    </row>
    <row r="1205">
      <c r="A1205" s="14" t="s">
        <v>1515</v>
      </c>
    </row>
    <row r="1206">
      <c r="A1206" s="14" t="s">
        <v>1516</v>
      </c>
    </row>
    <row r="1207">
      <c r="A1207" s="14" t="s">
        <v>347</v>
      </c>
    </row>
    <row r="1208">
      <c r="A1208" s="14" t="s">
        <v>1517</v>
      </c>
    </row>
    <row r="1209">
      <c r="A1209" s="14" t="s">
        <v>1518</v>
      </c>
    </row>
    <row r="1210">
      <c r="A1210" s="14" t="s">
        <v>1519</v>
      </c>
    </row>
    <row r="1211">
      <c r="A1211" s="14" t="s">
        <v>1520</v>
      </c>
    </row>
    <row r="1212">
      <c r="A1212" s="14" t="s">
        <v>1521</v>
      </c>
    </row>
    <row r="1213">
      <c r="A1213" s="14" t="s">
        <v>1522</v>
      </c>
    </row>
    <row r="1214">
      <c r="A1214" s="14" t="s">
        <v>1523</v>
      </c>
    </row>
    <row r="1215">
      <c r="A1215" s="14" t="s">
        <v>1524</v>
      </c>
    </row>
    <row r="1216">
      <c r="A1216" s="14" t="s">
        <v>348</v>
      </c>
    </row>
    <row r="1217">
      <c r="A1217" s="14" t="s">
        <v>1525</v>
      </c>
    </row>
    <row r="1218">
      <c r="A1218" s="14" t="s">
        <v>1526</v>
      </c>
    </row>
    <row r="1219">
      <c r="A1219" s="14" t="s">
        <v>1527</v>
      </c>
    </row>
    <row r="1220">
      <c r="A1220" s="14" t="s">
        <v>349</v>
      </c>
    </row>
    <row r="1221">
      <c r="A1221" s="14" t="s">
        <v>350</v>
      </c>
    </row>
    <row r="1222">
      <c r="A1222" s="14" t="s">
        <v>351</v>
      </c>
    </row>
    <row r="1223">
      <c r="A1223" s="14" t="s">
        <v>1528</v>
      </c>
    </row>
    <row r="1224">
      <c r="A1224" s="14" t="s">
        <v>352</v>
      </c>
    </row>
    <row r="1225">
      <c r="A1225" s="14" t="s">
        <v>353</v>
      </c>
    </row>
    <row r="1226">
      <c r="A1226" s="14" t="s">
        <v>1529</v>
      </c>
    </row>
    <row r="1227">
      <c r="A1227" s="14" t="s">
        <v>354</v>
      </c>
    </row>
    <row r="1228">
      <c r="A1228" s="14" t="s">
        <v>1530</v>
      </c>
    </row>
    <row r="1229">
      <c r="A1229" s="14" t="s">
        <v>355</v>
      </c>
    </row>
    <row r="1230">
      <c r="A1230" s="14" t="s">
        <v>356</v>
      </c>
    </row>
    <row r="1231">
      <c r="A1231" s="14" t="s">
        <v>357</v>
      </c>
    </row>
    <row r="1232">
      <c r="A1232" s="14" t="s">
        <v>1531</v>
      </c>
    </row>
    <row r="1233">
      <c r="A1233" s="14" t="s">
        <v>1532</v>
      </c>
    </row>
    <row r="1234">
      <c r="A1234" s="14" t="s">
        <v>1533</v>
      </c>
    </row>
    <row r="1235">
      <c r="A1235" s="14" t="s">
        <v>1534</v>
      </c>
    </row>
    <row r="1236">
      <c r="A1236" s="14" t="s">
        <v>1535</v>
      </c>
    </row>
    <row r="1237">
      <c r="A1237" s="14" t="s">
        <v>1536</v>
      </c>
    </row>
    <row r="1238">
      <c r="A1238" s="14" t="s">
        <v>1537</v>
      </c>
    </row>
    <row r="1239">
      <c r="A1239" s="14" t="s">
        <v>1538</v>
      </c>
    </row>
    <row r="1240">
      <c r="A1240" s="14" t="s">
        <v>1539</v>
      </c>
    </row>
    <row r="1241">
      <c r="A1241" s="14" t="s">
        <v>1540</v>
      </c>
    </row>
    <row r="1242">
      <c r="A1242" s="14" t="s">
        <v>1541</v>
      </c>
    </row>
    <row r="1243">
      <c r="A1243" s="14" t="s">
        <v>358</v>
      </c>
    </row>
    <row r="1244">
      <c r="A1244" s="14" t="s">
        <v>1542</v>
      </c>
    </row>
    <row r="1245">
      <c r="A1245" s="14" t="s">
        <v>1543</v>
      </c>
    </row>
    <row r="1246">
      <c r="A1246" s="14" t="s">
        <v>1544</v>
      </c>
    </row>
    <row r="1247">
      <c r="A1247" s="14" t="s">
        <v>1545</v>
      </c>
    </row>
    <row r="1248">
      <c r="A1248" s="14" t="s">
        <v>1546</v>
      </c>
    </row>
    <row r="1249">
      <c r="A1249" s="14" t="s">
        <v>1547</v>
      </c>
    </row>
    <row r="1250">
      <c r="A1250" s="14" t="s">
        <v>1548</v>
      </c>
    </row>
    <row r="1251">
      <c r="A1251" s="14" t="s">
        <v>1549</v>
      </c>
    </row>
    <row r="1252">
      <c r="A1252" s="14" t="s">
        <v>1550</v>
      </c>
    </row>
    <row r="1253">
      <c r="A1253" s="14" t="s">
        <v>1551</v>
      </c>
    </row>
    <row r="1254">
      <c r="A1254" s="14" t="s">
        <v>359</v>
      </c>
    </row>
    <row r="1255">
      <c r="A1255" s="14" t="s">
        <v>1552</v>
      </c>
    </row>
    <row r="1256">
      <c r="A1256" s="14" t="s">
        <v>1553</v>
      </c>
    </row>
    <row r="1257">
      <c r="A1257" s="14" t="s">
        <v>1554</v>
      </c>
    </row>
    <row r="1258">
      <c r="A1258" s="14" t="s">
        <v>360</v>
      </c>
    </row>
    <row r="1259">
      <c r="A1259" s="14" t="s">
        <v>1555</v>
      </c>
    </row>
    <row r="1260">
      <c r="A1260" s="14" t="s">
        <v>1556</v>
      </c>
    </row>
    <row r="1261">
      <c r="A1261" s="14" t="s">
        <v>361</v>
      </c>
    </row>
    <row r="1262">
      <c r="A1262" s="14" t="s">
        <v>1557</v>
      </c>
    </row>
    <row r="1263">
      <c r="A1263" s="14" t="s">
        <v>1558</v>
      </c>
    </row>
    <row r="1264">
      <c r="A1264" s="14" t="s">
        <v>1559</v>
      </c>
    </row>
    <row r="1265">
      <c r="A1265" s="14" t="s">
        <v>1560</v>
      </c>
    </row>
    <row r="1266">
      <c r="A1266" s="14" t="s">
        <v>1561</v>
      </c>
    </row>
    <row r="1267">
      <c r="A1267" s="14" t="s">
        <v>1562</v>
      </c>
    </row>
    <row r="1268">
      <c r="A1268" s="14" t="s">
        <v>362</v>
      </c>
    </row>
    <row r="1269">
      <c r="A1269" s="14" t="s">
        <v>1563</v>
      </c>
    </row>
    <row r="1270">
      <c r="A1270" s="14" t="s">
        <v>1564</v>
      </c>
    </row>
    <row r="1271">
      <c r="A1271" s="14" t="s">
        <v>1565</v>
      </c>
    </row>
    <row r="1272">
      <c r="A1272" s="14" t="s">
        <v>1566</v>
      </c>
    </row>
    <row r="1273">
      <c r="A1273" s="14" t="s">
        <v>1567</v>
      </c>
    </row>
    <row r="1274">
      <c r="A1274" s="14" t="s">
        <v>1568</v>
      </c>
    </row>
    <row r="1275">
      <c r="A1275" s="14" t="s">
        <v>1569</v>
      </c>
    </row>
    <row r="1276">
      <c r="A1276" s="14" t="s">
        <v>1570</v>
      </c>
    </row>
    <row r="1277">
      <c r="A1277" s="14" t="s">
        <v>1571</v>
      </c>
    </row>
    <row r="1278">
      <c r="A1278" s="14" t="s">
        <v>1572</v>
      </c>
    </row>
    <row r="1279">
      <c r="A1279" s="14" t="s">
        <v>363</v>
      </c>
    </row>
    <row r="1280">
      <c r="A1280" s="14" t="s">
        <v>1573</v>
      </c>
    </row>
    <row r="1281">
      <c r="A1281" s="14" t="s">
        <v>364</v>
      </c>
    </row>
    <row r="1282">
      <c r="A1282" s="14" t="s">
        <v>365</v>
      </c>
    </row>
    <row r="1283">
      <c r="A1283" s="14" t="s">
        <v>366</v>
      </c>
    </row>
    <row r="1284">
      <c r="A1284" s="14" t="s">
        <v>367</v>
      </c>
    </row>
    <row r="1285">
      <c r="A1285" s="14" t="s">
        <v>368</v>
      </c>
    </row>
    <row r="1286">
      <c r="A1286" s="14" t="s">
        <v>1574</v>
      </c>
    </row>
    <row r="1287">
      <c r="A1287" s="14" t="s">
        <v>1575</v>
      </c>
    </row>
    <row r="1288">
      <c r="A1288" s="14" t="s">
        <v>1576</v>
      </c>
    </row>
    <row r="1289">
      <c r="A1289" s="14" t="s">
        <v>369</v>
      </c>
    </row>
    <row r="1290">
      <c r="A1290" s="14" t="s">
        <v>370</v>
      </c>
    </row>
    <row r="1291">
      <c r="A1291" s="14" t="s">
        <v>1577</v>
      </c>
    </row>
    <row r="1292">
      <c r="A1292" s="14" t="s">
        <v>371</v>
      </c>
    </row>
    <row r="1293">
      <c r="A1293" s="14" t="s">
        <v>1578</v>
      </c>
    </row>
    <row r="1294">
      <c r="A1294" s="14" t="s">
        <v>1579</v>
      </c>
    </row>
    <row r="1295">
      <c r="A1295" s="14" t="s">
        <v>1580</v>
      </c>
    </row>
    <row r="1296">
      <c r="A1296" s="14" t="s">
        <v>372</v>
      </c>
    </row>
    <row r="1297">
      <c r="A1297" s="14" t="s">
        <v>1581</v>
      </c>
    </row>
    <row r="1298">
      <c r="A1298" s="14" t="s">
        <v>1582</v>
      </c>
    </row>
    <row r="1299">
      <c r="A1299" s="14" t="s">
        <v>373</v>
      </c>
    </row>
    <row r="1300">
      <c r="A1300" s="14" t="s">
        <v>1583</v>
      </c>
    </row>
    <row r="1301">
      <c r="A1301" s="14" t="s">
        <v>1584</v>
      </c>
    </row>
    <row r="1302">
      <c r="A1302" s="14" t="s">
        <v>1585</v>
      </c>
    </row>
    <row r="1303">
      <c r="A1303" s="14" t="s">
        <v>374</v>
      </c>
    </row>
    <row r="1304">
      <c r="A1304" s="14" t="s">
        <v>1586</v>
      </c>
    </row>
    <row r="1305">
      <c r="A1305" s="14" t="s">
        <v>375</v>
      </c>
    </row>
    <row r="1306">
      <c r="A1306" s="14" t="s">
        <v>1587</v>
      </c>
    </row>
    <row r="1307">
      <c r="A1307" s="14" t="s">
        <v>1588</v>
      </c>
    </row>
    <row r="1308">
      <c r="A1308" s="14" t="s">
        <v>376</v>
      </c>
    </row>
    <row r="1309">
      <c r="A1309" s="14" t="s">
        <v>377</v>
      </c>
    </row>
    <row r="1310">
      <c r="A1310" s="14" t="s">
        <v>378</v>
      </c>
    </row>
    <row r="1311">
      <c r="A1311" s="14" t="s">
        <v>379</v>
      </c>
    </row>
    <row r="1312">
      <c r="A1312" s="14" t="s">
        <v>1589</v>
      </c>
    </row>
    <row r="1313">
      <c r="A1313" s="14" t="s">
        <v>380</v>
      </c>
    </row>
    <row r="1314">
      <c r="A1314" s="14" t="s">
        <v>1590</v>
      </c>
    </row>
    <row r="1315">
      <c r="A1315" s="14" t="s">
        <v>1591</v>
      </c>
    </row>
    <row r="1316">
      <c r="A1316" s="14" t="s">
        <v>381</v>
      </c>
    </row>
    <row r="1317">
      <c r="A1317" s="14" t="s">
        <v>1592</v>
      </c>
    </row>
    <row r="1318">
      <c r="A1318" s="14" t="s">
        <v>382</v>
      </c>
    </row>
    <row r="1319">
      <c r="A1319" s="14" t="s">
        <v>1593</v>
      </c>
    </row>
    <row r="1320">
      <c r="A1320" s="14" t="s">
        <v>1594</v>
      </c>
    </row>
    <row r="1321">
      <c r="A1321" s="14" t="s">
        <v>1595</v>
      </c>
    </row>
    <row r="1322">
      <c r="A1322" s="14" t="s">
        <v>383</v>
      </c>
    </row>
    <row r="1323">
      <c r="A1323" s="14" t="s">
        <v>1596</v>
      </c>
    </row>
    <row r="1324">
      <c r="A1324" s="14" t="s">
        <v>1597</v>
      </c>
    </row>
    <row r="1325">
      <c r="A1325" s="14" t="s">
        <v>384</v>
      </c>
    </row>
    <row r="1326">
      <c r="A1326" s="14" t="s">
        <v>1598</v>
      </c>
    </row>
    <row r="1327">
      <c r="A1327" s="14" t="s">
        <v>1599</v>
      </c>
    </row>
    <row r="1328">
      <c r="A1328" s="14" t="s">
        <v>385</v>
      </c>
    </row>
    <row r="1329">
      <c r="A1329" s="14" t="s">
        <v>1600</v>
      </c>
    </row>
    <row r="1330">
      <c r="A1330" s="14" t="s">
        <v>1601</v>
      </c>
    </row>
    <row r="1331">
      <c r="A1331" s="14" t="s">
        <v>1602</v>
      </c>
    </row>
    <row r="1332">
      <c r="A1332" s="14" t="s">
        <v>386</v>
      </c>
    </row>
    <row r="1333">
      <c r="A1333" s="14" t="s">
        <v>387</v>
      </c>
    </row>
    <row r="1334">
      <c r="A1334" s="14" t="s">
        <v>388</v>
      </c>
    </row>
    <row r="1335">
      <c r="A1335" s="14" t="s">
        <v>1603</v>
      </c>
    </row>
    <row r="1336">
      <c r="A1336" s="14" t="s">
        <v>1604</v>
      </c>
    </row>
    <row r="1337">
      <c r="A1337" s="14" t="s">
        <v>389</v>
      </c>
    </row>
    <row r="1338">
      <c r="A1338" s="14" t="s">
        <v>1605</v>
      </c>
    </row>
    <row r="1339">
      <c r="A1339" s="14" t="s">
        <v>1606</v>
      </c>
    </row>
    <row r="1340">
      <c r="A1340" s="14" t="s">
        <v>1607</v>
      </c>
    </row>
    <row r="1341">
      <c r="A1341" s="14" t="s">
        <v>1608</v>
      </c>
    </row>
    <row r="1342">
      <c r="A1342" s="14" t="s">
        <v>1609</v>
      </c>
    </row>
    <row r="1343">
      <c r="A1343" s="14" t="s">
        <v>1610</v>
      </c>
    </row>
    <row r="1344">
      <c r="A1344" s="14" t="s">
        <v>1611</v>
      </c>
    </row>
    <row r="1345">
      <c r="A1345" s="14" t="s">
        <v>390</v>
      </c>
    </row>
    <row r="1346">
      <c r="A1346" s="14" t="s">
        <v>1612</v>
      </c>
    </row>
    <row r="1347">
      <c r="A1347" s="14" t="s">
        <v>1613</v>
      </c>
    </row>
    <row r="1348">
      <c r="A1348" s="14" t="s">
        <v>1614</v>
      </c>
    </row>
    <row r="1349">
      <c r="A1349" s="14" t="s">
        <v>1615</v>
      </c>
    </row>
    <row r="1350">
      <c r="A1350" s="14" t="s">
        <v>1616</v>
      </c>
    </row>
    <row r="1351">
      <c r="A1351" s="14" t="s">
        <v>1617</v>
      </c>
    </row>
    <row r="1352">
      <c r="A1352" s="14" t="s">
        <v>1618</v>
      </c>
    </row>
    <row r="1353">
      <c r="A1353" s="14" t="s">
        <v>391</v>
      </c>
    </row>
    <row r="1354">
      <c r="A1354" s="14" t="s">
        <v>1619</v>
      </c>
    </row>
    <row r="1355">
      <c r="A1355" s="14" t="s">
        <v>1620</v>
      </c>
    </row>
    <row r="1356">
      <c r="A1356" s="14" t="s">
        <v>1621</v>
      </c>
    </row>
    <row r="1357">
      <c r="A1357" s="14" t="s">
        <v>1622</v>
      </c>
    </row>
    <row r="1358">
      <c r="A1358" s="14" t="s">
        <v>1623</v>
      </c>
      <c r="B1358" s="15">
        <v>170.0</v>
      </c>
      <c r="C1358" s="15">
        <v>0.0</v>
      </c>
      <c r="D1358" s="15" t="s">
        <v>1624</v>
      </c>
      <c r="E1358" s="15" t="s">
        <v>1625</v>
      </c>
    </row>
    <row r="1359">
      <c r="A1359" s="14" t="s">
        <v>1626</v>
      </c>
    </row>
    <row r="1360">
      <c r="A1360" s="14" t="s">
        <v>392</v>
      </c>
    </row>
    <row r="1361">
      <c r="A1361" s="14" t="s">
        <v>1627</v>
      </c>
    </row>
    <row r="1362">
      <c r="A1362" s="14" t="s">
        <v>393</v>
      </c>
    </row>
    <row r="1363">
      <c r="A1363" s="14" t="s">
        <v>394</v>
      </c>
    </row>
    <row r="1364">
      <c r="A1364" s="14" t="s">
        <v>1628</v>
      </c>
    </row>
    <row r="1365">
      <c r="A1365" s="14" t="s">
        <v>1629</v>
      </c>
    </row>
    <row r="1366">
      <c r="A1366" s="14" t="s">
        <v>1630</v>
      </c>
    </row>
    <row r="1367">
      <c r="A1367" s="14" t="s">
        <v>1631</v>
      </c>
    </row>
    <row r="1368">
      <c r="A1368" s="14" t="s">
        <v>1632</v>
      </c>
    </row>
    <row r="1369">
      <c r="A1369" s="14" t="s">
        <v>395</v>
      </c>
    </row>
    <row r="1370">
      <c r="A1370" s="14" t="s">
        <v>1633</v>
      </c>
    </row>
    <row r="1371">
      <c r="A1371" s="14" t="s">
        <v>396</v>
      </c>
    </row>
    <row r="1372">
      <c r="A1372" s="14" t="s">
        <v>1634</v>
      </c>
    </row>
    <row r="1373">
      <c r="A1373" s="14" t="s">
        <v>1635</v>
      </c>
    </row>
    <row r="1374">
      <c r="A1374" s="14" t="s">
        <v>397</v>
      </c>
    </row>
    <row r="1375">
      <c r="A1375" s="14" t="s">
        <v>1636</v>
      </c>
    </row>
    <row r="1376">
      <c r="A1376" s="14" t="s">
        <v>1637</v>
      </c>
    </row>
    <row r="1377">
      <c r="A1377" s="14" t="s">
        <v>1638</v>
      </c>
    </row>
    <row r="1378">
      <c r="A1378" s="14" t="s">
        <v>1639</v>
      </c>
    </row>
    <row r="1379">
      <c r="A1379" s="14" t="s">
        <v>1640</v>
      </c>
    </row>
    <row r="1380">
      <c r="A1380" s="14" t="s">
        <v>1641</v>
      </c>
    </row>
    <row r="1381">
      <c r="A1381" s="14" t="s">
        <v>1642</v>
      </c>
    </row>
    <row r="1382">
      <c r="A1382" s="14" t="s">
        <v>1643</v>
      </c>
    </row>
    <row r="1383">
      <c r="A1383" s="14" t="s">
        <v>1644</v>
      </c>
    </row>
    <row r="1384">
      <c r="A1384" s="14" t="s">
        <v>1645</v>
      </c>
    </row>
    <row r="1385">
      <c r="A1385" s="14" t="s">
        <v>1646</v>
      </c>
    </row>
    <row r="1386">
      <c r="A1386" s="14" t="s">
        <v>1647</v>
      </c>
    </row>
    <row r="1387">
      <c r="A1387" s="14" t="s">
        <v>398</v>
      </c>
    </row>
    <row r="1388">
      <c r="A1388" s="14" t="s">
        <v>399</v>
      </c>
    </row>
    <row r="1389">
      <c r="A1389" s="14" t="s">
        <v>1648</v>
      </c>
    </row>
    <row r="1390">
      <c r="A1390" s="14" t="s">
        <v>1649</v>
      </c>
    </row>
    <row r="1391">
      <c r="A1391" s="14" t="s">
        <v>1650</v>
      </c>
    </row>
    <row r="1392">
      <c r="A1392" s="14" t="s">
        <v>1651</v>
      </c>
    </row>
    <row r="1393">
      <c r="A1393" s="14" t="s">
        <v>1652</v>
      </c>
    </row>
    <row r="1394">
      <c r="A1394" s="14" t="s">
        <v>1653</v>
      </c>
    </row>
    <row r="1395">
      <c r="A1395" s="14" t="s">
        <v>1654</v>
      </c>
    </row>
    <row r="1396">
      <c r="A1396" s="14" t="s">
        <v>1655</v>
      </c>
    </row>
    <row r="1397">
      <c r="A1397" s="14" t="s">
        <v>1656</v>
      </c>
    </row>
    <row r="1398">
      <c r="A1398" s="14" t="s">
        <v>400</v>
      </c>
    </row>
    <row r="1399">
      <c r="A1399" s="14" t="s">
        <v>1657</v>
      </c>
    </row>
    <row r="1400">
      <c r="A1400" s="14" t="s">
        <v>1658</v>
      </c>
    </row>
    <row r="1401">
      <c r="A1401" s="14" t="s">
        <v>1659</v>
      </c>
    </row>
    <row r="1402">
      <c r="A1402" s="14" t="s">
        <v>1660</v>
      </c>
    </row>
    <row r="1403">
      <c r="A1403" s="14" t="s">
        <v>401</v>
      </c>
    </row>
    <row r="1404">
      <c r="A1404" s="14" t="s">
        <v>1661</v>
      </c>
    </row>
    <row r="1405">
      <c r="A1405" s="14" t="s">
        <v>1662</v>
      </c>
    </row>
    <row r="1406">
      <c r="A1406" s="14" t="s">
        <v>1663</v>
      </c>
    </row>
    <row r="1407">
      <c r="A1407" s="14" t="s">
        <v>1664</v>
      </c>
    </row>
    <row r="1408">
      <c r="A1408" s="14" t="s">
        <v>1665</v>
      </c>
    </row>
    <row r="1409">
      <c r="A1409" s="14" t="s">
        <v>1666</v>
      </c>
    </row>
    <row r="1410">
      <c r="A1410" s="14" t="s">
        <v>1667</v>
      </c>
    </row>
    <row r="1411">
      <c r="A1411" s="14" t="s">
        <v>1668</v>
      </c>
    </row>
    <row r="1412">
      <c r="A1412" s="14" t="s">
        <v>1669</v>
      </c>
    </row>
    <row r="1413">
      <c r="A1413" s="14" t="s">
        <v>1670</v>
      </c>
    </row>
    <row r="1414">
      <c r="A1414" s="14" t="s">
        <v>1671</v>
      </c>
    </row>
    <row r="1415">
      <c r="A1415" s="14" t="s">
        <v>1672</v>
      </c>
    </row>
    <row r="1416">
      <c r="A1416" s="14" t="s">
        <v>1673</v>
      </c>
    </row>
    <row r="1417">
      <c r="A1417" s="14" t="s">
        <v>1674</v>
      </c>
    </row>
    <row r="1418">
      <c r="A1418" s="14" t="s">
        <v>1675</v>
      </c>
    </row>
    <row r="1419">
      <c r="A1419" s="14" t="s">
        <v>1676</v>
      </c>
    </row>
    <row r="1420">
      <c r="A1420" s="14" t="s">
        <v>402</v>
      </c>
    </row>
    <row r="1421">
      <c r="A1421" s="14" t="s">
        <v>1677</v>
      </c>
    </row>
    <row r="1422">
      <c r="A1422" s="14" t="s">
        <v>1678</v>
      </c>
    </row>
    <row r="1423">
      <c r="A1423" s="14" t="s">
        <v>1679</v>
      </c>
    </row>
    <row r="1424">
      <c r="A1424" s="14" t="s">
        <v>403</v>
      </c>
    </row>
    <row r="1425">
      <c r="A1425" s="14" t="s">
        <v>1680</v>
      </c>
    </row>
    <row r="1426">
      <c r="A1426" s="14" t="s">
        <v>404</v>
      </c>
    </row>
    <row r="1427">
      <c r="A1427" s="14" t="s">
        <v>1681</v>
      </c>
    </row>
    <row r="1428">
      <c r="A1428" s="14" t="s">
        <v>1682</v>
      </c>
    </row>
    <row r="1429">
      <c r="A1429" s="14" t="s">
        <v>1683</v>
      </c>
    </row>
    <row r="1430">
      <c r="A1430" s="14" t="s">
        <v>405</v>
      </c>
    </row>
    <row r="1431">
      <c r="A1431" s="14" t="s">
        <v>1684</v>
      </c>
    </row>
    <row r="1432">
      <c r="A1432" s="14" t="s">
        <v>1685</v>
      </c>
    </row>
    <row r="1433">
      <c r="A1433" s="14" t="s">
        <v>1686</v>
      </c>
    </row>
    <row r="1434">
      <c r="A1434" s="14" t="s">
        <v>1687</v>
      </c>
    </row>
    <row r="1435">
      <c r="A1435" s="14" t="s">
        <v>1688</v>
      </c>
    </row>
    <row r="1436">
      <c r="A1436" s="14" t="s">
        <v>406</v>
      </c>
    </row>
    <row r="1437">
      <c r="A1437" s="14" t="s">
        <v>1689</v>
      </c>
    </row>
    <row r="1438">
      <c r="A1438" s="14" t="s">
        <v>1690</v>
      </c>
    </row>
    <row r="1439">
      <c r="A1439" s="14" t="s">
        <v>1691</v>
      </c>
    </row>
    <row r="1440">
      <c r="A1440" s="14" t="s">
        <v>1692</v>
      </c>
    </row>
    <row r="1441">
      <c r="A1441" s="14" t="s">
        <v>1693</v>
      </c>
    </row>
    <row r="1442">
      <c r="A1442" s="14" t="s">
        <v>1694</v>
      </c>
    </row>
    <row r="1443">
      <c r="A1443" s="14" t="s">
        <v>407</v>
      </c>
    </row>
    <row r="1444">
      <c r="A1444" s="14" t="s">
        <v>1695</v>
      </c>
    </row>
    <row r="1445">
      <c r="A1445" s="14" t="s">
        <v>408</v>
      </c>
    </row>
    <row r="1446">
      <c r="A1446" s="14" t="s">
        <v>1696</v>
      </c>
    </row>
    <row r="1447">
      <c r="A1447" s="14" t="s">
        <v>1697</v>
      </c>
    </row>
    <row r="1448">
      <c r="A1448" s="14" t="s">
        <v>1698</v>
      </c>
    </row>
    <row r="1449">
      <c r="A1449" s="14" t="s">
        <v>1699</v>
      </c>
    </row>
    <row r="1450">
      <c r="A1450" s="14" t="s">
        <v>1700</v>
      </c>
    </row>
    <row r="1451">
      <c r="A1451" s="14" t="s">
        <v>1701</v>
      </c>
    </row>
    <row r="1452">
      <c r="A1452" s="14" t="s">
        <v>1702</v>
      </c>
    </row>
    <row r="1453">
      <c r="A1453" s="14" t="s">
        <v>1703</v>
      </c>
    </row>
    <row r="1454">
      <c r="A1454" s="14" t="s">
        <v>1704</v>
      </c>
    </row>
    <row r="1455">
      <c r="A1455" s="14" t="s">
        <v>1705</v>
      </c>
    </row>
    <row r="1456">
      <c r="A1456" s="14" t="s">
        <v>409</v>
      </c>
    </row>
    <row r="1457">
      <c r="A1457" s="14" t="s">
        <v>1706</v>
      </c>
    </row>
    <row r="1458">
      <c r="A1458" s="14" t="s">
        <v>1707</v>
      </c>
    </row>
    <row r="1459">
      <c r="A1459" s="14" t="s">
        <v>1708</v>
      </c>
    </row>
    <row r="1460">
      <c r="A1460" s="14" t="s">
        <v>1709</v>
      </c>
    </row>
    <row r="1461">
      <c r="A1461" s="14" t="s">
        <v>1710</v>
      </c>
    </row>
    <row r="1462">
      <c r="A1462" s="14" t="s">
        <v>1711</v>
      </c>
    </row>
    <row r="1463">
      <c r="A1463" s="14" t="s">
        <v>1712</v>
      </c>
    </row>
    <row r="1464">
      <c r="A1464" s="14" t="s">
        <v>1713</v>
      </c>
    </row>
    <row r="1465">
      <c r="A1465" s="14" t="s">
        <v>410</v>
      </c>
    </row>
    <row r="1466">
      <c r="A1466" s="14" t="s">
        <v>411</v>
      </c>
    </row>
    <row r="1467">
      <c r="A1467" s="14" t="s">
        <v>1714</v>
      </c>
    </row>
    <row r="1468">
      <c r="A1468" s="14" t="s">
        <v>1715</v>
      </c>
    </row>
    <row r="1469">
      <c r="A1469" s="14" t="s">
        <v>1716</v>
      </c>
    </row>
    <row r="1470">
      <c r="A1470" s="14" t="s">
        <v>1717</v>
      </c>
    </row>
    <row r="1471">
      <c r="A1471" s="14" t="s">
        <v>1718</v>
      </c>
    </row>
    <row r="1472">
      <c r="A1472" s="14" t="s">
        <v>412</v>
      </c>
    </row>
    <row r="1473">
      <c r="A1473" s="14" t="s">
        <v>1719</v>
      </c>
    </row>
    <row r="1474">
      <c r="A1474" s="14" t="s">
        <v>1720</v>
      </c>
    </row>
    <row r="1475">
      <c r="A1475" s="14" t="s">
        <v>1721</v>
      </c>
    </row>
    <row r="1476">
      <c r="A1476" s="14" t="s">
        <v>1722</v>
      </c>
    </row>
    <row r="1477">
      <c r="A1477" s="14" t="s">
        <v>1723</v>
      </c>
    </row>
    <row r="1478">
      <c r="A1478" s="14" t="s">
        <v>1724</v>
      </c>
    </row>
    <row r="1479">
      <c r="A1479" s="14" t="s">
        <v>1725</v>
      </c>
    </row>
    <row r="1480">
      <c r="A1480" s="14" t="s">
        <v>413</v>
      </c>
    </row>
    <row r="1481">
      <c r="A1481" s="14" t="s">
        <v>1726</v>
      </c>
    </row>
    <row r="1482">
      <c r="A1482" s="14" t="s">
        <v>1727</v>
      </c>
    </row>
    <row r="1483">
      <c r="A1483" s="14" t="s">
        <v>1728</v>
      </c>
    </row>
    <row r="1484">
      <c r="A1484" s="14" t="s">
        <v>1729</v>
      </c>
    </row>
    <row r="1485">
      <c r="A1485" s="14" t="s">
        <v>414</v>
      </c>
    </row>
    <row r="1486">
      <c r="A1486" s="14" t="s">
        <v>1730</v>
      </c>
    </row>
    <row r="1487">
      <c r="A1487" s="14" t="s">
        <v>1731</v>
      </c>
    </row>
    <row r="1488">
      <c r="A1488" s="14" t="s">
        <v>415</v>
      </c>
    </row>
    <row r="1489">
      <c r="A1489" s="14" t="s">
        <v>1732</v>
      </c>
    </row>
    <row r="1490">
      <c r="A1490" s="14" t="s">
        <v>1733</v>
      </c>
    </row>
    <row r="1491">
      <c r="A1491" s="14" t="s">
        <v>1734</v>
      </c>
    </row>
    <row r="1492">
      <c r="A1492" s="14" t="s">
        <v>1735</v>
      </c>
    </row>
    <row r="1493">
      <c r="A1493" s="14" t="s">
        <v>416</v>
      </c>
    </row>
    <row r="1494">
      <c r="A1494" s="14" t="s">
        <v>1736</v>
      </c>
    </row>
    <row r="1495">
      <c r="A1495" s="14" t="s">
        <v>1737</v>
      </c>
    </row>
    <row r="1496">
      <c r="A1496" s="14" t="s">
        <v>417</v>
      </c>
    </row>
    <row r="1497">
      <c r="A1497" s="14" t="s">
        <v>1738</v>
      </c>
    </row>
    <row r="1498">
      <c r="A1498" s="14" t="s">
        <v>1739</v>
      </c>
    </row>
    <row r="1499">
      <c r="A1499" s="14" t="s">
        <v>1740</v>
      </c>
    </row>
    <row r="1500">
      <c r="A1500" s="14" t="s">
        <v>1741</v>
      </c>
    </row>
    <row r="1501">
      <c r="A1501" s="14" t="s">
        <v>1742</v>
      </c>
    </row>
    <row r="1502">
      <c r="A1502" s="14" t="s">
        <v>1743</v>
      </c>
    </row>
    <row r="1503">
      <c r="A1503" s="14" t="s">
        <v>418</v>
      </c>
    </row>
    <row r="1504">
      <c r="A1504" s="14" t="s">
        <v>1744</v>
      </c>
    </row>
    <row r="1505">
      <c r="A1505" s="14" t="s">
        <v>1745</v>
      </c>
    </row>
    <row r="1506">
      <c r="A1506" s="14" t="s">
        <v>1746</v>
      </c>
    </row>
    <row r="1507">
      <c r="A1507" s="14" t="s">
        <v>1747</v>
      </c>
    </row>
    <row r="1508">
      <c r="A1508" s="14" t="s">
        <v>1748</v>
      </c>
    </row>
    <row r="1509">
      <c r="A1509" s="14" t="s">
        <v>1749</v>
      </c>
    </row>
    <row r="1510">
      <c r="A1510" s="14" t="s">
        <v>1750</v>
      </c>
    </row>
    <row r="1511">
      <c r="A1511" s="14" t="s">
        <v>1751</v>
      </c>
    </row>
    <row r="1512">
      <c r="A1512" s="14" t="s">
        <v>1752</v>
      </c>
    </row>
    <row r="1513">
      <c r="A1513" s="14" t="s">
        <v>419</v>
      </c>
    </row>
    <row r="1514">
      <c r="A1514" s="14" t="s">
        <v>1753</v>
      </c>
    </row>
    <row r="1515">
      <c r="A1515" s="14" t="s">
        <v>1754</v>
      </c>
    </row>
    <row r="1516">
      <c r="A1516" s="14" t="s">
        <v>1755</v>
      </c>
    </row>
    <row r="1517">
      <c r="A1517" s="14" t="s">
        <v>1756</v>
      </c>
    </row>
    <row r="1518">
      <c r="A1518" s="14" t="s">
        <v>1757</v>
      </c>
    </row>
    <row r="1519">
      <c r="A1519" s="14" t="s">
        <v>1758</v>
      </c>
    </row>
    <row r="1520">
      <c r="A1520" s="14" t="s">
        <v>1759</v>
      </c>
    </row>
    <row r="1521">
      <c r="A1521" s="14" t="s">
        <v>1760</v>
      </c>
    </row>
    <row r="1522">
      <c r="A1522" s="14" t="s">
        <v>1761</v>
      </c>
    </row>
    <row r="1523">
      <c r="A1523" s="14" t="s">
        <v>420</v>
      </c>
    </row>
    <row r="1524">
      <c r="A1524" s="14" t="s">
        <v>1762</v>
      </c>
    </row>
    <row r="1525">
      <c r="A1525" s="14" t="s">
        <v>421</v>
      </c>
    </row>
    <row r="1526">
      <c r="A1526" s="14" t="s">
        <v>1763</v>
      </c>
    </row>
    <row r="1527">
      <c r="A1527" s="14" t="s">
        <v>1764</v>
      </c>
    </row>
    <row r="1528">
      <c r="A1528" s="14" t="s">
        <v>1765</v>
      </c>
    </row>
    <row r="1529">
      <c r="A1529" s="14" t="s">
        <v>1766</v>
      </c>
    </row>
    <row r="1530">
      <c r="A1530" s="14" t="s">
        <v>1767</v>
      </c>
    </row>
    <row r="1531">
      <c r="A1531" s="14" t="s">
        <v>1768</v>
      </c>
    </row>
    <row r="1532">
      <c r="A1532" s="14" t="s">
        <v>1769</v>
      </c>
    </row>
    <row r="1533">
      <c r="A1533" s="14" t="s">
        <v>1770</v>
      </c>
    </row>
    <row r="1534">
      <c r="A1534" s="14" t="s">
        <v>1771</v>
      </c>
    </row>
    <row r="1535">
      <c r="A1535" s="14" t="s">
        <v>1772</v>
      </c>
    </row>
    <row r="1536">
      <c r="A1536" s="14" t="s">
        <v>1773</v>
      </c>
    </row>
    <row r="1537">
      <c r="A1537" s="14" t="s">
        <v>422</v>
      </c>
    </row>
    <row r="1538">
      <c r="A1538" s="14" t="s">
        <v>1774</v>
      </c>
    </row>
    <row r="1539">
      <c r="A1539" s="14" t="s">
        <v>1775</v>
      </c>
    </row>
    <row r="1540">
      <c r="A1540" s="14" t="s">
        <v>423</v>
      </c>
    </row>
    <row r="1541">
      <c r="A1541" s="14" t="s">
        <v>1776</v>
      </c>
    </row>
    <row r="1542">
      <c r="A1542" s="14" t="s">
        <v>424</v>
      </c>
    </row>
    <row r="1543">
      <c r="A1543" s="14" t="s">
        <v>1777</v>
      </c>
    </row>
    <row r="1544">
      <c r="A1544" s="14" t="s">
        <v>1778</v>
      </c>
    </row>
    <row r="1545">
      <c r="A1545" s="14" t="s">
        <v>1779</v>
      </c>
    </row>
    <row r="1546">
      <c r="A1546" s="14" t="s">
        <v>1780</v>
      </c>
    </row>
    <row r="1547">
      <c r="A1547" s="14" t="s">
        <v>1781</v>
      </c>
    </row>
    <row r="1548">
      <c r="A1548" s="14" t="s">
        <v>425</v>
      </c>
    </row>
    <row r="1549">
      <c r="A1549" s="14" t="s">
        <v>1782</v>
      </c>
    </row>
    <row r="1550">
      <c r="A1550" s="14" t="s">
        <v>426</v>
      </c>
    </row>
    <row r="1551">
      <c r="A1551" s="14" t="s">
        <v>1783</v>
      </c>
    </row>
    <row r="1552">
      <c r="A1552" s="14" t="s">
        <v>427</v>
      </c>
    </row>
    <row r="1553">
      <c r="A1553" s="14" t="s">
        <v>1784</v>
      </c>
    </row>
    <row r="1554">
      <c r="A1554" s="14" t="s">
        <v>1785</v>
      </c>
    </row>
    <row r="1555">
      <c r="A1555" s="14" t="s">
        <v>1786</v>
      </c>
    </row>
    <row r="1556">
      <c r="A1556" s="14" t="s">
        <v>428</v>
      </c>
    </row>
    <row r="1557">
      <c r="A1557" s="14" t="s">
        <v>1787</v>
      </c>
    </row>
    <row r="1558">
      <c r="A1558" s="14" t="s">
        <v>1788</v>
      </c>
    </row>
    <row r="1559">
      <c r="A1559" s="14" t="s">
        <v>1789</v>
      </c>
    </row>
    <row r="1560">
      <c r="A1560" s="14" t="s">
        <v>1790</v>
      </c>
    </row>
    <row r="1561">
      <c r="A1561" s="14" t="s">
        <v>1791</v>
      </c>
    </row>
    <row r="1562">
      <c r="A1562" s="14" t="s">
        <v>1792</v>
      </c>
    </row>
    <row r="1563">
      <c r="A1563" s="14" t="s">
        <v>1793</v>
      </c>
    </row>
    <row r="1564">
      <c r="A1564" s="14" t="s">
        <v>1794</v>
      </c>
    </row>
    <row r="1565">
      <c r="A1565" s="14" t="s">
        <v>1795</v>
      </c>
    </row>
    <row r="1566">
      <c r="A1566" s="14" t="s">
        <v>1796</v>
      </c>
    </row>
    <row r="1567">
      <c r="A1567" s="14" t="s">
        <v>1797</v>
      </c>
    </row>
    <row r="1568">
      <c r="A1568" s="14" t="s">
        <v>1798</v>
      </c>
    </row>
    <row r="1569">
      <c r="A1569" s="14" t="s">
        <v>1799</v>
      </c>
    </row>
    <row r="1570">
      <c r="A1570" s="14" t="s">
        <v>429</v>
      </c>
    </row>
    <row r="1571">
      <c r="A1571" s="14" t="s">
        <v>1800</v>
      </c>
    </row>
    <row r="1572">
      <c r="A1572" s="14" t="s">
        <v>1801</v>
      </c>
    </row>
    <row r="1573">
      <c r="A1573" s="14" t="s">
        <v>430</v>
      </c>
    </row>
    <row r="1574">
      <c r="A1574" s="14" t="s">
        <v>1802</v>
      </c>
    </row>
    <row r="1575">
      <c r="A1575" s="14" t="s">
        <v>1803</v>
      </c>
    </row>
    <row r="1576">
      <c r="A1576" s="14" t="s">
        <v>1804</v>
      </c>
    </row>
    <row r="1577">
      <c r="A1577" s="14" t="s">
        <v>1805</v>
      </c>
    </row>
    <row r="1578">
      <c r="A1578" s="14" t="s">
        <v>1806</v>
      </c>
    </row>
    <row r="1579">
      <c r="A1579" s="14" t="s">
        <v>1807</v>
      </c>
    </row>
    <row r="1580">
      <c r="A1580" s="14" t="s">
        <v>1808</v>
      </c>
    </row>
    <row r="1581">
      <c r="A1581" s="14" t="s">
        <v>1809</v>
      </c>
    </row>
    <row r="1582">
      <c r="A1582" s="14" t="s">
        <v>1810</v>
      </c>
    </row>
    <row r="1583">
      <c r="A1583" s="14" t="s">
        <v>1811</v>
      </c>
    </row>
    <row r="1584">
      <c r="A1584" s="14" t="s">
        <v>431</v>
      </c>
    </row>
    <row r="1585">
      <c r="A1585" s="14" t="s">
        <v>1812</v>
      </c>
    </row>
    <row r="1586">
      <c r="A1586" s="14" t="s">
        <v>1813</v>
      </c>
    </row>
    <row r="1587">
      <c r="A1587" s="14" t="s">
        <v>1814</v>
      </c>
    </row>
    <row r="1588">
      <c r="A1588" s="14" t="s">
        <v>1815</v>
      </c>
    </row>
    <row r="1589">
      <c r="A1589" s="14" t="s">
        <v>1816</v>
      </c>
    </row>
    <row r="1590">
      <c r="A1590" s="14" t="s">
        <v>1817</v>
      </c>
    </row>
    <row r="1591">
      <c r="A1591" s="14" t="s">
        <v>1818</v>
      </c>
    </row>
    <row r="1592">
      <c r="A1592" s="14" t="s">
        <v>1819</v>
      </c>
    </row>
    <row r="1593">
      <c r="A1593" s="14" t="s">
        <v>432</v>
      </c>
    </row>
    <row r="1594">
      <c r="A1594" s="14" t="s">
        <v>1820</v>
      </c>
    </row>
    <row r="1595">
      <c r="A1595" s="14" t="s">
        <v>1821</v>
      </c>
    </row>
    <row r="1596">
      <c r="A1596" s="14" t="s">
        <v>1822</v>
      </c>
    </row>
    <row r="1597">
      <c r="A1597" s="14" t="s">
        <v>1823</v>
      </c>
    </row>
    <row r="1598">
      <c r="A1598" s="14" t="s">
        <v>433</v>
      </c>
    </row>
    <row r="1599">
      <c r="A1599" s="14" t="s">
        <v>1824</v>
      </c>
    </row>
    <row r="1600">
      <c r="A1600" s="14" t="s">
        <v>434</v>
      </c>
    </row>
    <row r="1601">
      <c r="A1601" s="14" t="s">
        <v>1825</v>
      </c>
    </row>
    <row r="1602">
      <c r="A1602" s="14" t="s">
        <v>1826</v>
      </c>
    </row>
    <row r="1603">
      <c r="A1603" s="14" t="s">
        <v>1827</v>
      </c>
    </row>
    <row r="1604">
      <c r="A1604" s="14" t="s">
        <v>1828</v>
      </c>
    </row>
    <row r="1605">
      <c r="A1605" s="14" t="s">
        <v>1829</v>
      </c>
    </row>
    <row r="1606">
      <c r="A1606" s="14" t="s">
        <v>1830</v>
      </c>
    </row>
    <row r="1607">
      <c r="A1607" s="14" t="s">
        <v>1831</v>
      </c>
    </row>
    <row r="1608">
      <c r="A1608" s="14" t="s">
        <v>1832</v>
      </c>
    </row>
    <row r="1609">
      <c r="A1609" s="14" t="s">
        <v>1833</v>
      </c>
    </row>
    <row r="1610">
      <c r="A1610" s="14" t="s">
        <v>1834</v>
      </c>
    </row>
    <row r="1611">
      <c r="A1611" s="14" t="s">
        <v>1835</v>
      </c>
    </row>
    <row r="1612">
      <c r="A1612" s="14" t="s">
        <v>1836</v>
      </c>
    </row>
    <row r="1613">
      <c r="A1613" s="14" t="s">
        <v>1837</v>
      </c>
    </row>
    <row r="1614">
      <c r="A1614" s="14" t="s">
        <v>1838</v>
      </c>
    </row>
    <row r="1615">
      <c r="A1615" s="14" t="s">
        <v>1839</v>
      </c>
    </row>
    <row r="1616">
      <c r="A1616" s="14" t="s">
        <v>1840</v>
      </c>
    </row>
    <row r="1617">
      <c r="A1617" s="14" t="s">
        <v>1841</v>
      </c>
    </row>
    <row r="1618">
      <c r="A1618" s="14" t="s">
        <v>1842</v>
      </c>
    </row>
    <row r="1619">
      <c r="A1619" s="14" t="s">
        <v>1843</v>
      </c>
    </row>
    <row r="1620">
      <c r="A1620" s="14" t="s">
        <v>1844</v>
      </c>
    </row>
    <row r="1621">
      <c r="A1621" s="14" t="s">
        <v>1845</v>
      </c>
    </row>
    <row r="1622">
      <c r="A1622" s="14" t="s">
        <v>1846</v>
      </c>
    </row>
    <row r="1623">
      <c r="A1623" s="14" t="s">
        <v>1847</v>
      </c>
    </row>
    <row r="1624">
      <c r="A1624" s="14" t="s">
        <v>435</v>
      </c>
    </row>
    <row r="1625">
      <c r="A1625" s="14" t="s">
        <v>436</v>
      </c>
    </row>
    <row r="1626">
      <c r="A1626" s="14" t="s">
        <v>437</v>
      </c>
    </row>
    <row r="1627">
      <c r="A1627" s="14" t="s">
        <v>438</v>
      </c>
    </row>
    <row r="1628">
      <c r="A1628" s="14" t="s">
        <v>439</v>
      </c>
    </row>
    <row r="1629">
      <c r="A1629" s="14" t="s">
        <v>1848</v>
      </c>
    </row>
    <row r="1630">
      <c r="A1630" s="14" t="s">
        <v>1849</v>
      </c>
    </row>
    <row r="1631">
      <c r="A1631" s="14" t="s">
        <v>1850</v>
      </c>
    </row>
    <row r="1632">
      <c r="A1632" s="14" t="s">
        <v>1851</v>
      </c>
    </row>
    <row r="1633">
      <c r="A1633" s="14" t="s">
        <v>1852</v>
      </c>
    </row>
    <row r="1634">
      <c r="A1634" s="14" t="s">
        <v>1853</v>
      </c>
    </row>
    <row r="1635">
      <c r="A1635" s="14" t="s">
        <v>1854</v>
      </c>
    </row>
    <row r="1636">
      <c r="A1636" s="14" t="s">
        <v>1855</v>
      </c>
    </row>
    <row r="1637">
      <c r="A1637" s="14" t="s">
        <v>1856</v>
      </c>
    </row>
    <row r="1638">
      <c r="A1638" s="14" t="s">
        <v>1857</v>
      </c>
    </row>
    <row r="1639">
      <c r="A1639" s="14" t="s">
        <v>1858</v>
      </c>
    </row>
    <row r="1640">
      <c r="A1640" s="14" t="s">
        <v>1859</v>
      </c>
    </row>
    <row r="1641">
      <c r="A1641" s="14" t="s">
        <v>1860</v>
      </c>
    </row>
    <row r="1642">
      <c r="A1642" s="14" t="s">
        <v>1861</v>
      </c>
    </row>
    <row r="1643">
      <c r="A1643" s="14" t="s">
        <v>1862</v>
      </c>
    </row>
    <row r="1644">
      <c r="A1644" s="14" t="s">
        <v>1863</v>
      </c>
    </row>
    <row r="1645">
      <c r="A1645" s="14" t="s">
        <v>1864</v>
      </c>
    </row>
    <row r="1646">
      <c r="A1646" s="14" t="s">
        <v>1865</v>
      </c>
    </row>
    <row r="1647">
      <c r="A1647" s="14" t="s">
        <v>1866</v>
      </c>
    </row>
    <row r="1648">
      <c r="A1648" s="14" t="s">
        <v>1867</v>
      </c>
    </row>
    <row r="1649">
      <c r="A1649" s="14" t="s">
        <v>440</v>
      </c>
    </row>
    <row r="1650">
      <c r="A1650" s="14" t="s">
        <v>1868</v>
      </c>
    </row>
    <row r="1651">
      <c r="A1651" s="14" t="s">
        <v>1869</v>
      </c>
    </row>
    <row r="1652">
      <c r="A1652" s="14" t="s">
        <v>1870</v>
      </c>
    </row>
    <row r="1653">
      <c r="A1653" s="14" t="s">
        <v>1871</v>
      </c>
    </row>
    <row r="1654">
      <c r="A1654" s="14" t="s">
        <v>441</v>
      </c>
    </row>
    <row r="1655">
      <c r="A1655" s="14" t="s">
        <v>442</v>
      </c>
    </row>
    <row r="1656">
      <c r="A1656" s="14" t="s">
        <v>1872</v>
      </c>
    </row>
    <row r="1657">
      <c r="A1657" s="14" t="s">
        <v>443</v>
      </c>
    </row>
    <row r="1658">
      <c r="A1658" s="14" t="s">
        <v>1873</v>
      </c>
    </row>
    <row r="1659">
      <c r="A1659" s="14" t="s">
        <v>444</v>
      </c>
    </row>
    <row r="1660">
      <c r="A1660" s="14" t="s">
        <v>1874</v>
      </c>
    </row>
    <row r="1661">
      <c r="A1661" s="14" t="s">
        <v>1875</v>
      </c>
    </row>
    <row r="1662">
      <c r="A1662" s="14" t="s">
        <v>1876</v>
      </c>
    </row>
    <row r="1663">
      <c r="A1663" s="14" t="s">
        <v>1877</v>
      </c>
    </row>
    <row r="1664">
      <c r="A1664" s="14" t="s">
        <v>445</v>
      </c>
    </row>
    <row r="1665">
      <c r="A1665" s="14" t="s">
        <v>1878</v>
      </c>
    </row>
    <row r="1666">
      <c r="A1666" s="14" t="s">
        <v>1879</v>
      </c>
    </row>
    <row r="1667">
      <c r="A1667" s="14" t="s">
        <v>1880</v>
      </c>
    </row>
    <row r="1668">
      <c r="A1668" s="14" t="s">
        <v>446</v>
      </c>
    </row>
    <row r="1669">
      <c r="A1669" s="14" t="s">
        <v>1881</v>
      </c>
    </row>
    <row r="1670">
      <c r="A1670" s="14" t="s">
        <v>1882</v>
      </c>
    </row>
    <row r="1671">
      <c r="A1671" s="14" t="s">
        <v>1883</v>
      </c>
    </row>
    <row r="1672">
      <c r="A1672" s="14" t="s">
        <v>447</v>
      </c>
    </row>
    <row r="1673">
      <c r="A1673" s="14" t="s">
        <v>1884</v>
      </c>
    </row>
    <row r="1674">
      <c r="A1674" s="14" t="s">
        <v>1885</v>
      </c>
    </row>
    <row r="1675">
      <c r="A1675" s="14" t="s">
        <v>1886</v>
      </c>
    </row>
    <row r="1676">
      <c r="A1676" s="14" t="s">
        <v>1887</v>
      </c>
    </row>
    <row r="1677">
      <c r="A1677" s="14" t="s">
        <v>448</v>
      </c>
    </row>
    <row r="1678">
      <c r="A1678" s="14" t="s">
        <v>449</v>
      </c>
    </row>
    <row r="1679">
      <c r="A1679" s="14" t="s">
        <v>1888</v>
      </c>
    </row>
    <row r="1680">
      <c r="A1680" s="14" t="s">
        <v>1889</v>
      </c>
    </row>
    <row r="1681">
      <c r="A1681" s="14" t="s">
        <v>450</v>
      </c>
    </row>
    <row r="1682">
      <c r="A1682" s="14" t="s">
        <v>1890</v>
      </c>
    </row>
    <row r="1683">
      <c r="A1683" s="14" t="s">
        <v>1891</v>
      </c>
    </row>
    <row r="1684">
      <c r="A1684" s="14" t="s">
        <v>451</v>
      </c>
    </row>
    <row r="1685">
      <c r="A1685" s="14" t="s">
        <v>1892</v>
      </c>
    </row>
    <row r="1686">
      <c r="A1686" s="14" t="s">
        <v>1893</v>
      </c>
    </row>
    <row r="1687">
      <c r="A1687" s="14" t="s">
        <v>1894</v>
      </c>
    </row>
    <row r="1688">
      <c r="A1688" s="14" t="s">
        <v>1895</v>
      </c>
    </row>
    <row r="1689">
      <c r="A1689" s="14" t="s">
        <v>1896</v>
      </c>
    </row>
    <row r="1690">
      <c r="A1690" s="14" t="s">
        <v>1897</v>
      </c>
    </row>
    <row r="1691">
      <c r="A1691" s="14" t="s">
        <v>452</v>
      </c>
    </row>
    <row r="1692">
      <c r="A1692" s="14" t="s">
        <v>1898</v>
      </c>
    </row>
    <row r="1693">
      <c r="A1693" s="14" t="s">
        <v>1899</v>
      </c>
    </row>
    <row r="1694">
      <c r="A1694" s="14" t="s">
        <v>1900</v>
      </c>
    </row>
    <row r="1695">
      <c r="A1695" s="14" t="s">
        <v>1901</v>
      </c>
    </row>
    <row r="1696">
      <c r="A1696" s="14" t="s">
        <v>1902</v>
      </c>
    </row>
    <row r="1697">
      <c r="A1697" s="14" t="s">
        <v>1903</v>
      </c>
    </row>
    <row r="1698">
      <c r="A1698" s="14" t="s">
        <v>1904</v>
      </c>
    </row>
    <row r="1699">
      <c r="A1699" s="14" t="s">
        <v>1905</v>
      </c>
    </row>
    <row r="1700">
      <c r="A1700" s="14" t="s">
        <v>1906</v>
      </c>
    </row>
    <row r="1701">
      <c r="A1701" s="14" t="s">
        <v>453</v>
      </c>
    </row>
    <row r="1702">
      <c r="A1702" s="14" t="s">
        <v>1907</v>
      </c>
    </row>
    <row r="1703">
      <c r="A1703" s="14" t="s">
        <v>454</v>
      </c>
    </row>
    <row r="1704">
      <c r="A1704" s="14" t="s">
        <v>1908</v>
      </c>
    </row>
    <row r="1705">
      <c r="A1705" s="14" t="s">
        <v>1909</v>
      </c>
    </row>
    <row r="1706">
      <c r="A1706" s="14" t="s">
        <v>1910</v>
      </c>
    </row>
    <row r="1707">
      <c r="A1707" s="14" t="s">
        <v>1911</v>
      </c>
    </row>
    <row r="1708">
      <c r="A1708" s="14" t="s">
        <v>455</v>
      </c>
    </row>
    <row r="1709">
      <c r="A1709" s="14" t="s">
        <v>1912</v>
      </c>
    </row>
    <row r="1710">
      <c r="A1710" s="14" t="s">
        <v>456</v>
      </c>
    </row>
    <row r="1711">
      <c r="A1711" s="14" t="s">
        <v>1913</v>
      </c>
    </row>
    <row r="1712">
      <c r="A1712" s="14" t="s">
        <v>1914</v>
      </c>
    </row>
    <row r="1713">
      <c r="A1713" s="14" t="s">
        <v>1915</v>
      </c>
    </row>
    <row r="1714">
      <c r="A1714" s="14" t="s">
        <v>1916</v>
      </c>
    </row>
    <row r="1715">
      <c r="A1715" s="14" t="s">
        <v>1917</v>
      </c>
    </row>
    <row r="1716">
      <c r="A1716" s="14" t="s">
        <v>457</v>
      </c>
    </row>
    <row r="1717">
      <c r="A1717" s="14" t="s">
        <v>458</v>
      </c>
    </row>
    <row r="1718">
      <c r="A1718" s="14" t="s">
        <v>1918</v>
      </c>
    </row>
    <row r="1719">
      <c r="A1719" s="14" t="s">
        <v>1919</v>
      </c>
    </row>
    <row r="1720">
      <c r="A1720" s="14" t="s">
        <v>1920</v>
      </c>
    </row>
    <row r="1721">
      <c r="A1721" s="14" t="s">
        <v>1921</v>
      </c>
    </row>
    <row r="1722">
      <c r="A1722" s="14" t="s">
        <v>1922</v>
      </c>
    </row>
    <row r="1723">
      <c r="A1723" s="14" t="s">
        <v>1923</v>
      </c>
    </row>
    <row r="1724">
      <c r="A1724" s="14" t="s">
        <v>1924</v>
      </c>
    </row>
    <row r="1725">
      <c r="A1725" s="14" t="s">
        <v>1925</v>
      </c>
    </row>
    <row r="1726">
      <c r="A1726" s="14" t="s">
        <v>1926</v>
      </c>
    </row>
    <row r="1727">
      <c r="A1727" s="14" t="s">
        <v>1927</v>
      </c>
    </row>
    <row r="1728">
      <c r="A1728" s="14" t="s">
        <v>1928</v>
      </c>
    </row>
    <row r="1729">
      <c r="A1729" s="14" t="s">
        <v>1929</v>
      </c>
    </row>
    <row r="1730">
      <c r="A1730" s="14" t="s">
        <v>1930</v>
      </c>
    </row>
    <row r="1731">
      <c r="A1731" s="14" t="s">
        <v>1931</v>
      </c>
    </row>
    <row r="1732">
      <c r="A1732" s="14" t="s">
        <v>1932</v>
      </c>
    </row>
    <row r="1733">
      <c r="A1733" s="14" t="s">
        <v>1933</v>
      </c>
    </row>
    <row r="1734">
      <c r="A1734" s="14" t="s">
        <v>1934</v>
      </c>
    </row>
    <row r="1735">
      <c r="A1735" s="14" t="s">
        <v>459</v>
      </c>
    </row>
    <row r="1736">
      <c r="A1736" s="14" t="s">
        <v>1935</v>
      </c>
    </row>
    <row r="1737">
      <c r="A1737" s="14" t="s">
        <v>1936</v>
      </c>
    </row>
    <row r="1738">
      <c r="A1738" s="14" t="s">
        <v>460</v>
      </c>
    </row>
    <row r="1739">
      <c r="A1739" s="14" t="s">
        <v>1937</v>
      </c>
    </row>
    <row r="1740">
      <c r="A1740" s="14" t="s">
        <v>1938</v>
      </c>
    </row>
    <row r="1741">
      <c r="A1741" s="14" t="s">
        <v>1939</v>
      </c>
    </row>
    <row r="1742">
      <c r="A1742" s="14" t="s">
        <v>1940</v>
      </c>
    </row>
    <row r="1743">
      <c r="A1743" s="14" t="s">
        <v>1941</v>
      </c>
    </row>
    <row r="1744">
      <c r="A1744" s="14" t="s">
        <v>1942</v>
      </c>
    </row>
    <row r="1745">
      <c r="A1745" s="14" t="s">
        <v>461</v>
      </c>
    </row>
    <row r="1746">
      <c r="A1746" s="14" t="s">
        <v>1943</v>
      </c>
    </row>
    <row r="1747">
      <c r="A1747" s="14" t="s">
        <v>1944</v>
      </c>
    </row>
    <row r="1748">
      <c r="A1748" s="14" t="s">
        <v>1945</v>
      </c>
    </row>
    <row r="1749">
      <c r="A1749" s="14" t="s">
        <v>462</v>
      </c>
    </row>
    <row r="1750">
      <c r="A1750" s="14" t="s">
        <v>1946</v>
      </c>
    </row>
    <row r="1751">
      <c r="A1751" s="14" t="s">
        <v>1947</v>
      </c>
    </row>
    <row r="1752">
      <c r="A1752" s="14" t="s">
        <v>463</v>
      </c>
    </row>
    <row r="1753">
      <c r="A1753" s="14" t="s">
        <v>1948</v>
      </c>
    </row>
    <row r="1754">
      <c r="A1754" s="14" t="s">
        <v>1949</v>
      </c>
    </row>
    <row r="1755">
      <c r="A1755" s="14" t="s">
        <v>1950</v>
      </c>
    </row>
    <row r="1756">
      <c r="A1756" s="14" t="s">
        <v>1951</v>
      </c>
    </row>
    <row r="1757">
      <c r="A1757" s="14" t="s">
        <v>464</v>
      </c>
    </row>
    <row r="1758">
      <c r="A1758" s="14" t="s">
        <v>1952</v>
      </c>
    </row>
    <row r="1759">
      <c r="A1759" s="14" t="s">
        <v>1953</v>
      </c>
    </row>
    <row r="1760">
      <c r="A1760" s="14" t="s">
        <v>1954</v>
      </c>
    </row>
    <row r="1761">
      <c r="A1761" s="14" t="s">
        <v>1955</v>
      </c>
    </row>
    <row r="1762">
      <c r="A1762" s="14" t="s">
        <v>1956</v>
      </c>
    </row>
    <row r="1763">
      <c r="A1763" s="14" t="s">
        <v>1957</v>
      </c>
    </row>
    <row r="1764">
      <c r="A1764" s="14" t="s">
        <v>1958</v>
      </c>
    </row>
    <row r="1765">
      <c r="A1765" s="14" t="s">
        <v>465</v>
      </c>
    </row>
    <row r="1766">
      <c r="A1766" s="14" t="s">
        <v>1959</v>
      </c>
    </row>
    <row r="1767">
      <c r="A1767" s="14" t="s">
        <v>1960</v>
      </c>
    </row>
    <row r="1768">
      <c r="A1768" s="14" t="s">
        <v>466</v>
      </c>
    </row>
    <row r="1769">
      <c r="A1769" s="14" t="s">
        <v>467</v>
      </c>
    </row>
    <row r="1770">
      <c r="A1770" s="14" t="s">
        <v>1961</v>
      </c>
    </row>
    <row r="1771">
      <c r="A1771" s="14" t="s">
        <v>1962</v>
      </c>
    </row>
    <row r="1772">
      <c r="A1772" s="14" t="s">
        <v>1963</v>
      </c>
    </row>
    <row r="1773">
      <c r="A1773" s="14" t="s">
        <v>1964</v>
      </c>
    </row>
    <row r="1774">
      <c r="A1774" s="14" t="s">
        <v>1965</v>
      </c>
    </row>
    <row r="1775">
      <c r="A1775" s="14" t="s">
        <v>1966</v>
      </c>
    </row>
    <row r="1776">
      <c r="A1776" s="14" t="s">
        <v>1967</v>
      </c>
    </row>
    <row r="1777">
      <c r="A1777" s="14" t="s">
        <v>468</v>
      </c>
    </row>
    <row r="1778">
      <c r="A1778" s="14" t="s">
        <v>1968</v>
      </c>
    </row>
    <row r="1779">
      <c r="A1779" s="14" t="s">
        <v>1969</v>
      </c>
    </row>
    <row r="1780">
      <c r="A1780" s="14" t="s">
        <v>469</v>
      </c>
    </row>
    <row r="1781">
      <c r="A1781" s="14" t="s">
        <v>1970</v>
      </c>
    </row>
    <row r="1782">
      <c r="A1782" s="14" t="s">
        <v>1971</v>
      </c>
    </row>
    <row r="1783">
      <c r="A1783" s="14" t="s">
        <v>1972</v>
      </c>
    </row>
    <row r="1784">
      <c r="A1784" s="14" t="s">
        <v>1973</v>
      </c>
    </row>
    <row r="1785">
      <c r="A1785" s="14" t="s">
        <v>470</v>
      </c>
    </row>
    <row r="1786">
      <c r="A1786" s="14" t="s">
        <v>1974</v>
      </c>
    </row>
    <row r="1787">
      <c r="A1787" s="14" t="s">
        <v>1975</v>
      </c>
    </row>
    <row r="1788">
      <c r="A1788" s="14" t="s">
        <v>1976</v>
      </c>
    </row>
    <row r="1789">
      <c r="A1789" s="14" t="s">
        <v>1977</v>
      </c>
    </row>
    <row r="1790">
      <c r="A1790" s="14" t="s">
        <v>471</v>
      </c>
    </row>
    <row r="1791">
      <c r="A1791" s="14" t="s">
        <v>1978</v>
      </c>
    </row>
    <row r="1792">
      <c r="A1792" s="14" t="s">
        <v>1979</v>
      </c>
    </row>
    <row r="1793">
      <c r="A1793" s="14" t="s">
        <v>472</v>
      </c>
    </row>
    <row r="1794">
      <c r="A1794" s="14" t="s">
        <v>473</v>
      </c>
    </row>
    <row r="1795">
      <c r="A1795" s="14" t="s">
        <v>1980</v>
      </c>
    </row>
    <row r="1796">
      <c r="A1796" s="14" t="s">
        <v>1981</v>
      </c>
    </row>
    <row r="1797">
      <c r="A1797" s="14" t="s">
        <v>1982</v>
      </c>
    </row>
    <row r="1798">
      <c r="A1798" s="14" t="s">
        <v>474</v>
      </c>
    </row>
    <row r="1799">
      <c r="A1799" s="14" t="s">
        <v>1983</v>
      </c>
    </row>
    <row r="1800">
      <c r="A1800" s="14" t="s">
        <v>1984</v>
      </c>
    </row>
    <row r="1801">
      <c r="A1801" s="14" t="s">
        <v>1985</v>
      </c>
    </row>
    <row r="1802">
      <c r="A1802" s="14" t="s">
        <v>475</v>
      </c>
    </row>
    <row r="1803">
      <c r="A1803" s="14" t="s">
        <v>476</v>
      </c>
    </row>
    <row r="1804">
      <c r="A1804" s="14" t="s">
        <v>1986</v>
      </c>
    </row>
    <row r="1805">
      <c r="A1805" s="14" t="s">
        <v>1987</v>
      </c>
    </row>
    <row r="1806">
      <c r="A1806" s="14" t="s">
        <v>1988</v>
      </c>
    </row>
    <row r="1807">
      <c r="A1807" s="14" t="s">
        <v>477</v>
      </c>
    </row>
    <row r="1808">
      <c r="A1808" s="14" t="s">
        <v>1989</v>
      </c>
    </row>
    <row r="1809">
      <c r="A1809" s="14" t="s">
        <v>478</v>
      </c>
    </row>
    <row r="1810">
      <c r="A1810" s="14" t="s">
        <v>479</v>
      </c>
    </row>
    <row r="1811">
      <c r="A1811" s="14" t="s">
        <v>480</v>
      </c>
    </row>
    <row r="1812">
      <c r="A1812" s="14" t="s">
        <v>1990</v>
      </c>
    </row>
    <row r="1813">
      <c r="A1813" s="14" t="s">
        <v>1991</v>
      </c>
    </row>
    <row r="1814">
      <c r="A1814" s="14" t="s">
        <v>481</v>
      </c>
    </row>
    <row r="1815">
      <c r="A1815" s="14" t="s">
        <v>482</v>
      </c>
    </row>
    <row r="1816">
      <c r="A1816" s="14" t="s">
        <v>1992</v>
      </c>
    </row>
    <row r="1817">
      <c r="A1817" s="14" t="s">
        <v>1993</v>
      </c>
    </row>
    <row r="1818">
      <c r="A1818" s="14" t="s">
        <v>1994</v>
      </c>
    </row>
    <row r="1819">
      <c r="A1819" s="14" t="s">
        <v>1995</v>
      </c>
    </row>
    <row r="1820">
      <c r="A1820" s="14" t="s">
        <v>1996</v>
      </c>
    </row>
    <row r="1821">
      <c r="A1821" s="14" t="s">
        <v>1997</v>
      </c>
    </row>
    <row r="1822">
      <c r="A1822" s="14" t="s">
        <v>1998</v>
      </c>
    </row>
    <row r="1823">
      <c r="A1823" s="14" t="s">
        <v>1999</v>
      </c>
    </row>
    <row r="1824">
      <c r="A1824" s="14" t="s">
        <v>2000</v>
      </c>
    </row>
    <row r="1825">
      <c r="A1825" s="14" t="s">
        <v>2001</v>
      </c>
    </row>
    <row r="1826">
      <c r="A1826" s="14" t="s">
        <v>2002</v>
      </c>
    </row>
    <row r="1827">
      <c r="A1827" s="14" t="s">
        <v>2003</v>
      </c>
    </row>
    <row r="1828">
      <c r="A1828" s="14" t="s">
        <v>483</v>
      </c>
    </row>
    <row r="1829">
      <c r="A1829" s="14" t="s">
        <v>2004</v>
      </c>
    </row>
    <row r="1830">
      <c r="A1830" s="14" t="s">
        <v>2005</v>
      </c>
    </row>
    <row r="1831">
      <c r="A1831" s="14" t="s">
        <v>484</v>
      </c>
    </row>
    <row r="1832">
      <c r="A1832" s="14" t="s">
        <v>2006</v>
      </c>
    </row>
    <row r="1833">
      <c r="A1833" s="14" t="s">
        <v>2007</v>
      </c>
    </row>
    <row r="1834">
      <c r="A1834" s="14" t="s">
        <v>2008</v>
      </c>
    </row>
    <row r="1835">
      <c r="A1835" s="14" t="s">
        <v>2009</v>
      </c>
    </row>
    <row r="1836">
      <c r="A1836" s="14" t="s">
        <v>2010</v>
      </c>
    </row>
    <row r="1837">
      <c r="A1837" s="14" t="s">
        <v>485</v>
      </c>
    </row>
    <row r="1838">
      <c r="A1838" s="14" t="s">
        <v>2011</v>
      </c>
    </row>
    <row r="1839">
      <c r="A1839" s="14" t="s">
        <v>486</v>
      </c>
    </row>
    <row r="1840">
      <c r="A1840" s="14" t="s">
        <v>2012</v>
      </c>
    </row>
    <row r="1841">
      <c r="A1841" s="14" t="s">
        <v>2013</v>
      </c>
    </row>
    <row r="1842">
      <c r="A1842" s="14" t="s">
        <v>2014</v>
      </c>
    </row>
    <row r="1843">
      <c r="A1843" s="14" t="s">
        <v>2015</v>
      </c>
    </row>
    <row r="1844">
      <c r="A1844" s="14" t="s">
        <v>487</v>
      </c>
    </row>
    <row r="1845">
      <c r="A1845" s="14" t="s">
        <v>2016</v>
      </c>
    </row>
    <row r="1846">
      <c r="A1846" s="14" t="s">
        <v>488</v>
      </c>
    </row>
    <row r="1847">
      <c r="A1847" s="14" t="s">
        <v>2017</v>
      </c>
    </row>
    <row r="1848">
      <c r="A1848" s="14" t="s">
        <v>2018</v>
      </c>
    </row>
    <row r="1849">
      <c r="A1849" s="14" t="s">
        <v>2019</v>
      </c>
    </row>
    <row r="1850">
      <c r="A1850" s="14" t="s">
        <v>489</v>
      </c>
    </row>
    <row r="1851">
      <c r="A1851" s="14" t="s">
        <v>2020</v>
      </c>
    </row>
    <row r="1852">
      <c r="A1852" s="14" t="s">
        <v>490</v>
      </c>
    </row>
    <row r="1853">
      <c r="A1853" s="14" t="s">
        <v>2021</v>
      </c>
    </row>
    <row r="1854">
      <c r="A1854" s="14" t="s">
        <v>2022</v>
      </c>
    </row>
    <row r="1855">
      <c r="A1855" s="14" t="s">
        <v>2023</v>
      </c>
    </row>
    <row r="1856">
      <c r="A1856" s="14" t="s">
        <v>2024</v>
      </c>
    </row>
    <row r="1857">
      <c r="A1857" s="14" t="s">
        <v>2025</v>
      </c>
    </row>
    <row r="1858">
      <c r="A1858" s="14" t="s">
        <v>491</v>
      </c>
    </row>
    <row r="1859">
      <c r="A1859" s="14" t="s">
        <v>2026</v>
      </c>
    </row>
    <row r="1860">
      <c r="A1860" s="14" t="s">
        <v>2027</v>
      </c>
    </row>
    <row r="1861">
      <c r="A1861" s="14" t="s">
        <v>2028</v>
      </c>
    </row>
    <row r="1862">
      <c r="A1862" s="14" t="s">
        <v>2029</v>
      </c>
    </row>
    <row r="1863">
      <c r="A1863" s="14" t="s">
        <v>2030</v>
      </c>
    </row>
    <row r="1864">
      <c r="A1864" s="14" t="s">
        <v>2031</v>
      </c>
    </row>
    <row r="1865">
      <c r="A1865" s="14" t="s">
        <v>492</v>
      </c>
    </row>
    <row r="1866">
      <c r="A1866" s="14" t="s">
        <v>2032</v>
      </c>
    </row>
    <row r="1867">
      <c r="A1867" s="14" t="s">
        <v>493</v>
      </c>
    </row>
    <row r="1868">
      <c r="A1868" s="14" t="s">
        <v>2033</v>
      </c>
    </row>
    <row r="1869">
      <c r="A1869" s="14" t="s">
        <v>2034</v>
      </c>
    </row>
    <row r="1870">
      <c r="A1870" s="14" t="s">
        <v>2035</v>
      </c>
    </row>
    <row r="1871">
      <c r="A1871" s="14" t="s">
        <v>2036</v>
      </c>
    </row>
    <row r="1872">
      <c r="A1872" s="14" t="s">
        <v>2037</v>
      </c>
    </row>
    <row r="1873">
      <c r="A1873" s="14" t="s">
        <v>2038</v>
      </c>
    </row>
    <row r="1874">
      <c r="A1874" s="14" t="s">
        <v>2039</v>
      </c>
    </row>
    <row r="1875">
      <c r="A1875" s="14" t="s">
        <v>2040</v>
      </c>
    </row>
    <row r="1876">
      <c r="A1876" s="14" t="s">
        <v>2041</v>
      </c>
    </row>
    <row r="1877">
      <c r="A1877" s="14" t="s">
        <v>494</v>
      </c>
    </row>
    <row r="1878">
      <c r="A1878" s="14" t="s">
        <v>2042</v>
      </c>
    </row>
    <row r="1879">
      <c r="A1879" s="14" t="s">
        <v>2043</v>
      </c>
    </row>
    <row r="1880">
      <c r="A1880" s="14" t="s">
        <v>495</v>
      </c>
    </row>
    <row r="1881">
      <c r="A1881" s="14" t="s">
        <v>2044</v>
      </c>
    </row>
    <row r="1882">
      <c r="A1882" s="14" t="s">
        <v>2045</v>
      </c>
    </row>
    <row r="1883">
      <c r="A1883" s="14" t="s">
        <v>496</v>
      </c>
    </row>
    <row r="1884">
      <c r="A1884" s="14" t="s">
        <v>2046</v>
      </c>
    </row>
    <row r="1885">
      <c r="A1885" s="14" t="s">
        <v>2047</v>
      </c>
    </row>
    <row r="1886">
      <c r="A1886" s="14" t="s">
        <v>497</v>
      </c>
    </row>
    <row r="1887">
      <c r="A1887" s="14" t="s">
        <v>2048</v>
      </c>
    </row>
    <row r="1888">
      <c r="A1888" s="14" t="s">
        <v>2049</v>
      </c>
    </row>
    <row r="1889">
      <c r="A1889" s="14" t="s">
        <v>2050</v>
      </c>
    </row>
    <row r="1890">
      <c r="A1890" s="14" t="s">
        <v>2051</v>
      </c>
    </row>
    <row r="1891">
      <c r="A1891" s="14" t="s">
        <v>2052</v>
      </c>
    </row>
    <row r="1892">
      <c r="A1892" s="14" t="s">
        <v>498</v>
      </c>
    </row>
    <row r="1893">
      <c r="A1893" s="14" t="s">
        <v>499</v>
      </c>
    </row>
    <row r="1894">
      <c r="A1894" s="14" t="s">
        <v>2053</v>
      </c>
    </row>
    <row r="1895">
      <c r="A1895" s="14" t="s">
        <v>2054</v>
      </c>
    </row>
    <row r="1896">
      <c r="A1896" s="14" t="s">
        <v>2055</v>
      </c>
    </row>
    <row r="1897">
      <c r="A1897" s="14" t="s">
        <v>2056</v>
      </c>
    </row>
    <row r="1898">
      <c r="A1898" s="14" t="s">
        <v>2057</v>
      </c>
    </row>
    <row r="1899">
      <c r="A1899" s="14" t="s">
        <v>2058</v>
      </c>
    </row>
    <row r="1900">
      <c r="A1900" s="14" t="s">
        <v>2059</v>
      </c>
    </row>
    <row r="1901">
      <c r="A1901" s="14" t="s">
        <v>2060</v>
      </c>
    </row>
    <row r="1902">
      <c r="A1902" s="14" t="s">
        <v>2061</v>
      </c>
    </row>
    <row r="1903">
      <c r="A1903" s="14" t="s">
        <v>500</v>
      </c>
    </row>
    <row r="1904">
      <c r="A1904" s="14" t="s">
        <v>2062</v>
      </c>
    </row>
    <row r="1905">
      <c r="A1905" s="14" t="s">
        <v>2063</v>
      </c>
    </row>
    <row r="1906">
      <c r="A1906" s="14" t="s">
        <v>2064</v>
      </c>
    </row>
    <row r="1907">
      <c r="A1907" s="14" t="s">
        <v>501</v>
      </c>
    </row>
    <row r="1908">
      <c r="A1908" s="14" t="s">
        <v>2065</v>
      </c>
    </row>
    <row r="1909">
      <c r="A1909" s="14" t="s">
        <v>2066</v>
      </c>
    </row>
    <row r="1910">
      <c r="A1910" s="14" t="s">
        <v>2067</v>
      </c>
    </row>
    <row r="1911">
      <c r="A1911" s="14" t="s">
        <v>2068</v>
      </c>
    </row>
    <row r="1912">
      <c r="A1912" s="14" t="s">
        <v>2069</v>
      </c>
    </row>
    <row r="1913">
      <c r="A1913" s="14" t="s">
        <v>2070</v>
      </c>
    </row>
    <row r="1914">
      <c r="A1914" s="14" t="s">
        <v>2071</v>
      </c>
    </row>
    <row r="1915">
      <c r="A1915" s="14" t="s">
        <v>2072</v>
      </c>
    </row>
    <row r="1916">
      <c r="A1916" s="14" t="s">
        <v>2073</v>
      </c>
    </row>
    <row r="1917">
      <c r="A1917" s="14" t="s">
        <v>2074</v>
      </c>
    </row>
    <row r="1918">
      <c r="A1918" s="14" t="s">
        <v>2075</v>
      </c>
    </row>
    <row r="1919">
      <c r="A1919" s="14" t="s">
        <v>2076</v>
      </c>
    </row>
    <row r="1920">
      <c r="A1920" s="14" t="s">
        <v>2077</v>
      </c>
    </row>
    <row r="1921">
      <c r="A1921" s="14" t="s">
        <v>2078</v>
      </c>
    </row>
    <row r="1922">
      <c r="A1922" s="14" t="s">
        <v>2079</v>
      </c>
    </row>
    <row r="1923">
      <c r="A1923" s="14" t="s">
        <v>2080</v>
      </c>
    </row>
    <row r="1924">
      <c r="A1924" s="14" t="s">
        <v>2081</v>
      </c>
    </row>
    <row r="1925">
      <c r="A1925" s="14" t="s">
        <v>502</v>
      </c>
    </row>
    <row r="1926">
      <c r="A1926" s="14" t="s">
        <v>2082</v>
      </c>
    </row>
    <row r="1927">
      <c r="A1927" s="14" t="s">
        <v>503</v>
      </c>
    </row>
    <row r="1928">
      <c r="A1928" s="14" t="s">
        <v>2083</v>
      </c>
    </row>
    <row r="1929">
      <c r="A1929" s="14" t="s">
        <v>2084</v>
      </c>
    </row>
    <row r="1930">
      <c r="A1930" s="14" t="s">
        <v>2085</v>
      </c>
    </row>
    <row r="1931">
      <c r="A1931" s="14" t="s">
        <v>2086</v>
      </c>
    </row>
    <row r="1932">
      <c r="A1932" s="14" t="s">
        <v>2087</v>
      </c>
    </row>
    <row r="1933">
      <c r="A1933" s="14" t="s">
        <v>504</v>
      </c>
    </row>
    <row r="1934">
      <c r="A1934" s="14" t="s">
        <v>2088</v>
      </c>
    </row>
    <row r="1935">
      <c r="A1935" s="14" t="s">
        <v>2089</v>
      </c>
    </row>
    <row r="1936">
      <c r="A1936" s="14" t="s">
        <v>505</v>
      </c>
    </row>
    <row r="1937">
      <c r="A1937" s="14" t="s">
        <v>506</v>
      </c>
    </row>
    <row r="1938">
      <c r="A1938" s="14" t="s">
        <v>2090</v>
      </c>
    </row>
    <row r="1939">
      <c r="A1939" s="14" t="s">
        <v>2091</v>
      </c>
    </row>
    <row r="1940">
      <c r="A1940" s="14" t="s">
        <v>2092</v>
      </c>
    </row>
    <row r="1941">
      <c r="A1941" s="14" t="s">
        <v>2093</v>
      </c>
    </row>
    <row r="1942">
      <c r="A1942" s="14" t="s">
        <v>2094</v>
      </c>
    </row>
    <row r="1943">
      <c r="A1943" s="14" t="s">
        <v>2095</v>
      </c>
    </row>
    <row r="1944">
      <c r="A1944" s="14" t="s">
        <v>507</v>
      </c>
    </row>
    <row r="1945">
      <c r="A1945" s="14" t="s">
        <v>508</v>
      </c>
    </row>
    <row r="1946">
      <c r="A1946" s="14" t="s">
        <v>2096</v>
      </c>
    </row>
    <row r="1947">
      <c r="A1947" s="14" t="s">
        <v>2097</v>
      </c>
    </row>
    <row r="1948">
      <c r="A1948" s="14" t="s">
        <v>509</v>
      </c>
    </row>
    <row r="1949">
      <c r="A1949" s="14" t="s">
        <v>2098</v>
      </c>
    </row>
    <row r="1950">
      <c r="A1950" s="14" t="s">
        <v>2099</v>
      </c>
    </row>
    <row r="1951">
      <c r="A1951" s="14" t="s">
        <v>2100</v>
      </c>
    </row>
    <row r="1952">
      <c r="A1952" s="14" t="s">
        <v>2101</v>
      </c>
    </row>
    <row r="1953">
      <c r="A1953" s="14" t="s">
        <v>2102</v>
      </c>
    </row>
    <row r="1954">
      <c r="A1954" s="14" t="s">
        <v>2103</v>
      </c>
    </row>
    <row r="1955">
      <c r="A1955" s="14" t="s">
        <v>510</v>
      </c>
    </row>
    <row r="1956">
      <c r="A1956" s="14" t="s">
        <v>511</v>
      </c>
    </row>
    <row r="1957">
      <c r="A1957" s="14" t="s">
        <v>2104</v>
      </c>
    </row>
    <row r="1958">
      <c r="A1958" s="14" t="s">
        <v>2105</v>
      </c>
    </row>
    <row r="1959">
      <c r="A1959" s="14" t="s">
        <v>2106</v>
      </c>
    </row>
    <row r="1960">
      <c r="A1960" s="14" t="s">
        <v>2107</v>
      </c>
    </row>
    <row r="1961">
      <c r="A1961" s="14" t="s">
        <v>2108</v>
      </c>
    </row>
    <row r="1962">
      <c r="A1962" s="14" t="s">
        <v>2109</v>
      </c>
    </row>
    <row r="1963">
      <c r="A1963" s="14" t="s">
        <v>2110</v>
      </c>
    </row>
    <row r="1964">
      <c r="A1964" s="14" t="s">
        <v>2111</v>
      </c>
    </row>
    <row r="1965">
      <c r="A1965" s="14" t="s">
        <v>2112</v>
      </c>
    </row>
    <row r="1966">
      <c r="A1966" s="14" t="s">
        <v>2113</v>
      </c>
    </row>
    <row r="1967">
      <c r="A1967" s="14" t="s">
        <v>2114</v>
      </c>
    </row>
    <row r="1968">
      <c r="A1968" s="14" t="s">
        <v>2115</v>
      </c>
    </row>
    <row r="1969">
      <c r="A1969" s="14" t="s">
        <v>512</v>
      </c>
    </row>
    <row r="1970">
      <c r="A1970" s="14" t="s">
        <v>2116</v>
      </c>
    </row>
    <row r="1971">
      <c r="A1971" s="14" t="s">
        <v>2117</v>
      </c>
    </row>
    <row r="1972">
      <c r="A1972" s="14" t="s">
        <v>2118</v>
      </c>
    </row>
    <row r="1973">
      <c r="A1973" s="14" t="s">
        <v>2119</v>
      </c>
    </row>
    <row r="1974">
      <c r="A1974" s="14" t="s">
        <v>2120</v>
      </c>
    </row>
    <row r="1975">
      <c r="A1975" s="14" t="s">
        <v>2121</v>
      </c>
    </row>
    <row r="1976">
      <c r="A1976" s="14" t="s">
        <v>2122</v>
      </c>
    </row>
    <row r="1977">
      <c r="A1977" s="14" t="s">
        <v>2123</v>
      </c>
    </row>
    <row r="1978">
      <c r="A1978" s="14" t="s">
        <v>2124</v>
      </c>
    </row>
    <row r="1979">
      <c r="A1979" s="14" t="s">
        <v>2125</v>
      </c>
    </row>
    <row r="1980">
      <c r="A1980" s="14" t="s">
        <v>513</v>
      </c>
    </row>
    <row r="1981">
      <c r="A1981" s="14" t="s">
        <v>514</v>
      </c>
    </row>
    <row r="1982">
      <c r="A1982" s="14" t="s">
        <v>2126</v>
      </c>
    </row>
    <row r="1983">
      <c r="A1983" s="14" t="s">
        <v>2127</v>
      </c>
    </row>
    <row r="1984">
      <c r="A1984" s="14" t="s">
        <v>515</v>
      </c>
    </row>
    <row r="1985">
      <c r="A1985" s="14" t="s">
        <v>2128</v>
      </c>
    </row>
    <row r="1986">
      <c r="A1986" s="14" t="s">
        <v>2129</v>
      </c>
    </row>
    <row r="1987">
      <c r="A1987" s="14" t="s">
        <v>2130</v>
      </c>
    </row>
    <row r="1988">
      <c r="A1988" s="14" t="s">
        <v>516</v>
      </c>
    </row>
    <row r="1989">
      <c r="A1989" s="14" t="s">
        <v>2131</v>
      </c>
    </row>
    <row r="1990">
      <c r="A1990" s="14" t="s">
        <v>2132</v>
      </c>
    </row>
    <row r="1991">
      <c r="A1991" s="14" t="s">
        <v>2133</v>
      </c>
    </row>
    <row r="1992">
      <c r="A1992" s="14" t="s">
        <v>2134</v>
      </c>
    </row>
    <row r="1993">
      <c r="A1993" s="14" t="s">
        <v>2135</v>
      </c>
    </row>
    <row r="1994">
      <c r="A1994" s="14" t="s">
        <v>2136</v>
      </c>
    </row>
    <row r="1995">
      <c r="A1995" s="14" t="s">
        <v>2137</v>
      </c>
    </row>
    <row r="1996">
      <c r="A1996" s="14" t="s">
        <v>2138</v>
      </c>
    </row>
    <row r="1997">
      <c r="A1997" s="14" t="s">
        <v>2139</v>
      </c>
    </row>
    <row r="1998">
      <c r="A1998" s="14" t="s">
        <v>2140</v>
      </c>
    </row>
    <row r="1999">
      <c r="A1999" s="14" t="s">
        <v>517</v>
      </c>
    </row>
    <row r="2000">
      <c r="A2000" s="14" t="s">
        <v>2141</v>
      </c>
    </row>
    <row r="2001">
      <c r="A2001" s="14" t="s">
        <v>2142</v>
      </c>
    </row>
    <row r="2002">
      <c r="A2002" s="14" t="s">
        <v>518</v>
      </c>
    </row>
    <row r="2003">
      <c r="A2003" s="14" t="s">
        <v>2143</v>
      </c>
    </row>
    <row r="2004">
      <c r="A2004" s="14" t="s">
        <v>519</v>
      </c>
    </row>
    <row r="2005">
      <c r="A2005" s="14" t="s">
        <v>2144</v>
      </c>
    </row>
    <row r="2006">
      <c r="A2006" s="14" t="s">
        <v>2145</v>
      </c>
    </row>
    <row r="2007">
      <c r="A2007" s="14" t="s">
        <v>2146</v>
      </c>
    </row>
    <row r="2008">
      <c r="A2008" s="14" t="s">
        <v>2147</v>
      </c>
    </row>
    <row r="2009">
      <c r="A2009" s="14" t="s">
        <v>2148</v>
      </c>
    </row>
    <row r="2010">
      <c r="A2010" s="14" t="s">
        <v>2149</v>
      </c>
    </row>
    <row r="2011">
      <c r="A2011" s="14" t="s">
        <v>2150</v>
      </c>
    </row>
    <row r="2012">
      <c r="A2012" s="14" t="s">
        <v>520</v>
      </c>
    </row>
    <row r="2013">
      <c r="A2013" s="14" t="s">
        <v>2151</v>
      </c>
    </row>
    <row r="2014">
      <c r="A2014" s="14" t="s">
        <v>2152</v>
      </c>
    </row>
    <row r="2015">
      <c r="A2015" s="14" t="s">
        <v>521</v>
      </c>
    </row>
    <row r="2016">
      <c r="A2016" s="14" t="s">
        <v>2153</v>
      </c>
    </row>
    <row r="2017">
      <c r="A2017" s="14" t="s">
        <v>2154</v>
      </c>
    </row>
    <row r="2018">
      <c r="A2018" s="14" t="s">
        <v>522</v>
      </c>
    </row>
    <row r="2019">
      <c r="A2019" s="14" t="s">
        <v>2155</v>
      </c>
    </row>
    <row r="2020">
      <c r="A2020" s="14" t="s">
        <v>2156</v>
      </c>
    </row>
    <row r="2021">
      <c r="A2021" s="14" t="s">
        <v>2157</v>
      </c>
    </row>
    <row r="2022">
      <c r="A2022" s="14" t="s">
        <v>2158</v>
      </c>
    </row>
    <row r="2023">
      <c r="A2023" s="14" t="s">
        <v>2159</v>
      </c>
    </row>
    <row r="2024">
      <c r="A2024" s="14" t="s">
        <v>2160</v>
      </c>
    </row>
    <row r="2025">
      <c r="A2025" s="14" t="s">
        <v>523</v>
      </c>
    </row>
    <row r="2026">
      <c r="A2026" s="14" t="s">
        <v>2161</v>
      </c>
    </row>
    <row r="2027">
      <c r="A2027" s="14" t="s">
        <v>2162</v>
      </c>
    </row>
    <row r="2028">
      <c r="A2028" s="14" t="s">
        <v>2163</v>
      </c>
    </row>
    <row r="2029">
      <c r="A2029" s="14" t="s">
        <v>2164</v>
      </c>
    </row>
    <row r="2030">
      <c r="A2030" s="14" t="s">
        <v>2165</v>
      </c>
    </row>
    <row r="2031">
      <c r="A2031" s="14" t="s">
        <v>524</v>
      </c>
    </row>
    <row r="2032">
      <c r="A2032" s="14" t="s">
        <v>2166</v>
      </c>
    </row>
    <row r="2033">
      <c r="A2033" s="14" t="s">
        <v>2167</v>
      </c>
    </row>
    <row r="2034">
      <c r="A2034" s="14" t="s">
        <v>525</v>
      </c>
    </row>
    <row r="2035">
      <c r="A2035" s="14" t="s">
        <v>2168</v>
      </c>
    </row>
    <row r="2036">
      <c r="A2036" s="14" t="s">
        <v>2169</v>
      </c>
    </row>
    <row r="2037">
      <c r="A2037" s="14" t="s">
        <v>2170</v>
      </c>
    </row>
    <row r="2038">
      <c r="A2038" s="14" t="s">
        <v>2171</v>
      </c>
    </row>
    <row r="2039">
      <c r="A2039" s="14" t="s">
        <v>526</v>
      </c>
    </row>
    <row r="2040">
      <c r="A2040" s="14" t="s">
        <v>2172</v>
      </c>
    </row>
    <row r="2041">
      <c r="A2041" s="14" t="s">
        <v>2173</v>
      </c>
    </row>
    <row r="2042">
      <c r="A2042" s="14" t="s">
        <v>2174</v>
      </c>
    </row>
    <row r="2043">
      <c r="A2043" s="14" t="s">
        <v>2175</v>
      </c>
    </row>
    <row r="2044">
      <c r="A2044" s="14" t="s">
        <v>2176</v>
      </c>
    </row>
    <row r="2045">
      <c r="A2045" s="14" t="s">
        <v>2177</v>
      </c>
    </row>
    <row r="2046">
      <c r="A2046" s="14" t="s">
        <v>2178</v>
      </c>
    </row>
    <row r="2047">
      <c r="A2047" s="14" t="s">
        <v>2179</v>
      </c>
    </row>
    <row r="2048">
      <c r="A2048" s="14" t="s">
        <v>527</v>
      </c>
    </row>
    <row r="2049">
      <c r="A2049" s="14" t="s">
        <v>528</v>
      </c>
    </row>
    <row r="2050">
      <c r="A2050" s="14" t="s">
        <v>2180</v>
      </c>
    </row>
    <row r="2051">
      <c r="A2051" s="14" t="s">
        <v>2181</v>
      </c>
    </row>
    <row r="2052">
      <c r="A2052" s="14" t="s">
        <v>2182</v>
      </c>
    </row>
    <row r="2053">
      <c r="A2053" s="14" t="s">
        <v>2183</v>
      </c>
    </row>
    <row r="2054">
      <c r="A2054" s="14" t="s">
        <v>2184</v>
      </c>
    </row>
    <row r="2055">
      <c r="A2055" s="14" t="s">
        <v>2185</v>
      </c>
    </row>
    <row r="2056">
      <c r="A2056" s="14" t="s">
        <v>2186</v>
      </c>
    </row>
    <row r="2057">
      <c r="A2057" s="14" t="s">
        <v>2187</v>
      </c>
    </row>
    <row r="2058">
      <c r="A2058" s="14" t="s">
        <v>2188</v>
      </c>
    </row>
    <row r="2059">
      <c r="A2059" s="14" t="s">
        <v>2189</v>
      </c>
    </row>
    <row r="2060">
      <c r="A2060" s="14" t="s">
        <v>2190</v>
      </c>
    </row>
    <row r="2061">
      <c r="A2061" s="14" t="s">
        <v>2191</v>
      </c>
    </row>
    <row r="2062">
      <c r="A2062" s="14" t="s">
        <v>2192</v>
      </c>
    </row>
    <row r="2063">
      <c r="A2063" s="14" t="s">
        <v>2193</v>
      </c>
    </row>
    <row r="2064">
      <c r="A2064" s="14" t="s">
        <v>2194</v>
      </c>
    </row>
    <row r="2065">
      <c r="A2065" s="14" t="s">
        <v>2195</v>
      </c>
    </row>
    <row r="2066">
      <c r="A2066" s="14" t="s">
        <v>529</v>
      </c>
    </row>
    <row r="2067">
      <c r="A2067" s="14" t="s">
        <v>2196</v>
      </c>
    </row>
    <row r="2068">
      <c r="A2068" s="14" t="s">
        <v>2197</v>
      </c>
    </row>
    <row r="2069">
      <c r="A2069" s="14" t="s">
        <v>2198</v>
      </c>
    </row>
    <row r="2070">
      <c r="A2070" s="14" t="s">
        <v>530</v>
      </c>
    </row>
    <row r="2071">
      <c r="A2071" s="14" t="s">
        <v>531</v>
      </c>
    </row>
    <row r="2072">
      <c r="A2072" s="14" t="s">
        <v>2199</v>
      </c>
    </row>
    <row r="2073">
      <c r="A2073" s="14" t="s">
        <v>2200</v>
      </c>
    </row>
    <row r="2074">
      <c r="A2074" s="14" t="s">
        <v>2201</v>
      </c>
    </row>
    <row r="2075">
      <c r="A2075" s="14" t="s">
        <v>2202</v>
      </c>
    </row>
    <row r="2076">
      <c r="A2076" s="14" t="s">
        <v>532</v>
      </c>
    </row>
    <row r="2077">
      <c r="A2077" s="14" t="s">
        <v>533</v>
      </c>
    </row>
    <row r="2078">
      <c r="A2078" s="14" t="s">
        <v>534</v>
      </c>
    </row>
    <row r="2079">
      <c r="A2079" s="14" t="s">
        <v>2203</v>
      </c>
    </row>
    <row r="2080">
      <c r="A2080" s="14" t="s">
        <v>2204</v>
      </c>
    </row>
    <row r="2081">
      <c r="A2081" s="14" t="s">
        <v>2205</v>
      </c>
    </row>
    <row r="2082">
      <c r="A2082" s="14" t="s">
        <v>2206</v>
      </c>
    </row>
    <row r="2083">
      <c r="A2083" s="14" t="s">
        <v>2207</v>
      </c>
    </row>
    <row r="2084">
      <c r="A2084" s="14" t="s">
        <v>535</v>
      </c>
    </row>
    <row r="2085">
      <c r="A2085" s="14" t="s">
        <v>2208</v>
      </c>
    </row>
    <row r="2086">
      <c r="A2086" s="14" t="s">
        <v>2209</v>
      </c>
    </row>
    <row r="2087">
      <c r="A2087" s="14" t="s">
        <v>2210</v>
      </c>
    </row>
    <row r="2088">
      <c r="A2088" s="14" t="s">
        <v>2211</v>
      </c>
    </row>
    <row r="2089">
      <c r="A2089" s="14" t="s">
        <v>536</v>
      </c>
    </row>
    <row r="2090">
      <c r="A2090" s="14" t="s">
        <v>537</v>
      </c>
    </row>
    <row r="2091">
      <c r="A2091" s="14" t="s">
        <v>538</v>
      </c>
    </row>
    <row r="2092">
      <c r="A2092" s="14" t="s">
        <v>2212</v>
      </c>
    </row>
    <row r="2093">
      <c r="A2093" s="14" t="s">
        <v>2213</v>
      </c>
    </row>
    <row r="2094">
      <c r="A2094" s="14" t="s">
        <v>2214</v>
      </c>
    </row>
    <row r="2095">
      <c r="A2095" s="14" t="s">
        <v>2215</v>
      </c>
    </row>
    <row r="2096">
      <c r="A2096" s="14" t="s">
        <v>2216</v>
      </c>
    </row>
    <row r="2097">
      <c r="A2097" s="14" t="s">
        <v>2217</v>
      </c>
    </row>
    <row r="2098">
      <c r="A2098" s="14" t="s">
        <v>2218</v>
      </c>
    </row>
    <row r="2099">
      <c r="A2099" s="14" t="s">
        <v>2219</v>
      </c>
    </row>
    <row r="2100">
      <c r="A2100" s="14" t="s">
        <v>539</v>
      </c>
    </row>
    <row r="2101">
      <c r="A2101" s="14" t="s">
        <v>2220</v>
      </c>
    </row>
    <row r="2102">
      <c r="A2102" s="14" t="s">
        <v>2221</v>
      </c>
    </row>
    <row r="2103">
      <c r="A2103" s="14" t="s">
        <v>2222</v>
      </c>
    </row>
    <row r="2104">
      <c r="A2104" s="14" t="s">
        <v>2223</v>
      </c>
    </row>
    <row r="2105">
      <c r="A2105" s="14" t="s">
        <v>2224</v>
      </c>
    </row>
    <row r="2106">
      <c r="A2106" s="14" t="s">
        <v>2225</v>
      </c>
    </row>
    <row r="2107">
      <c r="A2107" s="14" t="s">
        <v>2226</v>
      </c>
    </row>
    <row r="2108">
      <c r="A2108" s="14" t="s">
        <v>540</v>
      </c>
    </row>
    <row r="2109">
      <c r="A2109" s="14" t="s">
        <v>2227</v>
      </c>
    </row>
    <row r="2110">
      <c r="A2110" s="14" t="s">
        <v>2228</v>
      </c>
    </row>
    <row r="2111">
      <c r="A2111" s="14" t="s">
        <v>2229</v>
      </c>
    </row>
    <row r="2112">
      <c r="A2112" s="14" t="s">
        <v>2230</v>
      </c>
    </row>
    <row r="2113">
      <c r="A2113" s="14" t="s">
        <v>541</v>
      </c>
    </row>
    <row r="2114">
      <c r="A2114" s="14" t="s">
        <v>542</v>
      </c>
    </row>
    <row r="2115">
      <c r="A2115" s="14" t="s">
        <v>2231</v>
      </c>
    </row>
    <row r="2116">
      <c r="A2116" s="14" t="s">
        <v>2232</v>
      </c>
    </row>
    <row r="2117">
      <c r="A2117" s="14" t="s">
        <v>2233</v>
      </c>
    </row>
    <row r="2118">
      <c r="A2118" s="14" t="s">
        <v>2234</v>
      </c>
    </row>
    <row r="2119">
      <c r="A2119" s="14" t="s">
        <v>2235</v>
      </c>
    </row>
    <row r="2120">
      <c r="A2120" s="14" t="s">
        <v>2236</v>
      </c>
    </row>
    <row r="2121">
      <c r="A2121" s="14" t="s">
        <v>2237</v>
      </c>
    </row>
    <row r="2122">
      <c r="A2122" s="14" t="s">
        <v>2238</v>
      </c>
    </row>
    <row r="2123">
      <c r="A2123" s="14" t="s">
        <v>2239</v>
      </c>
    </row>
    <row r="2124">
      <c r="A2124" s="14" t="s">
        <v>2240</v>
      </c>
    </row>
    <row r="2125">
      <c r="A2125" s="14" t="s">
        <v>2241</v>
      </c>
    </row>
    <row r="2126">
      <c r="A2126" s="14" t="s">
        <v>2242</v>
      </c>
    </row>
    <row r="2127">
      <c r="A2127" s="14" t="s">
        <v>2243</v>
      </c>
    </row>
    <row r="2128">
      <c r="A2128" s="14" t="s">
        <v>2244</v>
      </c>
    </row>
    <row r="2129">
      <c r="A2129" s="14" t="s">
        <v>2245</v>
      </c>
    </row>
    <row r="2130">
      <c r="A2130" s="14" t="s">
        <v>2246</v>
      </c>
    </row>
    <row r="2131">
      <c r="A2131" s="14" t="s">
        <v>2247</v>
      </c>
    </row>
    <row r="2132">
      <c r="A2132" s="14" t="s">
        <v>2248</v>
      </c>
    </row>
    <row r="2133">
      <c r="A2133" s="14" t="s">
        <v>2249</v>
      </c>
    </row>
    <row r="2134">
      <c r="A2134" s="14" t="s">
        <v>2250</v>
      </c>
    </row>
    <row r="2135">
      <c r="A2135" s="14" t="s">
        <v>2251</v>
      </c>
    </row>
    <row r="2136">
      <c r="A2136" s="14" t="s">
        <v>2252</v>
      </c>
    </row>
    <row r="2137">
      <c r="A2137" s="14" t="s">
        <v>543</v>
      </c>
    </row>
    <row r="2138">
      <c r="A2138" s="14" t="s">
        <v>2253</v>
      </c>
    </row>
    <row r="2139">
      <c r="A2139" s="14" t="s">
        <v>2254</v>
      </c>
    </row>
    <row r="2140">
      <c r="A2140" s="14" t="s">
        <v>2255</v>
      </c>
    </row>
    <row r="2141">
      <c r="A2141" s="14" t="s">
        <v>2256</v>
      </c>
    </row>
    <row r="2142">
      <c r="A2142" s="14" t="s">
        <v>2257</v>
      </c>
    </row>
    <row r="2143">
      <c r="A2143" s="14" t="s">
        <v>544</v>
      </c>
    </row>
    <row r="2144">
      <c r="A2144" s="14" t="s">
        <v>2258</v>
      </c>
    </row>
    <row r="2145">
      <c r="A2145" s="14" t="s">
        <v>545</v>
      </c>
    </row>
    <row r="2146">
      <c r="A2146" s="14" t="s">
        <v>2259</v>
      </c>
    </row>
    <row r="2147">
      <c r="A2147" s="14" t="s">
        <v>2260</v>
      </c>
    </row>
    <row r="2148">
      <c r="A2148" s="14" t="s">
        <v>546</v>
      </c>
    </row>
    <row r="2149">
      <c r="A2149" s="14" t="s">
        <v>2261</v>
      </c>
    </row>
    <row r="2150">
      <c r="A2150" s="14" t="s">
        <v>2262</v>
      </c>
    </row>
    <row r="2151">
      <c r="A2151" s="14" t="s">
        <v>2263</v>
      </c>
    </row>
    <row r="2152">
      <c r="A2152" s="14" t="s">
        <v>2264</v>
      </c>
    </row>
    <row r="2153">
      <c r="A2153" s="14" t="s">
        <v>547</v>
      </c>
    </row>
    <row r="2154">
      <c r="A2154" s="14" t="s">
        <v>2265</v>
      </c>
    </row>
    <row r="2155">
      <c r="A2155" s="14" t="s">
        <v>2266</v>
      </c>
    </row>
    <row r="2156">
      <c r="A2156" s="14" t="s">
        <v>2267</v>
      </c>
    </row>
    <row r="2157">
      <c r="A2157" s="14" t="s">
        <v>548</v>
      </c>
    </row>
    <row r="2158">
      <c r="A2158" s="14" t="s">
        <v>549</v>
      </c>
    </row>
    <row r="2159">
      <c r="A2159" s="14" t="s">
        <v>2268</v>
      </c>
    </row>
    <row r="2160">
      <c r="A2160" s="14" t="s">
        <v>2269</v>
      </c>
    </row>
    <row r="2161">
      <c r="A2161" s="14" t="s">
        <v>2270</v>
      </c>
    </row>
    <row r="2162">
      <c r="A2162" s="14" t="s">
        <v>2271</v>
      </c>
    </row>
    <row r="2163">
      <c r="A2163" s="14" t="s">
        <v>2272</v>
      </c>
    </row>
    <row r="2164">
      <c r="A2164" s="14" t="s">
        <v>2273</v>
      </c>
    </row>
    <row r="2165">
      <c r="A2165" s="14" t="s">
        <v>2274</v>
      </c>
    </row>
    <row r="2166">
      <c r="A2166" s="14" t="s">
        <v>550</v>
      </c>
    </row>
    <row r="2167">
      <c r="A2167" s="14" t="s">
        <v>2275</v>
      </c>
    </row>
    <row r="2168">
      <c r="A2168" s="14" t="s">
        <v>2276</v>
      </c>
    </row>
    <row r="2169">
      <c r="A2169" s="14" t="s">
        <v>2277</v>
      </c>
    </row>
    <row r="2170">
      <c r="A2170" s="14" t="s">
        <v>2278</v>
      </c>
    </row>
    <row r="2171">
      <c r="A2171" s="14" t="s">
        <v>551</v>
      </c>
    </row>
    <row r="2172">
      <c r="A2172" s="14" t="s">
        <v>2279</v>
      </c>
    </row>
    <row r="2173">
      <c r="A2173" s="14" t="s">
        <v>552</v>
      </c>
    </row>
    <row r="2174">
      <c r="A2174" s="14" t="s">
        <v>2280</v>
      </c>
    </row>
    <row r="2175">
      <c r="A2175" s="14" t="s">
        <v>2281</v>
      </c>
    </row>
    <row r="2176">
      <c r="A2176" s="14" t="s">
        <v>2282</v>
      </c>
    </row>
    <row r="2177">
      <c r="A2177" s="14" t="s">
        <v>2283</v>
      </c>
    </row>
    <row r="2178">
      <c r="A2178" s="14" t="s">
        <v>2284</v>
      </c>
    </row>
    <row r="2179">
      <c r="A2179" s="14" t="s">
        <v>2285</v>
      </c>
    </row>
    <row r="2180">
      <c r="A2180" s="14" t="s">
        <v>2286</v>
      </c>
    </row>
    <row r="2181">
      <c r="A2181" s="14" t="s">
        <v>2287</v>
      </c>
    </row>
    <row r="2182">
      <c r="A2182" s="14" t="s">
        <v>2288</v>
      </c>
    </row>
    <row r="2183">
      <c r="A2183" s="14" t="s">
        <v>2289</v>
      </c>
    </row>
    <row r="2184">
      <c r="A2184" s="14" t="s">
        <v>553</v>
      </c>
    </row>
    <row r="2185">
      <c r="A2185" s="14" t="s">
        <v>2290</v>
      </c>
    </row>
    <row r="2186">
      <c r="A2186" s="14" t="s">
        <v>2291</v>
      </c>
    </row>
    <row r="2187">
      <c r="A2187" s="14" t="s">
        <v>2292</v>
      </c>
    </row>
    <row r="2188">
      <c r="A2188" s="14" t="s">
        <v>554</v>
      </c>
    </row>
    <row r="2189">
      <c r="A2189" s="14" t="s">
        <v>2293</v>
      </c>
    </row>
    <row r="2190">
      <c r="A2190" s="14" t="s">
        <v>555</v>
      </c>
    </row>
    <row r="2191">
      <c r="A2191" s="14" t="s">
        <v>2294</v>
      </c>
    </row>
    <row r="2192">
      <c r="A2192" s="14" t="s">
        <v>2295</v>
      </c>
    </row>
    <row r="2193">
      <c r="A2193" s="14" t="s">
        <v>2296</v>
      </c>
    </row>
    <row r="2194">
      <c r="A2194" s="14" t="s">
        <v>2297</v>
      </c>
    </row>
    <row r="2195">
      <c r="A2195" s="14" t="s">
        <v>2298</v>
      </c>
    </row>
    <row r="2196">
      <c r="A2196" s="14" t="s">
        <v>556</v>
      </c>
    </row>
    <row r="2197">
      <c r="A2197" s="14" t="s">
        <v>2299</v>
      </c>
    </row>
    <row r="2198">
      <c r="A2198" s="14" t="s">
        <v>2300</v>
      </c>
    </row>
    <row r="2199">
      <c r="A2199" s="14" t="s">
        <v>2301</v>
      </c>
    </row>
    <row r="2200">
      <c r="A2200" s="14" t="s">
        <v>557</v>
      </c>
    </row>
    <row r="2201">
      <c r="A2201" s="14" t="s">
        <v>2302</v>
      </c>
    </row>
    <row r="2202">
      <c r="A2202" s="14" t="s">
        <v>2303</v>
      </c>
    </row>
    <row r="2203">
      <c r="A2203" s="14" t="s">
        <v>2304</v>
      </c>
    </row>
    <row r="2204">
      <c r="A2204" s="14" t="s">
        <v>2305</v>
      </c>
    </row>
    <row r="2205">
      <c r="A2205" s="14" t="s">
        <v>558</v>
      </c>
    </row>
    <row r="2206">
      <c r="A2206" s="14" t="s">
        <v>2306</v>
      </c>
    </row>
    <row r="2207">
      <c r="A2207" s="14" t="s">
        <v>2307</v>
      </c>
    </row>
    <row r="2208">
      <c r="A2208" s="14" t="s">
        <v>2308</v>
      </c>
    </row>
    <row r="2209">
      <c r="A2209" s="14" t="s">
        <v>559</v>
      </c>
    </row>
    <row r="2210">
      <c r="A2210" s="14" t="s">
        <v>2309</v>
      </c>
    </row>
    <row r="2211">
      <c r="A2211" s="14" t="s">
        <v>2310</v>
      </c>
    </row>
    <row r="2212">
      <c r="A2212" s="14" t="s">
        <v>2311</v>
      </c>
    </row>
    <row r="2213">
      <c r="A2213" s="14" t="s">
        <v>2312</v>
      </c>
    </row>
    <row r="2214">
      <c r="A2214" s="14" t="s">
        <v>2313</v>
      </c>
    </row>
    <row r="2215">
      <c r="A2215" s="14" t="s">
        <v>2314</v>
      </c>
    </row>
    <row r="2216">
      <c r="A2216" s="14" t="s">
        <v>2315</v>
      </c>
    </row>
    <row r="2217">
      <c r="A2217" s="14" t="s">
        <v>2316</v>
      </c>
    </row>
    <row r="2218">
      <c r="A2218" s="14" t="s">
        <v>2317</v>
      </c>
    </row>
    <row r="2219">
      <c r="A2219" s="14" t="s">
        <v>2318</v>
      </c>
    </row>
    <row r="2220">
      <c r="A2220" s="14" t="s">
        <v>2319</v>
      </c>
    </row>
    <row r="2221">
      <c r="A2221" s="14" t="s">
        <v>2320</v>
      </c>
    </row>
    <row r="2222">
      <c r="A2222" s="14" t="s">
        <v>2321</v>
      </c>
    </row>
    <row r="2223">
      <c r="A2223" s="14" t="s">
        <v>2322</v>
      </c>
    </row>
    <row r="2224">
      <c r="A2224" s="14" t="s">
        <v>2323</v>
      </c>
    </row>
    <row r="2225">
      <c r="A2225" s="14" t="s">
        <v>2324</v>
      </c>
    </row>
    <row r="2226">
      <c r="A2226" s="14" t="s">
        <v>560</v>
      </c>
    </row>
    <row r="2227">
      <c r="A2227" s="14" t="s">
        <v>2325</v>
      </c>
    </row>
    <row r="2228">
      <c r="A2228" s="14" t="s">
        <v>2326</v>
      </c>
    </row>
    <row r="2229">
      <c r="A2229" s="14" t="s">
        <v>2327</v>
      </c>
    </row>
    <row r="2230">
      <c r="A2230" s="14" t="s">
        <v>2328</v>
      </c>
    </row>
    <row r="2231">
      <c r="A2231" s="14" t="s">
        <v>561</v>
      </c>
    </row>
    <row r="2232">
      <c r="A2232" s="14" t="s">
        <v>2329</v>
      </c>
    </row>
    <row r="2233">
      <c r="A2233" s="14" t="s">
        <v>2330</v>
      </c>
    </row>
    <row r="2234">
      <c r="A2234" s="14" t="s">
        <v>562</v>
      </c>
    </row>
    <row r="2235">
      <c r="A2235" s="14" t="s">
        <v>2331</v>
      </c>
    </row>
    <row r="2236">
      <c r="A2236" s="14" t="s">
        <v>2332</v>
      </c>
    </row>
    <row r="2237">
      <c r="A2237" s="14" t="s">
        <v>2333</v>
      </c>
    </row>
    <row r="2238">
      <c r="A2238" s="14" t="s">
        <v>2334</v>
      </c>
    </row>
    <row r="2239">
      <c r="A2239" s="14" t="s">
        <v>563</v>
      </c>
    </row>
    <row r="2240">
      <c r="A2240" s="14" t="s">
        <v>2335</v>
      </c>
    </row>
    <row r="2241">
      <c r="A2241" s="14" t="s">
        <v>564</v>
      </c>
    </row>
    <row r="2242">
      <c r="A2242" s="14" t="s">
        <v>2336</v>
      </c>
    </row>
    <row r="2243">
      <c r="A2243" s="14" t="s">
        <v>2337</v>
      </c>
    </row>
    <row r="2244">
      <c r="A2244" s="14" t="s">
        <v>2338</v>
      </c>
    </row>
    <row r="2245">
      <c r="A2245" s="14" t="s">
        <v>2339</v>
      </c>
    </row>
    <row r="2246">
      <c r="A2246" s="14" t="s">
        <v>2340</v>
      </c>
    </row>
    <row r="2247">
      <c r="A2247" s="14" t="s">
        <v>2341</v>
      </c>
    </row>
    <row r="2248">
      <c r="A2248" s="14" t="s">
        <v>2342</v>
      </c>
    </row>
    <row r="2249">
      <c r="A2249" s="14" t="s">
        <v>2343</v>
      </c>
    </row>
    <row r="2250">
      <c r="A2250" s="14" t="s">
        <v>565</v>
      </c>
    </row>
    <row r="2251">
      <c r="A2251" s="14" t="s">
        <v>2344</v>
      </c>
    </row>
    <row r="2252">
      <c r="A2252" s="14" t="s">
        <v>2345</v>
      </c>
    </row>
    <row r="2253">
      <c r="A2253" s="14" t="s">
        <v>2346</v>
      </c>
    </row>
    <row r="2254">
      <c r="A2254" s="14" t="s">
        <v>2347</v>
      </c>
    </row>
    <row r="2255">
      <c r="A2255" s="14" t="s">
        <v>566</v>
      </c>
    </row>
    <row r="2256">
      <c r="A2256" s="14" t="s">
        <v>2348</v>
      </c>
    </row>
    <row r="2257">
      <c r="A2257" s="14" t="s">
        <v>2349</v>
      </c>
    </row>
    <row r="2258">
      <c r="A2258" s="14" t="s">
        <v>567</v>
      </c>
    </row>
    <row r="2259">
      <c r="A2259" s="14" t="s">
        <v>2350</v>
      </c>
    </row>
    <row r="2260">
      <c r="A2260" s="14" t="s">
        <v>568</v>
      </c>
    </row>
    <row r="2261">
      <c r="A2261" s="14" t="s">
        <v>2351</v>
      </c>
    </row>
    <row r="2262">
      <c r="A2262" s="14" t="s">
        <v>2352</v>
      </c>
    </row>
    <row r="2263">
      <c r="A2263" s="14" t="s">
        <v>2353</v>
      </c>
    </row>
    <row r="2264">
      <c r="A2264" s="14" t="s">
        <v>2354</v>
      </c>
    </row>
    <row r="2265">
      <c r="A2265" s="14" t="s">
        <v>2355</v>
      </c>
    </row>
    <row r="2266">
      <c r="A2266" s="14" t="s">
        <v>2356</v>
      </c>
    </row>
    <row r="2267">
      <c r="A2267" s="14" t="s">
        <v>2357</v>
      </c>
    </row>
    <row r="2268">
      <c r="A2268" s="14" t="s">
        <v>2358</v>
      </c>
    </row>
    <row r="2269">
      <c r="A2269" s="14" t="s">
        <v>2359</v>
      </c>
    </row>
    <row r="2270">
      <c r="A2270" s="14" t="s">
        <v>2360</v>
      </c>
    </row>
    <row r="2271">
      <c r="A2271" s="14" t="s">
        <v>2361</v>
      </c>
    </row>
    <row r="2272">
      <c r="A2272" s="14" t="s">
        <v>2362</v>
      </c>
    </row>
    <row r="2273">
      <c r="A2273" s="14" t="s">
        <v>569</v>
      </c>
    </row>
    <row r="2274">
      <c r="A2274" s="14" t="s">
        <v>2363</v>
      </c>
    </row>
    <row r="2275">
      <c r="A2275" s="14" t="s">
        <v>2364</v>
      </c>
    </row>
    <row r="2276">
      <c r="A2276" s="14" t="s">
        <v>2365</v>
      </c>
    </row>
    <row r="2277">
      <c r="A2277" s="14" t="s">
        <v>2366</v>
      </c>
    </row>
    <row r="2278">
      <c r="A2278" s="14" t="s">
        <v>2367</v>
      </c>
    </row>
    <row r="2279">
      <c r="A2279" s="14" t="s">
        <v>570</v>
      </c>
    </row>
    <row r="2280">
      <c r="A2280" s="14" t="s">
        <v>2368</v>
      </c>
    </row>
    <row r="2281">
      <c r="A2281" s="14" t="s">
        <v>2369</v>
      </c>
    </row>
    <row r="2282">
      <c r="A2282" s="14" t="s">
        <v>2370</v>
      </c>
    </row>
    <row r="2283">
      <c r="A2283" s="14" t="s">
        <v>2371</v>
      </c>
    </row>
    <row r="2284">
      <c r="A2284" s="14" t="s">
        <v>2372</v>
      </c>
    </row>
    <row r="2285">
      <c r="A2285" s="14" t="s">
        <v>2373</v>
      </c>
    </row>
    <row r="2286">
      <c r="A2286" s="14" t="s">
        <v>571</v>
      </c>
    </row>
    <row r="2287">
      <c r="A2287" s="14" t="s">
        <v>572</v>
      </c>
    </row>
    <row r="2288">
      <c r="A2288" s="14" t="s">
        <v>2374</v>
      </c>
    </row>
    <row r="2289">
      <c r="A2289" s="14" t="s">
        <v>2375</v>
      </c>
    </row>
    <row r="2290">
      <c r="A2290" s="14" t="s">
        <v>2376</v>
      </c>
    </row>
    <row r="2291">
      <c r="A2291" s="14" t="s">
        <v>2377</v>
      </c>
    </row>
    <row r="2292">
      <c r="A2292" s="14" t="s">
        <v>2378</v>
      </c>
    </row>
    <row r="2293">
      <c r="A2293" s="14" t="s">
        <v>2379</v>
      </c>
    </row>
    <row r="2294">
      <c r="A2294" s="14" t="s">
        <v>2380</v>
      </c>
    </row>
    <row r="2295">
      <c r="A2295" s="14" t="s">
        <v>573</v>
      </c>
    </row>
    <row r="2296">
      <c r="A2296" s="14" t="s">
        <v>574</v>
      </c>
    </row>
    <row r="2297">
      <c r="A2297" s="14" t="s">
        <v>575</v>
      </c>
    </row>
    <row r="2298">
      <c r="A2298" s="14" t="s">
        <v>2381</v>
      </c>
    </row>
    <row r="2299">
      <c r="A2299" s="14" t="s">
        <v>2382</v>
      </c>
    </row>
    <row r="2300">
      <c r="A2300" s="14" t="s">
        <v>2383</v>
      </c>
    </row>
    <row r="2301">
      <c r="A2301" s="14" t="s">
        <v>2384</v>
      </c>
    </row>
    <row r="2302">
      <c r="A2302" s="14" t="s">
        <v>2385</v>
      </c>
    </row>
    <row r="2303">
      <c r="A2303" s="14" t="s">
        <v>2386</v>
      </c>
    </row>
    <row r="2304">
      <c r="A2304" s="14" t="s">
        <v>2387</v>
      </c>
    </row>
    <row r="2305">
      <c r="A2305" s="14" t="s">
        <v>2388</v>
      </c>
    </row>
    <row r="2306">
      <c r="A2306" s="14" t="s">
        <v>2389</v>
      </c>
    </row>
    <row r="2307">
      <c r="A2307" s="14" t="s">
        <v>2390</v>
      </c>
    </row>
    <row r="2308">
      <c r="A2308" s="14" t="s">
        <v>2391</v>
      </c>
    </row>
    <row r="2309">
      <c r="A2309" s="14" t="s">
        <v>2392</v>
      </c>
    </row>
    <row r="2310">
      <c r="A2310" s="14" t="s">
        <v>2393</v>
      </c>
    </row>
    <row r="2311">
      <c r="A2311" s="14" t="s">
        <v>2394</v>
      </c>
    </row>
    <row r="2312">
      <c r="A2312" s="14" t="s">
        <v>576</v>
      </c>
    </row>
    <row r="2313">
      <c r="A2313" s="14" t="s">
        <v>2395</v>
      </c>
    </row>
    <row r="2314">
      <c r="A2314" s="14" t="s">
        <v>2396</v>
      </c>
    </row>
    <row r="2315">
      <c r="A2315" s="14" t="s">
        <v>2397</v>
      </c>
    </row>
    <row r="2316">
      <c r="A2316" s="14" t="s">
        <v>577</v>
      </c>
    </row>
    <row r="2317">
      <c r="A2317" s="14" t="s">
        <v>2398</v>
      </c>
    </row>
    <row r="2318">
      <c r="A2318" s="14" t="s">
        <v>2399</v>
      </c>
    </row>
    <row r="2319">
      <c r="A2319" s="14" t="s">
        <v>578</v>
      </c>
    </row>
    <row r="2320">
      <c r="A2320" s="14" t="s">
        <v>2400</v>
      </c>
    </row>
    <row r="2321">
      <c r="A2321" s="14" t="s">
        <v>2401</v>
      </c>
    </row>
    <row r="2322">
      <c r="A2322" s="14" t="s">
        <v>579</v>
      </c>
    </row>
    <row r="2323">
      <c r="A2323" s="14" t="s">
        <v>2402</v>
      </c>
    </row>
    <row r="2324">
      <c r="A2324" s="14" t="s">
        <v>580</v>
      </c>
    </row>
    <row r="2325">
      <c r="A2325" s="14" t="s">
        <v>2403</v>
      </c>
    </row>
    <row r="2326">
      <c r="A2326" s="14" t="s">
        <v>2404</v>
      </c>
    </row>
    <row r="2327">
      <c r="A2327" s="14" t="s">
        <v>2405</v>
      </c>
    </row>
    <row r="2328">
      <c r="A2328" s="14" t="s">
        <v>2406</v>
      </c>
    </row>
    <row r="2329">
      <c r="A2329" s="14" t="s">
        <v>2407</v>
      </c>
    </row>
    <row r="2330">
      <c r="A2330" s="14" t="s">
        <v>2408</v>
      </c>
    </row>
    <row r="2331">
      <c r="A2331" s="14" t="s">
        <v>2409</v>
      </c>
    </row>
    <row r="2332">
      <c r="A2332" s="14" t="s">
        <v>2410</v>
      </c>
    </row>
    <row r="2333">
      <c r="A2333" s="14" t="s">
        <v>2411</v>
      </c>
    </row>
    <row r="2334">
      <c r="A2334" s="14" t="s">
        <v>2412</v>
      </c>
    </row>
    <row r="2335">
      <c r="A2335" s="14" t="s">
        <v>2413</v>
      </c>
    </row>
    <row r="2336">
      <c r="A2336" s="14" t="s">
        <v>2414</v>
      </c>
    </row>
    <row r="2337">
      <c r="A2337" s="14" t="s">
        <v>2415</v>
      </c>
    </row>
    <row r="2338">
      <c r="A2338" s="14" t="s">
        <v>2416</v>
      </c>
    </row>
    <row r="2339">
      <c r="A2339" s="14" t="s">
        <v>2417</v>
      </c>
    </row>
    <row r="2340">
      <c r="A2340" s="14" t="s">
        <v>2418</v>
      </c>
    </row>
    <row r="2341">
      <c r="A2341" s="14" t="s">
        <v>2419</v>
      </c>
    </row>
    <row r="2342">
      <c r="A2342" s="14" t="s">
        <v>2420</v>
      </c>
    </row>
    <row r="2343">
      <c r="A2343" s="14" t="s">
        <v>2421</v>
      </c>
    </row>
    <row r="2344">
      <c r="A2344" s="14" t="s">
        <v>2422</v>
      </c>
    </row>
    <row r="2345">
      <c r="A2345" s="14" t="s">
        <v>2423</v>
      </c>
    </row>
    <row r="2346">
      <c r="A2346" s="14" t="s">
        <v>2424</v>
      </c>
    </row>
    <row r="2347">
      <c r="A2347" s="14" t="s">
        <v>2425</v>
      </c>
    </row>
    <row r="2348">
      <c r="A2348" s="14" t="s">
        <v>2426</v>
      </c>
    </row>
    <row r="2349">
      <c r="A2349" s="14" t="s">
        <v>581</v>
      </c>
    </row>
    <row r="2350">
      <c r="A2350" s="14" t="s">
        <v>582</v>
      </c>
    </row>
    <row r="2351">
      <c r="A2351" s="14" t="s">
        <v>2427</v>
      </c>
    </row>
    <row r="2352">
      <c r="A2352" s="14" t="s">
        <v>2428</v>
      </c>
    </row>
    <row r="2353">
      <c r="A2353" s="14" t="s">
        <v>2429</v>
      </c>
    </row>
    <row r="2354">
      <c r="A2354" s="14" t="s">
        <v>2430</v>
      </c>
    </row>
    <row r="2355">
      <c r="A2355" s="14" t="s">
        <v>2431</v>
      </c>
    </row>
    <row r="2356">
      <c r="A2356" s="14" t="s">
        <v>2432</v>
      </c>
    </row>
    <row r="2357">
      <c r="A2357" s="14" t="s">
        <v>2433</v>
      </c>
    </row>
    <row r="2358">
      <c r="A2358" s="14" t="s">
        <v>2434</v>
      </c>
    </row>
    <row r="2359">
      <c r="A2359" s="14" t="s">
        <v>2435</v>
      </c>
    </row>
    <row r="2360">
      <c r="A2360" s="14" t="s">
        <v>2436</v>
      </c>
    </row>
    <row r="2361">
      <c r="A2361" s="14" t="s">
        <v>2437</v>
      </c>
    </row>
    <row r="2362">
      <c r="A2362" s="14" t="s">
        <v>2438</v>
      </c>
    </row>
    <row r="2363">
      <c r="A2363" s="14" t="s">
        <v>2439</v>
      </c>
    </row>
    <row r="2364">
      <c r="A2364" s="14" t="s">
        <v>2440</v>
      </c>
    </row>
    <row r="2365">
      <c r="A2365" s="14" t="s">
        <v>2441</v>
      </c>
    </row>
    <row r="2366">
      <c r="A2366" s="14" t="s">
        <v>2442</v>
      </c>
    </row>
    <row r="2367">
      <c r="A2367" s="14" t="s">
        <v>2443</v>
      </c>
    </row>
    <row r="2368">
      <c r="A2368" s="14" t="s">
        <v>583</v>
      </c>
    </row>
    <row r="2369">
      <c r="A2369" s="14" t="s">
        <v>2444</v>
      </c>
    </row>
    <row r="2370">
      <c r="A2370" s="14" t="s">
        <v>2445</v>
      </c>
    </row>
    <row r="2371">
      <c r="A2371" s="14" t="s">
        <v>584</v>
      </c>
    </row>
    <row r="2372">
      <c r="A2372" s="14" t="s">
        <v>2446</v>
      </c>
    </row>
    <row r="2373">
      <c r="A2373" s="14" t="s">
        <v>585</v>
      </c>
    </row>
    <row r="2374">
      <c r="A2374" s="14" t="s">
        <v>2447</v>
      </c>
    </row>
    <row r="2375">
      <c r="A2375" s="14" t="s">
        <v>2448</v>
      </c>
    </row>
    <row r="2376">
      <c r="A2376" s="14" t="s">
        <v>2449</v>
      </c>
    </row>
    <row r="2377">
      <c r="A2377" s="14" t="s">
        <v>2450</v>
      </c>
    </row>
    <row r="2378">
      <c r="A2378" s="14" t="s">
        <v>2451</v>
      </c>
    </row>
    <row r="2379">
      <c r="A2379" s="14" t="s">
        <v>2452</v>
      </c>
    </row>
    <row r="2380">
      <c r="A2380" s="14" t="s">
        <v>2453</v>
      </c>
    </row>
    <row r="2381">
      <c r="A2381" s="14" t="s">
        <v>586</v>
      </c>
    </row>
    <row r="2382">
      <c r="A2382" s="14" t="s">
        <v>2454</v>
      </c>
    </row>
    <row r="2383">
      <c r="A2383" s="14" t="s">
        <v>2455</v>
      </c>
    </row>
    <row r="2384">
      <c r="A2384" s="14" t="s">
        <v>2456</v>
      </c>
    </row>
    <row r="2385">
      <c r="A2385" s="14" t="s">
        <v>2457</v>
      </c>
    </row>
    <row r="2386">
      <c r="A2386" s="14" t="s">
        <v>2458</v>
      </c>
    </row>
    <row r="2387">
      <c r="A2387" s="14" t="s">
        <v>2459</v>
      </c>
    </row>
    <row r="2388">
      <c r="A2388" s="14" t="s">
        <v>587</v>
      </c>
    </row>
    <row r="2389">
      <c r="A2389" s="14" t="s">
        <v>588</v>
      </c>
    </row>
    <row r="2390">
      <c r="A2390" s="14" t="s">
        <v>2460</v>
      </c>
    </row>
    <row r="2391">
      <c r="A2391" s="14" t="s">
        <v>2461</v>
      </c>
    </row>
    <row r="2392">
      <c r="A2392" s="14" t="s">
        <v>2462</v>
      </c>
    </row>
    <row r="2393">
      <c r="A2393" s="14" t="s">
        <v>2463</v>
      </c>
    </row>
    <row r="2394">
      <c r="A2394" s="14" t="s">
        <v>2464</v>
      </c>
    </row>
    <row r="2395">
      <c r="A2395" s="14" t="s">
        <v>2465</v>
      </c>
    </row>
    <row r="2396">
      <c r="A2396" s="14" t="s">
        <v>589</v>
      </c>
    </row>
    <row r="2397">
      <c r="A2397" s="14" t="s">
        <v>2466</v>
      </c>
    </row>
    <row r="2398">
      <c r="A2398" s="14" t="s">
        <v>2467</v>
      </c>
    </row>
    <row r="2399">
      <c r="A2399" s="14" t="s">
        <v>2468</v>
      </c>
    </row>
    <row r="2400">
      <c r="A2400" s="14" t="s">
        <v>2469</v>
      </c>
    </row>
    <row r="2401">
      <c r="A2401" s="14" t="s">
        <v>2470</v>
      </c>
    </row>
    <row r="2402">
      <c r="A2402" s="14" t="s">
        <v>2471</v>
      </c>
    </row>
    <row r="2403">
      <c r="A2403" s="14" t="s">
        <v>590</v>
      </c>
    </row>
    <row r="2404">
      <c r="A2404" s="14" t="s">
        <v>2472</v>
      </c>
    </row>
    <row r="2405">
      <c r="A2405" s="14" t="s">
        <v>2473</v>
      </c>
    </row>
    <row r="2406">
      <c r="A2406" s="14" t="s">
        <v>591</v>
      </c>
    </row>
    <row r="2407">
      <c r="A2407" s="14" t="s">
        <v>2474</v>
      </c>
    </row>
    <row r="2408">
      <c r="A2408" s="14" t="s">
        <v>2475</v>
      </c>
    </row>
    <row r="2409">
      <c r="A2409" s="14" t="s">
        <v>2476</v>
      </c>
    </row>
    <row r="2410">
      <c r="A2410" s="14" t="s">
        <v>2477</v>
      </c>
    </row>
    <row r="2411">
      <c r="A2411" s="14" t="s">
        <v>2478</v>
      </c>
    </row>
    <row r="2412">
      <c r="A2412" s="14" t="s">
        <v>592</v>
      </c>
    </row>
    <row r="2413">
      <c r="A2413" s="14" t="s">
        <v>2479</v>
      </c>
    </row>
    <row r="2414">
      <c r="A2414" s="14" t="s">
        <v>2480</v>
      </c>
    </row>
    <row r="2415">
      <c r="A2415" s="14" t="s">
        <v>2481</v>
      </c>
    </row>
    <row r="2416">
      <c r="A2416" s="14" t="s">
        <v>2482</v>
      </c>
    </row>
    <row r="2417">
      <c r="A2417" s="14" t="s">
        <v>2483</v>
      </c>
    </row>
    <row r="2418">
      <c r="A2418" s="14" t="s">
        <v>2484</v>
      </c>
    </row>
    <row r="2419">
      <c r="A2419" s="14" t="s">
        <v>2485</v>
      </c>
    </row>
    <row r="2420">
      <c r="A2420" s="14" t="s">
        <v>2486</v>
      </c>
    </row>
    <row r="2421">
      <c r="A2421" s="14" t="s">
        <v>2487</v>
      </c>
    </row>
    <row r="2422">
      <c r="A2422" s="14" t="s">
        <v>2488</v>
      </c>
    </row>
    <row r="2423">
      <c r="A2423" s="14" t="s">
        <v>2489</v>
      </c>
    </row>
    <row r="2424">
      <c r="A2424" s="14" t="s">
        <v>2490</v>
      </c>
    </row>
    <row r="2425">
      <c r="A2425" s="14" t="s">
        <v>2491</v>
      </c>
    </row>
    <row r="2426">
      <c r="A2426" s="14" t="s">
        <v>2492</v>
      </c>
    </row>
    <row r="2427">
      <c r="A2427" s="14" t="s">
        <v>593</v>
      </c>
    </row>
    <row r="2428">
      <c r="A2428" s="14" t="s">
        <v>594</v>
      </c>
    </row>
    <row r="2429">
      <c r="A2429" s="14" t="s">
        <v>2493</v>
      </c>
    </row>
    <row r="2430">
      <c r="A2430" s="14" t="s">
        <v>2494</v>
      </c>
    </row>
    <row r="2431">
      <c r="A2431" s="14" t="s">
        <v>2495</v>
      </c>
    </row>
    <row r="2432">
      <c r="A2432" s="14" t="s">
        <v>2496</v>
      </c>
    </row>
    <row r="2433">
      <c r="A2433" s="14" t="s">
        <v>2497</v>
      </c>
    </row>
    <row r="2434">
      <c r="A2434" s="14" t="s">
        <v>2498</v>
      </c>
    </row>
    <row r="2435">
      <c r="A2435" s="14" t="s">
        <v>2499</v>
      </c>
    </row>
    <row r="2436">
      <c r="A2436" s="14" t="s">
        <v>2500</v>
      </c>
    </row>
    <row r="2437">
      <c r="A2437" s="14" t="s">
        <v>2501</v>
      </c>
    </row>
    <row r="2438">
      <c r="A2438" s="14" t="s">
        <v>2502</v>
      </c>
    </row>
    <row r="2439">
      <c r="A2439" s="14" t="s">
        <v>2503</v>
      </c>
    </row>
    <row r="2440">
      <c r="A2440" s="14" t="s">
        <v>2504</v>
      </c>
    </row>
    <row r="2441">
      <c r="A2441" s="14" t="s">
        <v>2505</v>
      </c>
    </row>
    <row r="2442">
      <c r="A2442" s="14" t="s">
        <v>2506</v>
      </c>
    </row>
    <row r="2443">
      <c r="A2443" s="14" t="s">
        <v>2507</v>
      </c>
    </row>
    <row r="2444">
      <c r="A2444" s="14" t="s">
        <v>2508</v>
      </c>
    </row>
    <row r="2445">
      <c r="A2445" s="14" t="s">
        <v>2509</v>
      </c>
    </row>
    <row r="2446">
      <c r="A2446" s="14" t="s">
        <v>2510</v>
      </c>
    </row>
    <row r="2447">
      <c r="A2447" s="14" t="s">
        <v>2511</v>
      </c>
    </row>
    <row r="2448">
      <c r="A2448" s="14" t="s">
        <v>2512</v>
      </c>
    </row>
    <row r="2449">
      <c r="A2449" s="14" t="s">
        <v>2513</v>
      </c>
    </row>
    <row r="2450">
      <c r="A2450" s="14" t="s">
        <v>2514</v>
      </c>
    </row>
    <row r="2451">
      <c r="A2451" s="14" t="s">
        <v>2515</v>
      </c>
    </row>
    <row r="2452">
      <c r="A2452" s="14" t="s">
        <v>2516</v>
      </c>
    </row>
    <row r="2453">
      <c r="A2453" s="14" t="s">
        <v>2517</v>
      </c>
    </row>
    <row r="2454">
      <c r="A2454" s="14" t="s">
        <v>595</v>
      </c>
    </row>
    <row r="2455">
      <c r="A2455" s="14" t="s">
        <v>2518</v>
      </c>
    </row>
    <row r="2456">
      <c r="A2456" s="14" t="s">
        <v>2519</v>
      </c>
    </row>
    <row r="2457">
      <c r="A2457" s="14" t="s">
        <v>2520</v>
      </c>
    </row>
    <row r="2458">
      <c r="A2458" s="14" t="s">
        <v>2521</v>
      </c>
    </row>
    <row r="2459">
      <c r="A2459" s="14" t="s">
        <v>596</v>
      </c>
    </row>
    <row r="2460">
      <c r="A2460" s="14" t="s">
        <v>597</v>
      </c>
    </row>
    <row r="2461">
      <c r="A2461" s="14" t="s">
        <v>598</v>
      </c>
    </row>
    <row r="2462">
      <c r="A2462" s="14" t="s">
        <v>2522</v>
      </c>
    </row>
    <row r="2463">
      <c r="A2463" s="14" t="s">
        <v>2523</v>
      </c>
    </row>
    <row r="2464">
      <c r="A2464" s="14" t="s">
        <v>2524</v>
      </c>
    </row>
    <row r="2465">
      <c r="A2465" s="14" t="s">
        <v>2525</v>
      </c>
    </row>
    <row r="2466">
      <c r="A2466" s="14" t="s">
        <v>2526</v>
      </c>
    </row>
    <row r="2467">
      <c r="A2467" s="14" t="s">
        <v>2527</v>
      </c>
    </row>
    <row r="2468">
      <c r="A2468" s="14" t="s">
        <v>2528</v>
      </c>
    </row>
    <row r="2469">
      <c r="A2469" s="14" t="s">
        <v>2529</v>
      </c>
    </row>
    <row r="2470">
      <c r="A2470" s="14" t="s">
        <v>2530</v>
      </c>
    </row>
    <row r="2471">
      <c r="A2471" s="14" t="s">
        <v>2531</v>
      </c>
    </row>
    <row r="2472">
      <c r="A2472" s="14" t="s">
        <v>2532</v>
      </c>
    </row>
    <row r="2473">
      <c r="A2473" s="14" t="s">
        <v>2533</v>
      </c>
    </row>
    <row r="2474">
      <c r="A2474" s="14" t="s">
        <v>2534</v>
      </c>
    </row>
    <row r="2475">
      <c r="A2475" s="14" t="s">
        <v>2535</v>
      </c>
    </row>
    <row r="2476">
      <c r="A2476" s="14" t="s">
        <v>2536</v>
      </c>
    </row>
    <row r="2477">
      <c r="A2477" s="14" t="s">
        <v>2537</v>
      </c>
    </row>
    <row r="2478">
      <c r="A2478" s="14" t="s">
        <v>2538</v>
      </c>
    </row>
    <row r="2479">
      <c r="A2479" s="14" t="s">
        <v>2539</v>
      </c>
    </row>
    <row r="2480">
      <c r="A2480" s="14" t="s">
        <v>2540</v>
      </c>
    </row>
    <row r="2481">
      <c r="A2481" s="14" t="s">
        <v>2541</v>
      </c>
    </row>
    <row r="2482">
      <c r="A2482" s="14" t="s">
        <v>2542</v>
      </c>
    </row>
    <row r="2483">
      <c r="A2483" s="14" t="s">
        <v>2543</v>
      </c>
    </row>
    <row r="2484">
      <c r="A2484" s="14" t="s">
        <v>599</v>
      </c>
    </row>
    <row r="2485">
      <c r="A2485" s="14" t="s">
        <v>2544</v>
      </c>
    </row>
    <row r="2486">
      <c r="A2486" s="14" t="s">
        <v>2545</v>
      </c>
    </row>
    <row r="2487">
      <c r="A2487" s="14" t="s">
        <v>2546</v>
      </c>
    </row>
    <row r="2488">
      <c r="A2488" s="14" t="s">
        <v>2547</v>
      </c>
    </row>
    <row r="2489">
      <c r="A2489" s="14" t="s">
        <v>2548</v>
      </c>
    </row>
    <row r="2490">
      <c r="A2490" s="14" t="s">
        <v>600</v>
      </c>
    </row>
    <row r="2491">
      <c r="A2491" s="14" t="s">
        <v>2549</v>
      </c>
    </row>
    <row r="2492">
      <c r="A2492" s="14" t="s">
        <v>2550</v>
      </c>
    </row>
    <row r="2493">
      <c r="A2493" s="14" t="s">
        <v>2551</v>
      </c>
    </row>
    <row r="2494">
      <c r="A2494" s="14" t="s">
        <v>2552</v>
      </c>
    </row>
    <row r="2495">
      <c r="A2495" s="14" t="s">
        <v>2553</v>
      </c>
    </row>
    <row r="2496">
      <c r="A2496" s="14" t="s">
        <v>601</v>
      </c>
    </row>
    <row r="2497">
      <c r="A2497" s="14" t="s">
        <v>2554</v>
      </c>
    </row>
    <row r="2498">
      <c r="A2498" s="14" t="s">
        <v>2555</v>
      </c>
    </row>
    <row r="2499">
      <c r="A2499" s="14" t="s">
        <v>2556</v>
      </c>
    </row>
    <row r="2500">
      <c r="A2500" s="14" t="s">
        <v>2557</v>
      </c>
    </row>
    <row r="2501">
      <c r="A2501" s="14" t="s">
        <v>2558</v>
      </c>
    </row>
    <row r="2502">
      <c r="A2502" s="14" t="s">
        <v>2559</v>
      </c>
    </row>
    <row r="2503">
      <c r="A2503" s="14" t="s">
        <v>2560</v>
      </c>
    </row>
    <row r="2504">
      <c r="A2504" s="14" t="s">
        <v>2561</v>
      </c>
    </row>
    <row r="2505">
      <c r="A2505" s="14" t="s">
        <v>2562</v>
      </c>
    </row>
    <row r="2506">
      <c r="A2506" s="14" t="s">
        <v>2563</v>
      </c>
    </row>
    <row r="2507">
      <c r="A2507" s="14" t="s">
        <v>2564</v>
      </c>
    </row>
    <row r="2508">
      <c r="A2508" s="14" t="s">
        <v>602</v>
      </c>
    </row>
    <row r="2509">
      <c r="A2509" s="14" t="s">
        <v>2565</v>
      </c>
    </row>
    <row r="2510">
      <c r="A2510" s="14" t="s">
        <v>2566</v>
      </c>
    </row>
    <row r="2511">
      <c r="A2511" s="14" t="s">
        <v>2567</v>
      </c>
    </row>
    <row r="2512">
      <c r="A2512" s="14" t="s">
        <v>2568</v>
      </c>
    </row>
    <row r="2513">
      <c r="A2513" s="14" t="s">
        <v>2569</v>
      </c>
    </row>
    <row r="2514">
      <c r="A2514" s="14" t="s">
        <v>2570</v>
      </c>
    </row>
    <row r="2515">
      <c r="A2515" s="14" t="s">
        <v>2571</v>
      </c>
    </row>
    <row r="2516">
      <c r="A2516" s="14" t="s">
        <v>603</v>
      </c>
    </row>
    <row r="2517">
      <c r="A2517" s="14" t="s">
        <v>2572</v>
      </c>
    </row>
    <row r="2518">
      <c r="A2518" s="14" t="s">
        <v>2573</v>
      </c>
    </row>
    <row r="2519">
      <c r="A2519" s="14" t="s">
        <v>2574</v>
      </c>
    </row>
    <row r="2520">
      <c r="A2520" s="14" t="s">
        <v>2575</v>
      </c>
    </row>
    <row r="2521">
      <c r="A2521" s="14" t="s">
        <v>2576</v>
      </c>
    </row>
    <row r="2522">
      <c r="A2522" s="14" t="s">
        <v>604</v>
      </c>
    </row>
    <row r="2523">
      <c r="A2523" s="14" t="s">
        <v>2577</v>
      </c>
    </row>
    <row r="2524">
      <c r="A2524" s="14" t="s">
        <v>2578</v>
      </c>
    </row>
    <row r="2525">
      <c r="A2525" s="14" t="s">
        <v>2579</v>
      </c>
    </row>
    <row r="2526">
      <c r="A2526" s="14" t="s">
        <v>605</v>
      </c>
    </row>
    <row r="2527">
      <c r="A2527" s="14" t="s">
        <v>2580</v>
      </c>
    </row>
    <row r="2528">
      <c r="A2528" s="14" t="s">
        <v>2581</v>
      </c>
    </row>
    <row r="2529">
      <c r="A2529" s="14" t="s">
        <v>2582</v>
      </c>
    </row>
    <row r="2530">
      <c r="A2530" s="14" t="s">
        <v>2583</v>
      </c>
    </row>
    <row r="2531">
      <c r="A2531" s="14" t="s">
        <v>2584</v>
      </c>
    </row>
    <row r="2532">
      <c r="A2532" s="14" t="s">
        <v>606</v>
      </c>
    </row>
    <row r="2533">
      <c r="A2533" s="14" t="s">
        <v>607</v>
      </c>
    </row>
    <row r="2534">
      <c r="A2534" s="14" t="s">
        <v>2585</v>
      </c>
    </row>
    <row r="2535">
      <c r="A2535" s="14" t="s">
        <v>2586</v>
      </c>
    </row>
    <row r="2536">
      <c r="A2536" s="14" t="s">
        <v>2587</v>
      </c>
    </row>
    <row r="2537">
      <c r="A2537" s="14" t="s">
        <v>2588</v>
      </c>
    </row>
    <row r="2538">
      <c r="A2538" s="14" t="s">
        <v>2589</v>
      </c>
    </row>
    <row r="2539">
      <c r="A2539" s="14" t="s">
        <v>2590</v>
      </c>
    </row>
    <row r="2540">
      <c r="A2540" s="14" t="s">
        <v>2591</v>
      </c>
    </row>
    <row r="2541">
      <c r="A2541" s="14" t="s">
        <v>2592</v>
      </c>
    </row>
    <row r="2542">
      <c r="A2542" s="14" t="s">
        <v>2593</v>
      </c>
    </row>
    <row r="2543">
      <c r="A2543" s="14" t="s">
        <v>2594</v>
      </c>
    </row>
    <row r="2544">
      <c r="A2544" s="14" t="s">
        <v>608</v>
      </c>
    </row>
    <row r="2545">
      <c r="A2545" s="14" t="s">
        <v>609</v>
      </c>
    </row>
    <row r="2546">
      <c r="A2546" s="14" t="s">
        <v>2595</v>
      </c>
    </row>
    <row r="2547">
      <c r="A2547" s="14" t="s">
        <v>610</v>
      </c>
    </row>
    <row r="2548">
      <c r="A2548" s="14" t="s">
        <v>2596</v>
      </c>
    </row>
    <row r="2549">
      <c r="A2549" s="14" t="s">
        <v>2597</v>
      </c>
    </row>
    <row r="2550">
      <c r="A2550" s="14" t="s">
        <v>2598</v>
      </c>
    </row>
    <row r="2551">
      <c r="A2551" s="14" t="s">
        <v>611</v>
      </c>
    </row>
    <row r="2552">
      <c r="A2552" s="14" t="s">
        <v>2599</v>
      </c>
    </row>
    <row r="2553">
      <c r="A2553" s="14" t="s">
        <v>612</v>
      </c>
    </row>
    <row r="2554">
      <c r="A2554" s="14" t="s">
        <v>2600</v>
      </c>
    </row>
    <row r="2555">
      <c r="A2555" s="14" t="s">
        <v>613</v>
      </c>
    </row>
    <row r="2556">
      <c r="A2556" s="14" t="s">
        <v>2601</v>
      </c>
    </row>
    <row r="2557">
      <c r="A2557" s="14" t="s">
        <v>2602</v>
      </c>
    </row>
    <row r="2558">
      <c r="A2558" s="14" t="s">
        <v>2603</v>
      </c>
    </row>
    <row r="2559">
      <c r="A2559" s="14" t="s">
        <v>2604</v>
      </c>
    </row>
    <row r="2560">
      <c r="A2560" s="14" t="s">
        <v>2605</v>
      </c>
    </row>
    <row r="2561">
      <c r="A2561" s="14" t="s">
        <v>2606</v>
      </c>
    </row>
    <row r="2562">
      <c r="A2562" s="14" t="s">
        <v>2607</v>
      </c>
    </row>
    <row r="2563">
      <c r="A2563" s="14" t="s">
        <v>2608</v>
      </c>
    </row>
    <row r="2564">
      <c r="A2564" s="14" t="s">
        <v>2609</v>
      </c>
    </row>
    <row r="2565">
      <c r="A2565" s="14" t="s">
        <v>2610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63"/>
    <col customWidth="1" min="5" max="5" width="14.13"/>
    <col customWidth="1" min="6" max="6" width="24.5"/>
    <col customWidth="1" min="13" max="13" width="13.0"/>
    <col customWidth="1" min="14" max="14" width="21.88"/>
    <col customWidth="1" min="16" max="16" width="23.63"/>
    <col customWidth="1" min="17" max="17" width="23.0"/>
    <col customWidth="1" min="18" max="18" width="17.38"/>
    <col customWidth="1" min="19" max="19" width="17.63"/>
    <col customWidth="1" min="20" max="20" width="20.88"/>
    <col customWidth="1" min="21" max="21" width="22.0"/>
    <col customWidth="1" min="23" max="23" width="19.0"/>
    <col customWidth="1" min="24" max="24" width="20.5"/>
    <col customWidth="1" min="25" max="25" width="16.25"/>
    <col customWidth="1" min="26" max="26" width="14.5"/>
    <col customWidth="1" min="27" max="27" width="16.5"/>
    <col customWidth="1" min="28" max="29" width="22.38"/>
  </cols>
  <sheetData>
    <row r="1">
      <c r="A1" s="13" t="s">
        <v>0</v>
      </c>
      <c r="B1" s="16" t="s">
        <v>2</v>
      </c>
      <c r="C1" s="16" t="s">
        <v>3</v>
      </c>
      <c r="D1" s="16" t="s">
        <v>2611</v>
      </c>
      <c r="E1" s="16" t="s">
        <v>2612</v>
      </c>
      <c r="F1" s="16" t="s">
        <v>2613</v>
      </c>
      <c r="G1" s="16" t="s">
        <v>2614</v>
      </c>
      <c r="H1" s="16" t="s">
        <v>1</v>
      </c>
      <c r="I1" s="16" t="s">
        <v>2615</v>
      </c>
      <c r="J1" s="16" t="s">
        <v>2616</v>
      </c>
      <c r="K1" s="16" t="s">
        <v>2617</v>
      </c>
      <c r="L1" s="16" t="s">
        <v>2618</v>
      </c>
      <c r="M1" s="16" t="s">
        <v>2619</v>
      </c>
      <c r="N1" s="16" t="s">
        <v>2620</v>
      </c>
      <c r="O1" s="16" t="s">
        <v>2621</v>
      </c>
      <c r="P1" s="16" t="s">
        <v>2622</v>
      </c>
      <c r="Q1" s="16" t="s">
        <v>2623</v>
      </c>
      <c r="R1" s="16" t="s">
        <v>2624</v>
      </c>
      <c r="S1" s="16" t="s">
        <v>2625</v>
      </c>
      <c r="T1" s="16" t="s">
        <v>2626</v>
      </c>
      <c r="U1" s="16" t="s">
        <v>2627</v>
      </c>
      <c r="V1" s="16" t="s">
        <v>2628</v>
      </c>
      <c r="W1" s="16" t="s">
        <v>2629</v>
      </c>
      <c r="X1" s="16" t="s">
        <v>2630</v>
      </c>
      <c r="Y1" s="16" t="s">
        <v>2631</v>
      </c>
      <c r="Z1" s="16" t="s">
        <v>2632</v>
      </c>
      <c r="AA1" s="16" t="s">
        <v>2633</v>
      </c>
      <c r="AB1" s="16" t="s">
        <v>2634</v>
      </c>
      <c r="AC1" s="16" t="s">
        <v>2635</v>
      </c>
    </row>
    <row r="2">
      <c r="A2" s="14" t="s">
        <v>615</v>
      </c>
      <c r="B2" s="15" t="s">
        <v>2611</v>
      </c>
      <c r="C2" s="15" t="s">
        <v>2611</v>
      </c>
      <c r="D2" s="15"/>
      <c r="E2" s="15" t="s">
        <v>2636</v>
      </c>
      <c r="F2" s="15" t="s">
        <v>2637</v>
      </c>
      <c r="G2" s="15" t="s">
        <v>2638</v>
      </c>
      <c r="H2" s="15">
        <v>2018.0</v>
      </c>
      <c r="I2" s="15" t="s">
        <v>2611</v>
      </c>
      <c r="J2" s="15" t="s">
        <v>2611</v>
      </c>
      <c r="K2" s="15" t="s">
        <v>2611</v>
      </c>
      <c r="L2" s="15" t="s">
        <v>2611</v>
      </c>
      <c r="M2" s="15" t="s">
        <v>2611</v>
      </c>
      <c r="N2" s="15" t="s">
        <v>2611</v>
      </c>
      <c r="O2" s="15" t="s">
        <v>2611</v>
      </c>
      <c r="P2" s="15" t="s">
        <v>2611</v>
      </c>
      <c r="Q2" s="15" t="s">
        <v>2611</v>
      </c>
      <c r="R2" s="15" t="s">
        <v>2611</v>
      </c>
      <c r="S2" s="15" t="s">
        <v>2611</v>
      </c>
      <c r="T2" s="15" t="s">
        <v>2611</v>
      </c>
      <c r="U2" s="15" t="s">
        <v>2611</v>
      </c>
      <c r="V2" s="15" t="s">
        <v>2611</v>
      </c>
      <c r="W2" s="15" t="s">
        <v>2611</v>
      </c>
      <c r="X2" s="15" t="s">
        <v>2611</v>
      </c>
      <c r="Y2" s="15" t="s">
        <v>2611</v>
      </c>
      <c r="Z2" s="15" t="s">
        <v>2611</v>
      </c>
      <c r="AA2" s="15" t="s">
        <v>2611</v>
      </c>
      <c r="AB2" s="15" t="s">
        <v>2611</v>
      </c>
      <c r="AC2" s="15" t="s">
        <v>2611</v>
      </c>
    </row>
    <row r="3">
      <c r="A3" s="14" t="s">
        <v>616</v>
      </c>
      <c r="B3" s="15" t="s">
        <v>2611</v>
      </c>
      <c r="C3" s="15" t="s">
        <v>2611</v>
      </c>
      <c r="D3" s="15"/>
      <c r="E3" s="15" t="s">
        <v>2636</v>
      </c>
      <c r="F3" s="15" t="s">
        <v>2639</v>
      </c>
      <c r="G3" s="15" t="s">
        <v>2638</v>
      </c>
      <c r="H3" s="15">
        <v>2018.0</v>
      </c>
      <c r="I3" s="15" t="s">
        <v>2611</v>
      </c>
      <c r="J3" s="15" t="s">
        <v>2611</v>
      </c>
      <c r="K3" s="15" t="s">
        <v>2611</v>
      </c>
      <c r="L3" s="15" t="s">
        <v>2611</v>
      </c>
      <c r="M3" s="15" t="s">
        <v>2611</v>
      </c>
      <c r="N3" s="15" t="s">
        <v>2611</v>
      </c>
      <c r="O3" s="15" t="s">
        <v>2611</v>
      </c>
      <c r="P3" s="15" t="s">
        <v>2611</v>
      </c>
      <c r="Q3" s="15" t="s">
        <v>2611</v>
      </c>
      <c r="R3" s="15" t="s">
        <v>2611</v>
      </c>
      <c r="S3" s="15" t="s">
        <v>2611</v>
      </c>
      <c r="T3" s="15" t="s">
        <v>2611</v>
      </c>
      <c r="U3" s="15" t="s">
        <v>2611</v>
      </c>
      <c r="V3" s="15" t="s">
        <v>2611</v>
      </c>
      <c r="W3" s="15" t="s">
        <v>2611</v>
      </c>
      <c r="X3" s="15" t="s">
        <v>2611</v>
      </c>
      <c r="Y3" s="15" t="s">
        <v>2611</v>
      </c>
      <c r="Z3" s="15" t="s">
        <v>2611</v>
      </c>
      <c r="AA3" s="15" t="s">
        <v>2611</v>
      </c>
      <c r="AB3" s="15" t="s">
        <v>2611</v>
      </c>
      <c r="AC3" s="15" t="s">
        <v>2611</v>
      </c>
    </row>
    <row r="4">
      <c r="A4" s="14" t="s">
        <v>620</v>
      </c>
      <c r="B4" s="15" t="s">
        <v>2611</v>
      </c>
      <c r="C4" s="15" t="s">
        <v>2611</v>
      </c>
      <c r="D4" s="15"/>
      <c r="E4" s="15" t="s">
        <v>2636</v>
      </c>
      <c r="F4" s="15" t="s">
        <v>2637</v>
      </c>
      <c r="G4" s="15" t="s">
        <v>2638</v>
      </c>
      <c r="H4" s="15">
        <v>2019.0</v>
      </c>
      <c r="I4" s="15" t="s">
        <v>2611</v>
      </c>
      <c r="J4" s="15" t="s">
        <v>2611</v>
      </c>
      <c r="K4" s="15" t="s">
        <v>2611</v>
      </c>
      <c r="L4" s="15" t="s">
        <v>2611</v>
      </c>
      <c r="M4" s="15" t="s">
        <v>2611</v>
      </c>
      <c r="N4" s="15" t="s">
        <v>2611</v>
      </c>
      <c r="O4" s="15" t="s">
        <v>2611</v>
      </c>
      <c r="P4" s="15" t="s">
        <v>2611</v>
      </c>
      <c r="Q4" s="15" t="s">
        <v>2611</v>
      </c>
      <c r="R4" s="15" t="s">
        <v>2611</v>
      </c>
      <c r="S4" s="15" t="s">
        <v>2611</v>
      </c>
      <c r="T4" s="15" t="s">
        <v>2611</v>
      </c>
      <c r="U4" s="15" t="s">
        <v>2611</v>
      </c>
      <c r="V4" s="15" t="s">
        <v>2611</v>
      </c>
      <c r="W4" s="15" t="s">
        <v>2611</v>
      </c>
      <c r="X4" s="15" t="s">
        <v>2611</v>
      </c>
      <c r="Y4" s="15" t="s">
        <v>2611</v>
      </c>
      <c r="Z4" s="15" t="s">
        <v>2611</v>
      </c>
      <c r="AA4" s="15" t="s">
        <v>2611</v>
      </c>
      <c r="AB4" s="15" t="s">
        <v>2611</v>
      </c>
      <c r="AC4" s="15" t="s">
        <v>2611</v>
      </c>
    </row>
    <row r="5">
      <c r="A5" s="14" t="s">
        <v>623</v>
      </c>
      <c r="B5" s="15" t="s">
        <v>2611</v>
      </c>
      <c r="C5" s="15" t="s">
        <v>2611</v>
      </c>
      <c r="D5" s="15"/>
      <c r="E5" s="15" t="s">
        <v>2636</v>
      </c>
      <c r="F5" s="15" t="s">
        <v>2637</v>
      </c>
      <c r="G5" s="15" t="s">
        <v>2638</v>
      </c>
      <c r="H5" s="15">
        <v>2016.0</v>
      </c>
      <c r="I5" s="15" t="s">
        <v>2611</v>
      </c>
      <c r="J5" s="15" t="s">
        <v>2611</v>
      </c>
      <c r="K5" s="15" t="s">
        <v>2611</v>
      </c>
      <c r="L5" s="15" t="s">
        <v>2611</v>
      </c>
      <c r="M5" s="15" t="s">
        <v>2611</v>
      </c>
      <c r="N5" s="15" t="s">
        <v>2611</v>
      </c>
      <c r="O5" s="15" t="s">
        <v>2611</v>
      </c>
      <c r="P5" s="15" t="s">
        <v>2611</v>
      </c>
      <c r="Q5" s="15" t="s">
        <v>2611</v>
      </c>
      <c r="R5" s="15" t="s">
        <v>2611</v>
      </c>
      <c r="S5" s="15" t="s">
        <v>2611</v>
      </c>
      <c r="T5" s="15" t="s">
        <v>2611</v>
      </c>
      <c r="U5" s="15" t="s">
        <v>2611</v>
      </c>
      <c r="V5" s="15" t="s">
        <v>2611</v>
      </c>
      <c r="W5" s="15" t="s">
        <v>2611</v>
      </c>
      <c r="X5" s="15" t="s">
        <v>2611</v>
      </c>
      <c r="Y5" s="15" t="s">
        <v>2611</v>
      </c>
      <c r="Z5" s="15" t="s">
        <v>2611</v>
      </c>
      <c r="AA5" s="15" t="s">
        <v>2611</v>
      </c>
      <c r="AB5" s="15" t="s">
        <v>2611</v>
      </c>
      <c r="AC5" s="15" t="s">
        <v>2611</v>
      </c>
    </row>
    <row r="6">
      <c r="A6" s="14" t="s">
        <v>624</v>
      </c>
      <c r="B6" s="15" t="s">
        <v>2611</v>
      </c>
      <c r="C6" s="15" t="s">
        <v>2611</v>
      </c>
      <c r="D6" s="15"/>
      <c r="E6" s="15" t="s">
        <v>2636</v>
      </c>
      <c r="F6" s="15" t="s">
        <v>2640</v>
      </c>
      <c r="G6" s="15" t="s">
        <v>2638</v>
      </c>
      <c r="H6" s="15">
        <v>2010.0</v>
      </c>
      <c r="I6" s="15" t="s">
        <v>2611</v>
      </c>
      <c r="J6" s="15" t="s">
        <v>2611</v>
      </c>
      <c r="K6" s="15" t="s">
        <v>2611</v>
      </c>
      <c r="L6" s="15" t="s">
        <v>2611</v>
      </c>
      <c r="M6" s="15" t="s">
        <v>2611</v>
      </c>
      <c r="N6" s="15" t="s">
        <v>2611</v>
      </c>
      <c r="O6" s="15" t="s">
        <v>2611</v>
      </c>
      <c r="P6" s="15" t="s">
        <v>2611</v>
      </c>
      <c r="Q6" s="15" t="s">
        <v>2611</v>
      </c>
      <c r="R6" s="15" t="s">
        <v>2611</v>
      </c>
      <c r="S6" s="15" t="s">
        <v>2611</v>
      </c>
      <c r="T6" s="15" t="s">
        <v>2611</v>
      </c>
      <c r="U6" s="15" t="s">
        <v>2611</v>
      </c>
      <c r="V6" s="15" t="s">
        <v>2611</v>
      </c>
      <c r="W6" s="15" t="s">
        <v>2611</v>
      </c>
      <c r="X6" s="15" t="s">
        <v>2611</v>
      </c>
      <c r="Y6" s="15" t="s">
        <v>2611</v>
      </c>
      <c r="Z6" s="15" t="s">
        <v>2611</v>
      </c>
      <c r="AA6" s="15" t="s">
        <v>2611</v>
      </c>
      <c r="AB6" s="15" t="s">
        <v>2611</v>
      </c>
      <c r="AC6" s="15" t="s">
        <v>2611</v>
      </c>
    </row>
    <row r="7">
      <c r="A7" s="14" t="s">
        <v>67</v>
      </c>
      <c r="B7" s="15">
        <f>1656+1225</f>
        <v>2881</v>
      </c>
      <c r="C7" s="15">
        <f>130+101</f>
        <v>231</v>
      </c>
      <c r="D7" s="15"/>
      <c r="E7" s="15" t="s">
        <v>2611</v>
      </c>
      <c r="F7" s="15" t="s">
        <v>2611</v>
      </c>
      <c r="G7" s="15" t="s">
        <v>2638</v>
      </c>
      <c r="H7" s="15">
        <v>2016.0</v>
      </c>
      <c r="I7" s="15">
        <f>1215+964</f>
        <v>2179</v>
      </c>
      <c r="J7" s="15">
        <f>19+12</f>
        <v>31</v>
      </c>
      <c r="K7" s="15" t="s">
        <v>2611</v>
      </c>
      <c r="L7" s="15" t="s">
        <v>2611</v>
      </c>
      <c r="M7" s="15">
        <f>233 + 191</f>
        <v>424</v>
      </c>
      <c r="N7" s="15">
        <f>249+135</f>
        <v>384</v>
      </c>
      <c r="O7" s="15">
        <f>39+24</f>
        <v>63</v>
      </c>
      <c r="P7" s="15">
        <v>1.0</v>
      </c>
      <c r="Q7" s="15" t="s">
        <v>2611</v>
      </c>
      <c r="R7" s="15" t="s">
        <v>2611</v>
      </c>
      <c r="S7" s="15" t="s">
        <v>2611</v>
      </c>
      <c r="T7" s="15" t="s">
        <v>2611</v>
      </c>
      <c r="U7" s="15" t="s">
        <v>2611</v>
      </c>
      <c r="V7" s="15" t="s">
        <v>2611</v>
      </c>
      <c r="W7" s="15" t="s">
        <v>2611</v>
      </c>
      <c r="X7" s="15" t="s">
        <v>2611</v>
      </c>
      <c r="Y7" s="15" t="s">
        <v>2611</v>
      </c>
      <c r="Z7" s="15" t="s">
        <v>2611</v>
      </c>
      <c r="AA7" s="15" t="s">
        <v>2611</v>
      </c>
      <c r="AB7" s="15" t="s">
        <v>2611</v>
      </c>
      <c r="AC7" s="15" t="s">
        <v>2611</v>
      </c>
    </row>
    <row r="8">
      <c r="A8" s="14" t="s">
        <v>625</v>
      </c>
      <c r="B8" s="15" t="s">
        <v>2611</v>
      </c>
      <c r="C8" s="15" t="s">
        <v>2611</v>
      </c>
      <c r="D8" s="15"/>
      <c r="E8" s="15" t="s">
        <v>2636</v>
      </c>
      <c r="F8" s="15" t="s">
        <v>2611</v>
      </c>
      <c r="G8" s="15" t="s">
        <v>2638</v>
      </c>
      <c r="H8" s="15">
        <v>2015.0</v>
      </c>
      <c r="I8" s="15" t="s">
        <v>2611</v>
      </c>
      <c r="J8" s="15" t="s">
        <v>2611</v>
      </c>
      <c r="K8" s="15" t="s">
        <v>2611</v>
      </c>
      <c r="L8" s="15" t="s">
        <v>2611</v>
      </c>
      <c r="M8" s="15" t="s">
        <v>2611</v>
      </c>
      <c r="N8" s="15" t="s">
        <v>2611</v>
      </c>
      <c r="O8" s="15" t="s">
        <v>2611</v>
      </c>
      <c r="P8" s="15" t="s">
        <v>2611</v>
      </c>
      <c r="Q8" s="15" t="s">
        <v>2611</v>
      </c>
      <c r="R8" s="15" t="s">
        <v>2611</v>
      </c>
      <c r="S8" s="15" t="s">
        <v>2611</v>
      </c>
      <c r="T8" s="15" t="s">
        <v>2611</v>
      </c>
      <c r="U8" s="15" t="s">
        <v>2611</v>
      </c>
      <c r="V8" s="15" t="s">
        <v>2611</v>
      </c>
      <c r="W8" s="15" t="s">
        <v>2611</v>
      </c>
      <c r="X8" s="15" t="s">
        <v>2611</v>
      </c>
      <c r="Y8" s="15" t="s">
        <v>2611</v>
      </c>
      <c r="Z8" s="15" t="s">
        <v>2611</v>
      </c>
      <c r="AA8" s="15" t="s">
        <v>2611</v>
      </c>
      <c r="AB8" s="15" t="s">
        <v>2611</v>
      </c>
      <c r="AC8" s="15" t="s">
        <v>2611</v>
      </c>
    </row>
    <row r="9">
      <c r="A9" s="17" t="s">
        <v>626</v>
      </c>
      <c r="B9" s="18"/>
      <c r="C9" s="18"/>
      <c r="D9" s="19"/>
      <c r="E9" s="19" t="s">
        <v>2641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4" t="s">
        <v>213</v>
      </c>
      <c r="B10" s="15">
        <v>652.0</v>
      </c>
      <c r="C10" s="15">
        <v>688.0</v>
      </c>
      <c r="D10" s="15"/>
      <c r="E10" s="15" t="s">
        <v>2611</v>
      </c>
      <c r="F10" s="15" t="s">
        <v>2611</v>
      </c>
      <c r="G10" s="15" t="s">
        <v>2638</v>
      </c>
      <c r="H10" s="15">
        <v>2011.0</v>
      </c>
      <c r="I10" s="15" t="s">
        <v>2611</v>
      </c>
      <c r="J10" s="15" t="s">
        <v>2611</v>
      </c>
      <c r="K10" s="15" t="s">
        <v>2611</v>
      </c>
      <c r="L10" s="15" t="s">
        <v>2611</v>
      </c>
      <c r="M10" s="15" t="s">
        <v>2611</v>
      </c>
      <c r="N10" s="15" t="s">
        <v>2611</v>
      </c>
      <c r="O10" s="15" t="s">
        <v>2611</v>
      </c>
      <c r="P10" s="15" t="s">
        <v>2611</v>
      </c>
      <c r="Q10" s="15" t="s">
        <v>2611</v>
      </c>
      <c r="R10" s="15" t="s">
        <v>2611</v>
      </c>
      <c r="S10" s="15" t="s">
        <v>2611</v>
      </c>
      <c r="T10" s="15" t="s">
        <v>2611</v>
      </c>
      <c r="U10" s="15" t="s">
        <v>2611</v>
      </c>
      <c r="V10" s="15" t="s">
        <v>2611</v>
      </c>
      <c r="W10" s="15" t="s">
        <v>2611</v>
      </c>
      <c r="X10" s="15" t="s">
        <v>2611</v>
      </c>
      <c r="Y10" s="15" t="s">
        <v>2611</v>
      </c>
      <c r="Z10" s="15" t="s">
        <v>2611</v>
      </c>
      <c r="AA10" s="15" t="s">
        <v>2611</v>
      </c>
      <c r="AB10" s="15" t="s">
        <v>2611</v>
      </c>
      <c r="AC10" s="15" t="s">
        <v>2611</v>
      </c>
    </row>
    <row r="11">
      <c r="A11" s="17" t="s">
        <v>627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4" t="s">
        <v>157</v>
      </c>
      <c r="B12" s="15">
        <v>1412.0</v>
      </c>
      <c r="C12" s="15">
        <v>1029.0</v>
      </c>
      <c r="D12" s="15"/>
      <c r="E12" s="15" t="s">
        <v>2611</v>
      </c>
      <c r="F12" s="15" t="s">
        <v>2611</v>
      </c>
      <c r="G12" s="15" t="s">
        <v>2638</v>
      </c>
      <c r="H12" s="15">
        <v>2014.0</v>
      </c>
      <c r="I12" s="15" t="s">
        <v>2611</v>
      </c>
      <c r="J12" s="15" t="s">
        <v>2611</v>
      </c>
      <c r="K12" s="15" t="s">
        <v>2611</v>
      </c>
      <c r="L12" s="15" t="s">
        <v>2611</v>
      </c>
      <c r="M12" s="15" t="s">
        <v>2611</v>
      </c>
      <c r="N12" s="15" t="s">
        <v>2611</v>
      </c>
      <c r="O12" s="15" t="s">
        <v>2611</v>
      </c>
      <c r="P12" s="15" t="s">
        <v>2611</v>
      </c>
      <c r="Q12" s="15">
        <v>506.0</v>
      </c>
      <c r="R12" s="15">
        <v>1387.0</v>
      </c>
      <c r="S12" s="15">
        <v>487.0</v>
      </c>
      <c r="T12" s="15">
        <v>61.0</v>
      </c>
      <c r="U12" s="15" t="s">
        <v>2611</v>
      </c>
      <c r="V12" s="15" t="s">
        <v>2611</v>
      </c>
      <c r="W12" s="15" t="s">
        <v>2611</v>
      </c>
      <c r="X12" s="15" t="s">
        <v>2611</v>
      </c>
      <c r="Y12" s="15" t="s">
        <v>2611</v>
      </c>
      <c r="Z12" s="15" t="s">
        <v>2611</v>
      </c>
      <c r="AA12" s="15" t="s">
        <v>2611</v>
      </c>
      <c r="AB12" s="15" t="s">
        <v>2611</v>
      </c>
      <c r="AC12" s="15" t="s">
        <v>2611</v>
      </c>
    </row>
    <row r="13">
      <c r="A13" s="14" t="s">
        <v>628</v>
      </c>
      <c r="B13" s="15" t="s">
        <v>2611</v>
      </c>
      <c r="C13" s="15" t="s">
        <v>2611</v>
      </c>
      <c r="D13" s="15"/>
      <c r="E13" s="15" t="s">
        <v>2636</v>
      </c>
      <c r="F13" s="15" t="s">
        <v>2642</v>
      </c>
      <c r="G13" s="15" t="s">
        <v>2638</v>
      </c>
      <c r="H13" s="15">
        <v>2015.0</v>
      </c>
      <c r="I13" s="15" t="s">
        <v>2611</v>
      </c>
      <c r="J13" s="15" t="s">
        <v>2611</v>
      </c>
      <c r="K13" s="15" t="s">
        <v>2611</v>
      </c>
      <c r="L13" s="15" t="s">
        <v>2611</v>
      </c>
      <c r="M13" s="15" t="s">
        <v>2611</v>
      </c>
      <c r="N13" s="15" t="s">
        <v>2611</v>
      </c>
      <c r="O13" s="15" t="s">
        <v>2611</v>
      </c>
      <c r="P13" s="15" t="s">
        <v>2611</v>
      </c>
      <c r="Q13" s="15" t="s">
        <v>2611</v>
      </c>
      <c r="R13" s="15" t="s">
        <v>2611</v>
      </c>
      <c r="S13" s="15" t="s">
        <v>2611</v>
      </c>
      <c r="T13" s="15" t="s">
        <v>2611</v>
      </c>
      <c r="U13" s="15" t="s">
        <v>2611</v>
      </c>
      <c r="V13" s="15" t="s">
        <v>2611</v>
      </c>
      <c r="W13" s="15" t="s">
        <v>2611</v>
      </c>
      <c r="X13" s="15" t="s">
        <v>2611</v>
      </c>
      <c r="Y13" s="15" t="s">
        <v>2611</v>
      </c>
      <c r="Z13" s="15" t="s">
        <v>2611</v>
      </c>
      <c r="AA13" s="15" t="s">
        <v>2611</v>
      </c>
      <c r="AB13" s="15" t="s">
        <v>2611</v>
      </c>
      <c r="AC13" s="15" t="s">
        <v>2611</v>
      </c>
    </row>
    <row r="14">
      <c r="A14" s="14" t="s">
        <v>158</v>
      </c>
      <c r="B14" s="15">
        <v>1412.0</v>
      </c>
      <c r="C14" s="15">
        <v>1029.0</v>
      </c>
      <c r="D14" s="15"/>
      <c r="E14" s="15" t="s">
        <v>2611</v>
      </c>
      <c r="F14" s="15" t="s">
        <v>2611</v>
      </c>
      <c r="G14" s="15" t="s">
        <v>2638</v>
      </c>
      <c r="H14" s="15">
        <v>2013.0</v>
      </c>
      <c r="I14" s="15" t="s">
        <v>2611</v>
      </c>
      <c r="J14" s="15" t="s">
        <v>2611</v>
      </c>
      <c r="K14" s="15" t="s">
        <v>2611</v>
      </c>
      <c r="L14" s="15" t="s">
        <v>2611</v>
      </c>
      <c r="M14" s="15" t="s">
        <v>2611</v>
      </c>
      <c r="N14" s="15" t="s">
        <v>2611</v>
      </c>
      <c r="O14" s="15" t="s">
        <v>2611</v>
      </c>
      <c r="P14" s="15" t="s">
        <v>2611</v>
      </c>
      <c r="Q14" s="15">
        <v>506.0</v>
      </c>
      <c r="R14" s="15">
        <v>1387.0</v>
      </c>
      <c r="S14" s="15">
        <v>487.0</v>
      </c>
      <c r="T14" s="15">
        <v>61.0</v>
      </c>
      <c r="U14" s="15" t="s">
        <v>2611</v>
      </c>
      <c r="V14" s="15" t="s">
        <v>2611</v>
      </c>
      <c r="W14" s="15" t="s">
        <v>2611</v>
      </c>
      <c r="X14" s="15" t="s">
        <v>2611</v>
      </c>
      <c r="Y14" s="15" t="s">
        <v>2611</v>
      </c>
      <c r="Z14" s="15" t="s">
        <v>2611</v>
      </c>
      <c r="AA14" s="15" t="s">
        <v>2611</v>
      </c>
      <c r="AB14" s="15" t="s">
        <v>2611</v>
      </c>
      <c r="AC14" s="15" t="s">
        <v>2611</v>
      </c>
    </row>
    <row r="15">
      <c r="A15" s="14" t="s">
        <v>630</v>
      </c>
      <c r="B15" s="15" t="s">
        <v>2611</v>
      </c>
      <c r="C15" s="15" t="s">
        <v>2611</v>
      </c>
      <c r="D15" s="15"/>
      <c r="E15" s="15" t="s">
        <v>2636</v>
      </c>
      <c r="F15" s="15" t="s">
        <v>2611</v>
      </c>
      <c r="G15" s="15" t="s">
        <v>2638</v>
      </c>
      <c r="H15" s="15">
        <v>2010.0</v>
      </c>
      <c r="I15" s="15" t="s">
        <v>2611</v>
      </c>
      <c r="J15" s="15" t="s">
        <v>2611</v>
      </c>
      <c r="K15" s="15" t="s">
        <v>2611</v>
      </c>
      <c r="L15" s="15" t="s">
        <v>2611</v>
      </c>
      <c r="M15" s="15" t="s">
        <v>2611</v>
      </c>
      <c r="N15" s="15" t="s">
        <v>2611</v>
      </c>
      <c r="O15" s="15" t="s">
        <v>2611</v>
      </c>
      <c r="P15" s="15" t="s">
        <v>2611</v>
      </c>
    </row>
    <row r="16">
      <c r="A16" s="20" t="s">
        <v>110</v>
      </c>
      <c r="B16" s="21">
        <f>3+1455</f>
        <v>1458</v>
      </c>
      <c r="C16" s="15">
        <v>697.0</v>
      </c>
      <c r="D16" s="15"/>
      <c r="E16" s="15" t="s">
        <v>2611</v>
      </c>
      <c r="F16" s="15" t="s">
        <v>2611</v>
      </c>
      <c r="G16" s="15" t="s">
        <v>2638</v>
      </c>
      <c r="H16" s="15">
        <v>2004.0</v>
      </c>
      <c r="I16" s="15" t="s">
        <v>2611</v>
      </c>
      <c r="J16" s="15">
        <v>24.0</v>
      </c>
      <c r="L16" s="15">
        <v>20.0</v>
      </c>
      <c r="M16" s="15" t="s">
        <v>2611</v>
      </c>
      <c r="N16" s="15" t="s">
        <v>2611</v>
      </c>
      <c r="O16" s="15" t="s">
        <v>2611</v>
      </c>
      <c r="P16" s="15" t="s">
        <v>2611</v>
      </c>
      <c r="Q16" s="15">
        <v>95.0</v>
      </c>
      <c r="R16" s="15">
        <f>3+1972+1</f>
        <v>1976</v>
      </c>
      <c r="U16" s="15">
        <v>30.0</v>
      </c>
      <c r="V16" s="15">
        <v>6.0</v>
      </c>
      <c r="W16" s="15">
        <v>1.0</v>
      </c>
      <c r="X16" s="15">
        <v>1.0</v>
      </c>
      <c r="Y16" s="15">
        <v>2.0</v>
      </c>
      <c r="Z16" s="15">
        <v>1.0</v>
      </c>
      <c r="AA16" s="15">
        <v>1.0</v>
      </c>
    </row>
    <row r="17">
      <c r="A17" s="20" t="s">
        <v>632</v>
      </c>
      <c r="B17" s="15" t="s">
        <v>2611</v>
      </c>
      <c r="C17" s="15" t="s">
        <v>2611</v>
      </c>
      <c r="D17" s="15"/>
      <c r="E17" s="15" t="s">
        <v>2611</v>
      </c>
      <c r="F17" s="15" t="s">
        <v>2611</v>
      </c>
      <c r="G17" s="15" t="s">
        <v>2638</v>
      </c>
      <c r="H17" s="15">
        <v>2008.0</v>
      </c>
      <c r="I17" s="15" t="s">
        <v>2611</v>
      </c>
      <c r="J17" s="15" t="s">
        <v>2611</v>
      </c>
      <c r="K17" s="15" t="s">
        <v>2611</v>
      </c>
      <c r="L17" s="15" t="s">
        <v>2611</v>
      </c>
      <c r="M17" s="15" t="s">
        <v>2611</v>
      </c>
      <c r="N17" s="15" t="s">
        <v>2611</v>
      </c>
      <c r="O17" s="15" t="s">
        <v>2611</v>
      </c>
      <c r="P17" s="15" t="s">
        <v>2611</v>
      </c>
    </row>
    <row r="18">
      <c r="A18" s="20" t="s">
        <v>633</v>
      </c>
      <c r="B18" s="15" t="s">
        <v>2611</v>
      </c>
      <c r="C18" s="15" t="s">
        <v>2611</v>
      </c>
      <c r="D18" s="15"/>
      <c r="E18" s="15" t="s">
        <v>2611</v>
      </c>
      <c r="F18" s="15" t="s">
        <v>2611</v>
      </c>
      <c r="G18" s="15" t="s">
        <v>2638</v>
      </c>
      <c r="H18" s="15">
        <v>2017.0</v>
      </c>
      <c r="I18" s="15" t="s">
        <v>2611</v>
      </c>
      <c r="J18" s="15" t="s">
        <v>2611</v>
      </c>
      <c r="K18" s="15" t="s">
        <v>2611</v>
      </c>
      <c r="L18" s="15" t="s">
        <v>2611</v>
      </c>
      <c r="M18" s="15" t="s">
        <v>2611</v>
      </c>
      <c r="N18" s="15" t="s">
        <v>2611</v>
      </c>
      <c r="O18" s="15" t="s">
        <v>2611</v>
      </c>
      <c r="P18" s="15" t="s">
        <v>2611</v>
      </c>
    </row>
    <row r="19">
      <c r="A19" s="20" t="s">
        <v>148</v>
      </c>
      <c r="B19" s="15">
        <v>1138.0</v>
      </c>
      <c r="C19" s="15">
        <v>789.0</v>
      </c>
      <c r="D19" s="15">
        <v>23.0</v>
      </c>
      <c r="E19" s="15" t="s">
        <v>2611</v>
      </c>
      <c r="F19" s="15" t="s">
        <v>2611</v>
      </c>
      <c r="G19" s="15" t="s">
        <v>2638</v>
      </c>
      <c r="H19" s="15">
        <v>2014.0</v>
      </c>
      <c r="I19" s="15" t="s">
        <v>2611</v>
      </c>
      <c r="J19" s="15">
        <v>385.0</v>
      </c>
      <c r="K19" s="15" t="s">
        <v>2611</v>
      </c>
      <c r="L19" s="15" t="s">
        <v>2611</v>
      </c>
      <c r="M19" s="15">
        <v>512.0</v>
      </c>
      <c r="N19" s="15" t="s">
        <v>2611</v>
      </c>
      <c r="O19" s="15" t="s">
        <v>2611</v>
      </c>
      <c r="R19" s="15">
        <v>975.0</v>
      </c>
      <c r="AA19" s="15">
        <v>23.0</v>
      </c>
      <c r="AB19" s="15">
        <v>45.0</v>
      </c>
      <c r="AC19" s="15">
        <v>10.0</v>
      </c>
    </row>
    <row r="20">
      <c r="A20" s="20" t="s">
        <v>73</v>
      </c>
      <c r="B20" s="15">
        <v>86.0</v>
      </c>
      <c r="C20" s="15">
        <v>16.0</v>
      </c>
      <c r="E20" s="15" t="s">
        <v>2611</v>
      </c>
      <c r="F20" s="15" t="s">
        <v>2611</v>
      </c>
      <c r="G20" s="15" t="s">
        <v>2638</v>
      </c>
      <c r="H20" s="15">
        <v>2016.0</v>
      </c>
      <c r="I20" s="15">
        <v>71.0</v>
      </c>
      <c r="J20" s="15">
        <v>2.0</v>
      </c>
      <c r="K20" s="15">
        <v>22.0</v>
      </c>
      <c r="L20" s="15">
        <v>7.0</v>
      </c>
      <c r="N20" s="15" t="s">
        <v>2611</v>
      </c>
      <c r="O20" s="15" t="s">
        <v>2611</v>
      </c>
    </row>
    <row r="21">
      <c r="A21" s="20" t="s">
        <v>634</v>
      </c>
      <c r="B21" s="15" t="s">
        <v>2611</v>
      </c>
      <c r="C21" s="15" t="s">
        <v>2611</v>
      </c>
      <c r="D21" s="15"/>
      <c r="E21" s="15" t="s">
        <v>2611</v>
      </c>
      <c r="F21" s="15" t="s">
        <v>2611</v>
      </c>
      <c r="G21" s="15" t="s">
        <v>2638</v>
      </c>
      <c r="H21" s="15">
        <v>2012.0</v>
      </c>
      <c r="I21" s="15" t="s">
        <v>2611</v>
      </c>
      <c r="J21" s="15" t="s">
        <v>2611</v>
      </c>
      <c r="K21" s="15" t="s">
        <v>2611</v>
      </c>
      <c r="L21" s="15" t="s">
        <v>2611</v>
      </c>
      <c r="M21" s="15" t="s">
        <v>2611</v>
      </c>
      <c r="N21" s="15" t="s">
        <v>2611</v>
      </c>
      <c r="O21" s="15" t="s">
        <v>2611</v>
      </c>
      <c r="P21" s="15" t="s">
        <v>2611</v>
      </c>
    </row>
    <row r="22">
      <c r="A22" s="20" t="s">
        <v>66</v>
      </c>
      <c r="B22" s="15">
        <v>1656.0</v>
      </c>
      <c r="C22" s="15">
        <v>130.0</v>
      </c>
      <c r="D22" s="15">
        <v>34.0</v>
      </c>
      <c r="E22" s="15" t="s">
        <v>2611</v>
      </c>
      <c r="F22" s="15" t="s">
        <v>2611</v>
      </c>
      <c r="G22" s="15" t="s">
        <v>2638</v>
      </c>
      <c r="H22" s="15">
        <v>2016.0</v>
      </c>
      <c r="I22" s="15">
        <v>1215.0</v>
      </c>
      <c r="J22" s="15">
        <v>19.0</v>
      </c>
      <c r="M22" s="15">
        <v>233.0</v>
      </c>
      <c r="N22" s="15">
        <v>249.0</v>
      </c>
      <c r="O22" s="15">
        <v>39.0</v>
      </c>
      <c r="P22" s="15">
        <v>1.0</v>
      </c>
    </row>
    <row r="23">
      <c r="A23" s="20" t="s">
        <v>636</v>
      </c>
      <c r="B23" s="15" t="s">
        <v>2611</v>
      </c>
      <c r="C23" s="15" t="s">
        <v>2611</v>
      </c>
      <c r="D23" s="15"/>
      <c r="E23" s="15" t="s">
        <v>2611</v>
      </c>
      <c r="F23" s="15" t="s">
        <v>2611</v>
      </c>
      <c r="G23" s="15" t="s">
        <v>2638</v>
      </c>
      <c r="H23" s="15">
        <v>2007.0</v>
      </c>
    </row>
    <row r="24">
      <c r="A24" s="20" t="s">
        <v>163</v>
      </c>
      <c r="B24" s="15">
        <v>913.0</v>
      </c>
      <c r="C24" s="15">
        <v>693.0</v>
      </c>
      <c r="D24" s="21">
        <f>77+34</f>
        <v>111</v>
      </c>
      <c r="E24" s="15" t="s">
        <v>2611</v>
      </c>
      <c r="F24" s="15" t="s">
        <v>2611</v>
      </c>
      <c r="G24" s="15" t="s">
        <v>2638</v>
      </c>
      <c r="H24" s="15">
        <v>2017.0</v>
      </c>
    </row>
    <row r="25">
      <c r="A25" s="20" t="s">
        <v>106</v>
      </c>
      <c r="B25" s="15">
        <v>184.0</v>
      </c>
      <c r="C25" s="15">
        <v>400.0</v>
      </c>
      <c r="E25" s="15" t="s">
        <v>2611</v>
      </c>
      <c r="F25" s="15" t="s">
        <v>2611</v>
      </c>
      <c r="G25" s="15" t="s">
        <v>2638</v>
      </c>
      <c r="H25" s="15">
        <v>2009.0</v>
      </c>
    </row>
    <row r="26">
      <c r="A26" s="17" t="s">
        <v>639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20" t="s">
        <v>90</v>
      </c>
      <c r="B27" s="15">
        <v>1054.0</v>
      </c>
      <c r="C27" s="15">
        <v>348.0</v>
      </c>
      <c r="E27" s="15" t="s">
        <v>2611</v>
      </c>
      <c r="F27" s="15" t="s">
        <v>2611</v>
      </c>
      <c r="G27" s="15" t="s">
        <v>2638</v>
      </c>
      <c r="H27" s="15">
        <v>2015.0</v>
      </c>
    </row>
    <row r="28">
      <c r="A28" s="20" t="s">
        <v>642</v>
      </c>
      <c r="B28" s="15" t="s">
        <v>2611</v>
      </c>
      <c r="C28" s="15" t="s">
        <v>2611</v>
      </c>
      <c r="D28" s="15"/>
      <c r="E28" s="15" t="s">
        <v>2611</v>
      </c>
      <c r="F28" s="15" t="s">
        <v>2611</v>
      </c>
      <c r="G28" s="15" t="s">
        <v>2643</v>
      </c>
      <c r="H28" s="15">
        <v>2010.0</v>
      </c>
    </row>
    <row r="29">
      <c r="A29" s="20" t="s">
        <v>650</v>
      </c>
      <c r="B29" s="15" t="s">
        <v>2611</v>
      </c>
      <c r="C29" s="15" t="s">
        <v>2611</v>
      </c>
      <c r="D29" s="15"/>
      <c r="E29" s="15" t="s">
        <v>2611</v>
      </c>
      <c r="F29" s="15" t="s">
        <v>2611</v>
      </c>
      <c r="G29" s="15" t="s">
        <v>2638</v>
      </c>
      <c r="H29" s="15">
        <v>2006.0</v>
      </c>
    </row>
    <row r="30">
      <c r="A30" s="20" t="s">
        <v>96</v>
      </c>
      <c r="B30" s="15">
        <v>860.0</v>
      </c>
      <c r="C30" s="15">
        <v>345.0</v>
      </c>
      <c r="D30" s="15"/>
      <c r="E30" s="15" t="s">
        <v>2611</v>
      </c>
      <c r="F30" s="15" t="s">
        <v>2611</v>
      </c>
      <c r="G30" s="15" t="s">
        <v>2638</v>
      </c>
      <c r="H30" s="15">
        <v>2019.0</v>
      </c>
    </row>
    <row r="31">
      <c r="A31" s="17" t="s">
        <v>652</v>
      </c>
      <c r="B31" s="19" t="s">
        <v>2611</v>
      </c>
      <c r="C31" s="19" t="s">
        <v>2611</v>
      </c>
      <c r="D31" s="19"/>
      <c r="E31" s="19" t="s">
        <v>2641</v>
      </c>
      <c r="F31" s="19" t="s">
        <v>2611</v>
      </c>
      <c r="G31" s="19" t="s">
        <v>2638</v>
      </c>
      <c r="H31" s="19">
        <v>2014.0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>
      <c r="A32" s="14" t="s">
        <v>654</v>
      </c>
      <c r="B32" s="15" t="s">
        <v>2611</v>
      </c>
      <c r="C32" s="15" t="s">
        <v>2611</v>
      </c>
      <c r="D32" s="15"/>
      <c r="E32" s="15" t="s">
        <v>2611</v>
      </c>
      <c r="F32" s="15" t="s">
        <v>2611</v>
      </c>
      <c r="G32" s="15" t="s">
        <v>2638</v>
      </c>
      <c r="H32" s="15">
        <v>2019.0</v>
      </c>
    </row>
    <row r="33">
      <c r="A33" s="14" t="s">
        <v>655</v>
      </c>
      <c r="B33" s="15" t="s">
        <v>2611</v>
      </c>
      <c r="C33" s="15" t="s">
        <v>2611</v>
      </c>
      <c r="D33" s="15"/>
      <c r="E33" s="15" t="s">
        <v>2611</v>
      </c>
      <c r="F33" s="15" t="s">
        <v>2611</v>
      </c>
      <c r="G33" s="15" t="s">
        <v>2638</v>
      </c>
      <c r="H33" s="15">
        <v>2008.0</v>
      </c>
    </row>
    <row r="34">
      <c r="A34" s="14" t="s">
        <v>226</v>
      </c>
    </row>
    <row r="35">
      <c r="A35" s="14" t="s">
        <v>656</v>
      </c>
    </row>
    <row r="36">
      <c r="A36" s="14" t="s">
        <v>657</v>
      </c>
    </row>
    <row r="37">
      <c r="A37" s="14" t="s">
        <v>202</v>
      </c>
    </row>
    <row r="38">
      <c r="A38" s="14" t="s">
        <v>204</v>
      </c>
    </row>
    <row r="39">
      <c r="A39" s="14" t="s">
        <v>661</v>
      </c>
    </row>
    <row r="40">
      <c r="A40" s="14" t="s">
        <v>662</v>
      </c>
    </row>
    <row r="41">
      <c r="A41" s="14" t="s">
        <v>663</v>
      </c>
    </row>
    <row r="42">
      <c r="A42" s="14" t="s">
        <v>71</v>
      </c>
    </row>
    <row r="43">
      <c r="A43" s="14" t="s">
        <v>668</v>
      </c>
    </row>
    <row r="44">
      <c r="A44" s="14" t="s">
        <v>669</v>
      </c>
    </row>
    <row r="45">
      <c r="A45" s="14" t="s">
        <v>69</v>
      </c>
    </row>
    <row r="46">
      <c r="A46" s="14" t="s">
        <v>671</v>
      </c>
    </row>
    <row r="47">
      <c r="A47" s="14" t="s">
        <v>159</v>
      </c>
    </row>
    <row r="48">
      <c r="A48" s="14" t="s">
        <v>191</v>
      </c>
    </row>
    <row r="49">
      <c r="A49" s="14" t="s">
        <v>677</v>
      </c>
    </row>
    <row r="50">
      <c r="A50" s="14" t="s">
        <v>227</v>
      </c>
    </row>
    <row r="51">
      <c r="A51" s="14" t="s">
        <v>108</v>
      </c>
    </row>
    <row r="52">
      <c r="A52" s="14" t="s">
        <v>65</v>
      </c>
    </row>
    <row r="53">
      <c r="A53" s="14" t="s">
        <v>682</v>
      </c>
    </row>
    <row r="54">
      <c r="A54" s="14" t="s">
        <v>154</v>
      </c>
    </row>
    <row r="55">
      <c r="A55" s="14" t="s">
        <v>207</v>
      </c>
    </row>
    <row r="56">
      <c r="A56" s="14" t="s">
        <v>687</v>
      </c>
    </row>
    <row r="57">
      <c r="A57" s="14" t="s">
        <v>688</v>
      </c>
    </row>
    <row r="58">
      <c r="A58" s="14" t="s">
        <v>689</v>
      </c>
    </row>
    <row r="59">
      <c r="A59" s="14" t="s">
        <v>228</v>
      </c>
    </row>
    <row r="60">
      <c r="A60" s="14" t="s">
        <v>128</v>
      </c>
    </row>
    <row r="61">
      <c r="A61" s="14" t="s">
        <v>44</v>
      </c>
    </row>
    <row r="62">
      <c r="A62" s="14" t="s">
        <v>691</v>
      </c>
    </row>
    <row r="63">
      <c r="A63" s="14" t="s">
        <v>152</v>
      </c>
    </row>
    <row r="64">
      <c r="A64" s="14" t="s">
        <v>694</v>
      </c>
    </row>
    <row r="65">
      <c r="A65" s="14" t="s">
        <v>105</v>
      </c>
    </row>
    <row r="66">
      <c r="A66" s="14" t="s">
        <v>695</v>
      </c>
    </row>
    <row r="67">
      <c r="A67" s="14" t="s">
        <v>696</v>
      </c>
    </row>
    <row r="68">
      <c r="A68" s="14" t="s">
        <v>700</v>
      </c>
    </row>
    <row r="69">
      <c r="A69" s="14" t="s">
        <v>229</v>
      </c>
    </row>
    <row r="70">
      <c r="A70" s="14" t="s">
        <v>702</v>
      </c>
    </row>
    <row r="71">
      <c r="A71" s="14" t="s">
        <v>177</v>
      </c>
    </row>
    <row r="72">
      <c r="A72" s="14" t="s">
        <v>81</v>
      </c>
    </row>
    <row r="73">
      <c r="A73" s="14" t="s">
        <v>45</v>
      </c>
    </row>
    <row r="74">
      <c r="A74" s="14" t="s">
        <v>707</v>
      </c>
    </row>
    <row r="75">
      <c r="A75" s="14" t="s">
        <v>211</v>
      </c>
    </row>
    <row r="76">
      <c r="A76" s="14" t="s">
        <v>221</v>
      </c>
    </row>
    <row r="77">
      <c r="A77" s="14" t="s">
        <v>708</v>
      </c>
    </row>
    <row r="78">
      <c r="A78" s="14" t="s">
        <v>125</v>
      </c>
    </row>
    <row r="79">
      <c r="A79" s="14" t="s">
        <v>709</v>
      </c>
    </row>
    <row r="80">
      <c r="A80" s="14" t="s">
        <v>712</v>
      </c>
    </row>
    <row r="81">
      <c r="A81" s="14" t="s">
        <v>713</v>
      </c>
    </row>
    <row r="82">
      <c r="A82" s="14" t="s">
        <v>78</v>
      </c>
    </row>
    <row r="83">
      <c r="A83" s="14" t="s">
        <v>217</v>
      </c>
    </row>
    <row r="84">
      <c r="A84" s="14" t="s">
        <v>715</v>
      </c>
    </row>
    <row r="85">
      <c r="A85" s="14" t="s">
        <v>195</v>
      </c>
    </row>
    <row r="86">
      <c r="A86" s="14" t="s">
        <v>149</v>
      </c>
    </row>
    <row r="87">
      <c r="A87" s="14" t="s">
        <v>723</v>
      </c>
    </row>
    <row r="88">
      <c r="A88" s="14" t="s">
        <v>724</v>
      </c>
    </row>
    <row r="89">
      <c r="A89" s="14" t="s">
        <v>725</v>
      </c>
    </row>
    <row r="90">
      <c r="A90" s="14" t="s">
        <v>212</v>
      </c>
    </row>
    <row r="91">
      <c r="A91" s="14" t="s">
        <v>132</v>
      </c>
    </row>
    <row r="92">
      <c r="A92" s="14" t="s">
        <v>726</v>
      </c>
    </row>
    <row r="93">
      <c r="A93" s="14" t="s">
        <v>129</v>
      </c>
    </row>
    <row r="94">
      <c r="A94" s="14" t="s">
        <v>215</v>
      </c>
    </row>
    <row r="95">
      <c r="A95" s="14" t="s">
        <v>131</v>
      </c>
    </row>
    <row r="96">
      <c r="A96" s="14" t="s">
        <v>76</v>
      </c>
    </row>
    <row r="97">
      <c r="A97" s="14" t="s">
        <v>75</v>
      </c>
    </row>
    <row r="98">
      <c r="A98" s="14" t="s">
        <v>729</v>
      </c>
    </row>
    <row r="99">
      <c r="A99" s="14" t="s">
        <v>730</v>
      </c>
    </row>
    <row r="100">
      <c r="A100" s="14" t="s">
        <v>731</v>
      </c>
    </row>
    <row r="101">
      <c r="A101" s="14" t="s">
        <v>736</v>
      </c>
    </row>
    <row r="102">
      <c r="A102" s="14" t="s">
        <v>737</v>
      </c>
    </row>
    <row r="103">
      <c r="A103" s="14" t="s">
        <v>230</v>
      </c>
    </row>
    <row r="104">
      <c r="A104" s="14" t="s">
        <v>740</v>
      </c>
    </row>
    <row r="105">
      <c r="A105" s="14" t="s">
        <v>94</v>
      </c>
    </row>
    <row r="106">
      <c r="A106" s="14" t="s">
        <v>184</v>
      </c>
    </row>
    <row r="107">
      <c r="A107" s="14" t="s">
        <v>210</v>
      </c>
    </row>
    <row r="108">
      <c r="A108" s="14" t="s">
        <v>231</v>
      </c>
    </row>
    <row r="109">
      <c r="A109" s="14" t="s">
        <v>746</v>
      </c>
    </row>
    <row r="110">
      <c r="A110" s="14" t="s">
        <v>747</v>
      </c>
    </row>
    <row r="111">
      <c r="A111" s="14" t="s">
        <v>750</v>
      </c>
    </row>
    <row r="112">
      <c r="A112" s="14" t="s">
        <v>751</v>
      </c>
    </row>
    <row r="113">
      <c r="A113" s="14" t="s">
        <v>752</v>
      </c>
    </row>
    <row r="114">
      <c r="A114" s="14" t="s">
        <v>754</v>
      </c>
    </row>
    <row r="115">
      <c r="A115" s="14" t="s">
        <v>97</v>
      </c>
    </row>
    <row r="116">
      <c r="A116" s="14" t="s">
        <v>209</v>
      </c>
    </row>
    <row r="117">
      <c r="A117" s="14" t="s">
        <v>757</v>
      </c>
    </row>
    <row r="118">
      <c r="A118" s="14" t="s">
        <v>190</v>
      </c>
    </row>
    <row r="119">
      <c r="A119" s="14" t="s">
        <v>759</v>
      </c>
    </row>
    <row r="120">
      <c r="A120" s="14" t="s">
        <v>760</v>
      </c>
    </row>
    <row r="121">
      <c r="A121" s="14" t="s">
        <v>74</v>
      </c>
    </row>
    <row r="122">
      <c r="A122" s="14" t="s">
        <v>193</v>
      </c>
    </row>
    <row r="123">
      <c r="A123" s="14" t="s">
        <v>763</v>
      </c>
    </row>
    <row r="124">
      <c r="A124" s="14" t="s">
        <v>764</v>
      </c>
    </row>
    <row r="125">
      <c r="A125" s="14" t="s">
        <v>766</v>
      </c>
    </row>
    <row r="126">
      <c r="A126" s="14" t="s">
        <v>232</v>
      </c>
    </row>
    <row r="127">
      <c r="A127" s="14" t="s">
        <v>769</v>
      </c>
    </row>
    <row r="128">
      <c r="A128" s="14" t="s">
        <v>770</v>
      </c>
    </row>
    <row r="129">
      <c r="A129" s="14" t="s">
        <v>141</v>
      </c>
    </row>
    <row r="130">
      <c r="A130" s="14" t="s">
        <v>772</v>
      </c>
    </row>
    <row r="131">
      <c r="A131" s="14" t="s">
        <v>774</v>
      </c>
    </row>
    <row r="132">
      <c r="A132" s="14" t="s">
        <v>775</v>
      </c>
    </row>
    <row r="133">
      <c r="A133" s="14" t="s">
        <v>777</v>
      </c>
    </row>
    <row r="134">
      <c r="A134" s="14" t="s">
        <v>779</v>
      </c>
    </row>
    <row r="135">
      <c r="A135" s="14" t="s">
        <v>780</v>
      </c>
    </row>
    <row r="136">
      <c r="A136" s="14" t="s">
        <v>174</v>
      </c>
    </row>
    <row r="137">
      <c r="A137" s="14" t="s">
        <v>782</v>
      </c>
    </row>
    <row r="138">
      <c r="A138" s="14" t="s">
        <v>111</v>
      </c>
    </row>
    <row r="139">
      <c r="A139" s="14" t="s">
        <v>135</v>
      </c>
    </row>
    <row r="140">
      <c r="A140" s="14" t="s">
        <v>783</v>
      </c>
    </row>
    <row r="141">
      <c r="A141" s="14" t="s">
        <v>200</v>
      </c>
    </row>
    <row r="142">
      <c r="A142" s="14" t="s">
        <v>784</v>
      </c>
    </row>
    <row r="143">
      <c r="A143" s="14" t="s">
        <v>786</v>
      </c>
    </row>
    <row r="144">
      <c r="A144" s="14" t="s">
        <v>787</v>
      </c>
    </row>
    <row r="145">
      <c r="A145" s="14" t="s">
        <v>46</v>
      </c>
    </row>
    <row r="146">
      <c r="A146" s="14" t="s">
        <v>222</v>
      </c>
    </row>
    <row r="147">
      <c r="A147" s="14" t="s">
        <v>790</v>
      </c>
    </row>
    <row r="148">
      <c r="A148" s="14" t="s">
        <v>70</v>
      </c>
    </row>
    <row r="149">
      <c r="A149" s="14" t="s">
        <v>72</v>
      </c>
    </row>
    <row r="150">
      <c r="A150" s="14" t="s">
        <v>793</v>
      </c>
    </row>
    <row r="151">
      <c r="A151" s="14" t="s">
        <v>796</v>
      </c>
    </row>
    <row r="152">
      <c r="A152" s="14" t="s">
        <v>797</v>
      </c>
    </row>
    <row r="153">
      <c r="A153" s="14" t="s">
        <v>142</v>
      </c>
    </row>
    <row r="154">
      <c r="A154" s="14" t="s">
        <v>47</v>
      </c>
    </row>
    <row r="155">
      <c r="A155" s="14" t="s">
        <v>48</v>
      </c>
    </row>
    <row r="156">
      <c r="A156" s="14" t="s">
        <v>118</v>
      </c>
    </row>
    <row r="157">
      <c r="A157" s="14" t="s">
        <v>233</v>
      </c>
    </row>
    <row r="158">
      <c r="A158" s="14" t="s">
        <v>223</v>
      </c>
    </row>
    <row r="159">
      <c r="A159" s="14" t="s">
        <v>800</v>
      </c>
    </row>
    <row r="160">
      <c r="A160" s="14" t="s">
        <v>801</v>
      </c>
    </row>
    <row r="161">
      <c r="A161" s="14" t="s">
        <v>803</v>
      </c>
    </row>
    <row r="162">
      <c r="A162" s="14" t="s">
        <v>804</v>
      </c>
    </row>
    <row r="163">
      <c r="A163" s="14" t="s">
        <v>139</v>
      </c>
    </row>
    <row r="164">
      <c r="A164" s="14" t="s">
        <v>805</v>
      </c>
    </row>
    <row r="165">
      <c r="A165" s="14" t="s">
        <v>806</v>
      </c>
    </row>
    <row r="166">
      <c r="A166" s="14" t="s">
        <v>807</v>
      </c>
    </row>
    <row r="167">
      <c r="A167" s="14" t="s">
        <v>49</v>
      </c>
    </row>
    <row r="168">
      <c r="A168" s="14" t="s">
        <v>196</v>
      </c>
    </row>
    <row r="169">
      <c r="A169" s="14" t="s">
        <v>808</v>
      </c>
    </row>
    <row r="170">
      <c r="A170" s="14" t="s">
        <v>810</v>
      </c>
    </row>
    <row r="171">
      <c r="A171" s="14" t="s">
        <v>811</v>
      </c>
    </row>
    <row r="172">
      <c r="A172" s="14" t="s">
        <v>130</v>
      </c>
    </row>
    <row r="173">
      <c r="A173" s="14" t="s">
        <v>812</v>
      </c>
    </row>
    <row r="174">
      <c r="A174" s="14" t="s">
        <v>234</v>
      </c>
    </row>
    <row r="175">
      <c r="A175" s="14" t="s">
        <v>235</v>
      </c>
    </row>
    <row r="176">
      <c r="A176" s="14" t="s">
        <v>815</v>
      </c>
    </row>
    <row r="177">
      <c r="A177" s="14" t="s">
        <v>150</v>
      </c>
    </row>
    <row r="178">
      <c r="A178" s="14" t="s">
        <v>179</v>
      </c>
    </row>
    <row r="179">
      <c r="A179" s="14" t="s">
        <v>818</v>
      </c>
    </row>
    <row r="180">
      <c r="A180" s="14" t="s">
        <v>153</v>
      </c>
    </row>
    <row r="181">
      <c r="A181" s="14" t="s">
        <v>819</v>
      </c>
    </row>
    <row r="182">
      <c r="A182" s="14" t="s">
        <v>820</v>
      </c>
    </row>
    <row r="183">
      <c r="A183" s="14" t="s">
        <v>822</v>
      </c>
    </row>
    <row r="184">
      <c r="A184" s="14" t="s">
        <v>92</v>
      </c>
    </row>
    <row r="185">
      <c r="A185" s="14" t="s">
        <v>825</v>
      </c>
    </row>
    <row r="186">
      <c r="A186" s="14" t="s">
        <v>828</v>
      </c>
    </row>
    <row r="187">
      <c r="A187" s="14" t="s">
        <v>831</v>
      </c>
    </row>
    <row r="188">
      <c r="A188" s="14" t="s">
        <v>172</v>
      </c>
    </row>
    <row r="189">
      <c r="A189" s="14" t="s">
        <v>121</v>
      </c>
    </row>
    <row r="190">
      <c r="A190" s="14" t="s">
        <v>160</v>
      </c>
    </row>
    <row r="191">
      <c r="A191" s="14" t="s">
        <v>236</v>
      </c>
    </row>
    <row r="192">
      <c r="A192" s="14" t="s">
        <v>833</v>
      </c>
    </row>
    <row r="193">
      <c r="A193" s="14" t="s">
        <v>835</v>
      </c>
    </row>
    <row r="194">
      <c r="A194" s="14" t="s">
        <v>836</v>
      </c>
    </row>
    <row r="195">
      <c r="A195" s="14" t="s">
        <v>837</v>
      </c>
    </row>
    <row r="196">
      <c r="A196" s="14" t="s">
        <v>838</v>
      </c>
    </row>
    <row r="197">
      <c r="A197" s="14" t="s">
        <v>167</v>
      </c>
    </row>
    <row r="198">
      <c r="A198" s="14" t="s">
        <v>839</v>
      </c>
    </row>
    <row r="199">
      <c r="A199" s="14" t="s">
        <v>842</v>
      </c>
    </row>
    <row r="200">
      <c r="A200" s="14" t="s">
        <v>126</v>
      </c>
    </row>
    <row r="201">
      <c r="A201" s="14" t="s">
        <v>218</v>
      </c>
    </row>
    <row r="202">
      <c r="A202" s="14" t="s">
        <v>846</v>
      </c>
    </row>
    <row r="203">
      <c r="A203" s="14" t="s">
        <v>848</v>
      </c>
    </row>
    <row r="204">
      <c r="A204" s="14" t="s">
        <v>199</v>
      </c>
    </row>
    <row r="205">
      <c r="A205" s="14" t="s">
        <v>849</v>
      </c>
    </row>
    <row r="206">
      <c r="A206" s="14" t="s">
        <v>850</v>
      </c>
    </row>
    <row r="207">
      <c r="A207" s="14" t="s">
        <v>851</v>
      </c>
    </row>
    <row r="208">
      <c r="A208" s="14" t="s">
        <v>102</v>
      </c>
    </row>
    <row r="209">
      <c r="A209" s="14" t="s">
        <v>50</v>
      </c>
    </row>
    <row r="210">
      <c r="A210" s="14" t="s">
        <v>855</v>
      </c>
    </row>
    <row r="211">
      <c r="A211" s="14" t="s">
        <v>187</v>
      </c>
    </row>
    <row r="212">
      <c r="A212" s="14" t="s">
        <v>856</v>
      </c>
    </row>
    <row r="213">
      <c r="A213" s="14" t="s">
        <v>857</v>
      </c>
    </row>
    <row r="214">
      <c r="A214" s="14" t="s">
        <v>137</v>
      </c>
    </row>
    <row r="215">
      <c r="A215" s="14" t="s">
        <v>101</v>
      </c>
    </row>
    <row r="216">
      <c r="A216" s="14" t="s">
        <v>860</v>
      </c>
    </row>
    <row r="217">
      <c r="A217" s="14" t="s">
        <v>862</v>
      </c>
    </row>
    <row r="218">
      <c r="A218" s="14" t="s">
        <v>99</v>
      </c>
    </row>
    <row r="219">
      <c r="A219" s="14" t="s">
        <v>865</v>
      </c>
    </row>
    <row r="220">
      <c r="A220" s="14" t="s">
        <v>867</v>
      </c>
    </row>
    <row r="221">
      <c r="A221" s="14" t="s">
        <v>138</v>
      </c>
    </row>
    <row r="222">
      <c r="A222" s="14" t="s">
        <v>51</v>
      </c>
    </row>
    <row r="223">
      <c r="A223" s="14" t="s">
        <v>237</v>
      </c>
    </row>
    <row r="224">
      <c r="A224" s="14" t="s">
        <v>873</v>
      </c>
    </row>
    <row r="225">
      <c r="A225" s="14" t="s">
        <v>136</v>
      </c>
    </row>
    <row r="226">
      <c r="A226" s="14" t="s">
        <v>238</v>
      </c>
    </row>
    <row r="227">
      <c r="A227" s="14" t="s">
        <v>878</v>
      </c>
    </row>
    <row r="228">
      <c r="A228" s="14" t="s">
        <v>879</v>
      </c>
    </row>
    <row r="229">
      <c r="A229" s="14" t="s">
        <v>82</v>
      </c>
    </row>
    <row r="230">
      <c r="A230" s="14" t="s">
        <v>169</v>
      </c>
    </row>
    <row r="231">
      <c r="A231" s="14" t="s">
        <v>68</v>
      </c>
    </row>
    <row r="232">
      <c r="A232" s="14" t="s">
        <v>52</v>
      </c>
    </row>
    <row r="233">
      <c r="A233" s="14" t="s">
        <v>882</v>
      </c>
    </row>
    <row r="234">
      <c r="A234" s="14" t="s">
        <v>883</v>
      </c>
    </row>
    <row r="235">
      <c r="A235" s="14" t="s">
        <v>884</v>
      </c>
    </row>
    <row r="236">
      <c r="A236" s="14" t="s">
        <v>885</v>
      </c>
    </row>
    <row r="237">
      <c r="A237" s="14" t="s">
        <v>886</v>
      </c>
    </row>
    <row r="238">
      <c r="A238" s="14" t="s">
        <v>887</v>
      </c>
    </row>
    <row r="239">
      <c r="A239" s="14" t="s">
        <v>53</v>
      </c>
    </row>
    <row r="240">
      <c r="A240" s="14" t="s">
        <v>890</v>
      </c>
    </row>
    <row r="241">
      <c r="A241" s="14" t="s">
        <v>891</v>
      </c>
    </row>
    <row r="242">
      <c r="A242" s="14" t="s">
        <v>147</v>
      </c>
    </row>
    <row r="243">
      <c r="A243" s="14" t="s">
        <v>894</v>
      </c>
    </row>
    <row r="244">
      <c r="A244" s="14" t="s">
        <v>180</v>
      </c>
    </row>
    <row r="245">
      <c r="A245" s="14" t="s">
        <v>895</v>
      </c>
    </row>
    <row r="246">
      <c r="A246" s="14" t="s">
        <v>239</v>
      </c>
    </row>
    <row r="247">
      <c r="A247" s="14" t="s">
        <v>902</v>
      </c>
    </row>
    <row r="248">
      <c r="A248" s="14" t="s">
        <v>904</v>
      </c>
    </row>
    <row r="249">
      <c r="A249" s="14" t="s">
        <v>905</v>
      </c>
    </row>
    <row r="250">
      <c r="A250" s="14" t="s">
        <v>906</v>
      </c>
    </row>
    <row r="251">
      <c r="A251" s="14" t="s">
        <v>240</v>
      </c>
    </row>
    <row r="252">
      <c r="A252" s="14" t="s">
        <v>80</v>
      </c>
    </row>
    <row r="253">
      <c r="A253" s="14" t="s">
        <v>908</v>
      </c>
    </row>
    <row r="254">
      <c r="A254" s="14" t="s">
        <v>88</v>
      </c>
    </row>
    <row r="255">
      <c r="A255" s="14" t="s">
        <v>911</v>
      </c>
    </row>
    <row r="256">
      <c r="A256" s="14" t="s">
        <v>912</v>
      </c>
    </row>
    <row r="257">
      <c r="A257" s="14" t="s">
        <v>914</v>
      </c>
    </row>
    <row r="258">
      <c r="A258" s="14" t="s">
        <v>916</v>
      </c>
    </row>
    <row r="259">
      <c r="A259" s="14" t="s">
        <v>917</v>
      </c>
    </row>
    <row r="260">
      <c r="A260" s="14" t="s">
        <v>241</v>
      </c>
    </row>
    <row r="261">
      <c r="A261" s="14" t="s">
        <v>918</v>
      </c>
    </row>
    <row r="262">
      <c r="A262" s="14" t="s">
        <v>89</v>
      </c>
    </row>
    <row r="263">
      <c r="A263" s="14" t="s">
        <v>919</v>
      </c>
    </row>
    <row r="264">
      <c r="A264" s="14" t="s">
        <v>921</v>
      </c>
    </row>
    <row r="265">
      <c r="A265" s="14" t="s">
        <v>923</v>
      </c>
    </row>
    <row r="266">
      <c r="A266" s="14" t="s">
        <v>925</v>
      </c>
    </row>
    <row r="267">
      <c r="A267" s="14" t="s">
        <v>926</v>
      </c>
    </row>
    <row r="268">
      <c r="A268" s="14" t="s">
        <v>927</v>
      </c>
    </row>
    <row r="269">
      <c r="A269" s="14" t="s">
        <v>928</v>
      </c>
    </row>
    <row r="270">
      <c r="A270" s="14" t="s">
        <v>929</v>
      </c>
    </row>
    <row r="271">
      <c r="A271" s="14" t="s">
        <v>930</v>
      </c>
    </row>
    <row r="272">
      <c r="A272" s="14" t="s">
        <v>931</v>
      </c>
    </row>
    <row r="273">
      <c r="A273" s="14" t="s">
        <v>932</v>
      </c>
    </row>
    <row r="274">
      <c r="A274" s="14" t="s">
        <v>933</v>
      </c>
    </row>
    <row r="275">
      <c r="A275" s="14" t="s">
        <v>934</v>
      </c>
    </row>
    <row r="276">
      <c r="A276" s="14" t="s">
        <v>935</v>
      </c>
    </row>
    <row r="277">
      <c r="A277" s="14" t="s">
        <v>936</v>
      </c>
    </row>
    <row r="278">
      <c r="A278" s="14" t="s">
        <v>161</v>
      </c>
    </row>
    <row r="279">
      <c r="A279" s="14" t="s">
        <v>937</v>
      </c>
    </row>
    <row r="280">
      <c r="A280" s="14" t="s">
        <v>938</v>
      </c>
    </row>
    <row r="281">
      <c r="A281" s="14" t="s">
        <v>939</v>
      </c>
    </row>
    <row r="282">
      <c r="A282" s="14" t="s">
        <v>83</v>
      </c>
    </row>
    <row r="283">
      <c r="A283" s="14" t="s">
        <v>100</v>
      </c>
    </row>
    <row r="284">
      <c r="A284" s="14" t="s">
        <v>942</v>
      </c>
    </row>
    <row r="285">
      <c r="A285" s="14" t="s">
        <v>943</v>
      </c>
    </row>
    <row r="286">
      <c r="A286" s="14" t="s">
        <v>945</v>
      </c>
    </row>
    <row r="287">
      <c r="A287" s="14" t="s">
        <v>950</v>
      </c>
    </row>
    <row r="288">
      <c r="A288" s="14" t="s">
        <v>951</v>
      </c>
    </row>
    <row r="289">
      <c r="A289" s="14" t="s">
        <v>85</v>
      </c>
    </row>
    <row r="290">
      <c r="A290" s="14" t="s">
        <v>952</v>
      </c>
    </row>
    <row r="291">
      <c r="A291" s="14" t="s">
        <v>183</v>
      </c>
    </row>
    <row r="292">
      <c r="A292" s="14" t="s">
        <v>954</v>
      </c>
    </row>
    <row r="293">
      <c r="A293" s="14" t="s">
        <v>107</v>
      </c>
    </row>
    <row r="294">
      <c r="A294" s="14" t="s">
        <v>77</v>
      </c>
    </row>
    <row r="295">
      <c r="A295" s="14" t="s">
        <v>54</v>
      </c>
    </row>
    <row r="296">
      <c r="A296" s="14" t="s">
        <v>224</v>
      </c>
    </row>
    <row r="297">
      <c r="A297" s="14" t="s">
        <v>957</v>
      </c>
    </row>
    <row r="298">
      <c r="A298" s="14" t="s">
        <v>55</v>
      </c>
    </row>
    <row r="299">
      <c r="A299" s="14" t="s">
        <v>225</v>
      </c>
    </row>
    <row r="300">
      <c r="A300" s="14" t="s">
        <v>963</v>
      </c>
    </row>
    <row r="301">
      <c r="A301" s="14" t="s">
        <v>968</v>
      </c>
    </row>
    <row r="302">
      <c r="A302" s="14" t="s">
        <v>969</v>
      </c>
    </row>
    <row r="303">
      <c r="A303" s="14" t="s">
        <v>971</v>
      </c>
    </row>
    <row r="304">
      <c r="A304" s="14" t="s">
        <v>976</v>
      </c>
    </row>
    <row r="305">
      <c r="A305" s="14" t="s">
        <v>186</v>
      </c>
    </row>
    <row r="306">
      <c r="A306" s="14" t="s">
        <v>977</v>
      </c>
    </row>
    <row r="307">
      <c r="A307" s="14" t="s">
        <v>979</v>
      </c>
    </row>
    <row r="308">
      <c r="A308" s="14" t="s">
        <v>981</v>
      </c>
    </row>
    <row r="309">
      <c r="A309" s="14" t="s">
        <v>982</v>
      </c>
    </row>
    <row r="310">
      <c r="A310" s="14" t="s">
        <v>93</v>
      </c>
    </row>
    <row r="311">
      <c r="A311" s="14" t="s">
        <v>188</v>
      </c>
    </row>
    <row r="312">
      <c r="A312" s="14" t="s">
        <v>116</v>
      </c>
    </row>
    <row r="313">
      <c r="A313" s="14" t="s">
        <v>124</v>
      </c>
    </row>
    <row r="314">
      <c r="A314" s="14" t="s">
        <v>242</v>
      </c>
    </row>
    <row r="315">
      <c r="A315" s="14" t="s">
        <v>56</v>
      </c>
    </row>
    <row r="316">
      <c r="A316" s="14" t="s">
        <v>134</v>
      </c>
    </row>
    <row r="317">
      <c r="A317" s="14" t="s">
        <v>986</v>
      </c>
    </row>
    <row r="318">
      <c r="A318" s="14" t="s">
        <v>987</v>
      </c>
    </row>
    <row r="319">
      <c r="A319" s="14" t="s">
        <v>990</v>
      </c>
    </row>
    <row r="320">
      <c r="A320" s="14" t="s">
        <v>243</v>
      </c>
    </row>
    <row r="321">
      <c r="A321" s="14" t="s">
        <v>79</v>
      </c>
      <c r="B321" s="15">
        <v>269.0</v>
      </c>
      <c r="C321" s="15">
        <v>70.0</v>
      </c>
      <c r="D321" s="15"/>
      <c r="E321" s="15" t="s">
        <v>2611</v>
      </c>
      <c r="F321" s="15" t="s">
        <v>2611</v>
      </c>
      <c r="G321" s="15" t="s">
        <v>2638</v>
      </c>
      <c r="H321" s="15">
        <v>2022.0</v>
      </c>
      <c r="I321" s="15">
        <v>208.0</v>
      </c>
      <c r="J321" s="15">
        <v>22.0</v>
      </c>
      <c r="K321" s="15">
        <v>55.0</v>
      </c>
      <c r="L321" s="15">
        <v>54.0</v>
      </c>
    </row>
    <row r="322">
      <c r="A322" s="14" t="s">
        <v>120</v>
      </c>
    </row>
    <row r="323">
      <c r="A323" s="14" t="s">
        <v>244</v>
      </c>
    </row>
    <row r="324">
      <c r="A324" s="14" t="s">
        <v>151</v>
      </c>
    </row>
    <row r="325">
      <c r="A325" s="14" t="s">
        <v>122</v>
      </c>
    </row>
    <row r="326">
      <c r="A326" s="14" t="s">
        <v>1000</v>
      </c>
    </row>
    <row r="327">
      <c r="A327" s="14" t="s">
        <v>245</v>
      </c>
    </row>
    <row r="328">
      <c r="A328" s="14" t="s">
        <v>57</v>
      </c>
    </row>
    <row r="329">
      <c r="A329" s="14" t="s">
        <v>203</v>
      </c>
    </row>
    <row r="330">
      <c r="A330" s="14" t="s">
        <v>1010</v>
      </c>
    </row>
    <row r="331">
      <c r="A331" s="14" t="s">
        <v>1020</v>
      </c>
    </row>
    <row r="332">
      <c r="A332" s="14" t="s">
        <v>1023</v>
      </c>
    </row>
    <row r="333">
      <c r="A333" s="14" t="s">
        <v>1025</v>
      </c>
    </row>
    <row r="334">
      <c r="A334" s="14" t="s">
        <v>1027</v>
      </c>
    </row>
    <row r="335">
      <c r="A335" s="14" t="s">
        <v>58</v>
      </c>
    </row>
    <row r="336">
      <c r="A336" s="14" t="s">
        <v>1030</v>
      </c>
    </row>
    <row r="337">
      <c r="A337" s="14" t="s">
        <v>59</v>
      </c>
    </row>
    <row r="338">
      <c r="A338" s="14" t="s">
        <v>1034</v>
      </c>
    </row>
    <row r="339">
      <c r="A339" s="14" t="s">
        <v>103</v>
      </c>
    </row>
    <row r="340">
      <c r="A340" s="14" t="s">
        <v>86</v>
      </c>
    </row>
    <row r="341">
      <c r="A341" s="14" t="s">
        <v>156</v>
      </c>
    </row>
    <row r="342">
      <c r="A342" s="14" t="s">
        <v>98</v>
      </c>
    </row>
    <row r="343">
      <c r="A343" s="14" t="s">
        <v>60</v>
      </c>
    </row>
    <row r="344">
      <c r="A344" s="14" t="s">
        <v>176</v>
      </c>
    </row>
    <row r="345">
      <c r="A345" s="14" t="s">
        <v>1040</v>
      </c>
    </row>
    <row r="346">
      <c r="A346" s="14" t="s">
        <v>173</v>
      </c>
    </row>
    <row r="347">
      <c r="A347" s="14" t="s">
        <v>219</v>
      </c>
    </row>
    <row r="348">
      <c r="A348" s="14" t="s">
        <v>104</v>
      </c>
    </row>
    <row r="349">
      <c r="A349" s="14" t="s">
        <v>1043</v>
      </c>
    </row>
    <row r="350">
      <c r="A350" s="14" t="s">
        <v>1049</v>
      </c>
    </row>
    <row r="351">
      <c r="A351" s="14" t="s">
        <v>1050</v>
      </c>
    </row>
    <row r="352">
      <c r="A352" s="14" t="s">
        <v>1052</v>
      </c>
    </row>
    <row r="353">
      <c r="A353" s="14" t="s">
        <v>1054</v>
      </c>
    </row>
    <row r="354">
      <c r="A354" s="14" t="s">
        <v>1056</v>
      </c>
    </row>
    <row r="355">
      <c r="A355" s="14" t="s">
        <v>1057</v>
      </c>
    </row>
    <row r="356">
      <c r="A356" s="14" t="s">
        <v>1058</v>
      </c>
    </row>
    <row r="357">
      <c r="A357" s="14" t="s">
        <v>178</v>
      </c>
    </row>
    <row r="358">
      <c r="A358" s="14" t="s">
        <v>1068</v>
      </c>
    </row>
    <row r="359">
      <c r="A359" s="14" t="s">
        <v>1072</v>
      </c>
    </row>
    <row r="360">
      <c r="A360" s="14" t="s">
        <v>1074</v>
      </c>
    </row>
    <row r="361">
      <c r="A361" s="14" t="s">
        <v>185</v>
      </c>
    </row>
    <row r="362">
      <c r="A362" s="14" t="s">
        <v>146</v>
      </c>
    </row>
    <row r="363">
      <c r="A363" s="14" t="s">
        <v>1075</v>
      </c>
    </row>
    <row r="364">
      <c r="A364" s="14" t="s">
        <v>1076</v>
      </c>
    </row>
    <row r="365">
      <c r="A365" s="14" t="s">
        <v>1078</v>
      </c>
    </row>
    <row r="366">
      <c r="A366" s="14" t="s">
        <v>1086</v>
      </c>
    </row>
    <row r="367">
      <c r="A367" s="14" t="s">
        <v>1087</v>
      </c>
    </row>
    <row r="368">
      <c r="A368" s="14" t="s">
        <v>182</v>
      </c>
    </row>
    <row r="369">
      <c r="A369" s="14" t="s">
        <v>1089</v>
      </c>
    </row>
    <row r="370">
      <c r="A370" s="14" t="s">
        <v>1090</v>
      </c>
    </row>
    <row r="371">
      <c r="A371" s="14" t="s">
        <v>91</v>
      </c>
    </row>
    <row r="372">
      <c r="A372" s="14" t="s">
        <v>246</v>
      </c>
    </row>
    <row r="373">
      <c r="A373" s="14" t="s">
        <v>166</v>
      </c>
    </row>
    <row r="374">
      <c r="A374" s="14" t="s">
        <v>119</v>
      </c>
    </row>
    <row r="375">
      <c r="A375" s="14" t="s">
        <v>1093</v>
      </c>
    </row>
    <row r="376">
      <c r="A376" s="14" t="s">
        <v>1096</v>
      </c>
    </row>
    <row r="377">
      <c r="A377" s="14" t="s">
        <v>1098</v>
      </c>
    </row>
    <row r="378">
      <c r="A378" s="14" t="s">
        <v>1100</v>
      </c>
    </row>
    <row r="379">
      <c r="A379" s="14" t="s">
        <v>220</v>
      </c>
    </row>
    <row r="380">
      <c r="A380" s="14" t="s">
        <v>1101</v>
      </c>
    </row>
    <row r="381">
      <c r="A381" s="14" t="s">
        <v>155</v>
      </c>
    </row>
    <row r="382">
      <c r="A382" s="14" t="s">
        <v>247</v>
      </c>
    </row>
    <row r="383">
      <c r="A383" s="14" t="s">
        <v>1104</v>
      </c>
    </row>
    <row r="384">
      <c r="A384" s="14" t="s">
        <v>181</v>
      </c>
    </row>
    <row r="385">
      <c r="A385" s="14" t="s">
        <v>64</v>
      </c>
    </row>
    <row r="386">
      <c r="A386" s="14" t="s">
        <v>1105</v>
      </c>
    </row>
    <row r="387">
      <c r="A387" s="14" t="s">
        <v>1106</v>
      </c>
    </row>
    <row r="388">
      <c r="A388" s="14" t="s">
        <v>84</v>
      </c>
    </row>
    <row r="389">
      <c r="A389" s="14" t="s">
        <v>1109</v>
      </c>
    </row>
    <row r="390">
      <c r="A390" s="14" t="s">
        <v>216</v>
      </c>
    </row>
    <row r="391">
      <c r="A391" s="14" t="s">
        <v>133</v>
      </c>
    </row>
    <row r="392">
      <c r="A392" s="14" t="s">
        <v>1110</v>
      </c>
    </row>
    <row r="393">
      <c r="A393" s="14" t="s">
        <v>1111</v>
      </c>
    </row>
    <row r="394">
      <c r="A394" s="14" t="s">
        <v>117</v>
      </c>
    </row>
    <row r="395">
      <c r="A395" s="14" t="s">
        <v>1112</v>
      </c>
    </row>
    <row r="396">
      <c r="A396" s="14" t="s">
        <v>248</v>
      </c>
    </row>
    <row r="397">
      <c r="A397" s="14" t="s">
        <v>249</v>
      </c>
    </row>
    <row r="398">
      <c r="A398" s="14" t="s">
        <v>1117</v>
      </c>
    </row>
    <row r="399">
      <c r="A399" s="14" t="s">
        <v>1119</v>
      </c>
    </row>
    <row r="400">
      <c r="A400" s="14" t="s">
        <v>1120</v>
      </c>
    </row>
    <row r="401">
      <c r="A401" s="14" t="s">
        <v>61</v>
      </c>
    </row>
    <row r="402">
      <c r="A402" s="14" t="s">
        <v>1122</v>
      </c>
    </row>
    <row r="403">
      <c r="A403" s="14" t="s">
        <v>1125</v>
      </c>
    </row>
    <row r="404">
      <c r="A404" s="14" t="s">
        <v>1127</v>
      </c>
    </row>
    <row r="405">
      <c r="A405" s="14" t="s">
        <v>1128</v>
      </c>
    </row>
    <row r="406">
      <c r="A406" s="14" t="s">
        <v>1129</v>
      </c>
    </row>
    <row r="407">
      <c r="A407" s="14" t="s">
        <v>1133</v>
      </c>
    </row>
    <row r="408">
      <c r="A408" s="14" t="s">
        <v>1134</v>
      </c>
    </row>
    <row r="409">
      <c r="A409" s="14" t="s">
        <v>1135</v>
      </c>
    </row>
    <row r="410">
      <c r="A410" s="14" t="s">
        <v>1136</v>
      </c>
    </row>
    <row r="411">
      <c r="A411" s="14" t="s">
        <v>1137</v>
      </c>
    </row>
    <row r="412">
      <c r="A412" s="14" t="s">
        <v>1139</v>
      </c>
    </row>
    <row r="413">
      <c r="A413" s="14" t="s">
        <v>1140</v>
      </c>
    </row>
    <row r="414">
      <c r="A414" s="14" t="s">
        <v>214</v>
      </c>
    </row>
    <row r="415">
      <c r="A415" s="14" t="s">
        <v>1141</v>
      </c>
    </row>
    <row r="416">
      <c r="A416" s="14" t="s">
        <v>1142</v>
      </c>
    </row>
    <row r="417">
      <c r="A417" s="14" t="s">
        <v>1143</v>
      </c>
    </row>
    <row r="418">
      <c r="A418" s="14" t="s">
        <v>62</v>
      </c>
    </row>
    <row r="419">
      <c r="A419" s="14" t="s">
        <v>250</v>
      </c>
    </row>
    <row r="420">
      <c r="A420" s="14" t="s">
        <v>95</v>
      </c>
    </row>
    <row r="421">
      <c r="A421" s="14" t="s">
        <v>1149</v>
      </c>
    </row>
    <row r="422">
      <c r="A422" s="14" t="s">
        <v>143</v>
      </c>
    </row>
    <row r="423">
      <c r="A423" s="14" t="s">
        <v>1150</v>
      </c>
    </row>
    <row r="424">
      <c r="A424" s="14" t="s">
        <v>192</v>
      </c>
    </row>
    <row r="425">
      <c r="A425" s="14" t="s">
        <v>1155</v>
      </c>
    </row>
    <row r="426">
      <c r="A426" s="14" t="s">
        <v>109</v>
      </c>
    </row>
    <row r="427">
      <c r="A427" s="14" t="s">
        <v>251</v>
      </c>
    </row>
    <row r="428">
      <c r="A428" s="14" t="s">
        <v>1158</v>
      </c>
    </row>
    <row r="429">
      <c r="A429" s="14" t="s">
        <v>165</v>
      </c>
    </row>
    <row r="430">
      <c r="A430" s="14" t="s">
        <v>164</v>
      </c>
    </row>
    <row r="431">
      <c r="A431" s="14" t="s">
        <v>1165</v>
      </c>
    </row>
    <row r="432">
      <c r="A432" s="14" t="s">
        <v>252</v>
      </c>
    </row>
    <row r="433">
      <c r="A433" s="14" t="s">
        <v>115</v>
      </c>
    </row>
    <row r="434">
      <c r="A434" s="14" t="s">
        <v>194</v>
      </c>
    </row>
    <row r="435">
      <c r="A435" s="14" t="s">
        <v>1167</v>
      </c>
    </row>
    <row r="436">
      <c r="A436" s="14" t="s">
        <v>1168</v>
      </c>
    </row>
    <row r="437">
      <c r="A437" s="14" t="s">
        <v>112</v>
      </c>
    </row>
    <row r="438">
      <c r="A438" s="14" t="s">
        <v>253</v>
      </c>
    </row>
    <row r="439">
      <c r="A439" s="14" t="s">
        <v>63</v>
      </c>
    </row>
    <row r="440">
      <c r="A440" s="14" t="s">
        <v>1173</v>
      </c>
    </row>
    <row r="441">
      <c r="A441" s="14" t="s">
        <v>170</v>
      </c>
    </row>
    <row r="442">
      <c r="A442" s="14" t="s">
        <v>197</v>
      </c>
    </row>
    <row r="443">
      <c r="A443" s="14" t="s">
        <v>1174</v>
      </c>
    </row>
    <row r="444">
      <c r="A444" s="14" t="s">
        <v>1175</v>
      </c>
    </row>
    <row r="445">
      <c r="A445" s="14" t="s">
        <v>208</v>
      </c>
    </row>
    <row r="446">
      <c r="A446" s="14" t="s">
        <v>1177</v>
      </c>
    </row>
    <row r="447">
      <c r="A447" s="14" t="s">
        <v>1178</v>
      </c>
    </row>
    <row r="448">
      <c r="A448" s="14" t="s">
        <v>1179</v>
      </c>
    </row>
    <row r="449">
      <c r="A449" s="14" t="s">
        <v>1180</v>
      </c>
    </row>
    <row r="450">
      <c r="A450" s="14" t="s">
        <v>87</v>
      </c>
    </row>
    <row r="451">
      <c r="A451" s="14" t="s">
        <v>144</v>
      </c>
    </row>
    <row r="452">
      <c r="A452" s="14" t="s">
        <v>1184</v>
      </c>
    </row>
    <row r="453">
      <c r="A453" s="14" t="s">
        <v>1185</v>
      </c>
    </row>
    <row r="454">
      <c r="A454" s="14" t="s">
        <v>1190</v>
      </c>
    </row>
    <row r="455">
      <c r="A455" s="14" t="s">
        <v>201</v>
      </c>
    </row>
    <row r="456">
      <c r="A456" s="14" t="s">
        <v>189</v>
      </c>
    </row>
    <row r="457">
      <c r="A457" s="14" t="s">
        <v>140</v>
      </c>
    </row>
    <row r="458">
      <c r="A458" s="14" t="s">
        <v>1198</v>
      </c>
    </row>
    <row r="459">
      <c r="A459" s="14" t="s">
        <v>113</v>
      </c>
    </row>
    <row r="460">
      <c r="A460" s="14" t="s">
        <v>254</v>
      </c>
    </row>
    <row r="461">
      <c r="A461" s="14" t="s">
        <v>145</v>
      </c>
    </row>
    <row r="462">
      <c r="A462" s="14" t="s">
        <v>175</v>
      </c>
    </row>
    <row r="463">
      <c r="A463" s="14" t="s">
        <v>162</v>
      </c>
    </row>
    <row r="464">
      <c r="A464" s="14" t="s">
        <v>1200</v>
      </c>
    </row>
    <row r="465">
      <c r="A465" s="14" t="s">
        <v>1201</v>
      </c>
    </row>
    <row r="466">
      <c r="A466" s="14" t="s">
        <v>205</v>
      </c>
    </row>
    <row r="467">
      <c r="A467" s="14" t="s">
        <v>198</v>
      </c>
    </row>
    <row r="468">
      <c r="A468" s="14" t="s">
        <v>1209</v>
      </c>
    </row>
    <row r="469">
      <c r="A469" s="14" t="s">
        <v>171</v>
      </c>
    </row>
    <row r="470">
      <c r="A470" s="14" t="s">
        <v>1210</v>
      </c>
    </row>
    <row r="471">
      <c r="A471" s="14" t="s">
        <v>1215</v>
      </c>
    </row>
    <row r="472">
      <c r="A472" s="14" t="s">
        <v>1216</v>
      </c>
    </row>
    <row r="473">
      <c r="A473" s="14" t="s">
        <v>123</v>
      </c>
    </row>
    <row r="474">
      <c r="A474" s="14" t="s">
        <v>1217</v>
      </c>
    </row>
    <row r="475">
      <c r="A475" s="14" t="s">
        <v>206</v>
      </c>
    </row>
    <row r="476">
      <c r="A476" s="14" t="s">
        <v>127</v>
      </c>
    </row>
    <row r="477">
      <c r="A477" s="14" t="s">
        <v>168</v>
      </c>
    </row>
    <row r="478">
      <c r="A478" s="14" t="s">
        <v>1218</v>
      </c>
    </row>
    <row r="479">
      <c r="A479" s="14" t="s">
        <v>1220</v>
      </c>
    </row>
    <row r="480">
      <c r="A480" s="14" t="s">
        <v>114</v>
      </c>
    </row>
    <row r="481">
      <c r="A481" s="14" t="s">
        <v>255</v>
      </c>
    </row>
    <row r="482">
      <c r="A482" s="14" t="s">
        <v>1222</v>
      </c>
    </row>
    <row r="483">
      <c r="A483" s="14" t="s">
        <v>1223</v>
      </c>
    </row>
    <row r="484">
      <c r="A484" s="14" t="s">
        <v>1226</v>
      </c>
    </row>
    <row r="485">
      <c r="A485" s="14" t="s">
        <v>1227</v>
      </c>
    </row>
    <row r="486">
      <c r="A486" s="14" t="s">
        <v>1229</v>
      </c>
    </row>
    <row r="487">
      <c r="A487" s="14" t="s">
        <v>256</v>
      </c>
    </row>
    <row r="488">
      <c r="A488" s="14" t="s">
        <v>257</v>
      </c>
    </row>
    <row r="489">
      <c r="A489" s="14" t="s">
        <v>1232</v>
      </c>
    </row>
    <row r="490">
      <c r="A490" s="14" t="s">
        <v>1233</v>
      </c>
    </row>
    <row r="491">
      <c r="A491" s="14" t="s">
        <v>1235</v>
      </c>
    </row>
    <row r="492">
      <c r="A492" s="14" t="s">
        <v>258</v>
      </c>
    </row>
    <row r="493">
      <c r="A493" s="14" t="s">
        <v>1237</v>
      </c>
    </row>
    <row r="494">
      <c r="A494" s="14" t="s">
        <v>1238</v>
      </c>
    </row>
    <row r="495">
      <c r="A495" s="14" t="s">
        <v>259</v>
      </c>
    </row>
    <row r="496">
      <c r="A496" s="14" t="s">
        <v>1240</v>
      </c>
    </row>
    <row r="497">
      <c r="A497" s="14" t="s">
        <v>1242</v>
      </c>
    </row>
    <row r="498">
      <c r="A498" s="14" t="s">
        <v>260</v>
      </c>
    </row>
    <row r="499">
      <c r="A499" s="14" t="s">
        <v>261</v>
      </c>
    </row>
    <row r="500">
      <c r="A500" s="14" t="s">
        <v>1246</v>
      </c>
    </row>
    <row r="501">
      <c r="A501" s="14" t="s">
        <v>262</v>
      </c>
    </row>
    <row r="502">
      <c r="A502" s="14" t="s">
        <v>1248</v>
      </c>
    </row>
    <row r="503">
      <c r="A503" s="14" t="s">
        <v>1249</v>
      </c>
    </row>
    <row r="504">
      <c r="A504" s="14" t="s">
        <v>1250</v>
      </c>
    </row>
    <row r="505">
      <c r="A505" s="14" t="s">
        <v>1251</v>
      </c>
    </row>
    <row r="506">
      <c r="A506" s="14" t="s">
        <v>263</v>
      </c>
    </row>
    <row r="507">
      <c r="A507" s="14" t="s">
        <v>264</v>
      </c>
    </row>
    <row r="508">
      <c r="A508" s="14" t="s">
        <v>265</v>
      </c>
    </row>
    <row r="509">
      <c r="A509" s="14" t="s">
        <v>266</v>
      </c>
    </row>
    <row r="510">
      <c r="A510" s="14" t="s">
        <v>267</v>
      </c>
    </row>
    <row r="511">
      <c r="A511" s="14" t="s">
        <v>268</v>
      </c>
    </row>
    <row r="512">
      <c r="A512" s="14" t="s">
        <v>1254</v>
      </c>
    </row>
    <row r="513">
      <c r="A513" s="14" t="s">
        <v>1257</v>
      </c>
    </row>
    <row r="514">
      <c r="A514" s="14" t="s">
        <v>269</v>
      </c>
    </row>
    <row r="515">
      <c r="A515" s="14" t="s">
        <v>1259</v>
      </c>
    </row>
    <row r="516">
      <c r="A516" s="14" t="s">
        <v>1260</v>
      </c>
    </row>
    <row r="517">
      <c r="A517" s="14" t="s">
        <v>270</v>
      </c>
    </row>
    <row r="518">
      <c r="A518" s="14" t="s">
        <v>1263</v>
      </c>
    </row>
    <row r="519">
      <c r="A519" s="14" t="s">
        <v>1265</v>
      </c>
    </row>
    <row r="520">
      <c r="A520" s="14" t="s">
        <v>271</v>
      </c>
    </row>
    <row r="521">
      <c r="A521" s="14" t="s">
        <v>272</v>
      </c>
    </row>
    <row r="522">
      <c r="A522" s="14" t="s">
        <v>1266</v>
      </c>
    </row>
    <row r="523">
      <c r="A523" s="14" t="s">
        <v>1267</v>
      </c>
    </row>
    <row r="524">
      <c r="A524" s="14" t="s">
        <v>273</v>
      </c>
    </row>
    <row r="525">
      <c r="A525" s="14" t="s">
        <v>274</v>
      </c>
    </row>
    <row r="526">
      <c r="A526" s="14" t="s">
        <v>1270</v>
      </c>
    </row>
    <row r="527">
      <c r="A527" s="14" t="s">
        <v>275</v>
      </c>
    </row>
    <row r="528">
      <c r="A528" s="14" t="s">
        <v>276</v>
      </c>
    </row>
    <row r="529">
      <c r="A529" s="14" t="s">
        <v>277</v>
      </c>
    </row>
    <row r="530">
      <c r="A530" s="14" t="s">
        <v>1277</v>
      </c>
    </row>
    <row r="531">
      <c r="A531" s="14" t="s">
        <v>278</v>
      </c>
    </row>
    <row r="532">
      <c r="A532" s="14" t="s">
        <v>279</v>
      </c>
    </row>
    <row r="533">
      <c r="A533" s="14" t="s">
        <v>280</v>
      </c>
    </row>
    <row r="534">
      <c r="A534" s="14" t="s">
        <v>281</v>
      </c>
    </row>
    <row r="535">
      <c r="A535" s="14" t="s">
        <v>282</v>
      </c>
    </row>
    <row r="536">
      <c r="A536" s="14" t="s">
        <v>283</v>
      </c>
    </row>
    <row r="537">
      <c r="A537" s="14" t="s">
        <v>1279</v>
      </c>
    </row>
    <row r="538">
      <c r="A538" s="14" t="s">
        <v>1281</v>
      </c>
    </row>
    <row r="539">
      <c r="A539" s="14" t="s">
        <v>284</v>
      </c>
    </row>
    <row r="540">
      <c r="A540" s="14" t="s">
        <v>1282</v>
      </c>
    </row>
    <row r="541">
      <c r="A541" s="14" t="s">
        <v>1283</v>
      </c>
    </row>
    <row r="542">
      <c r="A542" s="14" t="s">
        <v>1284</v>
      </c>
    </row>
    <row r="543">
      <c r="A543" s="14" t="s">
        <v>285</v>
      </c>
    </row>
    <row r="544">
      <c r="A544" s="14" t="s">
        <v>286</v>
      </c>
    </row>
    <row r="545">
      <c r="A545" s="14" t="s">
        <v>1286</v>
      </c>
    </row>
    <row r="546">
      <c r="A546" s="14" t="s">
        <v>1287</v>
      </c>
    </row>
    <row r="547">
      <c r="A547" s="14" t="s">
        <v>1288</v>
      </c>
    </row>
    <row r="548">
      <c r="A548" s="14" t="s">
        <v>1289</v>
      </c>
    </row>
    <row r="549">
      <c r="A549" s="14" t="s">
        <v>1290</v>
      </c>
    </row>
    <row r="550">
      <c r="A550" s="14" t="s">
        <v>1291</v>
      </c>
    </row>
    <row r="551">
      <c r="A551" s="14" t="s">
        <v>287</v>
      </c>
    </row>
    <row r="552">
      <c r="A552" s="14" t="s">
        <v>1294</v>
      </c>
    </row>
    <row r="553">
      <c r="A553" s="14" t="s">
        <v>288</v>
      </c>
    </row>
    <row r="554">
      <c r="A554" s="14" t="s">
        <v>289</v>
      </c>
    </row>
    <row r="555">
      <c r="A555" s="14" t="s">
        <v>1296</v>
      </c>
    </row>
    <row r="556">
      <c r="A556" s="14" t="s">
        <v>1297</v>
      </c>
    </row>
    <row r="557">
      <c r="A557" s="14" t="s">
        <v>290</v>
      </c>
    </row>
    <row r="558">
      <c r="A558" s="14" t="s">
        <v>1300</v>
      </c>
    </row>
    <row r="559">
      <c r="A559" s="14" t="s">
        <v>291</v>
      </c>
    </row>
    <row r="560">
      <c r="A560" s="14" t="s">
        <v>292</v>
      </c>
    </row>
    <row r="561">
      <c r="A561" s="14" t="s">
        <v>1302</v>
      </c>
    </row>
    <row r="562">
      <c r="A562" s="14" t="s">
        <v>1303</v>
      </c>
    </row>
    <row r="563">
      <c r="A563" s="14" t="s">
        <v>293</v>
      </c>
    </row>
    <row r="564">
      <c r="A564" s="14" t="s">
        <v>294</v>
      </c>
    </row>
    <row r="565">
      <c r="A565" s="14" t="s">
        <v>295</v>
      </c>
    </row>
    <row r="566">
      <c r="A566" s="14" t="s">
        <v>1307</v>
      </c>
    </row>
    <row r="567">
      <c r="A567" s="14" t="s">
        <v>1308</v>
      </c>
    </row>
    <row r="568">
      <c r="A568" s="14" t="s">
        <v>296</v>
      </c>
    </row>
    <row r="569">
      <c r="A569" s="14" t="s">
        <v>1314</v>
      </c>
    </row>
    <row r="570">
      <c r="A570" s="14" t="s">
        <v>1315</v>
      </c>
    </row>
    <row r="571">
      <c r="A571" s="14" t="s">
        <v>297</v>
      </c>
    </row>
    <row r="572">
      <c r="A572" s="14" t="s">
        <v>298</v>
      </c>
    </row>
    <row r="573">
      <c r="A573" s="14" t="s">
        <v>299</v>
      </c>
    </row>
    <row r="574">
      <c r="A574" s="14" t="s">
        <v>300</v>
      </c>
    </row>
    <row r="575">
      <c r="A575" s="14" t="s">
        <v>1316</v>
      </c>
    </row>
    <row r="576">
      <c r="A576" s="14" t="s">
        <v>1320</v>
      </c>
    </row>
    <row r="577">
      <c r="A577" s="14" t="s">
        <v>1322</v>
      </c>
    </row>
    <row r="578">
      <c r="A578" s="14" t="s">
        <v>301</v>
      </c>
    </row>
    <row r="579">
      <c r="A579" s="14" t="s">
        <v>1327</v>
      </c>
    </row>
    <row r="580">
      <c r="A580" s="14" t="s">
        <v>1328</v>
      </c>
    </row>
    <row r="581">
      <c r="A581" s="14" t="s">
        <v>302</v>
      </c>
    </row>
    <row r="582">
      <c r="A582" s="14" t="s">
        <v>303</v>
      </c>
    </row>
    <row r="583">
      <c r="A583" s="14" t="s">
        <v>304</v>
      </c>
    </row>
    <row r="584">
      <c r="A584" s="14" t="s">
        <v>305</v>
      </c>
    </row>
    <row r="585">
      <c r="A585" s="14" t="s">
        <v>1334</v>
      </c>
    </row>
    <row r="586">
      <c r="A586" s="14" t="s">
        <v>1337</v>
      </c>
    </row>
    <row r="587">
      <c r="A587" s="14" t="s">
        <v>1340</v>
      </c>
    </row>
    <row r="588">
      <c r="A588" s="14" t="s">
        <v>1342</v>
      </c>
    </row>
    <row r="589">
      <c r="A589" s="14" t="s">
        <v>306</v>
      </c>
    </row>
    <row r="590">
      <c r="A590" s="14" t="s">
        <v>307</v>
      </c>
    </row>
    <row r="591">
      <c r="A591" s="14" t="s">
        <v>1348</v>
      </c>
    </row>
    <row r="592">
      <c r="A592" s="14" t="s">
        <v>1349</v>
      </c>
    </row>
    <row r="593">
      <c r="A593" s="14" t="s">
        <v>308</v>
      </c>
    </row>
    <row r="594">
      <c r="A594" s="14" t="s">
        <v>309</v>
      </c>
    </row>
    <row r="595">
      <c r="A595" s="14" t="s">
        <v>1356</v>
      </c>
    </row>
    <row r="596">
      <c r="A596" s="14" t="s">
        <v>1357</v>
      </c>
    </row>
    <row r="597">
      <c r="A597" s="14" t="s">
        <v>1361</v>
      </c>
    </row>
    <row r="598">
      <c r="A598" s="14" t="s">
        <v>310</v>
      </c>
    </row>
    <row r="599">
      <c r="A599" s="14" t="s">
        <v>1362</v>
      </c>
    </row>
    <row r="600">
      <c r="A600" s="14" t="s">
        <v>1364</v>
      </c>
    </row>
    <row r="601">
      <c r="A601" s="14" t="s">
        <v>1365</v>
      </c>
    </row>
    <row r="602">
      <c r="A602" s="14" t="s">
        <v>311</v>
      </c>
    </row>
    <row r="603">
      <c r="A603" s="14" t="s">
        <v>312</v>
      </c>
    </row>
    <row r="604">
      <c r="A604" s="14" t="s">
        <v>1371</v>
      </c>
    </row>
    <row r="605">
      <c r="A605" s="14" t="s">
        <v>1372</v>
      </c>
    </row>
    <row r="606">
      <c r="A606" s="14" t="s">
        <v>313</v>
      </c>
    </row>
    <row r="607">
      <c r="A607" s="14" t="s">
        <v>1375</v>
      </c>
    </row>
    <row r="608">
      <c r="A608" s="14" t="s">
        <v>1376</v>
      </c>
    </row>
    <row r="609">
      <c r="A609" s="14" t="s">
        <v>314</v>
      </c>
    </row>
    <row r="610">
      <c r="A610" s="14" t="s">
        <v>1378</v>
      </c>
    </row>
    <row r="611">
      <c r="A611" s="14" t="s">
        <v>1379</v>
      </c>
    </row>
    <row r="612">
      <c r="A612" s="14" t="s">
        <v>315</v>
      </c>
    </row>
    <row r="613">
      <c r="A613" s="14" t="s">
        <v>1380</v>
      </c>
    </row>
    <row r="614">
      <c r="A614" s="14" t="s">
        <v>1382</v>
      </c>
    </row>
    <row r="615">
      <c r="A615" s="14" t="s">
        <v>316</v>
      </c>
    </row>
    <row r="616">
      <c r="A616" s="14" t="s">
        <v>1383</v>
      </c>
    </row>
    <row r="617">
      <c r="A617" s="14" t="s">
        <v>1385</v>
      </c>
    </row>
    <row r="618">
      <c r="A618" s="14" t="s">
        <v>1389</v>
      </c>
    </row>
    <row r="619">
      <c r="A619" s="14" t="s">
        <v>1391</v>
      </c>
    </row>
    <row r="620">
      <c r="A620" s="14" t="s">
        <v>1392</v>
      </c>
    </row>
    <row r="621">
      <c r="A621" s="14" t="s">
        <v>317</v>
      </c>
    </row>
    <row r="622">
      <c r="A622" s="14" t="s">
        <v>1394</v>
      </c>
    </row>
    <row r="623">
      <c r="A623" s="14" t="s">
        <v>318</v>
      </c>
    </row>
    <row r="624">
      <c r="A624" s="14" t="s">
        <v>319</v>
      </c>
    </row>
    <row r="625">
      <c r="A625" s="14" t="s">
        <v>1397</v>
      </c>
    </row>
    <row r="626">
      <c r="A626" s="14" t="s">
        <v>1400</v>
      </c>
    </row>
    <row r="627">
      <c r="A627" s="14" t="s">
        <v>1403</v>
      </c>
    </row>
    <row r="628">
      <c r="A628" s="14" t="s">
        <v>1405</v>
      </c>
    </row>
    <row r="629">
      <c r="A629" s="14" t="s">
        <v>1406</v>
      </c>
    </row>
    <row r="630">
      <c r="A630" s="14" t="s">
        <v>1409</v>
      </c>
    </row>
    <row r="631">
      <c r="A631" s="14" t="s">
        <v>320</v>
      </c>
    </row>
    <row r="632">
      <c r="A632" s="14" t="s">
        <v>321</v>
      </c>
    </row>
    <row r="633">
      <c r="A633" s="14" t="s">
        <v>1416</v>
      </c>
    </row>
    <row r="634">
      <c r="A634" s="14" t="s">
        <v>322</v>
      </c>
    </row>
    <row r="635">
      <c r="A635" s="14" t="s">
        <v>1420</v>
      </c>
    </row>
    <row r="636">
      <c r="A636" s="14" t="s">
        <v>323</v>
      </c>
    </row>
    <row r="637">
      <c r="A637" s="14" t="s">
        <v>1428</v>
      </c>
    </row>
    <row r="638">
      <c r="A638" s="14" t="s">
        <v>324</v>
      </c>
    </row>
    <row r="639">
      <c r="A639" s="14" t="s">
        <v>325</v>
      </c>
    </row>
    <row r="640">
      <c r="A640" s="14" t="s">
        <v>1429</v>
      </c>
    </row>
    <row r="641">
      <c r="A641" s="14" t="s">
        <v>1430</v>
      </c>
    </row>
    <row r="642">
      <c r="A642" s="14" t="s">
        <v>1439</v>
      </c>
    </row>
    <row r="643">
      <c r="A643" s="14" t="s">
        <v>326</v>
      </c>
    </row>
    <row r="644">
      <c r="A644" s="14" t="s">
        <v>327</v>
      </c>
    </row>
    <row r="645">
      <c r="A645" s="14" t="s">
        <v>1448</v>
      </c>
    </row>
    <row r="646">
      <c r="A646" s="14" t="s">
        <v>328</v>
      </c>
    </row>
    <row r="647">
      <c r="A647" s="14" t="s">
        <v>1451</v>
      </c>
    </row>
    <row r="648">
      <c r="A648" s="14" t="s">
        <v>329</v>
      </c>
    </row>
    <row r="649">
      <c r="A649" s="14" t="s">
        <v>1457</v>
      </c>
    </row>
    <row r="650">
      <c r="A650" s="14" t="s">
        <v>330</v>
      </c>
    </row>
    <row r="651">
      <c r="A651" s="14" t="s">
        <v>1458</v>
      </c>
    </row>
    <row r="652">
      <c r="A652" s="14" t="s">
        <v>331</v>
      </c>
    </row>
    <row r="653">
      <c r="A653" s="14" t="s">
        <v>1460</v>
      </c>
    </row>
    <row r="654">
      <c r="A654" s="14" t="s">
        <v>332</v>
      </c>
    </row>
    <row r="655">
      <c r="A655" s="14" t="s">
        <v>1462</v>
      </c>
    </row>
    <row r="656">
      <c r="A656" s="14" t="s">
        <v>333</v>
      </c>
    </row>
    <row r="657">
      <c r="A657" s="14" t="s">
        <v>1464</v>
      </c>
    </row>
    <row r="658">
      <c r="A658" s="14" t="s">
        <v>1465</v>
      </c>
    </row>
    <row r="659">
      <c r="A659" s="14" t="s">
        <v>334</v>
      </c>
    </row>
    <row r="660">
      <c r="A660" s="14" t="s">
        <v>1466</v>
      </c>
    </row>
    <row r="661">
      <c r="A661" s="14" t="s">
        <v>335</v>
      </c>
    </row>
    <row r="662">
      <c r="A662" s="14" t="s">
        <v>1470</v>
      </c>
    </row>
    <row r="663">
      <c r="A663" s="14" t="s">
        <v>1471</v>
      </c>
    </row>
    <row r="664">
      <c r="A664" s="14" t="s">
        <v>336</v>
      </c>
    </row>
    <row r="665">
      <c r="A665" s="14" t="s">
        <v>337</v>
      </c>
    </row>
    <row r="666">
      <c r="A666" s="14" t="s">
        <v>338</v>
      </c>
    </row>
    <row r="667">
      <c r="A667" s="14" t="s">
        <v>1475</v>
      </c>
    </row>
    <row r="668">
      <c r="A668" s="14" t="s">
        <v>339</v>
      </c>
    </row>
    <row r="669">
      <c r="A669" s="14" t="s">
        <v>340</v>
      </c>
    </row>
    <row r="670">
      <c r="A670" s="14" t="s">
        <v>1479</v>
      </c>
    </row>
    <row r="671">
      <c r="A671" s="14" t="s">
        <v>341</v>
      </c>
    </row>
    <row r="672">
      <c r="A672" s="14" t="s">
        <v>1482</v>
      </c>
    </row>
    <row r="673">
      <c r="A673" s="14" t="s">
        <v>1484</v>
      </c>
    </row>
    <row r="674">
      <c r="A674" s="14" t="s">
        <v>342</v>
      </c>
    </row>
    <row r="675">
      <c r="A675" s="14" t="s">
        <v>1485</v>
      </c>
    </row>
    <row r="676">
      <c r="A676" s="14" t="s">
        <v>343</v>
      </c>
    </row>
    <row r="677">
      <c r="A677" s="14" t="s">
        <v>1487</v>
      </c>
    </row>
    <row r="678">
      <c r="A678" s="14" t="s">
        <v>1488</v>
      </c>
    </row>
    <row r="679">
      <c r="A679" s="14" t="s">
        <v>1494</v>
      </c>
    </row>
    <row r="680">
      <c r="A680" s="14" t="s">
        <v>1496</v>
      </c>
    </row>
    <row r="681">
      <c r="A681" s="14" t="s">
        <v>1497</v>
      </c>
    </row>
    <row r="682">
      <c r="A682" s="14" t="s">
        <v>1502</v>
      </c>
    </row>
    <row r="683">
      <c r="A683" s="14" t="s">
        <v>1503</v>
      </c>
    </row>
    <row r="684">
      <c r="A684" s="14" t="s">
        <v>344</v>
      </c>
    </row>
    <row r="685">
      <c r="A685" s="14" t="s">
        <v>345</v>
      </c>
    </row>
    <row r="686">
      <c r="A686" s="14" t="s">
        <v>1508</v>
      </c>
    </row>
    <row r="687">
      <c r="A687" s="14" t="s">
        <v>1511</v>
      </c>
    </row>
    <row r="688">
      <c r="A688" s="14" t="s">
        <v>346</v>
      </c>
    </row>
    <row r="689">
      <c r="A689" s="14" t="s">
        <v>1513</v>
      </c>
    </row>
    <row r="690">
      <c r="A690" s="14" t="s">
        <v>1514</v>
      </c>
    </row>
    <row r="691">
      <c r="A691" s="14" t="s">
        <v>347</v>
      </c>
    </row>
    <row r="692">
      <c r="A692" s="14" t="s">
        <v>1517</v>
      </c>
    </row>
    <row r="693">
      <c r="A693" s="14" t="s">
        <v>1518</v>
      </c>
    </row>
    <row r="694">
      <c r="A694" s="14" t="s">
        <v>1524</v>
      </c>
    </row>
    <row r="695">
      <c r="A695" s="14" t="s">
        <v>348</v>
      </c>
    </row>
    <row r="696">
      <c r="A696" s="14" t="s">
        <v>349</v>
      </c>
    </row>
    <row r="697">
      <c r="A697" s="14" t="s">
        <v>350</v>
      </c>
    </row>
    <row r="698">
      <c r="A698" s="14" t="s">
        <v>351</v>
      </c>
    </row>
    <row r="699">
      <c r="A699" s="14" t="s">
        <v>352</v>
      </c>
    </row>
    <row r="700">
      <c r="A700" s="14" t="s">
        <v>353</v>
      </c>
    </row>
    <row r="701">
      <c r="A701" s="14" t="s">
        <v>1529</v>
      </c>
    </row>
    <row r="702">
      <c r="A702" s="14" t="s">
        <v>354</v>
      </c>
    </row>
    <row r="703">
      <c r="A703" s="14" t="s">
        <v>355</v>
      </c>
    </row>
    <row r="704">
      <c r="A704" s="14" t="s">
        <v>356</v>
      </c>
    </row>
    <row r="705">
      <c r="A705" s="14" t="s">
        <v>357</v>
      </c>
    </row>
    <row r="706">
      <c r="A706" s="14" t="s">
        <v>1534</v>
      </c>
    </row>
    <row r="707">
      <c r="A707" s="14" t="s">
        <v>358</v>
      </c>
    </row>
    <row r="708">
      <c r="A708" s="14" t="s">
        <v>1542</v>
      </c>
    </row>
    <row r="709">
      <c r="A709" s="14" t="s">
        <v>1543</v>
      </c>
    </row>
    <row r="710">
      <c r="A710" s="14" t="s">
        <v>1544</v>
      </c>
    </row>
    <row r="711">
      <c r="A711" s="14" t="s">
        <v>1548</v>
      </c>
    </row>
    <row r="712">
      <c r="A712" s="14" t="s">
        <v>1549</v>
      </c>
    </row>
    <row r="713">
      <c r="A713" s="14" t="s">
        <v>1551</v>
      </c>
    </row>
    <row r="714">
      <c r="A714" s="14" t="s">
        <v>359</v>
      </c>
    </row>
    <row r="715">
      <c r="A715" s="14" t="s">
        <v>1553</v>
      </c>
    </row>
    <row r="716">
      <c r="A716" s="14" t="s">
        <v>1554</v>
      </c>
    </row>
    <row r="717">
      <c r="A717" s="14" t="s">
        <v>360</v>
      </c>
    </row>
    <row r="718">
      <c r="A718" s="14" t="s">
        <v>1556</v>
      </c>
    </row>
    <row r="719">
      <c r="A719" s="14" t="s">
        <v>361</v>
      </c>
    </row>
    <row r="720">
      <c r="A720" s="14" t="s">
        <v>1557</v>
      </c>
    </row>
    <row r="721">
      <c r="A721" s="14" t="s">
        <v>1558</v>
      </c>
    </row>
    <row r="722">
      <c r="A722" s="14" t="s">
        <v>1560</v>
      </c>
    </row>
    <row r="723">
      <c r="A723" s="14" t="s">
        <v>1561</v>
      </c>
    </row>
    <row r="724">
      <c r="A724" s="14" t="s">
        <v>1562</v>
      </c>
    </row>
    <row r="725">
      <c r="A725" s="14" t="s">
        <v>362</v>
      </c>
    </row>
    <row r="726">
      <c r="A726" s="14" t="s">
        <v>1563</v>
      </c>
    </row>
    <row r="727">
      <c r="A727" s="14" t="s">
        <v>1564</v>
      </c>
    </row>
    <row r="728">
      <c r="A728" s="14" t="s">
        <v>363</v>
      </c>
    </row>
    <row r="729">
      <c r="A729" s="14" t="s">
        <v>364</v>
      </c>
    </row>
    <row r="730">
      <c r="A730" s="14" t="s">
        <v>365</v>
      </c>
    </row>
    <row r="731">
      <c r="A731" s="14" t="s">
        <v>366</v>
      </c>
    </row>
    <row r="732">
      <c r="A732" s="14" t="s">
        <v>367</v>
      </c>
    </row>
    <row r="733">
      <c r="A733" s="14" t="s">
        <v>368</v>
      </c>
    </row>
    <row r="734">
      <c r="A734" s="14" t="s">
        <v>1574</v>
      </c>
    </row>
    <row r="735">
      <c r="A735" s="14" t="s">
        <v>369</v>
      </c>
    </row>
    <row r="736">
      <c r="A736" s="14" t="s">
        <v>370</v>
      </c>
    </row>
    <row r="737">
      <c r="A737" s="14" t="s">
        <v>1577</v>
      </c>
    </row>
    <row r="738">
      <c r="A738" s="14" t="s">
        <v>371</v>
      </c>
    </row>
    <row r="739">
      <c r="A739" s="14" t="s">
        <v>1578</v>
      </c>
    </row>
    <row r="740">
      <c r="A740" s="14" t="s">
        <v>1579</v>
      </c>
    </row>
    <row r="741">
      <c r="A741" s="14" t="s">
        <v>372</v>
      </c>
    </row>
    <row r="742">
      <c r="A742" s="14" t="s">
        <v>1582</v>
      </c>
    </row>
    <row r="743">
      <c r="A743" s="14" t="s">
        <v>373</v>
      </c>
    </row>
    <row r="744">
      <c r="A744" s="14" t="s">
        <v>1583</v>
      </c>
    </row>
    <row r="745">
      <c r="A745" s="14" t="s">
        <v>374</v>
      </c>
    </row>
    <row r="746">
      <c r="A746" s="14" t="s">
        <v>1586</v>
      </c>
    </row>
    <row r="747">
      <c r="A747" s="14" t="s">
        <v>375</v>
      </c>
    </row>
    <row r="748">
      <c r="A748" s="14" t="s">
        <v>1588</v>
      </c>
    </row>
    <row r="749">
      <c r="A749" s="14" t="s">
        <v>376</v>
      </c>
    </row>
    <row r="750">
      <c r="A750" s="14" t="s">
        <v>377</v>
      </c>
    </row>
    <row r="751">
      <c r="A751" s="14" t="s">
        <v>378</v>
      </c>
    </row>
    <row r="752">
      <c r="A752" s="14" t="s">
        <v>379</v>
      </c>
    </row>
    <row r="753">
      <c r="A753" s="14" t="s">
        <v>1589</v>
      </c>
    </row>
    <row r="754">
      <c r="A754" s="14" t="s">
        <v>380</v>
      </c>
    </row>
    <row r="755">
      <c r="A755" s="14" t="s">
        <v>381</v>
      </c>
    </row>
    <row r="756">
      <c r="A756" s="14" t="s">
        <v>1592</v>
      </c>
    </row>
    <row r="757">
      <c r="A757" s="14" t="s">
        <v>382</v>
      </c>
    </row>
    <row r="758">
      <c r="A758" s="14" t="s">
        <v>1593</v>
      </c>
    </row>
    <row r="759">
      <c r="A759" s="14" t="s">
        <v>383</v>
      </c>
    </row>
    <row r="760">
      <c r="A760" s="14" t="s">
        <v>1596</v>
      </c>
    </row>
    <row r="761">
      <c r="A761" s="14" t="s">
        <v>1597</v>
      </c>
    </row>
    <row r="762">
      <c r="A762" s="14" t="s">
        <v>384</v>
      </c>
    </row>
    <row r="763">
      <c r="A763" s="14" t="s">
        <v>1598</v>
      </c>
    </row>
    <row r="764">
      <c r="A764" s="14" t="s">
        <v>1599</v>
      </c>
    </row>
    <row r="765">
      <c r="A765" s="14" t="s">
        <v>385</v>
      </c>
    </row>
    <row r="766">
      <c r="A766" s="14" t="s">
        <v>386</v>
      </c>
    </row>
    <row r="767">
      <c r="A767" s="14" t="s">
        <v>387</v>
      </c>
    </row>
    <row r="768">
      <c r="A768" s="14" t="s">
        <v>388</v>
      </c>
    </row>
    <row r="769">
      <c r="A769" s="14" t="s">
        <v>1603</v>
      </c>
    </row>
    <row r="770">
      <c r="A770" s="14" t="s">
        <v>1604</v>
      </c>
    </row>
    <row r="771">
      <c r="A771" s="14" t="s">
        <v>389</v>
      </c>
    </row>
    <row r="772">
      <c r="A772" s="14" t="s">
        <v>1606</v>
      </c>
    </row>
    <row r="773">
      <c r="A773" s="14" t="s">
        <v>1610</v>
      </c>
    </row>
    <row r="774">
      <c r="A774" s="14" t="s">
        <v>390</v>
      </c>
    </row>
    <row r="775">
      <c r="A775" s="14" t="s">
        <v>1613</v>
      </c>
    </row>
    <row r="776">
      <c r="A776" s="14" t="s">
        <v>1615</v>
      </c>
    </row>
    <row r="777">
      <c r="A777" s="14" t="s">
        <v>1616</v>
      </c>
    </row>
    <row r="778">
      <c r="A778" s="14" t="s">
        <v>391</v>
      </c>
    </row>
    <row r="779">
      <c r="A779" s="14" t="s">
        <v>1620</v>
      </c>
    </row>
    <row r="780">
      <c r="A780" s="14" t="s">
        <v>1622</v>
      </c>
    </row>
    <row r="781">
      <c r="A781" s="14" t="s">
        <v>1623</v>
      </c>
      <c r="B781" s="15">
        <v>170.0</v>
      </c>
      <c r="C781" s="15">
        <v>0.0</v>
      </c>
      <c r="D781" s="15"/>
      <c r="E781" s="15" t="s">
        <v>1624</v>
      </c>
      <c r="F781" s="15"/>
      <c r="G781" s="15" t="s">
        <v>1625</v>
      </c>
    </row>
    <row r="782">
      <c r="A782" s="14" t="s">
        <v>392</v>
      </c>
    </row>
    <row r="783">
      <c r="A783" s="14" t="s">
        <v>393</v>
      </c>
    </row>
    <row r="784">
      <c r="A784" s="14" t="s">
        <v>394</v>
      </c>
    </row>
    <row r="785">
      <c r="A785" s="14" t="s">
        <v>1629</v>
      </c>
    </row>
    <row r="786">
      <c r="A786" s="14" t="s">
        <v>1630</v>
      </c>
    </row>
    <row r="787">
      <c r="A787" s="14" t="s">
        <v>1631</v>
      </c>
    </row>
    <row r="788">
      <c r="A788" s="14" t="s">
        <v>395</v>
      </c>
    </row>
    <row r="789">
      <c r="A789" s="14" t="s">
        <v>1633</v>
      </c>
    </row>
    <row r="790">
      <c r="A790" s="14" t="s">
        <v>396</v>
      </c>
    </row>
    <row r="791">
      <c r="A791" s="14" t="s">
        <v>1634</v>
      </c>
    </row>
    <row r="792">
      <c r="A792" s="14" t="s">
        <v>1635</v>
      </c>
    </row>
    <row r="793">
      <c r="A793" s="14" t="s">
        <v>397</v>
      </c>
    </row>
    <row r="794">
      <c r="A794" s="14" t="s">
        <v>1637</v>
      </c>
    </row>
    <row r="795">
      <c r="A795" s="14" t="s">
        <v>1638</v>
      </c>
    </row>
    <row r="796">
      <c r="A796" s="14" t="s">
        <v>1640</v>
      </c>
    </row>
    <row r="797">
      <c r="A797" s="14" t="s">
        <v>1641</v>
      </c>
    </row>
    <row r="798">
      <c r="A798" s="14" t="s">
        <v>1643</v>
      </c>
    </row>
    <row r="799">
      <c r="A799" s="14" t="s">
        <v>1646</v>
      </c>
    </row>
    <row r="800">
      <c r="A800" s="14" t="s">
        <v>398</v>
      </c>
    </row>
    <row r="801">
      <c r="A801" s="14" t="s">
        <v>399</v>
      </c>
    </row>
    <row r="802">
      <c r="A802" s="14" t="s">
        <v>1652</v>
      </c>
    </row>
    <row r="803">
      <c r="A803" s="14" t="s">
        <v>1654</v>
      </c>
    </row>
    <row r="804">
      <c r="A804" s="14" t="s">
        <v>1655</v>
      </c>
    </row>
    <row r="805">
      <c r="A805" s="14" t="s">
        <v>1656</v>
      </c>
    </row>
    <row r="806">
      <c r="A806" s="14" t="s">
        <v>400</v>
      </c>
    </row>
    <row r="807">
      <c r="A807" s="14" t="s">
        <v>401</v>
      </c>
    </row>
    <row r="808">
      <c r="A808" s="14" t="s">
        <v>1662</v>
      </c>
    </row>
    <row r="809">
      <c r="A809" s="14" t="s">
        <v>1663</v>
      </c>
    </row>
    <row r="810">
      <c r="A810" s="14" t="s">
        <v>1664</v>
      </c>
    </row>
    <row r="811">
      <c r="A811" s="14" t="s">
        <v>1667</v>
      </c>
    </row>
    <row r="812">
      <c r="A812" s="14" t="s">
        <v>1668</v>
      </c>
    </row>
    <row r="813">
      <c r="A813" s="14" t="s">
        <v>1669</v>
      </c>
    </row>
    <row r="814">
      <c r="A814" s="14" t="s">
        <v>1670</v>
      </c>
    </row>
    <row r="815">
      <c r="A815" s="14" t="s">
        <v>1671</v>
      </c>
    </row>
    <row r="816">
      <c r="A816" s="14" t="s">
        <v>402</v>
      </c>
    </row>
    <row r="817">
      <c r="A817" s="14" t="s">
        <v>1679</v>
      </c>
    </row>
    <row r="818">
      <c r="A818" s="14" t="s">
        <v>403</v>
      </c>
    </row>
    <row r="819">
      <c r="A819" s="14" t="s">
        <v>1680</v>
      </c>
    </row>
    <row r="820">
      <c r="A820" s="14" t="s">
        <v>404</v>
      </c>
    </row>
    <row r="821">
      <c r="A821" s="14" t="s">
        <v>1681</v>
      </c>
    </row>
    <row r="822">
      <c r="A822" s="14" t="s">
        <v>1683</v>
      </c>
    </row>
    <row r="823">
      <c r="A823" s="14" t="s">
        <v>405</v>
      </c>
    </row>
    <row r="824">
      <c r="A824" s="14" t="s">
        <v>1687</v>
      </c>
    </row>
    <row r="825">
      <c r="A825" s="14" t="s">
        <v>406</v>
      </c>
    </row>
    <row r="826">
      <c r="A826" s="14" t="s">
        <v>1689</v>
      </c>
    </row>
    <row r="827">
      <c r="A827" s="14" t="s">
        <v>1690</v>
      </c>
    </row>
    <row r="828">
      <c r="A828" s="14" t="s">
        <v>1691</v>
      </c>
    </row>
    <row r="829">
      <c r="A829" s="14" t="s">
        <v>1694</v>
      </c>
    </row>
    <row r="830">
      <c r="A830" s="14" t="s">
        <v>407</v>
      </c>
    </row>
    <row r="831">
      <c r="A831" s="14" t="s">
        <v>408</v>
      </c>
    </row>
    <row r="832">
      <c r="A832" s="14" t="s">
        <v>1696</v>
      </c>
    </row>
    <row r="833">
      <c r="A833" s="14" t="s">
        <v>1702</v>
      </c>
    </row>
    <row r="834">
      <c r="A834" s="14" t="s">
        <v>1703</v>
      </c>
    </row>
    <row r="835">
      <c r="A835" s="14" t="s">
        <v>1704</v>
      </c>
    </row>
    <row r="836">
      <c r="A836" s="14" t="s">
        <v>409</v>
      </c>
    </row>
    <row r="837">
      <c r="A837" s="14" t="s">
        <v>1707</v>
      </c>
    </row>
    <row r="838">
      <c r="A838" s="14" t="s">
        <v>1708</v>
      </c>
    </row>
    <row r="839">
      <c r="A839" s="14" t="s">
        <v>1710</v>
      </c>
    </row>
    <row r="840">
      <c r="A840" s="14" t="s">
        <v>1711</v>
      </c>
    </row>
    <row r="841">
      <c r="A841" s="14" t="s">
        <v>1712</v>
      </c>
    </row>
    <row r="842">
      <c r="A842" s="14" t="s">
        <v>410</v>
      </c>
    </row>
    <row r="843">
      <c r="A843" s="14" t="s">
        <v>411</v>
      </c>
    </row>
    <row r="844">
      <c r="A844" s="14" t="s">
        <v>1716</v>
      </c>
    </row>
    <row r="845">
      <c r="A845" s="14" t="s">
        <v>412</v>
      </c>
    </row>
    <row r="846">
      <c r="A846" s="14" t="s">
        <v>1722</v>
      </c>
    </row>
    <row r="847">
      <c r="A847" s="14" t="s">
        <v>1724</v>
      </c>
    </row>
    <row r="848">
      <c r="A848" s="14" t="s">
        <v>1725</v>
      </c>
    </row>
    <row r="849">
      <c r="A849" s="14" t="s">
        <v>413</v>
      </c>
    </row>
    <row r="850">
      <c r="A850" s="14" t="s">
        <v>1727</v>
      </c>
    </row>
    <row r="851">
      <c r="A851" s="14" t="s">
        <v>414</v>
      </c>
    </row>
    <row r="852">
      <c r="A852" s="14" t="s">
        <v>1731</v>
      </c>
    </row>
    <row r="853">
      <c r="A853" s="14" t="s">
        <v>415</v>
      </c>
    </row>
    <row r="854">
      <c r="A854" s="14" t="s">
        <v>1732</v>
      </c>
    </row>
    <row r="855">
      <c r="A855" s="14" t="s">
        <v>1733</v>
      </c>
    </row>
    <row r="856">
      <c r="A856" s="14" t="s">
        <v>1735</v>
      </c>
    </row>
    <row r="857">
      <c r="A857" s="14" t="s">
        <v>416</v>
      </c>
    </row>
    <row r="858">
      <c r="A858" s="14" t="s">
        <v>417</v>
      </c>
    </row>
    <row r="859">
      <c r="A859" s="14" t="s">
        <v>1739</v>
      </c>
    </row>
    <row r="860">
      <c r="A860" s="14" t="s">
        <v>1741</v>
      </c>
    </row>
    <row r="861">
      <c r="A861" s="14" t="s">
        <v>1742</v>
      </c>
    </row>
    <row r="862">
      <c r="A862" s="14" t="s">
        <v>1743</v>
      </c>
    </row>
    <row r="863">
      <c r="A863" s="14" t="s">
        <v>418</v>
      </c>
    </row>
    <row r="864">
      <c r="A864" s="14" t="s">
        <v>1748</v>
      </c>
    </row>
    <row r="865">
      <c r="A865" s="14" t="s">
        <v>1751</v>
      </c>
    </row>
    <row r="866">
      <c r="A866" s="14" t="s">
        <v>419</v>
      </c>
    </row>
    <row r="867">
      <c r="A867" s="14" t="s">
        <v>1754</v>
      </c>
    </row>
    <row r="868">
      <c r="A868" s="14" t="s">
        <v>1761</v>
      </c>
    </row>
    <row r="869">
      <c r="A869" s="14" t="s">
        <v>420</v>
      </c>
    </row>
    <row r="870">
      <c r="A870" s="14" t="s">
        <v>1762</v>
      </c>
    </row>
    <row r="871">
      <c r="A871" s="14" t="s">
        <v>421</v>
      </c>
    </row>
    <row r="872">
      <c r="A872" s="14" t="s">
        <v>1763</v>
      </c>
    </row>
    <row r="873">
      <c r="A873" s="14" t="s">
        <v>1767</v>
      </c>
    </row>
    <row r="874">
      <c r="A874" s="14" t="s">
        <v>1768</v>
      </c>
    </row>
    <row r="875">
      <c r="A875" s="14" t="s">
        <v>1769</v>
      </c>
    </row>
    <row r="876">
      <c r="A876" s="14" t="s">
        <v>422</v>
      </c>
    </row>
    <row r="877">
      <c r="A877" s="14" t="s">
        <v>1774</v>
      </c>
    </row>
    <row r="878">
      <c r="A878" s="14" t="s">
        <v>423</v>
      </c>
    </row>
    <row r="879">
      <c r="A879" s="14" t="s">
        <v>1776</v>
      </c>
    </row>
    <row r="880">
      <c r="A880" s="14" t="s">
        <v>424</v>
      </c>
    </row>
    <row r="881">
      <c r="A881" s="14" t="s">
        <v>1778</v>
      </c>
    </row>
    <row r="882">
      <c r="A882" s="14" t="s">
        <v>1779</v>
      </c>
    </row>
    <row r="883">
      <c r="A883" s="14" t="s">
        <v>1780</v>
      </c>
    </row>
    <row r="884">
      <c r="A884" s="14" t="s">
        <v>1781</v>
      </c>
    </row>
    <row r="885">
      <c r="A885" s="14" t="s">
        <v>425</v>
      </c>
    </row>
    <row r="886">
      <c r="A886" s="14" t="s">
        <v>426</v>
      </c>
    </row>
    <row r="887">
      <c r="A887" s="14" t="s">
        <v>1783</v>
      </c>
    </row>
    <row r="888">
      <c r="A888" s="14" t="s">
        <v>427</v>
      </c>
    </row>
    <row r="889">
      <c r="A889" s="14" t="s">
        <v>1784</v>
      </c>
    </row>
    <row r="890">
      <c r="A890" s="14" t="s">
        <v>1786</v>
      </c>
    </row>
    <row r="891">
      <c r="A891" s="14" t="s">
        <v>428</v>
      </c>
    </row>
    <row r="892">
      <c r="A892" s="14" t="s">
        <v>1787</v>
      </c>
    </row>
    <row r="893">
      <c r="A893" s="14" t="s">
        <v>1794</v>
      </c>
    </row>
    <row r="894">
      <c r="A894" s="14" t="s">
        <v>1795</v>
      </c>
    </row>
    <row r="895">
      <c r="A895" s="14" t="s">
        <v>1798</v>
      </c>
    </row>
    <row r="896">
      <c r="A896" s="14" t="s">
        <v>429</v>
      </c>
    </row>
    <row r="897">
      <c r="A897" s="14" t="s">
        <v>1801</v>
      </c>
    </row>
    <row r="898">
      <c r="A898" s="14" t="s">
        <v>430</v>
      </c>
    </row>
    <row r="899">
      <c r="A899" s="14" t="s">
        <v>1802</v>
      </c>
    </row>
    <row r="900">
      <c r="A900" s="14" t="s">
        <v>1808</v>
      </c>
    </row>
    <row r="901">
      <c r="A901" s="14" t="s">
        <v>1809</v>
      </c>
    </row>
    <row r="902">
      <c r="A902" s="14" t="s">
        <v>431</v>
      </c>
    </row>
    <row r="903">
      <c r="A903" s="14" t="s">
        <v>1812</v>
      </c>
    </row>
    <row r="904">
      <c r="A904" s="14" t="s">
        <v>1815</v>
      </c>
    </row>
    <row r="905">
      <c r="A905" s="14" t="s">
        <v>1817</v>
      </c>
    </row>
    <row r="906">
      <c r="A906" s="14" t="s">
        <v>1818</v>
      </c>
    </row>
    <row r="907">
      <c r="A907" s="14" t="s">
        <v>432</v>
      </c>
    </row>
    <row r="908">
      <c r="A908" s="14" t="s">
        <v>433</v>
      </c>
    </row>
    <row r="909">
      <c r="A909" s="14" t="s">
        <v>434</v>
      </c>
    </row>
    <row r="910">
      <c r="A910" s="14" t="s">
        <v>1825</v>
      </c>
    </row>
    <row r="911">
      <c r="A911" s="14" t="s">
        <v>1826</v>
      </c>
    </row>
    <row r="912">
      <c r="A912" s="14" t="s">
        <v>1827</v>
      </c>
    </row>
    <row r="913">
      <c r="A913" s="14" t="s">
        <v>1830</v>
      </c>
    </row>
    <row r="914">
      <c r="A914" s="14" t="s">
        <v>1833</v>
      </c>
    </row>
    <row r="915">
      <c r="A915" s="14" t="s">
        <v>1834</v>
      </c>
    </row>
    <row r="916">
      <c r="A916" s="14" t="s">
        <v>1835</v>
      </c>
    </row>
    <row r="917">
      <c r="A917" s="14" t="s">
        <v>1837</v>
      </c>
    </row>
    <row r="918">
      <c r="A918" s="14" t="s">
        <v>1841</v>
      </c>
    </row>
    <row r="919">
      <c r="A919" s="14" t="s">
        <v>1842</v>
      </c>
    </row>
    <row r="920">
      <c r="A920" s="14" t="s">
        <v>1845</v>
      </c>
    </row>
    <row r="921">
      <c r="A921" s="14" t="s">
        <v>1847</v>
      </c>
    </row>
    <row r="922">
      <c r="A922" s="14" t="s">
        <v>435</v>
      </c>
    </row>
    <row r="923">
      <c r="A923" s="14" t="s">
        <v>436</v>
      </c>
    </row>
    <row r="924">
      <c r="A924" s="14" t="s">
        <v>437</v>
      </c>
    </row>
    <row r="925">
      <c r="A925" s="14" t="s">
        <v>438</v>
      </c>
    </row>
    <row r="926">
      <c r="A926" s="14" t="s">
        <v>439</v>
      </c>
    </row>
    <row r="927">
      <c r="A927" s="14" t="s">
        <v>1849</v>
      </c>
    </row>
    <row r="928">
      <c r="A928" s="14" t="s">
        <v>1856</v>
      </c>
    </row>
    <row r="929">
      <c r="A929" s="14" t="s">
        <v>1862</v>
      </c>
    </row>
    <row r="930">
      <c r="A930" s="14" t="s">
        <v>1863</v>
      </c>
    </row>
    <row r="931">
      <c r="A931" s="14" t="s">
        <v>1864</v>
      </c>
    </row>
    <row r="932">
      <c r="A932" s="14" t="s">
        <v>1865</v>
      </c>
    </row>
    <row r="933">
      <c r="A933" s="14" t="s">
        <v>1866</v>
      </c>
    </row>
    <row r="934">
      <c r="A934" s="14" t="s">
        <v>440</v>
      </c>
    </row>
    <row r="935">
      <c r="A935" s="14" t="s">
        <v>441</v>
      </c>
    </row>
    <row r="936">
      <c r="A936" s="14" t="s">
        <v>442</v>
      </c>
    </row>
    <row r="937">
      <c r="A937" s="14" t="s">
        <v>1872</v>
      </c>
    </row>
    <row r="938">
      <c r="A938" s="14" t="s">
        <v>443</v>
      </c>
    </row>
    <row r="939">
      <c r="A939" s="14" t="s">
        <v>1873</v>
      </c>
    </row>
    <row r="940">
      <c r="A940" s="14" t="s">
        <v>444</v>
      </c>
    </row>
    <row r="941">
      <c r="A941" s="14" t="s">
        <v>1875</v>
      </c>
    </row>
    <row r="942">
      <c r="A942" s="14" t="s">
        <v>445</v>
      </c>
    </row>
    <row r="943">
      <c r="A943" s="14" t="s">
        <v>1879</v>
      </c>
    </row>
    <row r="944">
      <c r="A944" s="14" t="s">
        <v>446</v>
      </c>
    </row>
    <row r="945">
      <c r="A945" s="14" t="s">
        <v>1881</v>
      </c>
    </row>
    <row r="946">
      <c r="A946" s="14" t="s">
        <v>1883</v>
      </c>
    </row>
    <row r="947">
      <c r="A947" s="14" t="s">
        <v>447</v>
      </c>
    </row>
    <row r="948">
      <c r="A948" s="14" t="s">
        <v>1886</v>
      </c>
    </row>
    <row r="949">
      <c r="A949" s="14" t="s">
        <v>1887</v>
      </c>
    </row>
    <row r="950">
      <c r="A950" s="14" t="s">
        <v>448</v>
      </c>
    </row>
    <row r="951">
      <c r="A951" s="14" t="s">
        <v>449</v>
      </c>
    </row>
    <row r="952">
      <c r="A952" s="14" t="s">
        <v>450</v>
      </c>
    </row>
    <row r="953">
      <c r="A953" s="14" t="s">
        <v>451</v>
      </c>
    </row>
    <row r="954">
      <c r="A954" s="14" t="s">
        <v>1892</v>
      </c>
    </row>
    <row r="955">
      <c r="A955" s="14" t="s">
        <v>1897</v>
      </c>
    </row>
    <row r="956">
      <c r="A956" s="14" t="s">
        <v>452</v>
      </c>
    </row>
    <row r="957">
      <c r="A957" s="14" t="s">
        <v>1898</v>
      </c>
    </row>
    <row r="958">
      <c r="A958" s="14" t="s">
        <v>1899</v>
      </c>
    </row>
    <row r="959">
      <c r="A959" s="14" t="s">
        <v>1905</v>
      </c>
    </row>
    <row r="960">
      <c r="A960" s="14" t="s">
        <v>453</v>
      </c>
    </row>
    <row r="961">
      <c r="A961" s="14" t="s">
        <v>1907</v>
      </c>
    </row>
    <row r="962">
      <c r="A962" s="14" t="s">
        <v>454</v>
      </c>
    </row>
    <row r="963">
      <c r="A963" s="14" t="s">
        <v>1910</v>
      </c>
    </row>
    <row r="964">
      <c r="A964" s="14" t="s">
        <v>455</v>
      </c>
    </row>
    <row r="965">
      <c r="A965" s="14" t="s">
        <v>456</v>
      </c>
    </row>
    <row r="966">
      <c r="A966" s="14" t="s">
        <v>1916</v>
      </c>
    </row>
    <row r="967">
      <c r="A967" s="14" t="s">
        <v>457</v>
      </c>
    </row>
    <row r="968">
      <c r="A968" s="14" t="s">
        <v>458</v>
      </c>
    </row>
    <row r="969">
      <c r="A969" s="14" t="s">
        <v>1919</v>
      </c>
    </row>
    <row r="970">
      <c r="A970" s="14" t="s">
        <v>1920</v>
      </c>
    </row>
    <row r="971">
      <c r="A971" s="14" t="s">
        <v>1923</v>
      </c>
    </row>
    <row r="972">
      <c r="A972" s="14" t="s">
        <v>1925</v>
      </c>
    </row>
    <row r="973">
      <c r="A973" s="14" t="s">
        <v>1926</v>
      </c>
    </row>
    <row r="974">
      <c r="A974" s="14" t="s">
        <v>1928</v>
      </c>
    </row>
    <row r="975">
      <c r="A975" s="14" t="s">
        <v>1933</v>
      </c>
    </row>
    <row r="976">
      <c r="A976" s="14" t="s">
        <v>1934</v>
      </c>
    </row>
    <row r="977">
      <c r="A977" s="14" t="s">
        <v>459</v>
      </c>
    </row>
    <row r="978">
      <c r="A978" s="14" t="s">
        <v>460</v>
      </c>
    </row>
    <row r="979">
      <c r="A979" s="14" t="s">
        <v>1937</v>
      </c>
    </row>
    <row r="980">
      <c r="A980" s="14" t="s">
        <v>1938</v>
      </c>
    </row>
    <row r="981">
      <c r="A981" s="14" t="s">
        <v>1939</v>
      </c>
    </row>
    <row r="982">
      <c r="A982" s="14" t="s">
        <v>1942</v>
      </c>
    </row>
    <row r="983">
      <c r="A983" s="14" t="s">
        <v>461</v>
      </c>
    </row>
    <row r="984">
      <c r="A984" s="14" t="s">
        <v>1944</v>
      </c>
    </row>
    <row r="985">
      <c r="A985" s="14" t="s">
        <v>462</v>
      </c>
    </row>
    <row r="986">
      <c r="A986" s="14" t="s">
        <v>1947</v>
      </c>
    </row>
    <row r="987">
      <c r="A987" s="14" t="s">
        <v>463</v>
      </c>
    </row>
    <row r="988">
      <c r="A988" s="14" t="s">
        <v>1948</v>
      </c>
    </row>
    <row r="989">
      <c r="A989" s="14" t="s">
        <v>1949</v>
      </c>
    </row>
    <row r="990">
      <c r="A990" s="14" t="s">
        <v>464</v>
      </c>
    </row>
    <row r="991">
      <c r="A991" s="14" t="s">
        <v>1953</v>
      </c>
    </row>
    <row r="992">
      <c r="A992" s="14" t="s">
        <v>1955</v>
      </c>
    </row>
    <row r="993">
      <c r="A993" s="14" t="s">
        <v>1957</v>
      </c>
    </row>
    <row r="994">
      <c r="A994" s="14" t="s">
        <v>465</v>
      </c>
    </row>
    <row r="995">
      <c r="A995" s="14" t="s">
        <v>1959</v>
      </c>
    </row>
    <row r="996">
      <c r="A996" s="14" t="s">
        <v>1960</v>
      </c>
    </row>
    <row r="997">
      <c r="A997" s="14" t="s">
        <v>466</v>
      </c>
    </row>
    <row r="998">
      <c r="A998" s="14" t="s">
        <v>467</v>
      </c>
    </row>
    <row r="999">
      <c r="A999" s="14" t="s">
        <v>1964</v>
      </c>
    </row>
    <row r="1000">
      <c r="A1000" s="14" t="s">
        <v>1965</v>
      </c>
    </row>
    <row r="1001">
      <c r="A1001" s="14" t="s">
        <v>468</v>
      </c>
    </row>
    <row r="1002">
      <c r="A1002" s="14" t="s">
        <v>469</v>
      </c>
    </row>
    <row r="1003">
      <c r="A1003" s="14" t="s">
        <v>1972</v>
      </c>
    </row>
    <row r="1004">
      <c r="A1004" s="14" t="s">
        <v>1973</v>
      </c>
    </row>
    <row r="1005">
      <c r="A1005" s="14" t="s">
        <v>470</v>
      </c>
    </row>
    <row r="1006">
      <c r="A1006" s="14" t="s">
        <v>1975</v>
      </c>
    </row>
    <row r="1007">
      <c r="A1007" s="14" t="s">
        <v>471</v>
      </c>
    </row>
    <row r="1008">
      <c r="A1008" s="14" t="s">
        <v>1978</v>
      </c>
    </row>
    <row r="1009">
      <c r="A1009" s="14" t="s">
        <v>1979</v>
      </c>
    </row>
    <row r="1010">
      <c r="A1010" s="14" t="s">
        <v>472</v>
      </c>
    </row>
    <row r="1011">
      <c r="A1011" s="14" t="s">
        <v>473</v>
      </c>
    </row>
    <row r="1012">
      <c r="A1012" s="14" t="s">
        <v>1981</v>
      </c>
    </row>
    <row r="1013">
      <c r="A1013" s="14" t="s">
        <v>1982</v>
      </c>
    </row>
    <row r="1014">
      <c r="A1014" s="14" t="s">
        <v>474</v>
      </c>
    </row>
    <row r="1015">
      <c r="A1015" s="14" t="s">
        <v>1983</v>
      </c>
    </row>
    <row r="1016">
      <c r="A1016" s="14" t="s">
        <v>475</v>
      </c>
    </row>
    <row r="1017">
      <c r="A1017" s="14" t="s">
        <v>476</v>
      </c>
    </row>
    <row r="1018">
      <c r="A1018" s="14" t="s">
        <v>1987</v>
      </c>
    </row>
    <row r="1019">
      <c r="A1019" s="14" t="s">
        <v>477</v>
      </c>
    </row>
    <row r="1020">
      <c r="A1020" s="14" t="s">
        <v>1989</v>
      </c>
    </row>
    <row r="1021">
      <c r="A1021" s="14" t="s">
        <v>478</v>
      </c>
    </row>
    <row r="1022">
      <c r="A1022" s="14" t="s">
        <v>479</v>
      </c>
    </row>
    <row r="1023">
      <c r="A1023" s="14" t="s">
        <v>480</v>
      </c>
    </row>
    <row r="1024">
      <c r="A1024" s="14" t="s">
        <v>1991</v>
      </c>
    </row>
    <row r="1025">
      <c r="A1025" s="14" t="s">
        <v>481</v>
      </c>
    </row>
    <row r="1026">
      <c r="A1026" s="14" t="s">
        <v>482</v>
      </c>
    </row>
    <row r="1027">
      <c r="A1027" s="14" t="s">
        <v>1994</v>
      </c>
    </row>
    <row r="1028">
      <c r="A1028" s="14" t="s">
        <v>1995</v>
      </c>
    </row>
    <row r="1029">
      <c r="A1029" s="14" t="s">
        <v>2000</v>
      </c>
    </row>
    <row r="1030">
      <c r="A1030" s="14" t="s">
        <v>2002</v>
      </c>
    </row>
    <row r="1031">
      <c r="A1031" s="14" t="s">
        <v>483</v>
      </c>
    </row>
    <row r="1032">
      <c r="A1032" s="14" t="s">
        <v>484</v>
      </c>
    </row>
    <row r="1033">
      <c r="A1033" s="14" t="s">
        <v>2008</v>
      </c>
    </row>
    <row r="1034">
      <c r="A1034" s="14" t="s">
        <v>2009</v>
      </c>
    </row>
    <row r="1035">
      <c r="A1035" s="14" t="s">
        <v>485</v>
      </c>
    </row>
    <row r="1036">
      <c r="A1036" s="14" t="s">
        <v>486</v>
      </c>
    </row>
    <row r="1037">
      <c r="A1037" s="14" t="s">
        <v>2012</v>
      </c>
    </row>
    <row r="1038">
      <c r="A1038" s="14" t="s">
        <v>2013</v>
      </c>
    </row>
    <row r="1039">
      <c r="A1039" s="14" t="s">
        <v>2014</v>
      </c>
    </row>
    <row r="1040">
      <c r="A1040" s="14" t="s">
        <v>2015</v>
      </c>
    </row>
    <row r="1041">
      <c r="A1041" s="14" t="s">
        <v>487</v>
      </c>
    </row>
    <row r="1042">
      <c r="A1042" s="14" t="s">
        <v>488</v>
      </c>
    </row>
    <row r="1043">
      <c r="A1043" s="14" t="s">
        <v>489</v>
      </c>
    </row>
    <row r="1044">
      <c r="A1044" s="14" t="s">
        <v>490</v>
      </c>
    </row>
    <row r="1045">
      <c r="A1045" s="14" t="s">
        <v>2021</v>
      </c>
    </row>
    <row r="1046">
      <c r="A1046" s="14" t="s">
        <v>2024</v>
      </c>
    </row>
    <row r="1047">
      <c r="A1047" s="14" t="s">
        <v>491</v>
      </c>
    </row>
    <row r="1048">
      <c r="A1048" s="14" t="s">
        <v>2028</v>
      </c>
    </row>
    <row r="1049">
      <c r="A1049" s="14" t="s">
        <v>492</v>
      </c>
    </row>
    <row r="1050">
      <c r="A1050" s="14" t="s">
        <v>2032</v>
      </c>
    </row>
    <row r="1051">
      <c r="A1051" s="14" t="s">
        <v>493</v>
      </c>
    </row>
    <row r="1052">
      <c r="A1052" s="14" t="s">
        <v>2035</v>
      </c>
    </row>
    <row r="1053">
      <c r="A1053" s="14" t="s">
        <v>2036</v>
      </c>
    </row>
    <row r="1054">
      <c r="A1054" s="14" t="s">
        <v>2037</v>
      </c>
    </row>
    <row r="1055">
      <c r="A1055" s="14" t="s">
        <v>2038</v>
      </c>
    </row>
    <row r="1056">
      <c r="A1056" s="14" t="s">
        <v>2041</v>
      </c>
    </row>
    <row r="1057">
      <c r="A1057" s="14" t="s">
        <v>494</v>
      </c>
    </row>
    <row r="1058">
      <c r="A1058" s="14" t="s">
        <v>2043</v>
      </c>
    </row>
    <row r="1059">
      <c r="A1059" s="14" t="s">
        <v>495</v>
      </c>
    </row>
    <row r="1060">
      <c r="A1060" s="14" t="s">
        <v>2044</v>
      </c>
    </row>
    <row r="1061">
      <c r="A1061" s="14" t="s">
        <v>496</v>
      </c>
    </row>
    <row r="1062">
      <c r="A1062" s="14" t="s">
        <v>2046</v>
      </c>
    </row>
    <row r="1063">
      <c r="A1063" s="14" t="s">
        <v>497</v>
      </c>
    </row>
    <row r="1064">
      <c r="A1064" s="14" t="s">
        <v>2049</v>
      </c>
    </row>
    <row r="1065">
      <c r="A1065" s="14" t="s">
        <v>2050</v>
      </c>
    </row>
    <row r="1066">
      <c r="A1066" s="14" t="s">
        <v>498</v>
      </c>
    </row>
    <row r="1067">
      <c r="A1067" s="14" t="s">
        <v>499</v>
      </c>
    </row>
    <row r="1068">
      <c r="A1068" s="14" t="s">
        <v>2053</v>
      </c>
    </row>
    <row r="1069">
      <c r="A1069" s="14" t="s">
        <v>2054</v>
      </c>
    </row>
    <row r="1070">
      <c r="A1070" s="14" t="s">
        <v>2056</v>
      </c>
    </row>
    <row r="1071">
      <c r="A1071" s="14" t="s">
        <v>2057</v>
      </c>
    </row>
    <row r="1072">
      <c r="A1072" s="14" t="s">
        <v>2058</v>
      </c>
    </row>
    <row r="1073">
      <c r="A1073" s="14" t="s">
        <v>500</v>
      </c>
    </row>
    <row r="1074">
      <c r="A1074" s="14" t="s">
        <v>2062</v>
      </c>
    </row>
    <row r="1075">
      <c r="A1075" s="14" t="s">
        <v>2063</v>
      </c>
    </row>
    <row r="1076">
      <c r="A1076" s="14" t="s">
        <v>2064</v>
      </c>
    </row>
    <row r="1077">
      <c r="A1077" s="14" t="s">
        <v>501</v>
      </c>
    </row>
    <row r="1078">
      <c r="A1078" s="14" t="s">
        <v>2066</v>
      </c>
    </row>
    <row r="1079">
      <c r="A1079" s="14" t="s">
        <v>2069</v>
      </c>
    </row>
    <row r="1080">
      <c r="A1080" s="14" t="s">
        <v>2070</v>
      </c>
    </row>
    <row r="1081">
      <c r="A1081" s="14" t="s">
        <v>2071</v>
      </c>
    </row>
    <row r="1082">
      <c r="A1082" s="14" t="s">
        <v>2075</v>
      </c>
    </row>
    <row r="1083">
      <c r="A1083" s="14" t="s">
        <v>2078</v>
      </c>
    </row>
    <row r="1084">
      <c r="A1084" s="14" t="s">
        <v>2081</v>
      </c>
    </row>
    <row r="1085">
      <c r="A1085" s="14" t="s">
        <v>502</v>
      </c>
    </row>
    <row r="1086">
      <c r="A1086" s="14" t="s">
        <v>2082</v>
      </c>
    </row>
    <row r="1087">
      <c r="A1087" s="14" t="s">
        <v>503</v>
      </c>
    </row>
    <row r="1088">
      <c r="A1088" s="14" t="s">
        <v>2084</v>
      </c>
    </row>
    <row r="1089">
      <c r="A1089" s="14" t="s">
        <v>2086</v>
      </c>
    </row>
    <row r="1090">
      <c r="A1090" s="14" t="s">
        <v>504</v>
      </c>
    </row>
    <row r="1091">
      <c r="A1091" s="14" t="s">
        <v>2088</v>
      </c>
    </row>
    <row r="1092">
      <c r="A1092" s="14" t="s">
        <v>505</v>
      </c>
    </row>
    <row r="1093">
      <c r="A1093" s="14" t="s">
        <v>506</v>
      </c>
    </row>
    <row r="1094">
      <c r="A1094" s="14" t="s">
        <v>2090</v>
      </c>
    </row>
    <row r="1095">
      <c r="A1095" s="14" t="s">
        <v>2091</v>
      </c>
    </row>
    <row r="1096">
      <c r="A1096" s="14" t="s">
        <v>2092</v>
      </c>
    </row>
    <row r="1097">
      <c r="A1097" s="14" t="s">
        <v>2094</v>
      </c>
    </row>
    <row r="1098">
      <c r="A1098" s="14" t="s">
        <v>2095</v>
      </c>
    </row>
    <row r="1099">
      <c r="A1099" s="14" t="s">
        <v>507</v>
      </c>
    </row>
    <row r="1100">
      <c r="A1100" s="14" t="s">
        <v>508</v>
      </c>
    </row>
    <row r="1101">
      <c r="A1101" s="14" t="s">
        <v>2096</v>
      </c>
    </row>
    <row r="1102">
      <c r="A1102" s="14" t="s">
        <v>2097</v>
      </c>
    </row>
    <row r="1103">
      <c r="A1103" s="14" t="s">
        <v>509</v>
      </c>
    </row>
    <row r="1104">
      <c r="A1104" s="14" t="s">
        <v>2098</v>
      </c>
    </row>
    <row r="1105">
      <c r="A1105" s="14" t="s">
        <v>2099</v>
      </c>
    </row>
    <row r="1106">
      <c r="A1106" s="14" t="s">
        <v>2100</v>
      </c>
    </row>
    <row r="1107">
      <c r="A1107" s="14" t="s">
        <v>510</v>
      </c>
    </row>
    <row r="1108">
      <c r="A1108" s="14" t="s">
        <v>511</v>
      </c>
    </row>
    <row r="1109">
      <c r="A1109" s="14" t="s">
        <v>2106</v>
      </c>
    </row>
    <row r="1110">
      <c r="A1110" s="14" t="s">
        <v>2112</v>
      </c>
    </row>
    <row r="1111">
      <c r="A1111" s="14" t="s">
        <v>2113</v>
      </c>
    </row>
    <row r="1112">
      <c r="A1112" s="14" t="s">
        <v>2114</v>
      </c>
    </row>
    <row r="1113">
      <c r="A1113" s="14" t="s">
        <v>512</v>
      </c>
    </row>
    <row r="1114">
      <c r="A1114" s="14" t="s">
        <v>2116</v>
      </c>
    </row>
    <row r="1115">
      <c r="A1115" s="14" t="s">
        <v>2118</v>
      </c>
    </row>
    <row r="1116">
      <c r="A1116" s="14" t="s">
        <v>2119</v>
      </c>
    </row>
    <row r="1117">
      <c r="A1117" s="14" t="s">
        <v>2122</v>
      </c>
    </row>
    <row r="1118">
      <c r="A1118" s="14" t="s">
        <v>2125</v>
      </c>
    </row>
    <row r="1119">
      <c r="A1119" s="14" t="s">
        <v>513</v>
      </c>
    </row>
    <row r="1120">
      <c r="A1120" s="14" t="s">
        <v>514</v>
      </c>
    </row>
    <row r="1121">
      <c r="A1121" s="14" t="s">
        <v>2127</v>
      </c>
    </row>
    <row r="1122">
      <c r="A1122" s="14" t="s">
        <v>515</v>
      </c>
    </row>
    <row r="1123">
      <c r="A1123" s="14" t="s">
        <v>2129</v>
      </c>
    </row>
    <row r="1124">
      <c r="A1124" s="14" t="s">
        <v>2130</v>
      </c>
    </row>
    <row r="1125">
      <c r="A1125" s="14" t="s">
        <v>516</v>
      </c>
    </row>
    <row r="1126">
      <c r="A1126" s="14" t="s">
        <v>2135</v>
      </c>
    </row>
    <row r="1127">
      <c r="A1127" s="14" t="s">
        <v>2136</v>
      </c>
    </row>
    <row r="1128">
      <c r="A1128" s="14" t="s">
        <v>2138</v>
      </c>
    </row>
    <row r="1129">
      <c r="A1129" s="14" t="s">
        <v>2140</v>
      </c>
    </row>
    <row r="1130">
      <c r="A1130" s="14" t="s">
        <v>517</v>
      </c>
    </row>
    <row r="1131">
      <c r="A1131" s="14" t="s">
        <v>2142</v>
      </c>
    </row>
    <row r="1132">
      <c r="A1132" s="14" t="s">
        <v>518</v>
      </c>
    </row>
    <row r="1133">
      <c r="A1133" s="14" t="s">
        <v>2143</v>
      </c>
    </row>
    <row r="1134">
      <c r="A1134" s="14" t="s">
        <v>519</v>
      </c>
    </row>
    <row r="1135">
      <c r="A1135" s="14" t="s">
        <v>2144</v>
      </c>
    </row>
    <row r="1136">
      <c r="A1136" s="14" t="s">
        <v>2147</v>
      </c>
    </row>
    <row r="1137">
      <c r="A1137" s="14" t="s">
        <v>2148</v>
      </c>
    </row>
    <row r="1138">
      <c r="A1138" s="14" t="s">
        <v>520</v>
      </c>
    </row>
    <row r="1139">
      <c r="A1139" s="14" t="s">
        <v>2151</v>
      </c>
    </row>
    <row r="1140">
      <c r="A1140" s="14" t="s">
        <v>2152</v>
      </c>
    </row>
    <row r="1141">
      <c r="A1141" s="14" t="s">
        <v>521</v>
      </c>
    </row>
    <row r="1142">
      <c r="A1142" s="14" t="s">
        <v>2153</v>
      </c>
    </row>
    <row r="1143">
      <c r="A1143" s="14" t="s">
        <v>2154</v>
      </c>
    </row>
    <row r="1144">
      <c r="A1144" s="14" t="s">
        <v>522</v>
      </c>
    </row>
    <row r="1145">
      <c r="A1145" s="14" t="s">
        <v>2155</v>
      </c>
    </row>
    <row r="1146">
      <c r="A1146" s="14" t="s">
        <v>2156</v>
      </c>
    </row>
    <row r="1147">
      <c r="A1147" s="14" t="s">
        <v>2160</v>
      </c>
    </row>
    <row r="1148">
      <c r="A1148" s="14" t="s">
        <v>523</v>
      </c>
    </row>
    <row r="1149">
      <c r="A1149" s="14" t="s">
        <v>2162</v>
      </c>
    </row>
    <row r="1150">
      <c r="A1150" s="14" t="s">
        <v>2164</v>
      </c>
    </row>
    <row r="1151">
      <c r="A1151" s="14" t="s">
        <v>524</v>
      </c>
    </row>
    <row r="1152">
      <c r="A1152" s="14" t="s">
        <v>525</v>
      </c>
    </row>
    <row r="1153">
      <c r="A1153" s="14" t="s">
        <v>2168</v>
      </c>
    </row>
    <row r="1154">
      <c r="A1154" s="14" t="s">
        <v>2170</v>
      </c>
    </row>
    <row r="1155">
      <c r="A1155" s="14" t="s">
        <v>2171</v>
      </c>
    </row>
    <row r="1156">
      <c r="A1156" s="14" t="s">
        <v>526</v>
      </c>
    </row>
    <row r="1157">
      <c r="A1157" s="14" t="s">
        <v>2175</v>
      </c>
    </row>
    <row r="1158">
      <c r="A1158" s="14" t="s">
        <v>2177</v>
      </c>
    </row>
    <row r="1159">
      <c r="A1159" s="14" t="s">
        <v>2179</v>
      </c>
    </row>
    <row r="1160">
      <c r="A1160" s="14" t="s">
        <v>527</v>
      </c>
    </row>
    <row r="1161">
      <c r="A1161" s="14" t="s">
        <v>528</v>
      </c>
    </row>
    <row r="1162">
      <c r="A1162" s="14" t="s">
        <v>2180</v>
      </c>
    </row>
    <row r="1163">
      <c r="A1163" s="14" t="s">
        <v>2181</v>
      </c>
    </row>
    <row r="1164">
      <c r="A1164" s="14" t="s">
        <v>2186</v>
      </c>
    </row>
    <row r="1165">
      <c r="A1165" s="14" t="s">
        <v>2187</v>
      </c>
    </row>
    <row r="1166">
      <c r="A1166" s="14" t="s">
        <v>2188</v>
      </c>
    </row>
    <row r="1167">
      <c r="A1167" s="14" t="s">
        <v>2191</v>
      </c>
    </row>
    <row r="1168">
      <c r="A1168" s="14" t="s">
        <v>2194</v>
      </c>
    </row>
    <row r="1169">
      <c r="A1169" s="14" t="s">
        <v>529</v>
      </c>
    </row>
    <row r="1170">
      <c r="A1170" s="14" t="s">
        <v>2196</v>
      </c>
    </row>
    <row r="1171">
      <c r="A1171" s="14" t="s">
        <v>2197</v>
      </c>
    </row>
    <row r="1172">
      <c r="A1172" s="14" t="s">
        <v>530</v>
      </c>
    </row>
    <row r="1173">
      <c r="A1173" s="14" t="s">
        <v>531</v>
      </c>
    </row>
    <row r="1174">
      <c r="A1174" s="14" t="s">
        <v>2199</v>
      </c>
    </row>
    <row r="1175">
      <c r="A1175" s="14" t="s">
        <v>532</v>
      </c>
    </row>
    <row r="1176">
      <c r="A1176" s="14" t="s">
        <v>533</v>
      </c>
    </row>
    <row r="1177">
      <c r="A1177" s="14" t="s">
        <v>534</v>
      </c>
    </row>
    <row r="1178">
      <c r="A1178" s="14" t="s">
        <v>2203</v>
      </c>
    </row>
    <row r="1179">
      <c r="A1179" s="14" t="s">
        <v>2205</v>
      </c>
    </row>
    <row r="1180">
      <c r="A1180" s="14" t="s">
        <v>2206</v>
      </c>
    </row>
    <row r="1181">
      <c r="A1181" s="14" t="s">
        <v>535</v>
      </c>
    </row>
    <row r="1182">
      <c r="A1182" s="14" t="s">
        <v>2208</v>
      </c>
    </row>
    <row r="1183">
      <c r="A1183" s="14" t="s">
        <v>2211</v>
      </c>
    </row>
    <row r="1184">
      <c r="A1184" s="14" t="s">
        <v>536</v>
      </c>
    </row>
    <row r="1185">
      <c r="A1185" s="14" t="s">
        <v>537</v>
      </c>
    </row>
    <row r="1186">
      <c r="A1186" s="14" t="s">
        <v>538</v>
      </c>
    </row>
    <row r="1187">
      <c r="A1187" s="14" t="s">
        <v>2213</v>
      </c>
    </row>
    <row r="1188">
      <c r="A1188" s="14" t="s">
        <v>2216</v>
      </c>
    </row>
    <row r="1189">
      <c r="A1189" s="14" t="s">
        <v>2217</v>
      </c>
    </row>
    <row r="1190">
      <c r="A1190" s="14" t="s">
        <v>2218</v>
      </c>
    </row>
    <row r="1191">
      <c r="A1191" s="14" t="s">
        <v>2219</v>
      </c>
    </row>
    <row r="1192">
      <c r="A1192" s="14" t="s">
        <v>539</v>
      </c>
    </row>
    <row r="1193">
      <c r="A1193" s="14" t="s">
        <v>2220</v>
      </c>
    </row>
    <row r="1194">
      <c r="A1194" s="14" t="s">
        <v>2221</v>
      </c>
    </row>
    <row r="1195">
      <c r="A1195" s="14" t="s">
        <v>2222</v>
      </c>
    </row>
    <row r="1196">
      <c r="A1196" s="14" t="s">
        <v>2224</v>
      </c>
    </row>
    <row r="1197">
      <c r="A1197" s="14" t="s">
        <v>540</v>
      </c>
    </row>
    <row r="1198">
      <c r="A1198" s="14" t="s">
        <v>2227</v>
      </c>
    </row>
    <row r="1199">
      <c r="A1199" s="14" t="s">
        <v>2229</v>
      </c>
    </row>
    <row r="1200">
      <c r="A1200" s="14" t="s">
        <v>2230</v>
      </c>
    </row>
    <row r="1201">
      <c r="A1201" s="14" t="s">
        <v>541</v>
      </c>
    </row>
    <row r="1202">
      <c r="A1202" s="14" t="s">
        <v>542</v>
      </c>
    </row>
    <row r="1203">
      <c r="A1203" s="14" t="s">
        <v>2231</v>
      </c>
    </row>
    <row r="1204">
      <c r="A1204" s="14" t="s">
        <v>2233</v>
      </c>
    </row>
    <row r="1205">
      <c r="A1205" s="14" t="s">
        <v>2234</v>
      </c>
    </row>
    <row r="1206">
      <c r="A1206" s="14" t="s">
        <v>2241</v>
      </c>
    </row>
    <row r="1207">
      <c r="A1207" s="14" t="s">
        <v>2243</v>
      </c>
    </row>
    <row r="1208">
      <c r="A1208" s="14" t="s">
        <v>2244</v>
      </c>
    </row>
    <row r="1209">
      <c r="A1209" s="14" t="s">
        <v>2248</v>
      </c>
    </row>
    <row r="1210">
      <c r="A1210" s="14" t="s">
        <v>2251</v>
      </c>
    </row>
    <row r="1211">
      <c r="A1211" s="14" t="s">
        <v>543</v>
      </c>
    </row>
    <row r="1212">
      <c r="A1212" s="14" t="s">
        <v>2254</v>
      </c>
    </row>
    <row r="1213">
      <c r="A1213" s="14" t="s">
        <v>2256</v>
      </c>
    </row>
    <row r="1214">
      <c r="A1214" s="14" t="s">
        <v>2257</v>
      </c>
    </row>
    <row r="1215">
      <c r="A1215" s="14" t="s">
        <v>544</v>
      </c>
    </row>
    <row r="1216">
      <c r="A1216" s="14" t="s">
        <v>545</v>
      </c>
    </row>
    <row r="1217">
      <c r="A1217" s="14" t="s">
        <v>2259</v>
      </c>
    </row>
    <row r="1218">
      <c r="A1218" s="14" t="s">
        <v>546</v>
      </c>
    </row>
    <row r="1219">
      <c r="A1219" s="14" t="s">
        <v>2264</v>
      </c>
    </row>
    <row r="1220">
      <c r="A1220" s="14" t="s">
        <v>547</v>
      </c>
    </row>
    <row r="1221">
      <c r="A1221" s="14" t="s">
        <v>548</v>
      </c>
    </row>
    <row r="1222">
      <c r="A1222" s="14" t="s">
        <v>549</v>
      </c>
    </row>
    <row r="1223">
      <c r="A1223" s="14" t="s">
        <v>2271</v>
      </c>
    </row>
    <row r="1224">
      <c r="A1224" s="14" t="s">
        <v>2273</v>
      </c>
    </row>
    <row r="1225">
      <c r="A1225" s="14" t="s">
        <v>2274</v>
      </c>
    </row>
    <row r="1226">
      <c r="A1226" s="14" t="s">
        <v>550</v>
      </c>
    </row>
    <row r="1227">
      <c r="A1227" s="14" t="s">
        <v>2275</v>
      </c>
    </row>
    <row r="1228">
      <c r="A1228" s="14" t="s">
        <v>551</v>
      </c>
    </row>
    <row r="1229">
      <c r="A1229" s="14" t="s">
        <v>2279</v>
      </c>
    </row>
    <row r="1230">
      <c r="A1230" s="14" t="s">
        <v>552</v>
      </c>
    </row>
    <row r="1231">
      <c r="A1231" s="14" t="s">
        <v>2284</v>
      </c>
    </row>
    <row r="1232">
      <c r="A1232" s="14" t="s">
        <v>2285</v>
      </c>
    </row>
    <row r="1233">
      <c r="A1233" s="14" t="s">
        <v>553</v>
      </c>
    </row>
    <row r="1234">
      <c r="A1234" s="14" t="s">
        <v>2290</v>
      </c>
    </row>
    <row r="1235">
      <c r="A1235" s="14" t="s">
        <v>554</v>
      </c>
    </row>
    <row r="1236">
      <c r="A1236" s="14" t="s">
        <v>555</v>
      </c>
    </row>
    <row r="1237">
      <c r="A1237" s="14" t="s">
        <v>2295</v>
      </c>
    </row>
    <row r="1238">
      <c r="A1238" s="14" t="s">
        <v>2297</v>
      </c>
    </row>
    <row r="1239">
      <c r="A1239" s="14" t="s">
        <v>556</v>
      </c>
    </row>
    <row r="1240">
      <c r="A1240" s="14" t="s">
        <v>557</v>
      </c>
    </row>
    <row r="1241">
      <c r="A1241" s="14" t="s">
        <v>2303</v>
      </c>
    </row>
    <row r="1242">
      <c r="A1242" s="14" t="s">
        <v>2305</v>
      </c>
    </row>
    <row r="1243">
      <c r="A1243" s="14" t="s">
        <v>558</v>
      </c>
    </row>
    <row r="1244">
      <c r="A1244" s="14" t="s">
        <v>559</v>
      </c>
    </row>
    <row r="1245">
      <c r="A1245" s="14" t="s">
        <v>2309</v>
      </c>
    </row>
    <row r="1246">
      <c r="A1246" s="14" t="s">
        <v>2310</v>
      </c>
    </row>
    <row r="1247">
      <c r="A1247" s="14" t="s">
        <v>2311</v>
      </c>
    </row>
    <row r="1248">
      <c r="A1248" s="14" t="s">
        <v>2312</v>
      </c>
    </row>
    <row r="1249">
      <c r="A1249" s="14" t="s">
        <v>2314</v>
      </c>
    </row>
    <row r="1250">
      <c r="A1250" s="14" t="s">
        <v>2315</v>
      </c>
    </row>
    <row r="1251">
      <c r="A1251" s="14" t="s">
        <v>2316</v>
      </c>
    </row>
    <row r="1252">
      <c r="A1252" s="14" t="s">
        <v>2317</v>
      </c>
    </row>
    <row r="1253">
      <c r="A1253" s="14" t="s">
        <v>2318</v>
      </c>
    </row>
    <row r="1254">
      <c r="A1254" s="14" t="s">
        <v>2319</v>
      </c>
    </row>
    <row r="1255">
      <c r="A1255" s="14" t="s">
        <v>2320</v>
      </c>
    </row>
    <row r="1256">
      <c r="A1256" s="14" t="s">
        <v>2321</v>
      </c>
    </row>
    <row r="1257">
      <c r="A1257" s="14" t="s">
        <v>2323</v>
      </c>
    </row>
    <row r="1258">
      <c r="A1258" s="14" t="s">
        <v>2324</v>
      </c>
    </row>
    <row r="1259">
      <c r="A1259" s="14" t="s">
        <v>560</v>
      </c>
    </row>
    <row r="1260">
      <c r="A1260" s="14" t="s">
        <v>561</v>
      </c>
    </row>
    <row r="1261">
      <c r="A1261" s="14" t="s">
        <v>2329</v>
      </c>
    </row>
    <row r="1262">
      <c r="A1262" s="14" t="s">
        <v>2330</v>
      </c>
    </row>
    <row r="1263">
      <c r="A1263" s="14" t="s">
        <v>562</v>
      </c>
    </row>
    <row r="1264">
      <c r="A1264" s="14" t="s">
        <v>2334</v>
      </c>
    </row>
    <row r="1265">
      <c r="A1265" s="14" t="s">
        <v>563</v>
      </c>
    </row>
    <row r="1266">
      <c r="A1266" s="14" t="s">
        <v>2335</v>
      </c>
    </row>
    <row r="1267">
      <c r="A1267" s="14" t="s">
        <v>564</v>
      </c>
    </row>
    <row r="1268">
      <c r="A1268" s="14" t="s">
        <v>2339</v>
      </c>
    </row>
    <row r="1269">
      <c r="A1269" s="14" t="s">
        <v>2340</v>
      </c>
    </row>
    <row r="1270">
      <c r="A1270" s="14" t="s">
        <v>2341</v>
      </c>
    </row>
    <row r="1271">
      <c r="A1271" s="14" t="s">
        <v>565</v>
      </c>
    </row>
    <row r="1272">
      <c r="A1272" s="14" t="s">
        <v>2344</v>
      </c>
    </row>
    <row r="1273">
      <c r="A1273" s="14" t="s">
        <v>566</v>
      </c>
    </row>
    <row r="1274">
      <c r="A1274" s="14" t="s">
        <v>2348</v>
      </c>
    </row>
    <row r="1275">
      <c r="A1275" s="14" t="s">
        <v>2349</v>
      </c>
    </row>
    <row r="1276">
      <c r="A1276" s="14" t="s">
        <v>567</v>
      </c>
    </row>
    <row r="1277">
      <c r="A1277" s="14" t="s">
        <v>568</v>
      </c>
    </row>
    <row r="1278">
      <c r="A1278" s="14" t="s">
        <v>2352</v>
      </c>
    </row>
    <row r="1279">
      <c r="A1279" s="14" t="s">
        <v>2353</v>
      </c>
    </row>
    <row r="1280">
      <c r="A1280" s="14" t="s">
        <v>2354</v>
      </c>
    </row>
    <row r="1281">
      <c r="A1281" s="14" t="s">
        <v>2357</v>
      </c>
    </row>
    <row r="1282">
      <c r="A1282" s="14" t="s">
        <v>2359</v>
      </c>
    </row>
    <row r="1283">
      <c r="A1283" s="14" t="s">
        <v>2362</v>
      </c>
    </row>
    <row r="1284">
      <c r="A1284" s="14" t="s">
        <v>569</v>
      </c>
    </row>
    <row r="1285">
      <c r="A1285" s="14" t="s">
        <v>2363</v>
      </c>
    </row>
    <row r="1286">
      <c r="A1286" s="14" t="s">
        <v>2366</v>
      </c>
    </row>
    <row r="1287">
      <c r="A1287" s="14" t="s">
        <v>2367</v>
      </c>
    </row>
    <row r="1288">
      <c r="A1288" s="14" t="s">
        <v>570</v>
      </c>
    </row>
    <row r="1289">
      <c r="A1289" s="14" t="s">
        <v>2370</v>
      </c>
    </row>
    <row r="1290">
      <c r="A1290" s="14" t="s">
        <v>2372</v>
      </c>
    </row>
    <row r="1291">
      <c r="A1291" s="14" t="s">
        <v>571</v>
      </c>
    </row>
    <row r="1292">
      <c r="A1292" s="14" t="s">
        <v>572</v>
      </c>
    </row>
    <row r="1293">
      <c r="A1293" s="14" t="s">
        <v>2375</v>
      </c>
    </row>
    <row r="1294">
      <c r="A1294" s="14" t="s">
        <v>573</v>
      </c>
    </row>
    <row r="1295">
      <c r="A1295" s="14" t="s">
        <v>574</v>
      </c>
    </row>
    <row r="1296">
      <c r="A1296" s="14" t="s">
        <v>575</v>
      </c>
    </row>
    <row r="1297">
      <c r="A1297" s="14" t="s">
        <v>2382</v>
      </c>
    </row>
    <row r="1298">
      <c r="A1298" s="14" t="s">
        <v>2386</v>
      </c>
    </row>
    <row r="1299">
      <c r="A1299" s="14" t="s">
        <v>2391</v>
      </c>
    </row>
    <row r="1300">
      <c r="A1300" s="14" t="s">
        <v>2392</v>
      </c>
    </row>
    <row r="1301">
      <c r="A1301" s="14" t="s">
        <v>2393</v>
      </c>
    </row>
    <row r="1302">
      <c r="A1302" s="14" t="s">
        <v>576</v>
      </c>
    </row>
    <row r="1303">
      <c r="A1303" s="14" t="s">
        <v>2395</v>
      </c>
    </row>
    <row r="1304">
      <c r="A1304" s="14" t="s">
        <v>2397</v>
      </c>
    </row>
    <row r="1305">
      <c r="A1305" s="14" t="s">
        <v>577</v>
      </c>
    </row>
    <row r="1306">
      <c r="A1306" s="14" t="s">
        <v>2398</v>
      </c>
    </row>
    <row r="1307">
      <c r="A1307" s="14" t="s">
        <v>2399</v>
      </c>
    </row>
    <row r="1308">
      <c r="A1308" s="14" t="s">
        <v>578</v>
      </c>
    </row>
    <row r="1309">
      <c r="A1309" s="14" t="s">
        <v>579</v>
      </c>
    </row>
    <row r="1310">
      <c r="A1310" s="14" t="s">
        <v>2402</v>
      </c>
    </row>
    <row r="1311">
      <c r="A1311" s="14" t="s">
        <v>580</v>
      </c>
    </row>
    <row r="1312">
      <c r="A1312" s="14" t="s">
        <v>2404</v>
      </c>
    </row>
    <row r="1313">
      <c r="A1313" s="14" t="s">
        <v>2407</v>
      </c>
    </row>
    <row r="1314">
      <c r="A1314" s="14" t="s">
        <v>2410</v>
      </c>
    </row>
    <row r="1315">
      <c r="A1315" s="14" t="s">
        <v>2412</v>
      </c>
    </row>
    <row r="1316">
      <c r="A1316" s="14" t="s">
        <v>2413</v>
      </c>
    </row>
    <row r="1317">
      <c r="A1317" s="14" t="s">
        <v>2415</v>
      </c>
    </row>
    <row r="1318">
      <c r="A1318" s="14" t="s">
        <v>2417</v>
      </c>
    </row>
    <row r="1319">
      <c r="A1319" s="14" t="s">
        <v>2425</v>
      </c>
    </row>
    <row r="1320">
      <c r="A1320" s="14" t="s">
        <v>581</v>
      </c>
    </row>
    <row r="1321">
      <c r="A1321" s="14" t="s">
        <v>582</v>
      </c>
    </row>
    <row r="1322">
      <c r="A1322" s="14" t="s">
        <v>2428</v>
      </c>
    </row>
    <row r="1323">
      <c r="A1323" s="14" t="s">
        <v>2430</v>
      </c>
    </row>
    <row r="1324">
      <c r="A1324" s="14" t="s">
        <v>2432</v>
      </c>
    </row>
    <row r="1325">
      <c r="A1325" s="14" t="s">
        <v>2434</v>
      </c>
    </row>
    <row r="1326">
      <c r="A1326" s="14" t="s">
        <v>2438</v>
      </c>
    </row>
    <row r="1327">
      <c r="A1327" s="14" t="s">
        <v>2439</v>
      </c>
    </row>
    <row r="1328">
      <c r="A1328" s="14" t="s">
        <v>2441</v>
      </c>
    </row>
    <row r="1329">
      <c r="A1329" s="14" t="s">
        <v>2443</v>
      </c>
    </row>
    <row r="1330">
      <c r="A1330" s="14" t="s">
        <v>583</v>
      </c>
    </row>
    <row r="1331">
      <c r="A1331" s="14" t="s">
        <v>2445</v>
      </c>
    </row>
    <row r="1332">
      <c r="A1332" s="14" t="s">
        <v>584</v>
      </c>
    </row>
    <row r="1333">
      <c r="A1333" s="14" t="s">
        <v>585</v>
      </c>
    </row>
    <row r="1334">
      <c r="A1334" s="14" t="s">
        <v>2448</v>
      </c>
    </row>
    <row r="1335">
      <c r="A1335" s="14" t="s">
        <v>2453</v>
      </c>
    </row>
    <row r="1336">
      <c r="A1336" s="14" t="s">
        <v>586</v>
      </c>
    </row>
    <row r="1337">
      <c r="A1337" s="14" t="s">
        <v>2456</v>
      </c>
    </row>
    <row r="1338">
      <c r="A1338" s="14" t="s">
        <v>2458</v>
      </c>
    </row>
    <row r="1339">
      <c r="A1339" s="14" t="s">
        <v>2459</v>
      </c>
    </row>
    <row r="1340">
      <c r="A1340" s="14" t="s">
        <v>587</v>
      </c>
    </row>
    <row r="1341">
      <c r="A1341" s="14" t="s">
        <v>588</v>
      </c>
    </row>
    <row r="1342">
      <c r="A1342" s="14" t="s">
        <v>2460</v>
      </c>
    </row>
    <row r="1343">
      <c r="A1343" s="14" t="s">
        <v>2463</v>
      </c>
    </row>
    <row r="1344">
      <c r="A1344" s="14" t="s">
        <v>589</v>
      </c>
    </row>
    <row r="1345">
      <c r="A1345" s="14" t="s">
        <v>2466</v>
      </c>
    </row>
    <row r="1346">
      <c r="A1346" s="14" t="s">
        <v>2467</v>
      </c>
    </row>
    <row r="1347">
      <c r="A1347" s="14" t="s">
        <v>2468</v>
      </c>
    </row>
    <row r="1348">
      <c r="A1348" s="14" t="s">
        <v>2469</v>
      </c>
    </row>
    <row r="1349">
      <c r="A1349" s="14" t="s">
        <v>2470</v>
      </c>
    </row>
    <row r="1350">
      <c r="A1350" s="14" t="s">
        <v>2471</v>
      </c>
    </row>
    <row r="1351">
      <c r="A1351" s="14" t="s">
        <v>590</v>
      </c>
    </row>
    <row r="1352">
      <c r="A1352" s="14" t="s">
        <v>591</v>
      </c>
    </row>
    <row r="1353">
      <c r="A1353" s="14" t="s">
        <v>2475</v>
      </c>
    </row>
    <row r="1354">
      <c r="A1354" s="14" t="s">
        <v>2476</v>
      </c>
    </row>
    <row r="1355">
      <c r="A1355" s="14" t="s">
        <v>592</v>
      </c>
    </row>
    <row r="1356">
      <c r="A1356" s="14" t="s">
        <v>2479</v>
      </c>
    </row>
    <row r="1357">
      <c r="A1357" s="14" t="s">
        <v>2480</v>
      </c>
    </row>
    <row r="1358">
      <c r="A1358" s="14" t="s">
        <v>2481</v>
      </c>
    </row>
    <row r="1359">
      <c r="A1359" s="14" t="s">
        <v>2485</v>
      </c>
    </row>
    <row r="1360">
      <c r="A1360" s="14" t="s">
        <v>2487</v>
      </c>
    </row>
    <row r="1361">
      <c r="A1361" s="14" t="s">
        <v>2491</v>
      </c>
    </row>
    <row r="1362">
      <c r="A1362" s="14" t="s">
        <v>593</v>
      </c>
    </row>
    <row r="1363">
      <c r="A1363" s="14" t="s">
        <v>594</v>
      </c>
    </row>
    <row r="1364">
      <c r="A1364" s="14" t="s">
        <v>2493</v>
      </c>
    </row>
    <row r="1365">
      <c r="A1365" s="14" t="s">
        <v>2494</v>
      </c>
    </row>
    <row r="1366">
      <c r="A1366" s="14" t="s">
        <v>2495</v>
      </c>
    </row>
    <row r="1367">
      <c r="A1367" s="14" t="s">
        <v>2497</v>
      </c>
    </row>
    <row r="1368">
      <c r="A1368" s="14" t="s">
        <v>2499</v>
      </c>
    </row>
    <row r="1369">
      <c r="A1369" s="14" t="s">
        <v>2500</v>
      </c>
    </row>
    <row r="1370">
      <c r="A1370" s="14" t="s">
        <v>2501</v>
      </c>
    </row>
    <row r="1371">
      <c r="A1371" s="14" t="s">
        <v>2502</v>
      </c>
    </row>
    <row r="1372">
      <c r="A1372" s="14" t="s">
        <v>2504</v>
      </c>
    </row>
    <row r="1373">
      <c r="A1373" s="14" t="s">
        <v>2506</v>
      </c>
    </row>
    <row r="1374">
      <c r="A1374" s="14" t="s">
        <v>2507</v>
      </c>
    </row>
    <row r="1375">
      <c r="A1375" s="14" t="s">
        <v>2508</v>
      </c>
    </row>
    <row r="1376">
      <c r="A1376" s="14" t="s">
        <v>2509</v>
      </c>
    </row>
    <row r="1377">
      <c r="A1377" s="14" t="s">
        <v>2516</v>
      </c>
    </row>
    <row r="1378">
      <c r="A1378" s="14" t="s">
        <v>595</v>
      </c>
    </row>
    <row r="1379">
      <c r="A1379" s="14" t="s">
        <v>2519</v>
      </c>
    </row>
    <row r="1380">
      <c r="A1380" s="14" t="s">
        <v>2520</v>
      </c>
    </row>
    <row r="1381">
      <c r="A1381" s="14" t="s">
        <v>596</v>
      </c>
    </row>
    <row r="1382">
      <c r="A1382" s="14" t="s">
        <v>597</v>
      </c>
    </row>
    <row r="1383">
      <c r="A1383" s="14" t="s">
        <v>598</v>
      </c>
    </row>
    <row r="1384">
      <c r="A1384" s="14" t="s">
        <v>2523</v>
      </c>
    </row>
    <row r="1385">
      <c r="A1385" s="14" t="s">
        <v>2524</v>
      </c>
    </row>
    <row r="1386">
      <c r="A1386" s="14" t="s">
        <v>2525</v>
      </c>
    </row>
    <row r="1387">
      <c r="A1387" s="14" t="s">
        <v>2527</v>
      </c>
    </row>
    <row r="1388">
      <c r="A1388" s="14" t="s">
        <v>2528</v>
      </c>
    </row>
    <row r="1389">
      <c r="A1389" s="14" t="s">
        <v>2529</v>
      </c>
    </row>
    <row r="1390">
      <c r="A1390" s="14" t="s">
        <v>2532</v>
      </c>
    </row>
    <row r="1391">
      <c r="A1391" s="14" t="s">
        <v>2535</v>
      </c>
    </row>
    <row r="1392">
      <c r="A1392" s="14" t="s">
        <v>2539</v>
      </c>
    </row>
    <row r="1393">
      <c r="A1393" s="14" t="s">
        <v>599</v>
      </c>
    </row>
    <row r="1394">
      <c r="A1394" s="14" t="s">
        <v>2544</v>
      </c>
    </row>
    <row r="1395">
      <c r="A1395" s="14" t="s">
        <v>2545</v>
      </c>
    </row>
    <row r="1396">
      <c r="A1396" s="14" t="s">
        <v>600</v>
      </c>
    </row>
    <row r="1397">
      <c r="A1397" s="14" t="s">
        <v>2549</v>
      </c>
    </row>
    <row r="1398">
      <c r="A1398" s="14" t="s">
        <v>2551</v>
      </c>
    </row>
    <row r="1399">
      <c r="A1399" s="14" t="s">
        <v>2553</v>
      </c>
    </row>
    <row r="1400">
      <c r="A1400" s="14" t="s">
        <v>601</v>
      </c>
    </row>
    <row r="1401">
      <c r="A1401" s="14" t="s">
        <v>2560</v>
      </c>
    </row>
    <row r="1402">
      <c r="A1402" s="14" t="s">
        <v>2561</v>
      </c>
    </row>
    <row r="1403">
      <c r="A1403" s="14" t="s">
        <v>2563</v>
      </c>
    </row>
    <row r="1404">
      <c r="A1404" s="14" t="s">
        <v>602</v>
      </c>
    </row>
    <row r="1405">
      <c r="A1405" s="14" t="s">
        <v>2567</v>
      </c>
    </row>
    <row r="1406">
      <c r="A1406" s="14" t="s">
        <v>2570</v>
      </c>
    </row>
    <row r="1407">
      <c r="A1407" s="14" t="s">
        <v>603</v>
      </c>
    </row>
    <row r="1408">
      <c r="A1408" s="14" t="s">
        <v>2573</v>
      </c>
    </row>
    <row r="1409">
      <c r="A1409" s="14" t="s">
        <v>2576</v>
      </c>
    </row>
    <row r="1410">
      <c r="A1410" s="14" t="s">
        <v>604</v>
      </c>
    </row>
    <row r="1411">
      <c r="A1411" s="14" t="s">
        <v>2577</v>
      </c>
    </row>
    <row r="1412">
      <c r="A1412" s="14" t="s">
        <v>605</v>
      </c>
    </row>
    <row r="1413">
      <c r="A1413" s="14" t="s">
        <v>2580</v>
      </c>
    </row>
    <row r="1414">
      <c r="A1414" s="14" t="s">
        <v>2581</v>
      </c>
    </row>
    <row r="1415">
      <c r="A1415" s="14" t="s">
        <v>2583</v>
      </c>
    </row>
    <row r="1416">
      <c r="A1416" s="14" t="s">
        <v>2584</v>
      </c>
    </row>
    <row r="1417">
      <c r="A1417" s="14" t="s">
        <v>606</v>
      </c>
    </row>
    <row r="1418">
      <c r="A1418" s="14" t="s">
        <v>607</v>
      </c>
    </row>
    <row r="1419">
      <c r="A1419" s="14" t="s">
        <v>2586</v>
      </c>
    </row>
    <row r="1420">
      <c r="A1420" s="14" t="s">
        <v>2588</v>
      </c>
    </row>
    <row r="1421">
      <c r="A1421" s="14" t="s">
        <v>2589</v>
      </c>
    </row>
    <row r="1422">
      <c r="A1422" s="14" t="s">
        <v>2591</v>
      </c>
    </row>
    <row r="1423">
      <c r="A1423" s="14" t="s">
        <v>2593</v>
      </c>
    </row>
    <row r="1424">
      <c r="A1424" s="14" t="s">
        <v>608</v>
      </c>
    </row>
    <row r="1425">
      <c r="A1425" s="14" t="s">
        <v>609</v>
      </c>
    </row>
    <row r="1426">
      <c r="A1426" s="14" t="s">
        <v>610</v>
      </c>
    </row>
    <row r="1427">
      <c r="A1427" s="14" t="s">
        <v>2598</v>
      </c>
    </row>
    <row r="1428">
      <c r="A1428" s="14" t="s">
        <v>611</v>
      </c>
    </row>
    <row r="1429">
      <c r="A1429" s="14" t="s">
        <v>612</v>
      </c>
    </row>
    <row r="1430">
      <c r="A1430" s="14" t="s">
        <v>613</v>
      </c>
    </row>
    <row r="1431">
      <c r="A1431" s="14" t="s">
        <v>2602</v>
      </c>
    </row>
    <row r="1432">
      <c r="A1432" s="14" t="s">
        <v>2607</v>
      </c>
    </row>
    <row r="1433">
      <c r="A1433" s="14" t="s">
        <v>2609</v>
      </c>
    </row>
    <row r="1434">
      <c r="A1434" s="14" t="s">
        <v>2610</v>
      </c>
    </row>
  </sheetData>
  <drawing r:id="rId1"/>
</worksheet>
</file>