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.tofighi\Desktop\University-4001\UT\FM\"/>
    </mc:Choice>
  </mc:AlternateContent>
  <bookViews>
    <workbookView xWindow="0" yWindow="0" windowWidth="20520" windowHeight="9465"/>
  </bookViews>
  <sheets>
    <sheet name="استراتژی تولید متغیر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J11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2" i="1"/>
  <c r="L2" i="1" s="1"/>
  <c r="H2" i="1"/>
  <c r="J2" i="1" s="1"/>
  <c r="H12" i="1"/>
  <c r="J12" i="1" s="1"/>
  <c r="H13" i="1"/>
  <c r="J13" i="1" s="1"/>
  <c r="H11" i="1"/>
  <c r="H10" i="1"/>
  <c r="J10" i="1" s="1"/>
  <c r="G9" i="1"/>
  <c r="I9" i="1" s="1"/>
  <c r="H8" i="1"/>
  <c r="J8" i="1" s="1"/>
  <c r="H7" i="1"/>
  <c r="J7" i="1" s="1"/>
  <c r="G5" i="1"/>
  <c r="I5" i="1" s="1"/>
  <c r="G6" i="1"/>
  <c r="I6" i="1" s="1"/>
  <c r="G4" i="1"/>
  <c r="I4" i="1" s="1"/>
  <c r="H3" i="1"/>
  <c r="J3" i="1" s="1"/>
  <c r="E9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E13" i="1" s="1"/>
  <c r="D2" i="1"/>
  <c r="E2" i="1" s="1"/>
  <c r="L14" i="1" l="1"/>
  <c r="J14" i="1"/>
  <c r="K14" i="1"/>
  <c r="I14" i="1"/>
  <c r="G14" i="1"/>
  <c r="H14" i="1"/>
  <c r="N14" i="1" l="1"/>
</calcChain>
</file>

<file path=xl/sharedStrings.xml><?xml version="1.0" encoding="utf-8"?>
<sst xmlns="http://schemas.openxmlformats.org/spreadsheetml/2006/main" count="24" uniqueCount="24">
  <si>
    <t>ماه</t>
  </si>
  <si>
    <t>تقاضا(تولید)</t>
  </si>
  <si>
    <t>نفرات مورد نیاز</t>
  </si>
  <si>
    <t>استخدام نفرات</t>
  </si>
  <si>
    <t>بازخرید نفرات</t>
  </si>
  <si>
    <t>نفرات مورد نیاز * تعداد روزهای کاری</t>
  </si>
  <si>
    <t>روزهای کاری هرماه</t>
  </si>
  <si>
    <t>جمع کل</t>
  </si>
  <si>
    <t xml:space="preserve">تعداد تولید روزانه ماه </t>
  </si>
  <si>
    <t>هزینه حقوق و دستمزد</t>
  </si>
  <si>
    <t xml:space="preserve">هزینه استخدام </t>
  </si>
  <si>
    <t>هزینه باز خرید</t>
  </si>
  <si>
    <t>هزینه انبارداری</t>
  </si>
  <si>
    <t>متوسط موجودی سالانه * هزینه انبارداری هر کالا در ماه</t>
  </si>
  <si>
    <t>هزینه کل</t>
  </si>
  <si>
    <t>هزینه استخدام + هزینه بازخرید + هزینه حقوق و دستمزد + هزینه انبارداری</t>
  </si>
  <si>
    <t>نفرات مورد نیاز رند شده</t>
  </si>
  <si>
    <t>تعداد کارکنان موجود</t>
  </si>
  <si>
    <t>تولید روزانه هر نفر</t>
  </si>
  <si>
    <t>هزینه استخدام هر نفر</t>
  </si>
  <si>
    <t xml:space="preserve"> هزینه بازخرید هر نفر</t>
  </si>
  <si>
    <t>هزینه دستمزد روزانه</t>
  </si>
  <si>
    <t>هزینه انبار داری کالا ماه</t>
  </si>
  <si>
    <t>متوسط موجودی سالیانه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</si>
</sst>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1" fontId="1" fillId="9" borderId="4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1" fillId="11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1" fontId="1" fillId="9" borderId="8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1" fontId="1" fillId="12" borderId="14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1" fillId="13" borderId="1" xfId="0" applyNumberFormat="1" applyFont="1" applyFill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5" fillId="15" borderId="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16" borderId="16" xfId="0" applyFont="1" applyFill="1" applyBorder="1" applyAlignment="1">
      <alignment horizontal="center" vertical="center" wrapText="1"/>
    </xf>
    <xf numFmtId="0" fontId="2" fillId="16" borderId="17" xfId="0" applyFont="1" applyFill="1" applyBorder="1" applyAlignment="1">
      <alignment horizontal="center" vertical="center" wrapText="1"/>
    </xf>
    <xf numFmtId="2" fontId="1" fillId="7" borderId="4" xfId="0" applyNumberFormat="1" applyFont="1" applyFill="1" applyBorder="1" applyAlignment="1">
      <alignment horizontal="center" vertical="center"/>
    </xf>
    <xf numFmtId="2" fontId="1" fillId="7" borderId="13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4" fillId="5" borderId="8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horizontal="center" vertical="center" textRotation="90" wrapText="1"/>
    </xf>
    <xf numFmtId="0" fontId="4" fillId="5" borderId="4" xfId="0" applyFont="1" applyFill="1" applyBorder="1" applyAlignment="1">
      <alignment horizontal="center" vertical="center" textRotation="90" wrapText="1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="80" zoomScaleNormal="80" workbookViewId="0">
      <selection activeCell="N14" sqref="N14"/>
    </sheetView>
  </sheetViews>
  <sheetFormatPr defaultRowHeight="14.25" x14ac:dyDescent="0.45"/>
  <cols>
    <col min="1" max="1" width="10.796875" customWidth="1"/>
    <col min="2" max="2" width="12.3984375" customWidth="1"/>
    <col min="3" max="3" width="13.9296875" customWidth="1"/>
    <col min="4" max="4" width="14.46484375" customWidth="1"/>
    <col min="5" max="6" width="15.9296875" customWidth="1"/>
    <col min="7" max="7" width="11.19921875" customWidth="1"/>
    <col min="8" max="8" width="9.1328125" customWidth="1"/>
    <col min="9" max="9" width="12.06640625" customWidth="1"/>
    <col min="10" max="10" width="13.796875" customWidth="1"/>
    <col min="11" max="11" width="24.796875" customWidth="1"/>
    <col min="12" max="12" width="16.59765625" customWidth="1"/>
    <col min="13" max="13" width="13.6640625" bestFit="1" customWidth="1"/>
    <col min="14" max="14" width="13" customWidth="1"/>
  </cols>
  <sheetData>
    <row r="1" spans="1:14" ht="51.4" customHeight="1" thickBot="1" x14ac:dyDescent="0.5">
      <c r="A1" s="30" t="s">
        <v>0</v>
      </c>
      <c r="B1" s="31" t="s">
        <v>1</v>
      </c>
      <c r="C1" s="31" t="s">
        <v>6</v>
      </c>
      <c r="D1" s="31" t="s">
        <v>8</v>
      </c>
      <c r="E1" s="31" t="s">
        <v>2</v>
      </c>
      <c r="F1" s="31" t="s">
        <v>16</v>
      </c>
      <c r="G1" s="31" t="s">
        <v>3</v>
      </c>
      <c r="H1" s="31" t="s">
        <v>4</v>
      </c>
      <c r="I1" s="34" t="s">
        <v>10</v>
      </c>
      <c r="J1" s="34" t="s">
        <v>11</v>
      </c>
      <c r="K1" s="32" t="s">
        <v>5</v>
      </c>
      <c r="L1" s="34" t="s">
        <v>9</v>
      </c>
      <c r="M1" s="35" t="s">
        <v>12</v>
      </c>
      <c r="N1" s="33" t="s">
        <v>14</v>
      </c>
    </row>
    <row r="2" spans="1:14" ht="18" x14ac:dyDescent="0.45">
      <c r="A2" s="10">
        <v>1</v>
      </c>
      <c r="B2" s="11">
        <v>18000</v>
      </c>
      <c r="C2" s="12">
        <v>22</v>
      </c>
      <c r="D2" s="13">
        <f>B2/C2</f>
        <v>818.18181818181813</v>
      </c>
      <c r="E2" s="36">
        <f>D2/$D$16</f>
        <v>68.181818181818173</v>
      </c>
      <c r="F2" s="36">
        <v>69</v>
      </c>
      <c r="G2" s="14"/>
      <c r="H2" s="15">
        <f>$B$16-F2</f>
        <v>31</v>
      </c>
      <c r="I2" s="14"/>
      <c r="J2" s="27">
        <f>H2*$F$17</f>
        <v>62000</v>
      </c>
      <c r="K2" s="24">
        <f t="shared" ref="K2:K13" si="0">C2*F2</f>
        <v>1518</v>
      </c>
      <c r="L2" s="28">
        <f>K2*$H$16</f>
        <v>455400</v>
      </c>
      <c r="M2" s="40" t="s">
        <v>13</v>
      </c>
      <c r="N2" s="43" t="s">
        <v>15</v>
      </c>
    </row>
    <row r="3" spans="1:14" ht="18" x14ac:dyDescent="0.45">
      <c r="A3" s="9">
        <v>2</v>
      </c>
      <c r="B3" s="4">
        <v>12000</v>
      </c>
      <c r="C3" s="5">
        <v>19</v>
      </c>
      <c r="D3" s="6">
        <f t="shared" ref="D3:D13" si="1">B3/C3</f>
        <v>631.57894736842104</v>
      </c>
      <c r="E3" s="36">
        <f t="shared" ref="E3:E13" si="2">D3/12</f>
        <v>52.631578947368418</v>
      </c>
      <c r="F3" s="36">
        <v>53</v>
      </c>
      <c r="G3" s="1"/>
      <c r="H3" s="8">
        <f>F2-F3</f>
        <v>16</v>
      </c>
      <c r="I3" s="1"/>
      <c r="J3" s="27">
        <f>H3*$F$17</f>
        <v>32000</v>
      </c>
      <c r="K3" s="24">
        <f t="shared" si="0"/>
        <v>1007</v>
      </c>
      <c r="L3" s="28">
        <f t="shared" ref="L3:L13" si="3">K3*$H$16</f>
        <v>302100</v>
      </c>
      <c r="M3" s="41"/>
      <c r="N3" s="44"/>
    </row>
    <row r="4" spans="1:14" ht="18" x14ac:dyDescent="0.55000000000000004">
      <c r="A4" s="9">
        <v>3</v>
      </c>
      <c r="B4" s="4">
        <v>18000</v>
      </c>
      <c r="C4" s="5">
        <v>21</v>
      </c>
      <c r="D4" s="6">
        <f t="shared" si="1"/>
        <v>857.14285714285711</v>
      </c>
      <c r="E4" s="36">
        <f t="shared" si="2"/>
        <v>71.428571428571431</v>
      </c>
      <c r="F4" s="36">
        <v>72</v>
      </c>
      <c r="G4" s="7">
        <f>F4-F3</f>
        <v>19</v>
      </c>
      <c r="H4" s="2"/>
      <c r="I4" s="26">
        <f>G4*$F$16</f>
        <v>57000</v>
      </c>
      <c r="J4" s="1"/>
      <c r="K4" s="24">
        <f t="shared" si="0"/>
        <v>1512</v>
      </c>
      <c r="L4" s="28">
        <f t="shared" si="3"/>
        <v>453600</v>
      </c>
      <c r="M4" s="41"/>
      <c r="N4" s="44"/>
    </row>
    <row r="5" spans="1:14" ht="18" x14ac:dyDescent="0.55000000000000004">
      <c r="A5" s="9">
        <v>4</v>
      </c>
      <c r="B5" s="4">
        <v>20000</v>
      </c>
      <c r="C5" s="5">
        <v>22</v>
      </c>
      <c r="D5" s="6">
        <f t="shared" si="1"/>
        <v>909.09090909090912</v>
      </c>
      <c r="E5" s="36">
        <f t="shared" si="2"/>
        <v>75.757575757575765</v>
      </c>
      <c r="F5" s="36">
        <v>76</v>
      </c>
      <c r="G5" s="7">
        <f t="shared" ref="G5:G6" si="4">F5-F4</f>
        <v>4</v>
      </c>
      <c r="H5" s="2"/>
      <c r="I5" s="26">
        <f t="shared" ref="I5:I6" si="5">G5*$F$16</f>
        <v>12000</v>
      </c>
      <c r="J5" s="1"/>
      <c r="K5" s="24">
        <f t="shared" si="0"/>
        <v>1672</v>
      </c>
      <c r="L5" s="28">
        <f t="shared" si="3"/>
        <v>501600</v>
      </c>
      <c r="M5" s="41"/>
      <c r="N5" s="44"/>
    </row>
    <row r="6" spans="1:14" ht="18" x14ac:dyDescent="0.55000000000000004">
      <c r="A6" s="9">
        <v>5</v>
      </c>
      <c r="B6" s="4">
        <v>28000</v>
      </c>
      <c r="C6" s="5">
        <v>21</v>
      </c>
      <c r="D6" s="6">
        <f t="shared" si="1"/>
        <v>1333.3333333333333</v>
      </c>
      <c r="E6" s="36">
        <f t="shared" si="2"/>
        <v>111.1111111111111</v>
      </c>
      <c r="F6" s="36">
        <v>112</v>
      </c>
      <c r="G6" s="7">
        <f t="shared" si="4"/>
        <v>36</v>
      </c>
      <c r="H6" s="2"/>
      <c r="I6" s="26">
        <f t="shared" si="5"/>
        <v>108000</v>
      </c>
      <c r="J6" s="1"/>
      <c r="K6" s="24">
        <f t="shared" si="0"/>
        <v>2352</v>
      </c>
      <c r="L6" s="28">
        <f t="shared" si="3"/>
        <v>705600</v>
      </c>
      <c r="M6" s="41"/>
      <c r="N6" s="44"/>
    </row>
    <row r="7" spans="1:14" ht="18" x14ac:dyDescent="0.45">
      <c r="A7" s="9">
        <v>6</v>
      </c>
      <c r="B7" s="4">
        <v>25000</v>
      </c>
      <c r="C7" s="5">
        <v>21</v>
      </c>
      <c r="D7" s="6">
        <f t="shared" si="1"/>
        <v>1190.4761904761904</v>
      </c>
      <c r="E7" s="36">
        <f t="shared" si="2"/>
        <v>99.206349206349202</v>
      </c>
      <c r="F7" s="36">
        <v>100</v>
      </c>
      <c r="G7" s="1"/>
      <c r="H7" s="8">
        <f>F6-F7</f>
        <v>12</v>
      </c>
      <c r="I7" s="1"/>
      <c r="J7" s="27">
        <f>H7*$F$17</f>
        <v>24000</v>
      </c>
      <c r="K7" s="24">
        <f t="shared" si="0"/>
        <v>2100</v>
      </c>
      <c r="L7" s="28">
        <f t="shared" si="3"/>
        <v>630000</v>
      </c>
      <c r="M7" s="41"/>
      <c r="N7" s="44"/>
    </row>
    <row r="8" spans="1:14" ht="18" x14ac:dyDescent="0.45">
      <c r="A8" s="9">
        <v>7</v>
      </c>
      <c r="B8" s="4">
        <v>26000</v>
      </c>
      <c r="C8" s="5">
        <v>22</v>
      </c>
      <c r="D8" s="6">
        <f t="shared" si="1"/>
        <v>1181.8181818181818</v>
      </c>
      <c r="E8" s="36">
        <f t="shared" si="2"/>
        <v>98.484848484848484</v>
      </c>
      <c r="F8" s="36">
        <v>99</v>
      </c>
      <c r="G8" s="1"/>
      <c r="H8" s="8">
        <f>F7-F8</f>
        <v>1</v>
      </c>
      <c r="I8" s="1"/>
      <c r="J8" s="27">
        <f>H8*$F$17</f>
        <v>2000</v>
      </c>
      <c r="K8" s="24">
        <f t="shared" si="0"/>
        <v>2178</v>
      </c>
      <c r="L8" s="28">
        <f t="shared" si="3"/>
        <v>653400</v>
      </c>
      <c r="M8" s="41"/>
      <c r="N8" s="44"/>
    </row>
    <row r="9" spans="1:14" ht="18" x14ac:dyDescent="0.45">
      <c r="A9" s="9">
        <v>8</v>
      </c>
      <c r="B9" s="4">
        <v>16000</v>
      </c>
      <c r="C9" s="5">
        <v>11</v>
      </c>
      <c r="D9" s="6">
        <f t="shared" si="1"/>
        <v>1454.5454545454545</v>
      </c>
      <c r="E9" s="36">
        <f t="shared" si="2"/>
        <v>121.2121212121212</v>
      </c>
      <c r="F9" s="36">
        <v>122</v>
      </c>
      <c r="G9" s="7">
        <f>F9-F8</f>
        <v>23</v>
      </c>
      <c r="H9" s="3"/>
      <c r="I9" s="26">
        <f>G9*$F$16</f>
        <v>69000</v>
      </c>
      <c r="J9" s="1"/>
      <c r="K9" s="24">
        <f t="shared" si="0"/>
        <v>1342</v>
      </c>
      <c r="L9" s="28">
        <f t="shared" si="3"/>
        <v>402600</v>
      </c>
      <c r="M9" s="41"/>
      <c r="N9" s="44"/>
    </row>
    <row r="10" spans="1:14" ht="18" x14ac:dyDescent="0.45">
      <c r="A10" s="9">
        <v>9</v>
      </c>
      <c r="B10" s="4">
        <v>18000</v>
      </c>
      <c r="C10" s="5">
        <v>21</v>
      </c>
      <c r="D10" s="6">
        <f t="shared" si="1"/>
        <v>857.14285714285711</v>
      </c>
      <c r="E10" s="36">
        <f t="shared" si="2"/>
        <v>71.428571428571431</v>
      </c>
      <c r="F10" s="36">
        <v>72</v>
      </c>
      <c r="G10" s="1"/>
      <c r="H10" s="8">
        <f>F9-F10</f>
        <v>50</v>
      </c>
      <c r="I10" s="1"/>
      <c r="J10" s="27">
        <f>H10*$F$17</f>
        <v>100000</v>
      </c>
      <c r="K10" s="24">
        <f t="shared" si="0"/>
        <v>1512</v>
      </c>
      <c r="L10" s="28">
        <f t="shared" si="3"/>
        <v>453600</v>
      </c>
      <c r="M10" s="41"/>
      <c r="N10" s="44"/>
    </row>
    <row r="11" spans="1:14" ht="18" x14ac:dyDescent="0.45">
      <c r="A11" s="9">
        <v>10</v>
      </c>
      <c r="B11" s="4">
        <v>14000</v>
      </c>
      <c r="C11" s="5">
        <v>22</v>
      </c>
      <c r="D11" s="6">
        <f t="shared" si="1"/>
        <v>636.36363636363637</v>
      </c>
      <c r="E11" s="36">
        <f t="shared" si="2"/>
        <v>53.030303030303031</v>
      </c>
      <c r="F11" s="36">
        <v>53</v>
      </c>
      <c r="G11" s="1"/>
      <c r="H11" s="8">
        <f>F10-F11</f>
        <v>19</v>
      </c>
      <c r="I11" s="1"/>
      <c r="J11" s="27">
        <f t="shared" ref="J11:J13" si="6">H11*$F$17</f>
        <v>38000</v>
      </c>
      <c r="K11" s="24">
        <f t="shared" si="0"/>
        <v>1166</v>
      </c>
      <c r="L11" s="28">
        <f t="shared" si="3"/>
        <v>349800</v>
      </c>
      <c r="M11" s="41"/>
      <c r="N11" s="44"/>
    </row>
    <row r="12" spans="1:14" ht="18" x14ac:dyDescent="0.45">
      <c r="A12" s="9">
        <v>11</v>
      </c>
      <c r="B12" s="4">
        <v>9000</v>
      </c>
      <c r="C12" s="5">
        <v>18</v>
      </c>
      <c r="D12" s="6">
        <f t="shared" si="1"/>
        <v>500</v>
      </c>
      <c r="E12" s="36">
        <f t="shared" si="2"/>
        <v>41.666666666666664</v>
      </c>
      <c r="F12" s="36">
        <v>42</v>
      </c>
      <c r="G12" s="1"/>
      <c r="H12" s="8">
        <f>F11-F12</f>
        <v>11</v>
      </c>
      <c r="I12" s="1"/>
      <c r="J12" s="27">
        <f t="shared" si="6"/>
        <v>22000</v>
      </c>
      <c r="K12" s="24">
        <f t="shared" si="0"/>
        <v>756</v>
      </c>
      <c r="L12" s="28">
        <f t="shared" si="3"/>
        <v>226800</v>
      </c>
      <c r="M12" s="41"/>
      <c r="N12" s="44"/>
    </row>
    <row r="13" spans="1:14" ht="18.399999999999999" thickBot="1" x14ac:dyDescent="0.5">
      <c r="A13" s="17">
        <v>12</v>
      </c>
      <c r="B13" s="18">
        <v>7000</v>
      </c>
      <c r="C13" s="19">
        <v>21</v>
      </c>
      <c r="D13" s="20">
        <f t="shared" si="1"/>
        <v>333.33333333333331</v>
      </c>
      <c r="E13" s="36">
        <f t="shared" si="2"/>
        <v>27.777777777777775</v>
      </c>
      <c r="F13" s="37">
        <v>28</v>
      </c>
      <c r="G13" s="21"/>
      <c r="H13" s="8">
        <f>F12-F13</f>
        <v>14</v>
      </c>
      <c r="I13" s="21"/>
      <c r="J13" s="27">
        <f t="shared" si="6"/>
        <v>28000</v>
      </c>
      <c r="K13" s="24">
        <f t="shared" si="0"/>
        <v>588</v>
      </c>
      <c r="L13" s="28">
        <f t="shared" si="3"/>
        <v>176400</v>
      </c>
      <c r="M13" s="42"/>
      <c r="N13" s="45"/>
    </row>
    <row r="14" spans="1:14" ht="28.9" customHeight="1" thickBot="1" x14ac:dyDescent="0.6">
      <c r="A14" s="16" t="s">
        <v>7</v>
      </c>
      <c r="B14" s="51"/>
      <c r="C14" s="52"/>
      <c r="D14" s="52"/>
      <c r="E14" s="53"/>
      <c r="F14" s="23"/>
      <c r="G14" s="22">
        <f>SUM(G4+G5+G6+G9)</f>
        <v>82</v>
      </c>
      <c r="H14" s="22">
        <f>SUM(H2+H3+H7+H8+H10+H11+H12+H13)</f>
        <v>154</v>
      </c>
      <c r="I14" s="25">
        <f>SUM(I2:I13)</f>
        <v>246000</v>
      </c>
      <c r="J14" s="25">
        <f>SUM(J2:J13)</f>
        <v>308000</v>
      </c>
      <c r="K14" s="25">
        <f>SUM(K2:K13)</f>
        <v>17703</v>
      </c>
      <c r="L14" s="25">
        <f>SUM(L2:L13)</f>
        <v>5310900</v>
      </c>
      <c r="M14" s="25">
        <f>J16*12*D17</f>
        <v>1200000</v>
      </c>
      <c r="N14" s="29">
        <f>I14+J14+L14+M14</f>
        <v>7064900</v>
      </c>
    </row>
    <row r="15" spans="1:14" ht="14.65" thickBot="1" x14ac:dyDescent="0.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7"/>
      <c r="L15" s="47"/>
      <c r="M15" s="47"/>
      <c r="N15" s="47"/>
    </row>
    <row r="16" spans="1:14" ht="28.9" thickBot="1" x14ac:dyDescent="0.5">
      <c r="A16" s="38" t="s">
        <v>17</v>
      </c>
      <c r="B16" s="39">
        <v>100</v>
      </c>
      <c r="C16" s="38" t="s">
        <v>18</v>
      </c>
      <c r="D16" s="39">
        <v>12</v>
      </c>
      <c r="E16" s="38" t="s">
        <v>19</v>
      </c>
      <c r="F16" s="39">
        <v>3000</v>
      </c>
      <c r="G16" s="38" t="s">
        <v>21</v>
      </c>
      <c r="H16" s="39">
        <v>300</v>
      </c>
      <c r="I16" s="38" t="s">
        <v>23</v>
      </c>
      <c r="J16" s="39">
        <v>5000</v>
      </c>
      <c r="K16" s="48"/>
      <c r="L16" s="48"/>
      <c r="M16" s="48"/>
      <c r="N16" s="48"/>
    </row>
    <row r="17" spans="1:14" ht="30" customHeight="1" thickBot="1" x14ac:dyDescent="0.5">
      <c r="A17" s="47"/>
      <c r="B17" s="50"/>
      <c r="C17" s="38" t="s">
        <v>22</v>
      </c>
      <c r="D17" s="39">
        <v>20</v>
      </c>
      <c r="E17" s="38" t="s">
        <v>20</v>
      </c>
      <c r="F17" s="39">
        <v>2000</v>
      </c>
      <c r="G17" s="49"/>
      <c r="H17" s="47"/>
      <c r="I17" s="47"/>
      <c r="J17" s="47"/>
      <c r="K17" s="48"/>
      <c r="L17" s="48"/>
      <c r="M17" s="48"/>
      <c r="N17" s="48"/>
    </row>
  </sheetData>
  <mergeCells count="7">
    <mergeCell ref="M2:M13"/>
    <mergeCell ref="N2:N13"/>
    <mergeCell ref="A15:J15"/>
    <mergeCell ref="K15:N17"/>
    <mergeCell ref="G17:J17"/>
    <mergeCell ref="A17:B17"/>
    <mergeCell ref="B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استراتژی تولید متغیر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Pendar Tofighi</dc:creator>
  <cp:lastModifiedBy>Seyed Pendar Tofighi</cp:lastModifiedBy>
  <dcterms:created xsi:type="dcterms:W3CDTF">2021-08-20T15:20:32Z</dcterms:created>
  <dcterms:modified xsi:type="dcterms:W3CDTF">2021-11-09T07:35:25Z</dcterms:modified>
</cp:coreProperties>
</file>