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PMLS\Downloads\Excel_Projecst\"/>
    </mc:Choice>
  </mc:AlternateContent>
  <xr:revisionPtr revIDLastSave="0" documentId="13_ncr:1_{DD9FC0B3-BB65-43B0-8434-5C9CFD38097A}" xr6:coauthVersionLast="47" xr6:coauthVersionMax="47" xr10:uidLastSave="{00000000-0000-0000-0000-000000000000}"/>
  <bookViews>
    <workbookView xWindow="-110" yWindow="-110" windowWidth="19420" windowHeight="10420" activeTab="2" xr2:uid="{AA3C1E50-38F1-6644-B051-514CE6CAA6A2}"/>
  </bookViews>
  <sheets>
    <sheet name="Analyze" sheetId="7" r:id="rId1"/>
    <sheet name="Data" sheetId="1" r:id="rId2"/>
    <sheet name="Dashboard" sheetId="6" r:id="rId3"/>
  </sheets>
  <definedNames>
    <definedName name="Slicer_Region">#N/A</definedName>
    <definedName name="Slicer_Years__Invoice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9" i="7" l="1"/>
  <c r="G39" i="7"/>
  <c r="H39" i="7"/>
  <c r="F40" i="7"/>
  <c r="G40" i="7"/>
  <c r="H40" i="7"/>
  <c r="F41" i="7"/>
  <c r="G41" i="7"/>
  <c r="H41" i="7"/>
  <c r="F42" i="7"/>
  <c r="G42" i="7"/>
  <c r="H42" i="7"/>
  <c r="F43" i="7"/>
  <c r="G43" i="7"/>
  <c r="H43" i="7"/>
  <c r="F44" i="7"/>
  <c r="G44" i="7"/>
  <c r="H44" i="7"/>
  <c r="F45" i="7"/>
  <c r="G45" i="7"/>
  <c r="H45" i="7"/>
  <c r="E42" i="7"/>
  <c r="E39" i="7"/>
  <c r="H12" i="6"/>
  <c r="I12" i="6"/>
  <c r="J12" i="6"/>
  <c r="H13" i="6"/>
  <c r="I13" i="6"/>
  <c r="J13" i="6"/>
  <c r="H14" i="6"/>
  <c r="I14" i="6"/>
  <c r="J14" i="6"/>
  <c r="H15" i="6"/>
  <c r="I15" i="6"/>
  <c r="J15" i="6"/>
  <c r="H16" i="6"/>
  <c r="I16" i="6"/>
  <c r="J16" i="6"/>
  <c r="I17" i="6"/>
  <c r="J17" i="6"/>
  <c r="I11" i="6"/>
  <c r="J11" i="6"/>
  <c r="H11" i="6"/>
  <c r="C12" i="6"/>
  <c r="D12" i="6"/>
  <c r="E12" i="6"/>
  <c r="C13" i="6"/>
  <c r="D13" i="6"/>
  <c r="E13" i="6"/>
  <c r="C14" i="6"/>
  <c r="D14" i="6"/>
  <c r="E14" i="6"/>
  <c r="C15" i="6"/>
  <c r="D15" i="6"/>
  <c r="E15" i="6"/>
  <c r="C16" i="6"/>
  <c r="D16" i="6"/>
  <c r="E16" i="6"/>
  <c r="D17" i="6"/>
  <c r="E17" i="6"/>
  <c r="D11" i="6"/>
  <c r="E11" i="6"/>
  <c r="C11" i="6"/>
  <c r="F15" i="6" l="1"/>
  <c r="K11" i="6"/>
  <c r="K14" i="6"/>
  <c r="K16" i="6"/>
  <c r="K12" i="6"/>
  <c r="F16" i="6"/>
  <c r="F14" i="6"/>
  <c r="F13" i="6"/>
  <c r="F17" i="6"/>
  <c r="K17" i="6"/>
  <c r="K13" i="6"/>
  <c r="K15" i="6"/>
  <c r="F11" i="6"/>
  <c r="F12" i="6"/>
</calcChain>
</file>

<file path=xl/sharedStrings.xml><?xml version="1.0" encoding="utf-8"?>
<sst xmlns="http://schemas.openxmlformats.org/spreadsheetml/2006/main" count="48311" uniqueCount="155">
  <si>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</si>
  <si>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</si>
  <si>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</si>
  <si>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</si>
  <si>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</si>
  <si>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</si>
  <si>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</si>
  <si>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</si>
  <si>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</si>
  <si>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</si>
  <si>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</si>
  <si>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</si>
  <si>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</si>
  <si>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</si>
  <si>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</si>
  <si>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</si>
  <si>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</si>
  <si>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</si>
  <si>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</si>
  <si>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</si>
  <si>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</si>
  <si>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</si>
  <si>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</si>
  <si>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</si>
  <si>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</si>
  <si>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</si>
  <si>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</si>
  <si>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</si>
  <si>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</si>
  <si>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</si>
  <si>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</si>
  <si>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</si>
  <si>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</si>
  <si>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</si>
  <si>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</si>
  <si>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</si>
  <si>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</si>
  <si>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</si>
  <si>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</si>
  <si>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</si>
  <si>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</si>
  <si>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</si>
  <si>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</si>
  <si>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</si>
  <si>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</si>
  <si>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</si>
  <si>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</si>
  <si>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</si>
  <si>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</si>
  <si>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</si>
  <si>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</si>
  <si>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</si>
  <si>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</si>
  <si>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</si>
  <si>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</si>
  <si>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</si>
  <si>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</si>
  <si>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</si>
  <si>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</si>
  <si>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</si>
  <si>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</si>
  <si>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</si>
  <si>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</si>
  <si>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</si>
  <si>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</si>
  <si>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</si>
  <si>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</si>
  <si>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</si>
  <si>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</si>
  <si>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</si>
  <si>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</si>
  <si>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</si>
  <si>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</si>
  <si>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</si>
  <si>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</si>
  <si>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</si>
  <si>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</si>
  <si>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</si>
  <si>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</si>
  <si>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</si>
  <si>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</si>
  <si>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</si>
  <si>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</si>
  <si>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</si>
  <si>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</si>
  <si>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</si>
  <si>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</si>
  <si>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</si>
  <si>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</si>
  <si>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</si>
  <si>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</si>
  <si>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</si>
  <si>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</si>
  <si>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</si>
  <si>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</si>
  <si>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</si>
  <si>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</si>
  <si>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</si>
  <si>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</si>
  <si>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</si>
  <si>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</si>
  <si>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</si>
  <si>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</si>
  <si>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</si>
  <si>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</si>
  <si>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</si>
  <si>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</si>
  <si>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</si>
  <si>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</si>
  <si>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</si>
  <si>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</si>
  <si>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</si>
  <si>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</si>
  <si>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</si>
  <si>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</si>
  <si>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</si>
  <si>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</si>
  <si>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</si>
  <si>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</si>
  <si>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</si>
  <si>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</si>
  <si>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</si>
  <si>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</si>
  <si>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</si>
  <si>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</si>
  <si>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</si>
  <si>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</si>
  <si>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</si>
  <si>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</si>
  <si>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</si>
  <si>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</si>
  <si>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</si>
  <si>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Retailer</t>
  </si>
  <si>
    <t>Brand</t>
  </si>
  <si>
    <t>Sales 2022</t>
  </si>
  <si>
    <t>Sales 2023</t>
  </si>
  <si>
    <t>Variance</t>
  </si>
  <si>
    <t>Sales and Operating Profit Margin by Quarter</t>
  </si>
  <si>
    <t>Sum of Total Sales</t>
  </si>
  <si>
    <t>Sum of Units Sold</t>
  </si>
  <si>
    <t>Average of Price per Unit</t>
  </si>
  <si>
    <t>Sum of Operating Profit</t>
  </si>
  <si>
    <t>Row Labels</t>
  </si>
  <si>
    <t>Grand Total</t>
  </si>
  <si>
    <t>Column Labels</t>
  </si>
  <si>
    <t>2022</t>
  </si>
  <si>
    <t>2023</t>
  </si>
  <si>
    <t>Qtr1</t>
  </si>
  <si>
    <t>Qtr2</t>
  </si>
  <si>
    <t>Qtr3</t>
  </si>
  <si>
    <t>Qtr4</t>
  </si>
  <si>
    <t>Total</t>
  </si>
  <si>
    <t>Average of Operating Margin</t>
  </si>
  <si>
    <t>Years (Invoice Date)</t>
  </si>
  <si>
    <t>Quarters (Invoice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</si>
</sst>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9"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2"/>
      <color theme="3" tint="-0.499984740745262"/>
      <name val="Calibri"/>
      <family val="2"/>
      <scheme val="minor"/>
    </font>
    <font>
      <sz val="12"/>
      <name val="Calibri"/>
      <family val="2"/>
      <scheme val="minor"/>
    </font>
    <font>
      <sz val="12"/>
      <color theme="0"/>
      <name val="Calibri"/>
      <family val="2"/>
      <scheme val="minor"/>
    </font>
    <font>
      <b/>
      <sz val="12"/>
      <color theme="1"/>
      <name val="Calibri"/>
      <family val="2"/>
      <scheme val="minor"/>
    </font>
  </fonts>
  <fills count="6">
    <fill>
      <patternFill patternType="none"/>
    </fill>
    <fill>
      <patternFill patternType="gray125"/>
    </fill>
    <fill>
      <patternFill patternType="solid">
        <fgColor rgb="FF2A3E68"/>
        <bgColor indexed="64"/>
      </patternFill>
    </fill>
    <fill>
      <patternFill patternType="solid">
        <fgColor theme="3" tint="-0.249977111117893"/>
        <bgColor indexed="64"/>
      </patternFill>
    </fill>
    <fill>
      <patternFill patternType="solid">
        <fgColor theme="3" tint="0.39997558519241921"/>
        <bgColor indexed="64"/>
      </patternFill>
    </fill>
    <fill>
      <patternFill patternType="solid">
        <fgColor theme="2" tint="-9.9978637043366805E-2"/>
        <bgColor indexed="64"/>
      </patternFill>
    </fill>
  </fills>
  <borders count="12">
    <border>
      <left/>
      <right/>
      <top/>
      <bottom/>
      <diagonal/>
    </border>
    <border>
      <left/>
      <right/>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6" fillId="3" borderId="0" xfId="0" applyFont="1" applyFill="1"/>
    <xf numFmtId="0" fontId="5" fillId="3" borderId="0" xfId="0" applyFont="1" applyFill="1"/>
    <xf numFmtId="0" fontId="7" fillId="3" borderId="0" xfId="0" applyFont="1" applyFill="1" applyAlignment="1">
      <alignment horizontal="centerContinuous"/>
    </xf>
    <xf numFmtId="0" fontId="2" fillId="3" borderId="0" xfId="0" applyFont="1" applyFill="1" applyAlignment="1">
      <alignment horizontal="centerContinuous"/>
    </xf>
    <xf numFmtId="0" fontId="2" fillId="4"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6" fontId="0" fillId="0" borderId="0" xfId="0" applyNumberFormat="1"/>
    <xf numFmtId="3" fontId="0" fillId="0" borderId="0" xfId="0" applyNumberFormat="1"/>
    <xf numFmtId="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8" fillId="5" borderId="11" xfId="0" applyFont="1" applyFill="1" applyBorder="1"/>
    <xf numFmtId="3" fontId="8" fillId="5" borderId="11" xfId="0" applyNumberFormat="1" applyFont="1" applyFill="1" applyBorder="1"/>
    <xf numFmtId="9" fontId="0" fillId="0" borderId="0" xfId="0" applyNumberFormat="1"/>
  </cellXfs>
  <cellStyles count="2">
    <cellStyle name="Hyperlink 2" xfId="1" xr:uid="{229837FD-7C70-47AC-B854-CBC5538B0B97}"/>
    <cellStyle name="Normal" xfId="0" builtinId="0"/>
  </cellStyles>
  <dxfs count="15">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c:v>
          </c:tx>
          <c:spPr>
            <a:solidFill>
              <a:schemeClr val="tx2">
                <a:lumMod val="75000"/>
              </a:schemeClr>
            </a:solidFill>
            <a:ln>
              <a:noFill/>
            </a:ln>
            <a:effectLst/>
          </c:spPr>
          <c:invertIfNegative val="0"/>
          <c:cat>
            <c:multiLvlStrRef>
              <c:f>Analyze!$E$39:$F$45</c:f>
              <c:multiLvlStrCache>
                <c:ptCount val="7"/>
                <c:lvl>
                  <c:pt idx="0">
                    <c:v>Qtr1</c:v>
                  </c:pt>
                  <c:pt idx="1">
                    <c:v>Qtr2</c:v>
                  </c:pt>
                  <c:pt idx="2">
                    <c:v>Qtr3</c:v>
                  </c:pt>
                  <c:pt idx="3">
                    <c:v>Qtr4</c:v>
                  </c:pt>
                  <c:pt idx="4">
                    <c:v>Qtr1</c:v>
                  </c:pt>
                  <c:pt idx="5">
                    <c:v>Qtr2</c:v>
                  </c:pt>
                  <c:pt idx="6">
                    <c:v>Qtr3</c:v>
                  </c:pt>
                </c:lvl>
                <c:lvl>
                  <c:pt idx="0">
                    <c:v>2022</c:v>
                  </c:pt>
                  <c:pt idx="3">
                    <c:v>0</c:v>
                  </c:pt>
                </c:lvl>
              </c:multiLvlStrCache>
            </c:multiLvlStrRef>
          </c:cat>
          <c:val>
            <c:numRef>
              <c:f>Analyze!$G$39:$G$45</c:f>
              <c:numCache>
                <c:formatCode>General</c:formatCode>
                <c:ptCount val="7"/>
                <c:pt idx="0">
                  <c:v>692776.09999999986</c:v>
                </c:pt>
                <c:pt idx="1">
                  <c:v>644203.89999999932</c:v>
                </c:pt>
                <c:pt idx="2">
                  <c:v>719170.39999999979</c:v>
                </c:pt>
                <c:pt idx="3">
                  <c:v>367582.10000000015</c:v>
                </c:pt>
                <c:pt idx="4">
                  <c:v>1877584.300000001</c:v>
                </c:pt>
                <c:pt idx="5">
                  <c:v>2379424.800000004</c:v>
                </c:pt>
                <c:pt idx="6">
                  <c:v>2805752.5000000005</c:v>
                </c:pt>
              </c:numCache>
            </c:numRef>
          </c:val>
          <c:extLst>
            <c:ext xmlns:c16="http://schemas.microsoft.com/office/drawing/2014/chart" uri="{C3380CC4-5D6E-409C-BE32-E72D297353CC}">
              <c16:uniqueId val="{00000000-B183-4E59-BC08-A11FEFD5538C}"/>
            </c:ext>
          </c:extLst>
        </c:ser>
        <c:dLbls>
          <c:showLegendKey val="0"/>
          <c:showVal val="0"/>
          <c:showCatName val="0"/>
          <c:showSerName val="0"/>
          <c:showPercent val="0"/>
          <c:showBubbleSize val="0"/>
        </c:dLbls>
        <c:gapWidth val="219"/>
        <c:overlap val="-27"/>
        <c:axId val="810758784"/>
        <c:axId val="810764544"/>
      </c:barChart>
      <c:lineChart>
        <c:grouping val="standard"/>
        <c:varyColors val="0"/>
        <c:ser>
          <c:idx val="1"/>
          <c:order val="1"/>
          <c:tx>
            <c:v>Operating Profit Margin</c:v>
          </c:tx>
          <c:spPr>
            <a:ln w="28575" cap="rnd">
              <a:solidFill>
                <a:schemeClr val="accent2">
                  <a:lumMod val="75000"/>
                </a:schemeClr>
              </a:solidFill>
              <a:round/>
            </a:ln>
            <a:effectLst/>
          </c:spPr>
          <c:marker>
            <c:symbol val="circle"/>
            <c:size val="5"/>
            <c:spPr>
              <a:solidFill>
                <a:schemeClr val="bg1">
                  <a:lumMod val="95000"/>
                </a:schemeClr>
              </a:solidFill>
              <a:ln w="12700">
                <a:solidFill>
                  <a:schemeClr val="accent2">
                    <a:lumMod val="75000"/>
                  </a:schemeClr>
                </a:solidFill>
              </a:ln>
              <a:effectLst/>
            </c:spPr>
          </c:marker>
          <c:cat>
            <c:multiLvlStrRef>
              <c:f>Analyze!$E$39:$F$45</c:f>
              <c:multiLvlStrCache>
                <c:ptCount val="7"/>
                <c:lvl>
                  <c:pt idx="0">
                    <c:v>Qtr1</c:v>
                  </c:pt>
                  <c:pt idx="1">
                    <c:v>Qtr2</c:v>
                  </c:pt>
                  <c:pt idx="2">
                    <c:v>Qtr3</c:v>
                  </c:pt>
                  <c:pt idx="3">
                    <c:v>Qtr4</c:v>
                  </c:pt>
                  <c:pt idx="4">
                    <c:v>Qtr1</c:v>
                  </c:pt>
                  <c:pt idx="5">
                    <c:v>Qtr2</c:v>
                  </c:pt>
                  <c:pt idx="6">
                    <c:v>Qtr3</c:v>
                  </c:pt>
                </c:lvl>
                <c:lvl>
                  <c:pt idx="0">
                    <c:v>2022</c:v>
                  </c:pt>
                  <c:pt idx="3">
                    <c:v>0</c:v>
                  </c:pt>
                </c:lvl>
              </c:multiLvlStrCache>
            </c:multiLvlStrRef>
          </c:cat>
          <c:val>
            <c:numRef>
              <c:f>Analyze!$H$39:$H$45</c:f>
              <c:numCache>
                <c:formatCode>General</c:formatCode>
                <c:ptCount val="7"/>
                <c:pt idx="0">
                  <c:v>0.40174683544303763</c:v>
                </c:pt>
                <c:pt idx="1">
                  <c:v>0.40000000000000013</c:v>
                </c:pt>
                <c:pt idx="2">
                  <c:v>0.41026548672566376</c:v>
                </c:pt>
                <c:pt idx="3">
                  <c:v>0.40243816254416953</c:v>
                </c:pt>
                <c:pt idx="4">
                  <c:v>0.41657045009784782</c:v>
                </c:pt>
                <c:pt idx="5">
                  <c:v>0.42755819477434692</c:v>
                </c:pt>
                <c:pt idx="6">
                  <c:v>0.4347017045454537</c:v>
                </c:pt>
              </c:numCache>
            </c:numRef>
          </c:val>
          <c:smooth val="0"/>
          <c:extLst>
            <c:ext xmlns:c16="http://schemas.microsoft.com/office/drawing/2014/chart" uri="{C3380CC4-5D6E-409C-BE32-E72D297353CC}">
              <c16:uniqueId val="{00000001-B183-4E59-BC08-A11FEFD5538C}"/>
            </c:ext>
          </c:extLst>
        </c:ser>
        <c:dLbls>
          <c:showLegendKey val="0"/>
          <c:showVal val="0"/>
          <c:showCatName val="0"/>
          <c:showSerName val="0"/>
          <c:showPercent val="0"/>
          <c:showBubbleSize val="0"/>
        </c:dLbls>
        <c:marker val="1"/>
        <c:smooth val="0"/>
        <c:axId val="810762624"/>
        <c:axId val="810776064"/>
      </c:lineChart>
      <c:catAx>
        <c:axId val="8107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64544"/>
        <c:crosses val="autoZero"/>
        <c:auto val="1"/>
        <c:lblAlgn val="ctr"/>
        <c:lblOffset val="100"/>
        <c:noMultiLvlLbl val="0"/>
      </c:catAx>
      <c:valAx>
        <c:axId val="810764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58784"/>
        <c:crosses val="autoZero"/>
        <c:crossBetween val="between"/>
      </c:valAx>
      <c:valAx>
        <c:axId val="810776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62624"/>
        <c:crosses val="max"/>
        <c:crossBetween val="between"/>
      </c:valAx>
      <c:catAx>
        <c:axId val="810762624"/>
        <c:scaling>
          <c:orientation val="minMax"/>
        </c:scaling>
        <c:delete val="1"/>
        <c:axPos val="b"/>
        <c:numFmt formatCode="General" sourceLinked="1"/>
        <c:majorTickMark val="out"/>
        <c:minorTickMark val="none"/>
        <c:tickLblPos val="nextTo"/>
        <c:crossAx val="8107760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50800</xdr:colOff>
      <xdr:row>0</xdr:row>
      <xdr:rowOff>173902</xdr:rowOff>
    </xdr:from>
    <xdr:to>
      <xdr:col>11</xdr:col>
      <xdr:colOff>38100</xdr:colOff>
      <xdr:row>3</xdr:row>
      <xdr:rowOff>73748</xdr:rowOff>
    </xdr:to>
    <xdr:sp macro="" textlink="">
      <xdr:nvSpPr>
        <xdr:cNvPr id="2" name="Rectangle 1">
          <a:extLst>
            <a:ext uri="{FF2B5EF4-FFF2-40B4-BE49-F238E27FC236}">
              <a16:creationId xmlns:a16="http://schemas.microsoft.com/office/drawing/2014/main" id="{E6D05811-F6B6-CAC0-19F7-B4C7FD06C99F}"/>
            </a:ext>
          </a:extLst>
        </xdr:cNvPr>
        <xdr:cNvSpPr/>
      </xdr:nvSpPr>
      <xdr:spPr>
        <a:xfrm>
          <a:off x="2266950" y="173902"/>
          <a:ext cx="7645400" cy="490396"/>
        </a:xfrm>
        <a:prstGeom prst="rect">
          <a:avLst/>
        </a:prstGeom>
        <a:solidFill>
          <a:schemeClr val="tx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Coca-Cola</a:t>
          </a:r>
          <a:r>
            <a:rPr lang="en-US" sz="2000" b="1" baseline="0"/>
            <a:t> USA Retailer Dashboard</a:t>
          </a:r>
          <a:endParaRPr lang="en-US" sz="2000" b="1"/>
        </a:p>
      </xdr:txBody>
    </xdr:sp>
    <xdr:clientData/>
  </xdr:twoCellAnchor>
  <xdr:twoCellAnchor>
    <xdr:from>
      <xdr:col>2</xdr:col>
      <xdr:colOff>63500</xdr:colOff>
      <xdr:row>4</xdr:row>
      <xdr:rowOff>34202</xdr:rowOff>
    </xdr:from>
    <xdr:to>
      <xdr:col>3</xdr:col>
      <xdr:colOff>565150</xdr:colOff>
      <xdr:row>6</xdr:row>
      <xdr:rowOff>130898</xdr:rowOff>
    </xdr:to>
    <xdr:sp macro="" textlink="">
      <xdr:nvSpPr>
        <xdr:cNvPr id="8" name="Rectangle 7">
          <a:extLst>
            <a:ext uri="{FF2B5EF4-FFF2-40B4-BE49-F238E27FC236}">
              <a16:creationId xmlns:a16="http://schemas.microsoft.com/office/drawing/2014/main" id="{70E85185-EEBA-D0B3-C139-42FF4082D142}"/>
            </a:ext>
          </a:extLst>
        </xdr:cNvPr>
        <xdr:cNvSpPr/>
      </xdr:nvSpPr>
      <xdr:spPr>
        <a:xfrm>
          <a:off x="2279650" y="821602"/>
          <a:ext cx="1352550" cy="490396"/>
        </a:xfrm>
        <a:prstGeom prst="rect">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Total Sales</a:t>
          </a:r>
        </a:p>
      </xdr:txBody>
    </xdr:sp>
    <xdr:clientData/>
  </xdr:twoCellAnchor>
  <xdr:twoCellAnchor>
    <xdr:from>
      <xdr:col>4</xdr:col>
      <xdr:colOff>279400</xdr:colOff>
      <xdr:row>4</xdr:row>
      <xdr:rowOff>27852</xdr:rowOff>
    </xdr:from>
    <xdr:to>
      <xdr:col>5</xdr:col>
      <xdr:colOff>781050</xdr:colOff>
      <xdr:row>6</xdr:row>
      <xdr:rowOff>124548</xdr:rowOff>
    </xdr:to>
    <xdr:sp macro="" textlink="">
      <xdr:nvSpPr>
        <xdr:cNvPr id="9" name="Rectangle 8">
          <a:extLst>
            <a:ext uri="{FF2B5EF4-FFF2-40B4-BE49-F238E27FC236}">
              <a16:creationId xmlns:a16="http://schemas.microsoft.com/office/drawing/2014/main" id="{58DF7E5A-7223-0C03-02EF-FA2CB85BF337}"/>
            </a:ext>
          </a:extLst>
        </xdr:cNvPr>
        <xdr:cNvSpPr/>
      </xdr:nvSpPr>
      <xdr:spPr>
        <a:xfrm>
          <a:off x="4197350" y="815252"/>
          <a:ext cx="1352550" cy="490396"/>
        </a:xfrm>
        <a:prstGeom prst="rect">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Units Sold</a:t>
          </a:r>
        </a:p>
      </xdr:txBody>
    </xdr:sp>
    <xdr:clientData/>
  </xdr:twoCellAnchor>
  <xdr:twoCellAnchor>
    <xdr:from>
      <xdr:col>9</xdr:col>
      <xdr:colOff>184150</xdr:colOff>
      <xdr:row>4</xdr:row>
      <xdr:rowOff>40552</xdr:rowOff>
    </xdr:from>
    <xdr:to>
      <xdr:col>10</xdr:col>
      <xdr:colOff>831850</xdr:colOff>
      <xdr:row>6</xdr:row>
      <xdr:rowOff>137248</xdr:rowOff>
    </xdr:to>
    <xdr:sp macro="" textlink="">
      <xdr:nvSpPr>
        <xdr:cNvPr id="10" name="Rectangle 9">
          <a:extLst>
            <a:ext uri="{FF2B5EF4-FFF2-40B4-BE49-F238E27FC236}">
              <a16:creationId xmlns:a16="http://schemas.microsoft.com/office/drawing/2014/main" id="{B5192EAB-A270-EB81-D359-A24E7F3278BC}"/>
            </a:ext>
          </a:extLst>
        </xdr:cNvPr>
        <xdr:cNvSpPr/>
      </xdr:nvSpPr>
      <xdr:spPr>
        <a:xfrm>
          <a:off x="7943850" y="827952"/>
          <a:ext cx="1498600" cy="490396"/>
        </a:xfrm>
        <a:prstGeom prst="rect">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b="1"/>
            <a:t>Total Operating Profit</a:t>
          </a:r>
        </a:p>
      </xdr:txBody>
    </xdr:sp>
    <xdr:clientData/>
  </xdr:twoCellAnchor>
  <xdr:twoCellAnchor>
    <xdr:from>
      <xdr:col>7</xdr:col>
      <xdr:colOff>12700</xdr:colOff>
      <xdr:row>4</xdr:row>
      <xdr:rowOff>40552</xdr:rowOff>
    </xdr:from>
    <xdr:to>
      <xdr:col>8</xdr:col>
      <xdr:colOff>514350</xdr:colOff>
      <xdr:row>6</xdr:row>
      <xdr:rowOff>137248</xdr:rowOff>
    </xdr:to>
    <xdr:sp macro="" textlink="">
      <xdr:nvSpPr>
        <xdr:cNvPr id="11" name="Rectangle 10">
          <a:extLst>
            <a:ext uri="{FF2B5EF4-FFF2-40B4-BE49-F238E27FC236}">
              <a16:creationId xmlns:a16="http://schemas.microsoft.com/office/drawing/2014/main" id="{9FD65CAD-DD55-F50D-F208-0A4A7D653B5A}"/>
            </a:ext>
          </a:extLst>
        </xdr:cNvPr>
        <xdr:cNvSpPr/>
      </xdr:nvSpPr>
      <xdr:spPr>
        <a:xfrm>
          <a:off x="6070600" y="827952"/>
          <a:ext cx="1352550" cy="490396"/>
        </a:xfrm>
        <a:prstGeom prst="rect">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Average Price</a:t>
          </a:r>
        </a:p>
      </xdr:txBody>
    </xdr:sp>
    <xdr:clientData/>
  </xdr:twoCellAnchor>
  <xdr:twoCellAnchor editAs="oneCell">
    <xdr:from>
      <xdr:col>0</xdr:col>
      <xdr:colOff>342902</xdr:colOff>
      <xdr:row>0</xdr:row>
      <xdr:rowOff>139700</xdr:rowOff>
    </xdr:from>
    <xdr:to>
      <xdr:col>0</xdr:col>
      <xdr:colOff>1691504</xdr:colOff>
      <xdr:row>2</xdr:row>
      <xdr:rowOff>169124</xdr:rowOff>
    </xdr:to>
    <xdr:pic>
      <xdr:nvPicPr>
        <xdr:cNvPr id="13" name="Picture 12">
          <a:extLst>
            <a:ext uri="{FF2B5EF4-FFF2-40B4-BE49-F238E27FC236}">
              <a16:creationId xmlns:a16="http://schemas.microsoft.com/office/drawing/2014/main" id="{61E19DC0-080D-AA53-22E4-F8369BC0C0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2" y="139700"/>
          <a:ext cx="1348602" cy="423124"/>
        </a:xfrm>
        <a:prstGeom prst="rect">
          <a:avLst/>
        </a:prstGeom>
      </xdr:spPr>
    </xdr:pic>
    <xdr:clientData/>
  </xdr:twoCellAnchor>
  <xdr:twoCellAnchor editAs="oneCell">
    <xdr:from>
      <xdr:col>9</xdr:col>
      <xdr:colOff>825500</xdr:colOff>
      <xdr:row>1</xdr:row>
      <xdr:rowOff>22803</xdr:rowOff>
    </xdr:from>
    <xdr:to>
      <xdr:col>10</xdr:col>
      <xdr:colOff>812800</xdr:colOff>
      <xdr:row>3</xdr:row>
      <xdr:rowOff>44549</xdr:rowOff>
    </xdr:to>
    <xdr:pic>
      <xdr:nvPicPr>
        <xdr:cNvPr id="17" name="Picture 16">
          <a:extLst>
            <a:ext uri="{FF2B5EF4-FFF2-40B4-BE49-F238E27FC236}">
              <a16:creationId xmlns:a16="http://schemas.microsoft.com/office/drawing/2014/main" id="{082B623F-CCA7-2CC8-6206-2BED582066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85200" y="219653"/>
          <a:ext cx="838200" cy="415446"/>
        </a:xfrm>
        <a:prstGeom prst="rect">
          <a:avLst/>
        </a:prstGeom>
      </xdr:spPr>
    </xdr:pic>
    <xdr:clientData/>
  </xdr:twoCellAnchor>
  <xdr:twoCellAnchor>
    <xdr:from>
      <xdr:col>2</xdr:col>
      <xdr:colOff>247650</xdr:colOff>
      <xdr:row>5</xdr:row>
      <xdr:rowOff>63500</xdr:rowOff>
    </xdr:from>
    <xdr:to>
      <xdr:col>3</xdr:col>
      <xdr:colOff>457200</xdr:colOff>
      <xdr:row>6</xdr:row>
      <xdr:rowOff>127000</xdr:rowOff>
    </xdr:to>
    <xdr:sp macro="" textlink="Analyze!A4">
      <xdr:nvSpPr>
        <xdr:cNvPr id="18" name="TextBox 17">
          <a:extLst>
            <a:ext uri="{FF2B5EF4-FFF2-40B4-BE49-F238E27FC236}">
              <a16:creationId xmlns:a16="http://schemas.microsoft.com/office/drawing/2014/main" id="{6983B075-716E-DF34-430B-5A179E27ED91}"/>
            </a:ext>
          </a:extLst>
        </xdr:cNvPr>
        <xdr:cNvSpPr txBox="1"/>
      </xdr:nvSpPr>
      <xdr:spPr>
        <a:xfrm>
          <a:off x="2463800" y="1047750"/>
          <a:ext cx="1060450" cy="26035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10DCE8-6564-4A20-A867-B033A74296C4}" type="TxLink">
            <a:rPr lang="en-US" sz="1400" b="1" i="0" u="none" strike="noStrike">
              <a:solidFill>
                <a:schemeClr val="bg1"/>
              </a:solidFill>
              <a:latin typeface="Calibri"/>
              <a:cs typeface="Calibri"/>
            </a:rPr>
            <a:pPr/>
            <a:t>$12,016,665 </a:t>
          </a:fld>
          <a:endParaRPr lang="en-US" sz="1200" b="1">
            <a:solidFill>
              <a:schemeClr val="bg1"/>
            </a:solidFill>
          </a:endParaRPr>
        </a:p>
      </xdr:txBody>
    </xdr:sp>
    <xdr:clientData/>
  </xdr:twoCellAnchor>
  <xdr:twoCellAnchor>
    <xdr:from>
      <xdr:col>4</xdr:col>
      <xdr:colOff>450850</xdr:colOff>
      <xdr:row>5</xdr:row>
      <xdr:rowOff>38100</xdr:rowOff>
    </xdr:from>
    <xdr:to>
      <xdr:col>5</xdr:col>
      <xdr:colOff>615950</xdr:colOff>
      <xdr:row>6</xdr:row>
      <xdr:rowOff>114300</xdr:rowOff>
    </xdr:to>
    <xdr:sp macro="" textlink="Analyze!B4">
      <xdr:nvSpPr>
        <xdr:cNvPr id="19" name="TextBox 18">
          <a:extLst>
            <a:ext uri="{FF2B5EF4-FFF2-40B4-BE49-F238E27FC236}">
              <a16:creationId xmlns:a16="http://schemas.microsoft.com/office/drawing/2014/main" id="{62033DF1-A045-FD64-B5F5-46F8A73F7B24}"/>
            </a:ext>
          </a:extLst>
        </xdr:cNvPr>
        <xdr:cNvSpPr txBox="1"/>
      </xdr:nvSpPr>
      <xdr:spPr>
        <a:xfrm>
          <a:off x="4368800" y="1022350"/>
          <a:ext cx="1016000" cy="27305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D272739-C17D-4803-863C-69A6D4764280}" type="TxLink">
            <a:rPr lang="en-US" sz="1400" b="1" i="0" u="none" strike="noStrike">
              <a:solidFill>
                <a:schemeClr val="bg1"/>
              </a:solidFill>
              <a:latin typeface="Calibri"/>
              <a:ea typeface="+mn-ea"/>
              <a:cs typeface="Calibri"/>
            </a:rPr>
            <a:pPr marL="0" indent="0"/>
            <a:t>24,788,610</a:t>
          </a:fld>
          <a:endParaRPr lang="en-US" sz="1400" b="1" i="0" u="none" strike="noStrike">
            <a:solidFill>
              <a:schemeClr val="bg1"/>
            </a:solidFill>
            <a:latin typeface="Calibri"/>
            <a:ea typeface="+mn-ea"/>
            <a:cs typeface="Calibri"/>
          </a:endParaRPr>
        </a:p>
      </xdr:txBody>
    </xdr:sp>
    <xdr:clientData/>
  </xdr:twoCellAnchor>
  <xdr:twoCellAnchor>
    <xdr:from>
      <xdr:col>7</xdr:col>
      <xdr:colOff>381000</xdr:colOff>
      <xdr:row>5</xdr:row>
      <xdr:rowOff>57150</xdr:rowOff>
    </xdr:from>
    <xdr:to>
      <xdr:col>8</xdr:col>
      <xdr:colOff>203200</xdr:colOff>
      <xdr:row>6</xdr:row>
      <xdr:rowOff>107950</xdr:rowOff>
    </xdr:to>
    <xdr:sp macro="" textlink="Analyze!C4">
      <xdr:nvSpPr>
        <xdr:cNvPr id="20" name="TextBox 19">
          <a:extLst>
            <a:ext uri="{FF2B5EF4-FFF2-40B4-BE49-F238E27FC236}">
              <a16:creationId xmlns:a16="http://schemas.microsoft.com/office/drawing/2014/main" id="{CD797633-4178-F0F7-4B9A-4FF8D3B52A11}"/>
            </a:ext>
          </a:extLst>
        </xdr:cNvPr>
        <xdr:cNvSpPr txBox="1"/>
      </xdr:nvSpPr>
      <xdr:spPr>
        <a:xfrm>
          <a:off x="6438900" y="1041400"/>
          <a:ext cx="673100" cy="24765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8A4DC00-7FB1-4BE2-B214-28BEEE4A294C}" type="TxLink">
            <a:rPr lang="en-US" sz="1400" b="1" i="0" u="none" strike="noStrike">
              <a:solidFill>
                <a:schemeClr val="bg1"/>
              </a:solidFill>
              <a:latin typeface="Calibri"/>
              <a:ea typeface="+mn-ea"/>
              <a:cs typeface="Calibri"/>
            </a:rPr>
            <a:pPr marL="0" indent="0"/>
            <a:t>$0.45 </a:t>
          </a:fld>
          <a:endParaRPr lang="en-US" sz="1400" b="1" i="0" u="none" strike="noStrike">
            <a:solidFill>
              <a:schemeClr val="bg1"/>
            </a:solidFill>
            <a:latin typeface="Calibri"/>
            <a:ea typeface="+mn-ea"/>
            <a:cs typeface="Calibri"/>
          </a:endParaRPr>
        </a:p>
      </xdr:txBody>
    </xdr:sp>
    <xdr:clientData/>
  </xdr:twoCellAnchor>
  <xdr:twoCellAnchor>
    <xdr:from>
      <xdr:col>9</xdr:col>
      <xdr:colOff>444500</xdr:colOff>
      <xdr:row>5</xdr:row>
      <xdr:rowOff>57150</xdr:rowOff>
    </xdr:from>
    <xdr:to>
      <xdr:col>10</xdr:col>
      <xdr:colOff>647700</xdr:colOff>
      <xdr:row>6</xdr:row>
      <xdr:rowOff>88900</xdr:rowOff>
    </xdr:to>
    <xdr:sp macro="" textlink="Analyze!D4">
      <xdr:nvSpPr>
        <xdr:cNvPr id="21" name="TextBox 20">
          <a:extLst>
            <a:ext uri="{FF2B5EF4-FFF2-40B4-BE49-F238E27FC236}">
              <a16:creationId xmlns:a16="http://schemas.microsoft.com/office/drawing/2014/main" id="{B5930B16-ECF8-416C-BC6D-C6BA6CF5999E}"/>
            </a:ext>
          </a:extLst>
        </xdr:cNvPr>
        <xdr:cNvSpPr txBox="1"/>
      </xdr:nvSpPr>
      <xdr:spPr>
        <a:xfrm>
          <a:off x="8204200" y="1041400"/>
          <a:ext cx="1054100" cy="22860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692D30-8512-4503-849A-16D5763FCD85}" type="TxLink">
            <a:rPr lang="en-US" sz="1400" b="1" i="0" u="none" strike="noStrike">
              <a:solidFill>
                <a:schemeClr val="bg1"/>
              </a:solidFill>
              <a:latin typeface="Calibri"/>
              <a:ea typeface="+mn-ea"/>
              <a:cs typeface="Calibri"/>
            </a:rPr>
            <a:pPr marL="0" indent="0"/>
            <a:t>$4,722,497 </a:t>
          </a:fld>
          <a:endParaRPr lang="en-US" sz="1400" b="1" i="0" u="none" strike="noStrike">
            <a:solidFill>
              <a:schemeClr val="bg1"/>
            </a:solidFill>
            <a:latin typeface="Calibri"/>
            <a:ea typeface="+mn-ea"/>
            <a:cs typeface="Calibri"/>
          </a:endParaRPr>
        </a:p>
      </xdr:txBody>
    </xdr:sp>
    <xdr:clientData/>
  </xdr:twoCellAnchor>
  <xdr:twoCellAnchor editAs="oneCell">
    <xdr:from>
      <xdr:col>0</xdr:col>
      <xdr:colOff>171450</xdr:colOff>
      <xdr:row>3</xdr:row>
      <xdr:rowOff>120651</xdr:rowOff>
    </xdr:from>
    <xdr:to>
      <xdr:col>0</xdr:col>
      <xdr:colOff>1803400</xdr:colOff>
      <xdr:row>13</xdr:row>
      <xdr:rowOff>76200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328D23E-2A81-450D-B80F-2038204AF6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1450" y="713318"/>
              <a:ext cx="1631950" cy="1931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14</xdr:row>
      <xdr:rowOff>38100</xdr:rowOff>
    </xdr:from>
    <xdr:to>
      <xdr:col>0</xdr:col>
      <xdr:colOff>1809750</xdr:colOff>
      <xdr:row>19</xdr:row>
      <xdr:rowOff>88900</xdr:rowOff>
    </xdr:to>
    <mc:AlternateContent xmlns:mc="http://schemas.openxmlformats.org/markup-compatibility/2006" xmlns:a14="http://schemas.microsoft.com/office/drawing/2010/main">
      <mc:Choice Requires="a14">
        <xdr:graphicFrame macro="">
          <xdr:nvGraphicFramePr>
            <xdr:cNvPr id="4" name="Years (Invoice Date)">
              <a:extLst>
                <a:ext uri="{FF2B5EF4-FFF2-40B4-BE49-F238E27FC236}">
                  <a16:creationId xmlns:a16="http://schemas.microsoft.com/office/drawing/2014/main" id="{D8BF9196-630B-412D-9A80-AC2AD441B96B}"/>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mlns="">
        <xdr:sp macro="" textlink="">
          <xdr:nvSpPr>
            <xdr:cNvPr id="0" name=""/>
            <xdr:cNvSpPr>
              <a:spLocks noTextEdit="1"/>
            </xdr:cNvSpPr>
          </xdr:nvSpPr>
          <xdr:spPr>
            <a:xfrm>
              <a:off x="171450" y="2803878"/>
              <a:ext cx="1638300" cy="1038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158750</xdr:colOff>
      <xdr:row>20</xdr:row>
      <xdr:rowOff>12700</xdr:rowOff>
    </xdr:from>
    <xdr:to>
      <xdr:col>0</xdr:col>
      <xdr:colOff>1816100</xdr:colOff>
      <xdr:row>21</xdr:row>
      <xdr:rowOff>146050</xdr:rowOff>
    </xdr:to>
    <xdr:sp macro="" textlink="">
      <xdr:nvSpPr>
        <xdr:cNvPr id="5" name="TextBox 4">
          <a:extLst>
            <a:ext uri="{FF2B5EF4-FFF2-40B4-BE49-F238E27FC236}">
              <a16:creationId xmlns:a16="http://schemas.microsoft.com/office/drawing/2014/main" id="{8B913BF6-3065-484E-A426-CD7DFB82CBB9}"/>
            </a:ext>
          </a:extLst>
        </xdr:cNvPr>
        <xdr:cNvSpPr txBox="1"/>
      </xdr:nvSpPr>
      <xdr:spPr>
        <a:xfrm>
          <a:off x="158750" y="3949700"/>
          <a:ext cx="1657350" cy="33020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1"/>
              </a:solidFill>
              <a:latin typeface="Calibri"/>
              <a:cs typeface="Calibri"/>
            </a:rPr>
            <a:t> Last</a:t>
          </a:r>
          <a:r>
            <a:rPr lang="en-US" sz="1200" b="1" i="0" u="none" strike="noStrike" baseline="0">
              <a:solidFill>
                <a:schemeClr val="bg1"/>
              </a:solidFill>
              <a:latin typeface="Calibri"/>
              <a:cs typeface="Calibri"/>
            </a:rPr>
            <a:t> Update Jan 2024</a:t>
          </a:r>
        </a:p>
        <a:p>
          <a:endParaRPr lang="en-US" sz="1200" b="1" i="0" u="none" strike="noStrike">
            <a:solidFill>
              <a:schemeClr val="bg1"/>
            </a:solidFill>
            <a:latin typeface="Calibri"/>
            <a:cs typeface="Calibri"/>
          </a:endParaRPr>
        </a:p>
      </xdr:txBody>
    </xdr:sp>
    <xdr:clientData/>
  </xdr:twoCellAnchor>
  <xdr:twoCellAnchor>
    <xdr:from>
      <xdr:col>2</xdr:col>
      <xdr:colOff>57150</xdr:colOff>
      <xdr:row>20</xdr:row>
      <xdr:rowOff>190500</xdr:rowOff>
    </xdr:from>
    <xdr:to>
      <xdr:col>10</xdr:col>
      <xdr:colOff>844550</xdr:colOff>
      <xdr:row>34</xdr:row>
      <xdr:rowOff>177800</xdr:rowOff>
    </xdr:to>
    <xdr:graphicFrame macro="">
      <xdr:nvGraphicFramePr>
        <xdr:cNvPr id="6" name="Chart 5">
          <a:extLst>
            <a:ext uri="{FF2B5EF4-FFF2-40B4-BE49-F238E27FC236}">
              <a16:creationId xmlns:a16="http://schemas.microsoft.com/office/drawing/2014/main" id="{F66EB0EE-4E1E-4660-947B-9B3425E84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zeb" refreshedDate="45888.541496064812" createdVersion="8" refreshedVersion="8" minRefreshableVersion="3" recordCount="9648" xr:uid="{B51C7690-4325-4CC1-A862-BB80E88A5FF4}">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1/1/2022"/>
          <s v="Jan"/>
          <s v="Feb"/>
          <s v="Mar"/>
          <s v="Apr"/>
          <s v="May"/>
          <s v="Jun"/>
          <s v="Jul"/>
          <s v="Aug"/>
          <s v="Sep"/>
          <s v="Oct"/>
          <s v="Nov"/>
          <s v="Dec"/>
          <s v="&gt;1/1/2024"/>
        </groupItems>
      </fieldGroup>
    </cacheField>
    <cacheField name="Quarters (Invoice Date)" numFmtId="0" databaseField="0">
      <fieldGroup base="2">
        <rangePr groupBy="quarters" startDate="2022-01-01T00:00:00" endDate="2024-01-01T00:00:00"/>
        <groupItems count="6">
          <s v="&lt;1/1/2022"/>
          <s v="Qtr1"/>
          <s v="Qtr2"/>
          <s v="Qtr3"/>
          <s v="Qtr4"/>
          <s v="&gt;1/1/2024"/>
        </groupItems>
      </fieldGroup>
    </cacheField>
    <cacheField name="Years (Invoice Date)" numFmtId="0" databaseField="0">
      <fieldGroup base="2">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1516697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D106D8-2454-463B-BE66-AB72B160993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C56" firstHeaderRow="1"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numFmtId="8" showAll="0"/>
    <pivotField numFmtId="3" showAll="0"/>
    <pivotField numFmtId="6" showAll="0"/>
    <pivotField numFmtId="6" showAll="0"/>
    <pivotField numFmtId="9"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4E2EE1-BF8B-4EFC-A614-C3631AED44D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6:D35" firstHeaderRow="0" firstDataRow="1" firstDataCol="2"/>
  <pivotFields count="15">
    <pivotField compact="0" outline="0" showAll="0">
      <items count="7">
        <item x="1"/>
        <item x="0"/>
        <item x="2"/>
        <item x="5"/>
        <item x="3"/>
        <item x="4"/>
        <item t="default"/>
      </items>
    </pivotField>
    <pivotField compact="0" outline="0" showAll="0"/>
    <pivotField compact="0" numFmtId="14" outline="0"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compact="0" outline="0" showAll="0">
      <items count="6">
        <item x="3"/>
        <item x="0"/>
        <item x="1"/>
        <item x="4"/>
        <item x="2"/>
        <item t="default"/>
      </items>
    </pivotField>
    <pivotField compact="0" outline="0" showAll="0"/>
    <pivotField compact="0" outline="0" showAll="0"/>
    <pivotField compact="0" outline="0" showAll="0">
      <items count="7">
        <item x="0"/>
        <item x="5"/>
        <item x="1"/>
        <item x="3"/>
        <item x="4"/>
        <item x="2"/>
        <item t="default"/>
      </items>
    </pivotField>
    <pivotField compact="0" numFmtId="8" outline="0" showAll="0"/>
    <pivotField compact="0" numFmtId="3" outline="0" showAll="0"/>
    <pivotField dataField="1" compact="0" numFmtId="6" outline="0" showAll="0"/>
    <pivotField compact="0" numFmtId="6" outline="0" showAll="0"/>
    <pivotField dataField="1" compact="0" numFmtId="9"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axis="axisRow" compact="0" outline="0" showAll="0">
      <items count="7">
        <item sd="0" x="0"/>
        <item sd="0" x="1"/>
        <item sd="0" x="2"/>
        <item sd="0" x="3"/>
        <item sd="0" x="4"/>
        <item sd="0" x="5"/>
        <item t="default"/>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numFmtId="6"/>
    <dataField name="Average of Operating Margin" fld="11" subtotal="average" baseField="14" baseItem="1"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1F946-C59F-4432-9EFB-D17CB6B941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D24"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C07900-AE3F-47FB-80F1-800658E3A5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14"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B213B2-6F16-4FB5-A822-1EE76155B7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8" showAll="0"/>
    <pivotField dataField="1" numFmtId="3" showAll="0"/>
    <pivotField dataField="1" numFmtId="6" showAll="0"/>
    <pivotField dataField="1" numFmtId="6"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6"/>
    <dataField name="Sum of Units Sold" fld="8" baseField="0" baseItem="1" numFmtId="3"/>
    <dataField name="Average of Price per Unit" fld="7" subtotal="average" baseField="0" baseItem="1" numFmtId="8"/>
    <dataField name="Sum of Operating Profit" fld="10"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E038FF-E054-4303-9BB2-D1C8C46E4D26}" sourceName="Region">
  <pivotTables>
    <pivotTable tabId="7" name="PivotTable1"/>
    <pivotTable tabId="7" name="PivotTable3"/>
    <pivotTable tabId="7" name="PivotTable4"/>
    <pivotTable tabId="7" name="PivotTable5"/>
  </pivotTables>
  <data>
    <tabular pivotCacheId="1516697612">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B06107B8-FD8A-43F1-9B0C-D7171D8E1C34}" sourceName="Years (Invoice Date)">
  <pivotTables>
    <pivotTable tabId="7" name="PivotTable1"/>
  </pivotTables>
  <data>
    <tabular pivotCacheId="1516697612">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17A3CD7-8D7A-44BC-9267-0DC40B75693D}" cache="Slicer_Region" caption="Region" rowHeight="262466"/>
  <slicer name="Years (Invoice Date)" xr10:uid="{2E62AB77-999A-41CD-BE32-DDD62D1A5260}" cache="Slicer_Years__Invoice_Date" caption="Years (Invoice Dat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4" dataDxfId="13" tableBorderDxfId="12">
  <autoFilter ref="B4:M9652" xr:uid="{241C6583-A395-494F-B34A-BA98EEB4132C}"/>
  <tableColumns count="12">
    <tableColumn id="1" xr3:uid="{72C602C4-76C4-4A75-933A-FDC9591C1526}" name="Retailer" dataDxfId="11"/>
    <tableColumn id="2" xr3:uid="{725FD838-82AA-427A-9CE2-6C04110A316D}" name="Retailer ID" dataDxfId="10"/>
    <tableColumn id="3" xr3:uid="{9C123582-20EA-467F-A5ED-8224D6001C00}" name="Invoice Date" dataDxfId="9"/>
    <tableColumn id="4" xr3:uid="{134DBAE7-3279-40E6-98D9-CBECFFFB85D5}" name="Region" dataDxfId="8"/>
    <tableColumn id="5" xr3:uid="{C2E2A540-5264-40E1-8C95-F5F8159FEF6D}" name="State" dataDxfId="7"/>
    <tableColumn id="6" xr3:uid="{6DD89386-635C-40C8-9606-F930BAB18D98}" name="City" dataDxfId="6"/>
    <tableColumn id="7" xr3:uid="{79044A14-8C29-4B84-AA06-8282B70BA02E}" name="Beverage Brand" dataDxfId="5"/>
    <tableColumn id="8" xr3:uid="{A75130C6-6732-4DA3-A42A-8ECCD7E66F61}" name="Price per Unit" dataDxfId="4"/>
    <tableColumn id="9" xr3:uid="{3E7FDD09-C8F4-41A0-8B3E-09F0A7E4D8AD}" name="Units Sold" dataDxfId="3"/>
    <tableColumn id="10" xr3:uid="{521D1DF4-DD00-4778-9BB1-91E31DADFF87}" name="Total Sales" dataDxfId="2"/>
    <tableColumn id="11" xr3:uid="{94400550-7002-4F21-A27B-497430EA373F}" name="Operating Profit" dataDxfId="1"/>
    <tableColumn id="12" xr3:uid="{2526BB74-C8C1-4549-9ED9-43B205AA3AC6}"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817BE-F176-4BD0-8124-888A8B7F826C}">
  <dimension ref="A3:H56"/>
  <sheetViews>
    <sheetView topLeftCell="B29" zoomScale="90" zoomScaleNormal="90" workbookViewId="0">
      <selection activeCell="E39" sqref="E39:H45"/>
    </sheetView>
  </sheetViews>
  <sheetFormatPr defaultRowHeight="15.5" x14ac:dyDescent="0.35"/>
  <cols>
    <col min="1" max="1" width="16.4140625" bestFit="1" customWidth="1"/>
    <col min="2" max="2" width="23.25" bestFit="1" customWidth="1"/>
    <col min="3" max="3" width="16.4140625" bestFit="1" customWidth="1"/>
    <col min="4" max="4" width="25.75" bestFit="1" customWidth="1"/>
    <col min="5" max="6" width="10.9140625" bestFit="1" customWidth="1"/>
    <col min="7" max="7" width="28.6640625" bestFit="1" customWidth="1"/>
    <col min="8" max="10" width="8.4140625" bestFit="1" customWidth="1"/>
    <col min="11" max="32" width="9.4140625" bestFit="1" customWidth="1"/>
    <col min="33" max="41" width="8.4140625" bestFit="1" customWidth="1"/>
    <col min="42" max="60" width="9.4140625" bestFit="1" customWidth="1"/>
    <col min="61" max="69" width="8.4140625" bestFit="1" customWidth="1"/>
    <col min="70" max="91" width="9.4140625" bestFit="1" customWidth="1"/>
    <col min="92" max="100" width="8.4140625" bestFit="1" customWidth="1"/>
    <col min="101" max="121" width="9.4140625" bestFit="1" customWidth="1"/>
    <col min="122" max="130" width="8.4140625" bestFit="1" customWidth="1"/>
    <col min="131" max="152" width="9.4140625" bestFit="1" customWidth="1"/>
    <col min="153" max="161" width="8.4140625" bestFit="1" customWidth="1"/>
    <col min="162" max="182" width="9.4140625" bestFit="1" customWidth="1"/>
    <col min="183" max="191" width="8.4140625" bestFit="1" customWidth="1"/>
    <col min="192" max="213" width="9.4140625" bestFit="1" customWidth="1"/>
    <col min="214" max="222" width="8.4140625" bestFit="1" customWidth="1"/>
    <col min="223" max="244" width="9.4140625" bestFit="1" customWidth="1"/>
    <col min="245" max="253" width="8.4140625" bestFit="1" customWidth="1"/>
    <col min="254" max="283" width="9.4140625" bestFit="1" customWidth="1"/>
    <col min="284" max="299" width="10.4140625" bestFit="1" customWidth="1"/>
    <col min="300" max="308" width="9.4140625" bestFit="1" customWidth="1"/>
    <col min="309" max="329" width="10.4140625" bestFit="1" customWidth="1"/>
    <col min="330" max="338" width="9.4140625" bestFit="1" customWidth="1"/>
    <col min="339" max="360" width="10.4140625" bestFit="1" customWidth="1"/>
    <col min="361" max="369" width="8.4140625" bestFit="1" customWidth="1"/>
    <col min="370" max="391" width="9.4140625" bestFit="1" customWidth="1"/>
    <col min="392" max="400" width="8.4140625" bestFit="1" customWidth="1"/>
    <col min="401" max="419" width="9.4140625" bestFit="1" customWidth="1"/>
    <col min="420" max="428" width="8.4140625" bestFit="1" customWidth="1"/>
    <col min="429" max="450" width="9.4140625" bestFit="1" customWidth="1"/>
    <col min="451" max="459" width="8.4140625" bestFit="1" customWidth="1"/>
    <col min="460" max="480" width="9.4140625" bestFit="1" customWidth="1"/>
    <col min="481" max="489" width="8.4140625" bestFit="1" customWidth="1"/>
    <col min="490" max="511" width="9.4140625" bestFit="1" customWidth="1"/>
    <col min="512" max="520" width="8.4140625" bestFit="1" customWidth="1"/>
    <col min="521" max="541" width="9.4140625" bestFit="1" customWidth="1"/>
    <col min="542" max="550" width="8.4140625" bestFit="1" customWidth="1"/>
    <col min="551" max="572" width="9.4140625" bestFit="1" customWidth="1"/>
    <col min="573" max="581" width="8.4140625" bestFit="1" customWidth="1"/>
    <col min="582" max="603" width="9.4140625" bestFit="1" customWidth="1"/>
    <col min="604" max="612" width="8.4140625" bestFit="1" customWidth="1"/>
    <col min="613" max="642" width="9.4140625" bestFit="1" customWidth="1"/>
    <col min="643" max="664" width="10.4140625" bestFit="1" customWidth="1"/>
    <col min="665" max="673" width="9.4140625" bestFit="1" customWidth="1"/>
    <col min="674" max="694" width="10.4140625" bestFit="1" customWidth="1"/>
    <col min="695" max="703" width="9.4140625" bestFit="1" customWidth="1"/>
    <col min="704" max="725" width="10.4140625" bestFit="1" customWidth="1"/>
    <col min="726" max="726" width="11.33203125" bestFit="1" customWidth="1"/>
  </cols>
  <sheetData>
    <row r="3" spans="1:4" x14ac:dyDescent="0.35">
      <c r="A3" t="s">
        <v>138</v>
      </c>
      <c r="B3" t="s">
        <v>139</v>
      </c>
      <c r="C3" t="s">
        <v>140</v>
      </c>
      <c r="D3" t="s">
        <v>141</v>
      </c>
    </row>
    <row r="4" spans="1:4" x14ac:dyDescent="0.35">
      <c r="A4" s="24">
        <v>12016664.999999965</v>
      </c>
      <c r="B4" s="25">
        <v>24788610</v>
      </c>
      <c r="C4" s="26">
        <v>0.45216625207296596</v>
      </c>
      <c r="D4" s="24">
        <v>4722496.7700000061</v>
      </c>
    </row>
    <row r="6" spans="1:4" x14ac:dyDescent="0.35">
      <c r="A6" s="27" t="s">
        <v>138</v>
      </c>
      <c r="B6" s="27" t="s">
        <v>144</v>
      </c>
    </row>
    <row r="7" spans="1:4" x14ac:dyDescent="0.35">
      <c r="A7" s="27" t="s">
        <v>142</v>
      </c>
      <c r="B7" t="s">
        <v>145</v>
      </c>
      <c r="C7" t="s">
        <v>146</v>
      </c>
      <c r="D7" t="s">
        <v>143</v>
      </c>
    </row>
    <row r="8" spans="1:4" x14ac:dyDescent="0.35">
      <c r="A8" s="28" t="s">
        <v>14</v>
      </c>
      <c r="B8" s="24">
        <v>499102.00000000017</v>
      </c>
      <c r="C8" s="24">
        <v>2268974.9000000032</v>
      </c>
      <c r="D8" s="24">
        <v>2768076.9000000032</v>
      </c>
    </row>
    <row r="9" spans="1:4" x14ac:dyDescent="0.35">
      <c r="A9" s="28" t="s">
        <v>19</v>
      </c>
      <c r="B9" s="24">
        <v>469270.69999999984</v>
      </c>
      <c r="C9" s="24">
        <v>1917827.7999999949</v>
      </c>
      <c r="D9" s="24">
        <v>2387098.4999999949</v>
      </c>
    </row>
    <row r="10" spans="1:4" x14ac:dyDescent="0.35">
      <c r="A10" s="28" t="s">
        <v>15</v>
      </c>
      <c r="B10" s="24">
        <v>423758.70000000007</v>
      </c>
      <c r="C10" s="24">
        <v>1633959.3000000005</v>
      </c>
      <c r="D10" s="24">
        <v>2057718.0000000005</v>
      </c>
    </row>
    <row r="11" spans="1:4" x14ac:dyDescent="0.35">
      <c r="A11" s="28" t="s">
        <v>17</v>
      </c>
      <c r="B11" s="24">
        <v>315489.20000000013</v>
      </c>
      <c r="C11" s="24">
        <v>1116062.9000000027</v>
      </c>
      <c r="D11" s="24">
        <v>1431552.1000000029</v>
      </c>
    </row>
    <row r="12" spans="1:4" x14ac:dyDescent="0.35">
      <c r="A12" s="28" t="s">
        <v>18</v>
      </c>
      <c r="B12" s="24">
        <v>349533.89999999997</v>
      </c>
      <c r="C12" s="24">
        <v>1302529.3000000012</v>
      </c>
      <c r="D12" s="24">
        <v>1652063.2000000011</v>
      </c>
    </row>
    <row r="13" spans="1:4" x14ac:dyDescent="0.35">
      <c r="A13" s="28" t="s">
        <v>16</v>
      </c>
      <c r="B13" s="24">
        <v>366577.99999999988</v>
      </c>
      <c r="C13" s="24">
        <v>1353578.2999999986</v>
      </c>
      <c r="D13" s="24">
        <v>1720156.2999999984</v>
      </c>
    </row>
    <row r="14" spans="1:4" x14ac:dyDescent="0.35">
      <c r="A14" s="28" t="s">
        <v>143</v>
      </c>
      <c r="B14" s="24">
        <v>2423732.5</v>
      </c>
      <c r="C14" s="24">
        <v>9592932.5000000019</v>
      </c>
      <c r="D14" s="24">
        <v>12016665.000000002</v>
      </c>
    </row>
    <row r="16" spans="1:4" x14ac:dyDescent="0.35">
      <c r="A16" s="27" t="s">
        <v>138</v>
      </c>
      <c r="B16" s="27" t="s">
        <v>144</v>
      </c>
    </row>
    <row r="17" spans="1:7" x14ac:dyDescent="0.35">
      <c r="A17" s="27" t="s">
        <v>142</v>
      </c>
      <c r="B17" t="s">
        <v>145</v>
      </c>
      <c r="C17" t="s">
        <v>146</v>
      </c>
      <c r="D17" t="s">
        <v>143</v>
      </c>
    </row>
    <row r="18" spans="1:7" x14ac:dyDescent="0.35">
      <c r="A18" s="28" t="s">
        <v>130</v>
      </c>
      <c r="B18" s="24">
        <v>276210</v>
      </c>
      <c r="C18" s="24">
        <v>1009698.7</v>
      </c>
      <c r="D18" s="24">
        <v>1285908.7</v>
      </c>
    </row>
    <row r="19" spans="1:7" x14ac:dyDescent="0.35">
      <c r="A19" s="28" t="s">
        <v>20</v>
      </c>
      <c r="B19" s="24">
        <v>466787.99999999994</v>
      </c>
      <c r="C19" s="24">
        <v>2327606.5000000019</v>
      </c>
      <c r="D19" s="24">
        <v>2794394.5000000019</v>
      </c>
    </row>
    <row r="20" spans="1:7" x14ac:dyDescent="0.35">
      <c r="A20" s="28" t="s">
        <v>127</v>
      </c>
      <c r="B20" s="24">
        <v>161210.1</v>
      </c>
      <c r="C20" s="24">
        <v>2262827.0999999978</v>
      </c>
      <c r="D20" s="24">
        <v>2424037.1999999979</v>
      </c>
    </row>
    <row r="21" spans="1:7" x14ac:dyDescent="0.35">
      <c r="A21" s="28" t="s">
        <v>129</v>
      </c>
      <c r="B21" s="24">
        <v>9250.3000000000011</v>
      </c>
      <c r="C21" s="24">
        <v>1341994.9999999998</v>
      </c>
      <c r="D21" s="24">
        <v>1351245.2999999998</v>
      </c>
    </row>
    <row r="22" spans="1:7" x14ac:dyDescent="0.35">
      <c r="A22" s="28" t="s">
        <v>126</v>
      </c>
      <c r="B22" s="24">
        <v>339912.5</v>
      </c>
      <c r="C22" s="24">
        <v>580211.00000000023</v>
      </c>
      <c r="D22" s="24">
        <v>920123.50000000023</v>
      </c>
    </row>
    <row r="23" spans="1:7" x14ac:dyDescent="0.35">
      <c r="A23" s="28" t="s">
        <v>128</v>
      </c>
      <c r="B23" s="24">
        <v>1170361.5999999996</v>
      </c>
      <c r="C23" s="24">
        <v>2070594.1999999993</v>
      </c>
      <c r="D23" s="24">
        <v>3240955.7999999989</v>
      </c>
    </row>
    <row r="24" spans="1:7" x14ac:dyDescent="0.35">
      <c r="A24" s="28" t="s">
        <v>143</v>
      </c>
      <c r="B24" s="24">
        <v>2423732.4999999995</v>
      </c>
      <c r="C24" s="24">
        <v>9592932.5</v>
      </c>
      <c r="D24" s="24">
        <v>12016665</v>
      </c>
    </row>
    <row r="26" spans="1:7" x14ac:dyDescent="0.35">
      <c r="A26" s="27" t="s">
        <v>153</v>
      </c>
      <c r="B26" s="27" t="s">
        <v>154</v>
      </c>
      <c r="C26" t="s">
        <v>138</v>
      </c>
      <c r="D26" t="s">
        <v>152</v>
      </c>
    </row>
    <row r="27" spans="1:7" x14ac:dyDescent="0.35">
      <c r="A27" t="s">
        <v>145</v>
      </c>
      <c r="B27" t="s">
        <v>147</v>
      </c>
      <c r="C27" s="24">
        <v>692776.09999999986</v>
      </c>
      <c r="D27" s="32">
        <v>0.40174683544303763</v>
      </c>
      <c r="E27" s="32"/>
    </row>
    <row r="28" spans="1:7" x14ac:dyDescent="0.35">
      <c r="B28" t="s">
        <v>148</v>
      </c>
      <c r="C28" s="24">
        <v>644203.89999999932</v>
      </c>
      <c r="D28" s="32">
        <v>0.40000000000000013</v>
      </c>
      <c r="E28" s="29"/>
      <c r="F28" s="24"/>
      <c r="G28" s="32"/>
    </row>
    <row r="29" spans="1:7" x14ac:dyDescent="0.35">
      <c r="B29" t="s">
        <v>149</v>
      </c>
      <c r="C29" s="24">
        <v>719170.39999999979</v>
      </c>
      <c r="D29" s="32">
        <v>0.41026548672566376</v>
      </c>
      <c r="E29" s="29"/>
      <c r="F29" s="24"/>
      <c r="G29" s="32"/>
    </row>
    <row r="30" spans="1:7" x14ac:dyDescent="0.35">
      <c r="B30" t="s">
        <v>150</v>
      </c>
      <c r="C30" s="24">
        <v>367582.10000000015</v>
      </c>
      <c r="D30" s="32">
        <v>0.40243816254416953</v>
      </c>
      <c r="E30" s="29"/>
      <c r="F30" s="24"/>
      <c r="G30" s="32"/>
    </row>
    <row r="31" spans="1:7" x14ac:dyDescent="0.35">
      <c r="A31" t="s">
        <v>146</v>
      </c>
      <c r="B31" t="s">
        <v>147</v>
      </c>
      <c r="C31" s="24">
        <v>1877584.300000001</v>
      </c>
      <c r="D31" s="32">
        <v>0.41657045009784782</v>
      </c>
      <c r="E31" s="29"/>
      <c r="F31" s="24"/>
      <c r="G31" s="32"/>
    </row>
    <row r="32" spans="1:7" x14ac:dyDescent="0.35">
      <c r="B32" t="s">
        <v>148</v>
      </c>
      <c r="C32" s="24">
        <v>2379424.800000004</v>
      </c>
      <c r="D32" s="32">
        <v>0.42755819477434692</v>
      </c>
      <c r="E32" s="29"/>
      <c r="F32" s="24"/>
      <c r="G32" s="32"/>
    </row>
    <row r="33" spans="1:8" x14ac:dyDescent="0.35">
      <c r="B33" t="s">
        <v>149</v>
      </c>
      <c r="C33" s="24">
        <v>2805752.5000000005</v>
      </c>
      <c r="D33" s="32">
        <v>0.4347017045454537</v>
      </c>
      <c r="E33" s="29"/>
      <c r="F33" s="24"/>
      <c r="G33" s="32"/>
    </row>
    <row r="34" spans="1:8" x14ac:dyDescent="0.35">
      <c r="B34" t="s">
        <v>150</v>
      </c>
      <c r="C34" s="24">
        <v>2530170.899999999</v>
      </c>
      <c r="D34" s="32">
        <v>0.42483932853717082</v>
      </c>
      <c r="E34" s="29"/>
      <c r="F34" s="24"/>
      <c r="G34" s="32"/>
    </row>
    <row r="35" spans="1:8" x14ac:dyDescent="0.35">
      <c r="A35" t="s">
        <v>143</v>
      </c>
      <c r="C35" s="24">
        <v>12016664.999999991</v>
      </c>
      <c r="D35" s="32">
        <v>0.42299129353233944</v>
      </c>
      <c r="E35" s="29"/>
      <c r="F35" s="24"/>
      <c r="G35" s="32"/>
    </row>
    <row r="39" spans="1:8" x14ac:dyDescent="0.35">
      <c r="A39" s="15"/>
      <c r="B39" s="16"/>
      <c r="C39" s="17"/>
      <c r="E39" t="str">
        <f>A27</f>
        <v>2022</v>
      </c>
      <c r="F39" t="str">
        <f t="shared" ref="F39:H45" si="0">B27</f>
        <v>Qtr1</v>
      </c>
      <c r="G39">
        <f t="shared" si="0"/>
        <v>692776.09999999986</v>
      </c>
      <c r="H39">
        <f t="shared" si="0"/>
        <v>0.40174683544303763</v>
      </c>
    </row>
    <row r="40" spans="1:8" x14ac:dyDescent="0.35">
      <c r="A40" s="18"/>
      <c r="B40" s="19"/>
      <c r="C40" s="20"/>
      <c r="F40" t="str">
        <f t="shared" si="0"/>
        <v>Qtr2</v>
      </c>
      <c r="G40">
        <f t="shared" si="0"/>
        <v>644203.89999999932</v>
      </c>
      <c r="H40">
        <f t="shared" si="0"/>
        <v>0.40000000000000013</v>
      </c>
    </row>
    <row r="41" spans="1:8" x14ac:dyDescent="0.35">
      <c r="A41" s="18"/>
      <c r="B41" s="19"/>
      <c r="C41" s="20"/>
      <c r="F41" t="str">
        <f t="shared" si="0"/>
        <v>Qtr3</v>
      </c>
      <c r="G41">
        <f t="shared" si="0"/>
        <v>719170.39999999979</v>
      </c>
      <c r="H41">
        <f t="shared" si="0"/>
        <v>0.41026548672566376</v>
      </c>
    </row>
    <row r="42" spans="1:8" x14ac:dyDescent="0.35">
      <c r="A42" s="18"/>
      <c r="B42" s="19"/>
      <c r="C42" s="20"/>
      <c r="E42">
        <f t="shared" ref="E42" si="1">A30</f>
        <v>0</v>
      </c>
      <c r="F42" t="str">
        <f t="shared" si="0"/>
        <v>Qtr4</v>
      </c>
      <c r="G42">
        <f t="shared" si="0"/>
        <v>367582.10000000015</v>
      </c>
      <c r="H42">
        <f t="shared" si="0"/>
        <v>0.40243816254416953</v>
      </c>
    </row>
    <row r="43" spans="1:8" x14ac:dyDescent="0.35">
      <c r="A43" s="18"/>
      <c r="B43" s="19"/>
      <c r="C43" s="20"/>
      <c r="F43" t="str">
        <f t="shared" si="0"/>
        <v>Qtr1</v>
      </c>
      <c r="G43">
        <f t="shared" si="0"/>
        <v>1877584.300000001</v>
      </c>
      <c r="H43">
        <f t="shared" si="0"/>
        <v>0.41657045009784782</v>
      </c>
    </row>
    <row r="44" spans="1:8" x14ac:dyDescent="0.35">
      <c r="A44" s="18"/>
      <c r="B44" s="19"/>
      <c r="C44" s="20"/>
      <c r="F44" t="str">
        <f t="shared" si="0"/>
        <v>Qtr2</v>
      </c>
      <c r="G44">
        <f t="shared" si="0"/>
        <v>2379424.800000004</v>
      </c>
      <c r="H44">
        <f t="shared" si="0"/>
        <v>0.42755819477434692</v>
      </c>
    </row>
    <row r="45" spans="1:8" x14ac:dyDescent="0.35">
      <c r="A45" s="18"/>
      <c r="B45" s="19"/>
      <c r="C45" s="20"/>
      <c r="F45" t="str">
        <f t="shared" si="0"/>
        <v>Qtr3</v>
      </c>
      <c r="G45">
        <f t="shared" si="0"/>
        <v>2805752.5000000005</v>
      </c>
      <c r="H45">
        <f t="shared" si="0"/>
        <v>0.4347017045454537</v>
      </c>
    </row>
    <row r="46" spans="1:8" x14ac:dyDescent="0.35">
      <c r="A46" s="18"/>
      <c r="B46" s="19"/>
      <c r="C46" s="20"/>
    </row>
    <row r="47" spans="1:8" x14ac:dyDescent="0.35">
      <c r="A47" s="18"/>
      <c r="B47" s="19"/>
      <c r="C47" s="20"/>
    </row>
    <row r="48" spans="1:8" x14ac:dyDescent="0.35">
      <c r="A48" s="18"/>
      <c r="B48" s="19"/>
      <c r="C48" s="20"/>
    </row>
    <row r="49" spans="1:3" x14ac:dyDescent="0.35">
      <c r="A49" s="18"/>
      <c r="B49" s="19"/>
      <c r="C49" s="20"/>
    </row>
    <row r="50" spans="1:3" x14ac:dyDescent="0.35">
      <c r="A50" s="18"/>
      <c r="B50" s="19"/>
      <c r="C50" s="20"/>
    </row>
    <row r="51" spans="1:3" x14ac:dyDescent="0.35">
      <c r="A51" s="18"/>
      <c r="B51" s="19"/>
      <c r="C51" s="20"/>
    </row>
    <row r="52" spans="1:3" x14ac:dyDescent="0.35">
      <c r="A52" s="18"/>
      <c r="B52" s="19"/>
      <c r="C52" s="20"/>
    </row>
    <row r="53" spans="1:3" x14ac:dyDescent="0.35">
      <c r="A53" s="18"/>
      <c r="B53" s="19"/>
      <c r="C53" s="20"/>
    </row>
    <row r="54" spans="1:3" x14ac:dyDescent="0.35">
      <c r="A54" s="18"/>
      <c r="B54" s="19"/>
      <c r="C54" s="20"/>
    </row>
    <row r="55" spans="1:3" x14ac:dyDescent="0.35">
      <c r="A55" s="18"/>
      <c r="B55" s="19"/>
      <c r="C55" s="20"/>
    </row>
    <row r="56" spans="1:3" x14ac:dyDescent="0.35">
      <c r="A56" s="21"/>
      <c r="B56" s="22"/>
      <c r="C5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opLeftCell="D9635" zoomScaleNormal="100" workbookViewId="0">
      <selection activeCell="C13" sqref="C13"/>
    </sheetView>
  </sheetViews>
  <sheetFormatPr defaultColWidth="11.1640625" defaultRowHeight="15.5" x14ac:dyDescent="0.35"/>
  <cols>
    <col min="1" max="1" width="8.6640625" bestFit="1" customWidth="1"/>
    <col min="3" max="3" width="11.33203125" customWidth="1"/>
    <col min="4" max="4" width="13" customWidth="1"/>
    <col min="8" max="8" width="15.6640625" customWidth="1"/>
    <col min="9" max="9" width="14.1640625" customWidth="1"/>
    <col min="11" max="11" width="11.6640625" customWidth="1"/>
    <col min="12" max="12" width="16.1640625" customWidth="1"/>
    <col min="13" max="13" width="17.33203125" customWidth="1"/>
  </cols>
  <sheetData>
    <row r="2" spans="2:13" ht="33.5" x14ac:dyDescent="0.75">
      <c r="B2" s="9" t="s">
        <v>125</v>
      </c>
      <c r="C2" s="1"/>
      <c r="D2" s="1"/>
      <c r="E2" s="1"/>
      <c r="F2" s="1"/>
      <c r="G2" s="1"/>
      <c r="H2" s="1"/>
      <c r="I2" s="1"/>
      <c r="J2" s="1"/>
      <c r="K2" s="1"/>
      <c r="L2" s="1"/>
      <c r="M2" s="1"/>
    </row>
    <row r="4" spans="2:13" x14ac:dyDescent="0.35">
      <c r="B4" s="8" t="s">
        <v>0</v>
      </c>
      <c r="C4" s="8" t="s">
        <v>1</v>
      </c>
      <c r="D4" s="8" t="s">
        <v>2</v>
      </c>
      <c r="E4" s="8" t="s">
        <v>3</v>
      </c>
      <c r="F4" s="8" t="s">
        <v>4</v>
      </c>
      <c r="G4" s="8" t="s">
        <v>5</v>
      </c>
      <c r="H4" s="8" t="s">
        <v>6</v>
      </c>
      <c r="I4" s="8" t="s">
        <v>7</v>
      </c>
      <c r="J4" s="8" t="s">
        <v>8</v>
      </c>
      <c r="K4" s="8" t="s">
        <v>9</v>
      </c>
      <c r="L4" s="8" t="s">
        <v>10</v>
      </c>
      <c r="M4" s="8" t="s">
        <v>11</v>
      </c>
    </row>
    <row r="5" spans="2:13" x14ac:dyDescent="0.35">
      <c r="B5" s="2" t="s">
        <v>20</v>
      </c>
      <c r="C5" s="2">
        <v>1185732</v>
      </c>
      <c r="D5" s="3">
        <v>44562</v>
      </c>
      <c r="E5" s="2" t="s">
        <v>12</v>
      </c>
      <c r="F5" s="2" t="s">
        <v>13</v>
      </c>
      <c r="G5" s="2" t="s">
        <v>13</v>
      </c>
      <c r="H5" s="2" t="s">
        <v>14</v>
      </c>
      <c r="I5" s="4">
        <v>0.5</v>
      </c>
      <c r="J5" s="5">
        <v>12000</v>
      </c>
      <c r="K5" s="6">
        <v>6000</v>
      </c>
      <c r="L5" s="6">
        <v>3000</v>
      </c>
      <c r="M5" s="7">
        <v>0.5</v>
      </c>
    </row>
    <row r="6" spans="2:13" x14ac:dyDescent="0.35">
      <c r="B6" s="2" t="s">
        <v>20</v>
      </c>
      <c r="C6" s="2">
        <v>1185732</v>
      </c>
      <c r="D6" s="3">
        <v>44563</v>
      </c>
      <c r="E6" s="2" t="s">
        <v>12</v>
      </c>
      <c r="F6" s="2" t="s">
        <v>13</v>
      </c>
      <c r="G6" s="2" t="s">
        <v>13</v>
      </c>
      <c r="H6" s="2" t="s">
        <v>15</v>
      </c>
      <c r="I6" s="4">
        <v>0.5</v>
      </c>
      <c r="J6" s="5">
        <v>10000</v>
      </c>
      <c r="K6" s="6">
        <v>5000</v>
      </c>
      <c r="L6" s="6">
        <v>1500</v>
      </c>
      <c r="M6" s="7">
        <v>0.3</v>
      </c>
    </row>
    <row r="7" spans="2:13" x14ac:dyDescent="0.35">
      <c r="B7" s="2" t="s">
        <v>20</v>
      </c>
      <c r="C7" s="2">
        <v>1185732</v>
      </c>
      <c r="D7" s="3">
        <v>44564</v>
      </c>
      <c r="E7" s="2" t="s">
        <v>12</v>
      </c>
      <c r="F7" s="2" t="s">
        <v>13</v>
      </c>
      <c r="G7" s="2" t="s">
        <v>13</v>
      </c>
      <c r="H7" s="2" t="s">
        <v>16</v>
      </c>
      <c r="I7" s="4">
        <v>0.4</v>
      </c>
      <c r="J7" s="5">
        <v>10000</v>
      </c>
      <c r="K7" s="6">
        <v>4000</v>
      </c>
      <c r="L7" s="6">
        <v>1400</v>
      </c>
      <c r="M7" s="7">
        <v>0.35</v>
      </c>
    </row>
    <row r="8" spans="2:13" x14ac:dyDescent="0.35">
      <c r="B8" s="2" t="s">
        <v>20</v>
      </c>
      <c r="C8" s="2">
        <v>1185732</v>
      </c>
      <c r="D8" s="3">
        <v>44565</v>
      </c>
      <c r="E8" s="2" t="s">
        <v>12</v>
      </c>
      <c r="F8" s="2" t="s">
        <v>13</v>
      </c>
      <c r="G8" s="2" t="s">
        <v>13</v>
      </c>
      <c r="H8" s="2" t="s">
        <v>17</v>
      </c>
      <c r="I8" s="4">
        <v>0.45</v>
      </c>
      <c r="J8" s="5">
        <v>8500</v>
      </c>
      <c r="K8" s="6">
        <v>3825</v>
      </c>
      <c r="L8" s="6">
        <v>1338.75</v>
      </c>
      <c r="M8" s="7">
        <v>0.35</v>
      </c>
    </row>
    <row r="9" spans="2:13" x14ac:dyDescent="0.35">
      <c r="B9" s="2" t="s">
        <v>20</v>
      </c>
      <c r="C9" s="2">
        <v>1185732</v>
      </c>
      <c r="D9" s="3">
        <v>44566</v>
      </c>
      <c r="E9" s="2" t="s">
        <v>12</v>
      </c>
      <c r="F9" s="2" t="s">
        <v>13</v>
      </c>
      <c r="G9" s="2" t="s">
        <v>13</v>
      </c>
      <c r="H9" s="2" t="s">
        <v>18</v>
      </c>
      <c r="I9" s="4">
        <v>0.6</v>
      </c>
      <c r="J9" s="5">
        <v>9000</v>
      </c>
      <c r="K9" s="6">
        <v>5400</v>
      </c>
      <c r="L9" s="6">
        <v>1620</v>
      </c>
      <c r="M9" s="7">
        <v>0.3</v>
      </c>
    </row>
    <row r="10" spans="2:13" x14ac:dyDescent="0.35">
      <c r="B10" s="2" t="s">
        <v>20</v>
      </c>
      <c r="C10" s="2">
        <v>1185732</v>
      </c>
      <c r="D10" s="3">
        <v>44567</v>
      </c>
      <c r="E10" s="2" t="s">
        <v>12</v>
      </c>
      <c r="F10" s="2" t="s">
        <v>13</v>
      </c>
      <c r="G10" s="2" t="s">
        <v>13</v>
      </c>
      <c r="H10" s="2" t="s">
        <v>19</v>
      </c>
      <c r="I10" s="4">
        <v>0.5</v>
      </c>
      <c r="J10" s="5">
        <v>10000</v>
      </c>
      <c r="K10" s="6">
        <v>5000</v>
      </c>
      <c r="L10" s="6">
        <v>1250</v>
      </c>
      <c r="M10" s="7">
        <v>0.25</v>
      </c>
    </row>
    <row r="11" spans="2:13" x14ac:dyDescent="0.35">
      <c r="B11" s="2" t="s">
        <v>20</v>
      </c>
      <c r="C11" s="2">
        <v>1185732</v>
      </c>
      <c r="D11" s="3">
        <v>44568</v>
      </c>
      <c r="E11" s="2" t="s">
        <v>12</v>
      </c>
      <c r="F11" s="2" t="s">
        <v>13</v>
      </c>
      <c r="G11" s="2" t="s">
        <v>13</v>
      </c>
      <c r="H11" s="2" t="s">
        <v>14</v>
      </c>
      <c r="I11" s="4">
        <v>0.5</v>
      </c>
      <c r="J11" s="5">
        <v>12500</v>
      </c>
      <c r="K11" s="6">
        <v>6250</v>
      </c>
      <c r="L11" s="6">
        <v>3125</v>
      </c>
      <c r="M11" s="7">
        <v>0.5</v>
      </c>
    </row>
    <row r="12" spans="2:13" x14ac:dyDescent="0.35">
      <c r="B12" s="2" t="s">
        <v>20</v>
      </c>
      <c r="C12" s="2">
        <v>1185732</v>
      </c>
      <c r="D12" s="3">
        <v>44569</v>
      </c>
      <c r="E12" s="2" t="s">
        <v>12</v>
      </c>
      <c r="F12" s="2" t="s">
        <v>13</v>
      </c>
      <c r="G12" s="2" t="s">
        <v>13</v>
      </c>
      <c r="H12" s="2" t="s">
        <v>15</v>
      </c>
      <c r="I12" s="4">
        <v>0.5</v>
      </c>
      <c r="J12" s="5">
        <v>9000</v>
      </c>
      <c r="K12" s="6">
        <v>4500</v>
      </c>
      <c r="L12" s="6">
        <v>1350</v>
      </c>
      <c r="M12" s="7">
        <v>0.3</v>
      </c>
    </row>
    <row r="13" spans="2:13" x14ac:dyDescent="0.35">
      <c r="B13" s="2" t="s">
        <v>20</v>
      </c>
      <c r="C13" s="2">
        <v>1185732</v>
      </c>
      <c r="D13" s="3">
        <v>44582</v>
      </c>
      <c r="E13" s="2" t="s">
        <v>12</v>
      </c>
      <c r="F13" s="2" t="s">
        <v>13</v>
      </c>
      <c r="G13" s="2" t="s">
        <v>13</v>
      </c>
      <c r="H13" s="2" t="s">
        <v>16</v>
      </c>
      <c r="I13" s="4">
        <v>0.4</v>
      </c>
      <c r="J13" s="5">
        <v>9500</v>
      </c>
      <c r="K13" s="6">
        <v>3800</v>
      </c>
      <c r="L13" s="6">
        <v>1330</v>
      </c>
      <c r="M13" s="7">
        <v>0.35</v>
      </c>
    </row>
    <row r="14" spans="2:13" x14ac:dyDescent="0.35">
      <c r="B14" s="2" t="s">
        <v>20</v>
      </c>
      <c r="C14" s="2">
        <v>1185732</v>
      </c>
      <c r="D14" s="3">
        <v>44583</v>
      </c>
      <c r="E14" s="2" t="s">
        <v>12</v>
      </c>
      <c r="F14" s="2" t="s">
        <v>13</v>
      </c>
      <c r="G14" s="2" t="s">
        <v>13</v>
      </c>
      <c r="H14" s="2" t="s">
        <v>17</v>
      </c>
      <c r="I14" s="4">
        <v>0.45</v>
      </c>
      <c r="J14" s="5">
        <v>8250</v>
      </c>
      <c r="K14" s="6">
        <v>3712.5</v>
      </c>
      <c r="L14" s="6">
        <v>1299.375</v>
      </c>
      <c r="M14" s="7">
        <v>0.35</v>
      </c>
    </row>
    <row r="15" spans="2:13" x14ac:dyDescent="0.35">
      <c r="B15" s="2" t="s">
        <v>20</v>
      </c>
      <c r="C15" s="2">
        <v>1185732</v>
      </c>
      <c r="D15" s="3">
        <v>44584</v>
      </c>
      <c r="E15" s="2" t="s">
        <v>12</v>
      </c>
      <c r="F15" s="2" t="s">
        <v>13</v>
      </c>
      <c r="G15" s="2" t="s">
        <v>13</v>
      </c>
      <c r="H15" s="2" t="s">
        <v>18</v>
      </c>
      <c r="I15" s="4">
        <v>0.6</v>
      </c>
      <c r="J15" s="5">
        <v>9000</v>
      </c>
      <c r="K15" s="6">
        <v>5400</v>
      </c>
      <c r="L15" s="6">
        <v>1620</v>
      </c>
      <c r="M15" s="7">
        <v>0.3</v>
      </c>
    </row>
    <row r="16" spans="2:13" x14ac:dyDescent="0.35">
      <c r="B16" s="2" t="s">
        <v>20</v>
      </c>
      <c r="C16" s="2">
        <v>1185732</v>
      </c>
      <c r="D16" s="3">
        <v>44585</v>
      </c>
      <c r="E16" s="2" t="s">
        <v>12</v>
      </c>
      <c r="F16" s="2" t="s">
        <v>13</v>
      </c>
      <c r="G16" s="2" t="s">
        <v>13</v>
      </c>
      <c r="H16" s="2" t="s">
        <v>19</v>
      </c>
      <c r="I16" s="4">
        <v>0.5</v>
      </c>
      <c r="J16" s="5">
        <v>10000</v>
      </c>
      <c r="K16" s="6">
        <v>5000</v>
      </c>
      <c r="L16" s="6">
        <v>1250</v>
      </c>
      <c r="M16" s="7">
        <v>0.25</v>
      </c>
    </row>
    <row r="17" spans="2:13" x14ac:dyDescent="0.35">
      <c r="B17" s="2" t="s">
        <v>20</v>
      </c>
      <c r="C17" s="2">
        <v>1185732</v>
      </c>
      <c r="D17" s="3">
        <v>44586</v>
      </c>
      <c r="E17" s="2" t="s">
        <v>12</v>
      </c>
      <c r="F17" s="2" t="s">
        <v>13</v>
      </c>
      <c r="G17" s="2" t="s">
        <v>13</v>
      </c>
      <c r="H17" s="2" t="s">
        <v>14</v>
      </c>
      <c r="I17" s="4">
        <v>0.5</v>
      </c>
      <c r="J17" s="5">
        <v>12200</v>
      </c>
      <c r="K17" s="6">
        <v>6100</v>
      </c>
      <c r="L17" s="6">
        <v>3050</v>
      </c>
      <c r="M17" s="7">
        <v>0.5</v>
      </c>
    </row>
    <row r="18" spans="2:13" x14ac:dyDescent="0.35">
      <c r="B18" s="2" t="s">
        <v>20</v>
      </c>
      <c r="C18" s="2">
        <v>1185732</v>
      </c>
      <c r="D18" s="3">
        <v>44587</v>
      </c>
      <c r="E18" s="2" t="s">
        <v>12</v>
      </c>
      <c r="F18" s="2" t="s">
        <v>13</v>
      </c>
      <c r="G18" s="2" t="s">
        <v>13</v>
      </c>
      <c r="H18" s="2" t="s">
        <v>15</v>
      </c>
      <c r="I18" s="4">
        <v>0.5</v>
      </c>
      <c r="J18" s="5">
        <v>9250</v>
      </c>
      <c r="K18" s="6">
        <v>4625</v>
      </c>
      <c r="L18" s="6">
        <v>1387.5</v>
      </c>
      <c r="M18" s="7">
        <v>0.3</v>
      </c>
    </row>
    <row r="19" spans="2:13" x14ac:dyDescent="0.35">
      <c r="B19" s="2" t="s">
        <v>20</v>
      </c>
      <c r="C19" s="2">
        <v>1185732</v>
      </c>
      <c r="D19" s="3">
        <v>44588</v>
      </c>
      <c r="E19" s="2" t="s">
        <v>12</v>
      </c>
      <c r="F19" s="2" t="s">
        <v>13</v>
      </c>
      <c r="G19" s="2" t="s">
        <v>13</v>
      </c>
      <c r="H19" s="2" t="s">
        <v>16</v>
      </c>
      <c r="I19" s="4">
        <v>0.4</v>
      </c>
      <c r="J19" s="5">
        <v>9500</v>
      </c>
      <c r="K19" s="6">
        <v>3800</v>
      </c>
      <c r="L19" s="6">
        <v>1330</v>
      </c>
      <c r="M19" s="7">
        <v>0.35</v>
      </c>
    </row>
    <row r="20" spans="2:13" x14ac:dyDescent="0.35">
      <c r="B20" s="2" t="s">
        <v>20</v>
      </c>
      <c r="C20" s="2">
        <v>1185732</v>
      </c>
      <c r="D20" s="3">
        <v>44589</v>
      </c>
      <c r="E20" s="2" t="s">
        <v>12</v>
      </c>
      <c r="F20" s="2" t="s">
        <v>13</v>
      </c>
      <c r="G20" s="2" t="s">
        <v>13</v>
      </c>
      <c r="H20" s="2" t="s">
        <v>17</v>
      </c>
      <c r="I20" s="4">
        <v>0.45</v>
      </c>
      <c r="J20" s="5">
        <v>8000</v>
      </c>
      <c r="K20" s="6">
        <v>3600</v>
      </c>
      <c r="L20" s="6">
        <v>1260</v>
      </c>
      <c r="M20" s="7">
        <v>0.35</v>
      </c>
    </row>
    <row r="21" spans="2:13" x14ac:dyDescent="0.35">
      <c r="B21" s="2" t="s">
        <v>20</v>
      </c>
      <c r="C21" s="2">
        <v>1185732</v>
      </c>
      <c r="D21" s="3">
        <v>44590</v>
      </c>
      <c r="E21" s="2" t="s">
        <v>12</v>
      </c>
      <c r="F21" s="2" t="s">
        <v>13</v>
      </c>
      <c r="G21" s="2" t="s">
        <v>13</v>
      </c>
      <c r="H21" s="2" t="s">
        <v>18</v>
      </c>
      <c r="I21" s="4">
        <v>0.6</v>
      </c>
      <c r="J21" s="5">
        <v>8500</v>
      </c>
      <c r="K21" s="6">
        <v>5100</v>
      </c>
      <c r="L21" s="6">
        <v>1530</v>
      </c>
      <c r="M21" s="7">
        <v>0.3</v>
      </c>
    </row>
    <row r="22" spans="2:13" x14ac:dyDescent="0.35">
      <c r="B22" s="2" t="s">
        <v>20</v>
      </c>
      <c r="C22" s="2">
        <v>1185732</v>
      </c>
      <c r="D22" s="3">
        <v>44591</v>
      </c>
      <c r="E22" s="2" t="s">
        <v>12</v>
      </c>
      <c r="F22" s="2" t="s">
        <v>13</v>
      </c>
      <c r="G22" s="2" t="s">
        <v>13</v>
      </c>
      <c r="H22" s="2" t="s">
        <v>19</v>
      </c>
      <c r="I22" s="4">
        <v>0.5</v>
      </c>
      <c r="J22" s="5">
        <v>9500</v>
      </c>
      <c r="K22" s="6">
        <v>4750</v>
      </c>
      <c r="L22" s="6">
        <v>1187.5</v>
      </c>
      <c r="M22" s="7">
        <v>0.25</v>
      </c>
    </row>
    <row r="23" spans="2:13" x14ac:dyDescent="0.35">
      <c r="B23" s="2" t="s">
        <v>20</v>
      </c>
      <c r="C23" s="2">
        <v>1185732</v>
      </c>
      <c r="D23" s="3">
        <v>44592</v>
      </c>
      <c r="E23" s="2" t="s">
        <v>12</v>
      </c>
      <c r="F23" s="2" t="s">
        <v>13</v>
      </c>
      <c r="G23" s="2" t="s">
        <v>13</v>
      </c>
      <c r="H23" s="2" t="s">
        <v>14</v>
      </c>
      <c r="I23" s="4">
        <v>0.5</v>
      </c>
      <c r="J23" s="5">
        <v>12000</v>
      </c>
      <c r="K23" s="6">
        <v>6000</v>
      </c>
      <c r="L23" s="6">
        <v>3000</v>
      </c>
      <c r="M23" s="7">
        <v>0.5</v>
      </c>
    </row>
    <row r="24" spans="2:13" x14ac:dyDescent="0.35">
      <c r="B24" s="2" t="s">
        <v>20</v>
      </c>
      <c r="C24" s="2">
        <v>1185732</v>
      </c>
      <c r="D24" s="3">
        <v>44593</v>
      </c>
      <c r="E24" s="2" t="s">
        <v>12</v>
      </c>
      <c r="F24" s="2" t="s">
        <v>13</v>
      </c>
      <c r="G24" s="2" t="s">
        <v>13</v>
      </c>
      <c r="H24" s="2" t="s">
        <v>15</v>
      </c>
      <c r="I24" s="4">
        <v>0.5</v>
      </c>
      <c r="J24" s="5">
        <v>9000</v>
      </c>
      <c r="K24" s="6">
        <v>4500</v>
      </c>
      <c r="L24" s="6">
        <v>1350</v>
      </c>
      <c r="M24" s="7">
        <v>0.3</v>
      </c>
    </row>
    <row r="25" spans="2:13" x14ac:dyDescent="0.35">
      <c r="B25" s="2" t="s">
        <v>20</v>
      </c>
      <c r="C25" s="2">
        <v>1185732</v>
      </c>
      <c r="D25" s="3">
        <v>44594</v>
      </c>
      <c r="E25" s="2" t="s">
        <v>12</v>
      </c>
      <c r="F25" s="2" t="s">
        <v>13</v>
      </c>
      <c r="G25" s="2" t="s">
        <v>13</v>
      </c>
      <c r="H25" s="2" t="s">
        <v>16</v>
      </c>
      <c r="I25" s="4">
        <v>0.4</v>
      </c>
      <c r="J25" s="5">
        <v>9000</v>
      </c>
      <c r="K25" s="6">
        <v>3600</v>
      </c>
      <c r="L25" s="6">
        <v>1260</v>
      </c>
      <c r="M25" s="7">
        <v>0.35</v>
      </c>
    </row>
    <row r="26" spans="2:13" x14ac:dyDescent="0.35">
      <c r="B26" s="2" t="s">
        <v>20</v>
      </c>
      <c r="C26" s="2">
        <v>1185732</v>
      </c>
      <c r="D26" s="3">
        <v>44595</v>
      </c>
      <c r="E26" s="2" t="s">
        <v>12</v>
      </c>
      <c r="F26" s="2" t="s">
        <v>13</v>
      </c>
      <c r="G26" s="2" t="s">
        <v>13</v>
      </c>
      <c r="H26" s="2" t="s">
        <v>17</v>
      </c>
      <c r="I26" s="4">
        <v>0.45</v>
      </c>
      <c r="J26" s="5">
        <v>8250</v>
      </c>
      <c r="K26" s="6">
        <v>3712.5</v>
      </c>
      <c r="L26" s="6">
        <v>1299.375</v>
      </c>
      <c r="M26" s="7">
        <v>0.35</v>
      </c>
    </row>
    <row r="27" spans="2:13" x14ac:dyDescent="0.35">
      <c r="B27" s="2" t="s">
        <v>20</v>
      </c>
      <c r="C27" s="2">
        <v>1185732</v>
      </c>
      <c r="D27" s="3">
        <v>44596</v>
      </c>
      <c r="E27" s="2" t="s">
        <v>12</v>
      </c>
      <c r="F27" s="2" t="s">
        <v>13</v>
      </c>
      <c r="G27" s="2" t="s">
        <v>13</v>
      </c>
      <c r="H27" s="2" t="s">
        <v>18</v>
      </c>
      <c r="I27" s="4">
        <v>0.6</v>
      </c>
      <c r="J27" s="5">
        <v>8250</v>
      </c>
      <c r="K27" s="6">
        <v>4950</v>
      </c>
      <c r="L27" s="6">
        <v>1485</v>
      </c>
      <c r="M27" s="7">
        <v>0.3</v>
      </c>
    </row>
    <row r="28" spans="2:13" x14ac:dyDescent="0.35">
      <c r="B28" s="2" t="s">
        <v>20</v>
      </c>
      <c r="C28" s="2">
        <v>1185732</v>
      </c>
      <c r="D28" s="3">
        <v>44597</v>
      </c>
      <c r="E28" s="2" t="s">
        <v>12</v>
      </c>
      <c r="F28" s="2" t="s">
        <v>13</v>
      </c>
      <c r="G28" s="2" t="s">
        <v>13</v>
      </c>
      <c r="H28" s="2" t="s">
        <v>19</v>
      </c>
      <c r="I28" s="4">
        <v>0.5</v>
      </c>
      <c r="J28" s="5">
        <v>9500</v>
      </c>
      <c r="K28" s="6">
        <v>4750</v>
      </c>
      <c r="L28" s="6">
        <v>1187.5</v>
      </c>
      <c r="M28" s="7">
        <v>0.25</v>
      </c>
    </row>
    <row r="29" spans="2:13" x14ac:dyDescent="0.35">
      <c r="B29" s="2" t="s">
        <v>20</v>
      </c>
      <c r="C29" s="2">
        <v>1185732</v>
      </c>
      <c r="D29" s="3">
        <v>44598</v>
      </c>
      <c r="E29" s="2" t="s">
        <v>12</v>
      </c>
      <c r="F29" s="2" t="s">
        <v>13</v>
      </c>
      <c r="G29" s="2" t="s">
        <v>13</v>
      </c>
      <c r="H29" s="2" t="s">
        <v>14</v>
      </c>
      <c r="I29" s="4">
        <v>0.6</v>
      </c>
      <c r="J29" s="5">
        <v>12200</v>
      </c>
      <c r="K29" s="6">
        <v>7320</v>
      </c>
      <c r="L29" s="6">
        <v>3660</v>
      </c>
      <c r="M29" s="7">
        <v>0.5</v>
      </c>
    </row>
    <row r="30" spans="2:13" x14ac:dyDescent="0.3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5">
      <c r="B31" s="2" t="s">
        <v>20</v>
      </c>
      <c r="C31" s="2">
        <v>1185732</v>
      </c>
      <c r="D31" s="3">
        <v>44600</v>
      </c>
      <c r="E31" s="2" t="s">
        <v>12</v>
      </c>
      <c r="F31" s="2" t="s">
        <v>13</v>
      </c>
      <c r="G31" s="2" t="s">
        <v>13</v>
      </c>
      <c r="H31" s="2" t="s">
        <v>16</v>
      </c>
      <c r="I31" s="4">
        <v>0.5</v>
      </c>
      <c r="J31" s="5">
        <v>9000</v>
      </c>
      <c r="K31" s="6">
        <v>4500</v>
      </c>
      <c r="L31" s="6">
        <v>1575</v>
      </c>
      <c r="M31" s="7">
        <v>0.35</v>
      </c>
    </row>
    <row r="32" spans="2:13" x14ac:dyDescent="0.35">
      <c r="B32" s="2" t="s">
        <v>130</v>
      </c>
      <c r="C32" s="2">
        <v>1185732</v>
      </c>
      <c r="D32" s="3">
        <v>44601</v>
      </c>
      <c r="E32" s="2" t="s">
        <v>12</v>
      </c>
      <c r="F32" s="2" t="s">
        <v>13</v>
      </c>
      <c r="G32" s="2" t="s">
        <v>13</v>
      </c>
      <c r="H32" s="2" t="s">
        <v>17</v>
      </c>
      <c r="I32" s="4">
        <v>0.5</v>
      </c>
      <c r="J32" s="5">
        <v>8500</v>
      </c>
      <c r="K32" s="6">
        <v>4250</v>
      </c>
      <c r="L32" s="6">
        <v>1487.5</v>
      </c>
      <c r="M32" s="7">
        <v>0.35</v>
      </c>
    </row>
    <row r="33" spans="2:13" x14ac:dyDescent="0.35">
      <c r="B33" s="2" t="s">
        <v>130</v>
      </c>
      <c r="C33" s="2">
        <v>1185732</v>
      </c>
      <c r="D33" s="3">
        <v>44602</v>
      </c>
      <c r="E33" s="2" t="s">
        <v>12</v>
      </c>
      <c r="F33" s="2" t="s">
        <v>13</v>
      </c>
      <c r="G33" s="2" t="s">
        <v>13</v>
      </c>
      <c r="H33" s="2" t="s">
        <v>18</v>
      </c>
      <c r="I33" s="4">
        <v>0.6</v>
      </c>
      <c r="J33" s="5">
        <v>8750</v>
      </c>
      <c r="K33" s="6">
        <v>5250</v>
      </c>
      <c r="L33" s="6">
        <v>1575</v>
      </c>
      <c r="M33" s="7">
        <v>0.3</v>
      </c>
    </row>
    <row r="34" spans="2:13" x14ac:dyDescent="0.35">
      <c r="B34" s="2" t="s">
        <v>130</v>
      </c>
      <c r="C34" s="2">
        <v>1185732</v>
      </c>
      <c r="D34" s="3">
        <v>44623</v>
      </c>
      <c r="E34" s="2" t="s">
        <v>12</v>
      </c>
      <c r="F34" s="2" t="s">
        <v>13</v>
      </c>
      <c r="G34" s="2" t="s">
        <v>13</v>
      </c>
      <c r="H34" s="2" t="s">
        <v>19</v>
      </c>
      <c r="I34" s="4">
        <v>0.65</v>
      </c>
      <c r="J34" s="5">
        <v>10000</v>
      </c>
      <c r="K34" s="6">
        <v>6500</v>
      </c>
      <c r="L34" s="6">
        <v>1625</v>
      </c>
      <c r="M34" s="7">
        <v>0.25</v>
      </c>
    </row>
    <row r="35" spans="2:13" x14ac:dyDescent="0.35">
      <c r="B35" s="2" t="s">
        <v>130</v>
      </c>
      <c r="C35" s="2">
        <v>1185732</v>
      </c>
      <c r="D35" s="3">
        <v>44624</v>
      </c>
      <c r="E35" s="2" t="s">
        <v>12</v>
      </c>
      <c r="F35" s="2" t="s">
        <v>13</v>
      </c>
      <c r="G35" s="2" t="s">
        <v>13</v>
      </c>
      <c r="H35" s="2" t="s">
        <v>14</v>
      </c>
      <c r="I35" s="4">
        <v>0.6</v>
      </c>
      <c r="J35" s="5">
        <v>12500</v>
      </c>
      <c r="K35" s="6">
        <v>7500</v>
      </c>
      <c r="L35" s="6">
        <v>3750</v>
      </c>
      <c r="M35" s="7">
        <v>0.5</v>
      </c>
    </row>
    <row r="36" spans="2:13" x14ac:dyDescent="0.3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5">
      <c r="B37" s="2" t="s">
        <v>130</v>
      </c>
      <c r="C37" s="2">
        <v>1185732</v>
      </c>
      <c r="D37" s="3">
        <v>44626</v>
      </c>
      <c r="E37" s="2" t="s">
        <v>12</v>
      </c>
      <c r="F37" s="2" t="s">
        <v>13</v>
      </c>
      <c r="G37" s="2" t="s">
        <v>13</v>
      </c>
      <c r="H37" s="2" t="s">
        <v>16</v>
      </c>
      <c r="I37" s="4">
        <v>0.5</v>
      </c>
      <c r="J37" s="5">
        <v>9250</v>
      </c>
      <c r="K37" s="6">
        <v>4625</v>
      </c>
      <c r="L37" s="6">
        <v>1618.75</v>
      </c>
      <c r="M37" s="7">
        <v>0.35</v>
      </c>
    </row>
    <row r="38" spans="2:13" x14ac:dyDescent="0.35">
      <c r="B38" s="2" t="s">
        <v>130</v>
      </c>
      <c r="C38" s="2">
        <v>1185732</v>
      </c>
      <c r="D38" s="3">
        <v>44627</v>
      </c>
      <c r="E38" s="2" t="s">
        <v>12</v>
      </c>
      <c r="F38" s="2" t="s">
        <v>13</v>
      </c>
      <c r="G38" s="2" t="s">
        <v>13</v>
      </c>
      <c r="H38" s="2" t="s">
        <v>17</v>
      </c>
      <c r="I38" s="4">
        <v>0.5</v>
      </c>
      <c r="J38" s="5">
        <v>9000</v>
      </c>
      <c r="K38" s="6">
        <v>4500</v>
      </c>
      <c r="L38" s="6">
        <v>1575</v>
      </c>
      <c r="M38" s="7">
        <v>0.35</v>
      </c>
    </row>
    <row r="39" spans="2:13" x14ac:dyDescent="0.35">
      <c r="B39" s="2" t="s">
        <v>130</v>
      </c>
      <c r="C39" s="2">
        <v>1185732</v>
      </c>
      <c r="D39" s="3">
        <v>44628</v>
      </c>
      <c r="E39" s="2" t="s">
        <v>12</v>
      </c>
      <c r="F39" s="2" t="s">
        <v>13</v>
      </c>
      <c r="G39" s="2" t="s">
        <v>13</v>
      </c>
      <c r="H39" s="2" t="s">
        <v>18</v>
      </c>
      <c r="I39" s="4">
        <v>0.6</v>
      </c>
      <c r="J39" s="5">
        <v>9000</v>
      </c>
      <c r="K39" s="6">
        <v>5400</v>
      </c>
      <c r="L39" s="6">
        <v>1620</v>
      </c>
      <c r="M39" s="7">
        <v>0.3</v>
      </c>
    </row>
    <row r="40" spans="2:13" x14ac:dyDescent="0.35">
      <c r="B40" s="2" t="s">
        <v>130</v>
      </c>
      <c r="C40" s="2">
        <v>1185732</v>
      </c>
      <c r="D40" s="3">
        <v>44629</v>
      </c>
      <c r="E40" s="2" t="s">
        <v>12</v>
      </c>
      <c r="F40" s="2" t="s">
        <v>13</v>
      </c>
      <c r="G40" s="2" t="s">
        <v>13</v>
      </c>
      <c r="H40" s="2" t="s">
        <v>19</v>
      </c>
      <c r="I40" s="4">
        <v>0.65</v>
      </c>
      <c r="J40" s="5">
        <v>10500</v>
      </c>
      <c r="K40" s="6">
        <v>6825</v>
      </c>
      <c r="L40" s="6">
        <v>1706.25</v>
      </c>
      <c r="M40" s="7">
        <v>0.25</v>
      </c>
    </row>
    <row r="41" spans="2:13" x14ac:dyDescent="0.35">
      <c r="B41" s="2" t="s">
        <v>130</v>
      </c>
      <c r="C41" s="2">
        <v>1185732</v>
      </c>
      <c r="D41" s="3">
        <v>44630</v>
      </c>
      <c r="E41" s="2" t="s">
        <v>12</v>
      </c>
      <c r="F41" s="2" t="s">
        <v>13</v>
      </c>
      <c r="G41" s="2" t="s">
        <v>13</v>
      </c>
      <c r="H41" s="2" t="s">
        <v>14</v>
      </c>
      <c r="I41" s="4">
        <v>0.6</v>
      </c>
      <c r="J41" s="5">
        <v>12750</v>
      </c>
      <c r="K41" s="6">
        <v>7650</v>
      </c>
      <c r="L41" s="6">
        <v>3825</v>
      </c>
      <c r="M41" s="7">
        <v>0.5</v>
      </c>
    </row>
    <row r="42" spans="2:13" x14ac:dyDescent="0.3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5">
      <c r="B43" s="2" t="s">
        <v>130</v>
      </c>
      <c r="C43" s="2">
        <v>1185732</v>
      </c>
      <c r="D43" s="3">
        <v>44632</v>
      </c>
      <c r="E43" s="2" t="s">
        <v>12</v>
      </c>
      <c r="F43" s="2" t="s">
        <v>13</v>
      </c>
      <c r="G43" s="2" t="s">
        <v>13</v>
      </c>
      <c r="H43" s="2" t="s">
        <v>16</v>
      </c>
      <c r="I43" s="4">
        <v>0.5</v>
      </c>
      <c r="J43" s="5">
        <v>9500</v>
      </c>
      <c r="K43" s="6">
        <v>4750</v>
      </c>
      <c r="L43" s="6">
        <v>1662.5</v>
      </c>
      <c r="M43" s="7">
        <v>0.35</v>
      </c>
    </row>
    <row r="44" spans="2:13" x14ac:dyDescent="0.35">
      <c r="B44" s="2" t="s">
        <v>130</v>
      </c>
      <c r="C44" s="2">
        <v>1185732</v>
      </c>
      <c r="D44" s="3">
        <v>44633</v>
      </c>
      <c r="E44" s="2" t="s">
        <v>12</v>
      </c>
      <c r="F44" s="2" t="s">
        <v>13</v>
      </c>
      <c r="G44" s="2" t="s">
        <v>13</v>
      </c>
      <c r="H44" s="2" t="s">
        <v>17</v>
      </c>
      <c r="I44" s="4">
        <v>0.5</v>
      </c>
      <c r="J44" s="5">
        <v>9000</v>
      </c>
      <c r="K44" s="6">
        <v>4500</v>
      </c>
      <c r="L44" s="6">
        <v>1575</v>
      </c>
      <c r="M44" s="7">
        <v>0.35</v>
      </c>
    </row>
    <row r="45" spans="2:13" x14ac:dyDescent="0.35">
      <c r="B45" s="2" t="s">
        <v>130</v>
      </c>
      <c r="C45" s="2">
        <v>1185732</v>
      </c>
      <c r="D45" s="3">
        <v>44634</v>
      </c>
      <c r="E45" s="2" t="s">
        <v>12</v>
      </c>
      <c r="F45" s="2" t="s">
        <v>13</v>
      </c>
      <c r="G45" s="2" t="s">
        <v>13</v>
      </c>
      <c r="H45" s="2" t="s">
        <v>18</v>
      </c>
      <c r="I45" s="4">
        <v>0.6</v>
      </c>
      <c r="J45" s="5">
        <v>9250</v>
      </c>
      <c r="K45" s="6">
        <v>5550</v>
      </c>
      <c r="L45" s="6">
        <v>1665</v>
      </c>
      <c r="M45" s="7">
        <v>0.3</v>
      </c>
    </row>
    <row r="46" spans="2:13" x14ac:dyDescent="0.35">
      <c r="B46" s="2" t="s">
        <v>130</v>
      </c>
      <c r="C46" s="2">
        <v>1185732</v>
      </c>
      <c r="D46" s="3">
        <v>44635</v>
      </c>
      <c r="E46" s="2" t="s">
        <v>12</v>
      </c>
      <c r="F46" s="2" t="s">
        <v>13</v>
      </c>
      <c r="G46" s="2" t="s">
        <v>13</v>
      </c>
      <c r="H46" s="2" t="s">
        <v>19</v>
      </c>
      <c r="I46" s="4">
        <v>0.65</v>
      </c>
      <c r="J46" s="5">
        <v>11000</v>
      </c>
      <c r="K46" s="6">
        <v>7150</v>
      </c>
      <c r="L46" s="6">
        <v>1787.5</v>
      </c>
      <c r="M46" s="7">
        <v>0.25</v>
      </c>
    </row>
    <row r="47" spans="2:13" x14ac:dyDescent="0.35">
      <c r="B47" s="2" t="s">
        <v>130</v>
      </c>
      <c r="C47" s="2">
        <v>1185732</v>
      </c>
      <c r="D47" s="3">
        <v>44636</v>
      </c>
      <c r="E47" s="2" t="s">
        <v>12</v>
      </c>
      <c r="F47" s="2" t="s">
        <v>13</v>
      </c>
      <c r="G47" s="2" t="s">
        <v>13</v>
      </c>
      <c r="H47" s="2" t="s">
        <v>14</v>
      </c>
      <c r="I47" s="4">
        <v>0.6</v>
      </c>
      <c r="J47" s="5">
        <v>12500</v>
      </c>
      <c r="K47" s="6">
        <v>7500</v>
      </c>
      <c r="L47" s="6">
        <v>3750</v>
      </c>
      <c r="M47" s="7">
        <v>0.5</v>
      </c>
    </row>
    <row r="48" spans="2:13" x14ac:dyDescent="0.3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5">
      <c r="B49" s="2" t="s">
        <v>130</v>
      </c>
      <c r="C49" s="2">
        <v>1185732</v>
      </c>
      <c r="D49" s="3">
        <v>44638</v>
      </c>
      <c r="E49" s="2" t="s">
        <v>12</v>
      </c>
      <c r="F49" s="2" t="s">
        <v>13</v>
      </c>
      <c r="G49" s="2" t="s">
        <v>13</v>
      </c>
      <c r="H49" s="2" t="s">
        <v>16</v>
      </c>
      <c r="I49" s="4">
        <v>0.5</v>
      </c>
      <c r="J49" s="5">
        <v>9500</v>
      </c>
      <c r="K49" s="6">
        <v>4750</v>
      </c>
      <c r="L49" s="6">
        <v>1662.5</v>
      </c>
      <c r="M49" s="7">
        <v>0.35</v>
      </c>
    </row>
    <row r="50" spans="2:13" x14ac:dyDescent="0.35">
      <c r="B50" s="2" t="s">
        <v>130</v>
      </c>
      <c r="C50" s="2">
        <v>1185732</v>
      </c>
      <c r="D50" s="3">
        <v>44651</v>
      </c>
      <c r="E50" s="2" t="s">
        <v>12</v>
      </c>
      <c r="F50" s="2" t="s">
        <v>13</v>
      </c>
      <c r="G50" s="2" t="s">
        <v>13</v>
      </c>
      <c r="H50" s="2" t="s">
        <v>17</v>
      </c>
      <c r="I50" s="4">
        <v>0.5</v>
      </c>
      <c r="J50" s="5">
        <v>9250</v>
      </c>
      <c r="K50" s="6">
        <v>4625</v>
      </c>
      <c r="L50" s="6">
        <v>1618.75</v>
      </c>
      <c r="M50" s="7">
        <v>0.35</v>
      </c>
    </row>
    <row r="51" spans="2:13" x14ac:dyDescent="0.35">
      <c r="B51" s="2" t="s">
        <v>130</v>
      </c>
      <c r="C51" s="2">
        <v>1185732</v>
      </c>
      <c r="D51" s="3">
        <v>44668</v>
      </c>
      <c r="E51" s="2" t="s">
        <v>12</v>
      </c>
      <c r="F51" s="2" t="s">
        <v>13</v>
      </c>
      <c r="G51" s="2" t="s">
        <v>13</v>
      </c>
      <c r="H51" s="2" t="s">
        <v>18</v>
      </c>
      <c r="I51" s="4">
        <v>0.6</v>
      </c>
      <c r="J51" s="5">
        <v>9000</v>
      </c>
      <c r="K51" s="6">
        <v>5400</v>
      </c>
      <c r="L51" s="6">
        <v>1620</v>
      </c>
      <c r="M51" s="7">
        <v>0.3</v>
      </c>
    </row>
    <row r="52" spans="2:13" x14ac:dyDescent="0.35">
      <c r="B52" s="2" t="s">
        <v>130</v>
      </c>
      <c r="C52" s="2">
        <v>1185732</v>
      </c>
      <c r="D52" s="3">
        <v>44669</v>
      </c>
      <c r="E52" s="2" t="s">
        <v>12</v>
      </c>
      <c r="F52" s="2" t="s">
        <v>13</v>
      </c>
      <c r="G52" s="2" t="s">
        <v>13</v>
      </c>
      <c r="H52" s="2" t="s">
        <v>19</v>
      </c>
      <c r="I52" s="4">
        <v>0.65</v>
      </c>
      <c r="J52" s="5">
        <v>10750</v>
      </c>
      <c r="K52" s="6">
        <v>6987.5</v>
      </c>
      <c r="L52" s="6">
        <v>1746.875</v>
      </c>
      <c r="M52" s="7">
        <v>0.25</v>
      </c>
    </row>
    <row r="53" spans="2:13" x14ac:dyDescent="0.35">
      <c r="B53" s="2" t="s">
        <v>130</v>
      </c>
      <c r="C53" s="2">
        <v>1185732</v>
      </c>
      <c r="D53" s="3">
        <v>44670</v>
      </c>
      <c r="E53" s="2" t="s">
        <v>12</v>
      </c>
      <c r="F53" s="2" t="s">
        <v>13</v>
      </c>
      <c r="G53" s="2" t="s">
        <v>13</v>
      </c>
      <c r="H53" s="2" t="s">
        <v>14</v>
      </c>
      <c r="I53" s="4">
        <v>0.6</v>
      </c>
      <c r="J53" s="5">
        <v>12000</v>
      </c>
      <c r="K53" s="6">
        <v>7200</v>
      </c>
      <c r="L53" s="6">
        <v>3600</v>
      </c>
      <c r="M53" s="7">
        <v>0.5</v>
      </c>
    </row>
    <row r="54" spans="2:13" x14ac:dyDescent="0.3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5">
      <c r="B55" s="2" t="s">
        <v>130</v>
      </c>
      <c r="C55" s="2">
        <v>1185732</v>
      </c>
      <c r="D55" s="3">
        <v>44672</v>
      </c>
      <c r="E55" s="2" t="s">
        <v>12</v>
      </c>
      <c r="F55" s="2" t="s">
        <v>13</v>
      </c>
      <c r="G55" s="2" t="s">
        <v>13</v>
      </c>
      <c r="H55" s="2" t="s">
        <v>16</v>
      </c>
      <c r="I55" s="4">
        <v>0.5</v>
      </c>
      <c r="J55" s="5">
        <v>9250</v>
      </c>
      <c r="K55" s="6">
        <v>4625</v>
      </c>
      <c r="L55" s="6">
        <v>1618.75</v>
      </c>
      <c r="M55" s="7">
        <v>0.35</v>
      </c>
    </row>
    <row r="56" spans="2:13" x14ac:dyDescent="0.35">
      <c r="B56" s="2" t="s">
        <v>130</v>
      </c>
      <c r="C56" s="2">
        <v>1185732</v>
      </c>
      <c r="D56" s="3">
        <v>44673</v>
      </c>
      <c r="E56" s="2" t="s">
        <v>12</v>
      </c>
      <c r="F56" s="2" t="s">
        <v>13</v>
      </c>
      <c r="G56" s="2" t="s">
        <v>13</v>
      </c>
      <c r="H56" s="2" t="s">
        <v>17</v>
      </c>
      <c r="I56" s="4">
        <v>0.5</v>
      </c>
      <c r="J56" s="5">
        <v>9000</v>
      </c>
      <c r="K56" s="6">
        <v>4500</v>
      </c>
      <c r="L56" s="6">
        <v>1575</v>
      </c>
      <c r="M56" s="7">
        <v>0.35</v>
      </c>
    </row>
    <row r="57" spans="2:13" x14ac:dyDescent="0.35">
      <c r="B57" s="2" t="s">
        <v>130</v>
      </c>
      <c r="C57" s="2">
        <v>1185732</v>
      </c>
      <c r="D57" s="3">
        <v>44674</v>
      </c>
      <c r="E57" s="2" t="s">
        <v>12</v>
      </c>
      <c r="F57" s="2" t="s">
        <v>13</v>
      </c>
      <c r="G57" s="2" t="s">
        <v>13</v>
      </c>
      <c r="H57" s="2" t="s">
        <v>18</v>
      </c>
      <c r="I57" s="4">
        <v>0.6</v>
      </c>
      <c r="J57" s="5">
        <v>9000</v>
      </c>
      <c r="K57" s="6">
        <v>5400</v>
      </c>
      <c r="L57" s="6">
        <v>1620</v>
      </c>
      <c r="M57" s="7">
        <v>0.3</v>
      </c>
    </row>
    <row r="58" spans="2:13" x14ac:dyDescent="0.35">
      <c r="B58" s="2" t="s">
        <v>130</v>
      </c>
      <c r="C58" s="2">
        <v>1185732</v>
      </c>
      <c r="D58" s="3">
        <v>44675</v>
      </c>
      <c r="E58" s="2" t="s">
        <v>12</v>
      </c>
      <c r="F58" s="2" t="s">
        <v>13</v>
      </c>
      <c r="G58" s="2" t="s">
        <v>13</v>
      </c>
      <c r="H58" s="2" t="s">
        <v>19</v>
      </c>
      <c r="I58" s="4">
        <v>0.65</v>
      </c>
      <c r="J58" s="5">
        <v>10000</v>
      </c>
      <c r="K58" s="6">
        <v>6500</v>
      </c>
      <c r="L58" s="6">
        <v>1625</v>
      </c>
      <c r="M58" s="7">
        <v>0.25</v>
      </c>
    </row>
    <row r="59" spans="2:13" x14ac:dyDescent="0.35">
      <c r="B59" s="2" t="s">
        <v>130</v>
      </c>
      <c r="C59" s="2">
        <v>1185732</v>
      </c>
      <c r="D59" s="3">
        <v>44676</v>
      </c>
      <c r="E59" s="2" t="s">
        <v>12</v>
      </c>
      <c r="F59" s="2" t="s">
        <v>13</v>
      </c>
      <c r="G59" s="2" t="s">
        <v>13</v>
      </c>
      <c r="H59" s="2" t="s">
        <v>18</v>
      </c>
      <c r="I59" s="4">
        <v>0.65</v>
      </c>
      <c r="J59" s="5">
        <v>8750</v>
      </c>
      <c r="K59" s="6">
        <v>5687.5</v>
      </c>
      <c r="L59" s="6">
        <v>1706.25</v>
      </c>
      <c r="M59" s="7">
        <v>0.3</v>
      </c>
    </row>
    <row r="60" spans="2:13" x14ac:dyDescent="0.35">
      <c r="B60" s="2" t="s">
        <v>130</v>
      </c>
      <c r="C60" s="2">
        <v>1185732</v>
      </c>
      <c r="D60" s="3">
        <v>44677</v>
      </c>
      <c r="E60" s="2" t="s">
        <v>12</v>
      </c>
      <c r="F60" s="2" t="s">
        <v>13</v>
      </c>
      <c r="G60" s="2" t="s">
        <v>13</v>
      </c>
      <c r="H60" s="2" t="s">
        <v>19</v>
      </c>
      <c r="I60" s="4">
        <v>0.7</v>
      </c>
      <c r="J60" s="5">
        <v>10000</v>
      </c>
      <c r="K60" s="6">
        <v>7000</v>
      </c>
      <c r="L60" s="6">
        <v>1750</v>
      </c>
      <c r="M60" s="7">
        <v>0.25</v>
      </c>
    </row>
    <row r="61" spans="2:13" x14ac:dyDescent="0.35">
      <c r="B61" s="2" t="s">
        <v>130</v>
      </c>
      <c r="C61" s="2">
        <v>1185732</v>
      </c>
      <c r="D61" s="3">
        <v>44678</v>
      </c>
      <c r="E61" s="2" t="s">
        <v>12</v>
      </c>
      <c r="F61" s="2" t="s">
        <v>13</v>
      </c>
      <c r="G61" s="2" t="s">
        <v>13</v>
      </c>
      <c r="H61" s="2" t="s">
        <v>14</v>
      </c>
      <c r="I61" s="4">
        <v>0.65</v>
      </c>
      <c r="J61" s="5">
        <v>11500</v>
      </c>
      <c r="K61" s="6">
        <v>7475</v>
      </c>
      <c r="L61" s="6">
        <v>3737.5</v>
      </c>
      <c r="M61" s="7">
        <v>0.5</v>
      </c>
    </row>
    <row r="62" spans="2:13" x14ac:dyDescent="0.3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5">
      <c r="B65" s="2" t="s">
        <v>130</v>
      </c>
      <c r="C65" s="2">
        <v>1185732</v>
      </c>
      <c r="D65" s="3">
        <v>44682</v>
      </c>
      <c r="E65" s="2" t="s">
        <v>12</v>
      </c>
      <c r="F65" s="2" t="s">
        <v>13</v>
      </c>
      <c r="G65" s="2" t="s">
        <v>13</v>
      </c>
      <c r="H65" s="2" t="s">
        <v>18</v>
      </c>
      <c r="I65" s="4">
        <v>0.65</v>
      </c>
      <c r="J65" s="5">
        <v>8750</v>
      </c>
      <c r="K65" s="6">
        <v>5687.5</v>
      </c>
      <c r="L65" s="6">
        <v>1706.25</v>
      </c>
      <c r="M65" s="7">
        <v>0.3</v>
      </c>
    </row>
    <row r="66" spans="2:13" x14ac:dyDescent="0.35">
      <c r="B66" s="2" t="s">
        <v>130</v>
      </c>
      <c r="C66" s="2">
        <v>1185732</v>
      </c>
      <c r="D66" s="3">
        <v>44683</v>
      </c>
      <c r="E66" s="2" t="s">
        <v>12</v>
      </c>
      <c r="F66" s="2" t="s">
        <v>13</v>
      </c>
      <c r="G66" s="2" t="s">
        <v>13</v>
      </c>
      <c r="H66" s="2" t="s">
        <v>19</v>
      </c>
      <c r="I66" s="4">
        <v>0.7</v>
      </c>
      <c r="J66" s="5">
        <v>9750</v>
      </c>
      <c r="K66" s="6">
        <v>6825</v>
      </c>
      <c r="L66" s="6">
        <v>1706.25</v>
      </c>
      <c r="M66" s="7">
        <v>0.25</v>
      </c>
    </row>
    <row r="67" spans="2:13" x14ac:dyDescent="0.35">
      <c r="B67" s="2" t="s">
        <v>130</v>
      </c>
      <c r="C67" s="2">
        <v>1185732</v>
      </c>
      <c r="D67" s="3">
        <v>44684</v>
      </c>
      <c r="E67" s="2" t="s">
        <v>12</v>
      </c>
      <c r="F67" s="2" t="s">
        <v>13</v>
      </c>
      <c r="G67" s="2" t="s">
        <v>13</v>
      </c>
      <c r="H67" s="2" t="s">
        <v>14</v>
      </c>
      <c r="I67" s="4">
        <v>0.65</v>
      </c>
      <c r="J67" s="5">
        <v>12000</v>
      </c>
      <c r="K67" s="6">
        <v>7800</v>
      </c>
      <c r="L67" s="6">
        <v>3900</v>
      </c>
      <c r="M67" s="7">
        <v>0.5</v>
      </c>
    </row>
    <row r="68" spans="2:13" x14ac:dyDescent="0.3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5">
      <c r="B71" s="2" t="s">
        <v>130</v>
      </c>
      <c r="C71" s="2">
        <v>1185732</v>
      </c>
      <c r="D71" s="3">
        <v>44688</v>
      </c>
      <c r="E71" s="2" t="s">
        <v>12</v>
      </c>
      <c r="F71" s="2" t="s">
        <v>13</v>
      </c>
      <c r="G71" s="2" t="s">
        <v>13</v>
      </c>
      <c r="H71" s="2" t="s">
        <v>18</v>
      </c>
      <c r="I71" s="4">
        <v>0.65</v>
      </c>
      <c r="J71" s="5">
        <v>9000</v>
      </c>
      <c r="K71" s="6">
        <v>5850</v>
      </c>
      <c r="L71" s="6">
        <v>1755</v>
      </c>
      <c r="M71" s="7">
        <v>0.3</v>
      </c>
    </row>
    <row r="72" spans="2:13" x14ac:dyDescent="0.35">
      <c r="B72" s="2" t="s">
        <v>130</v>
      </c>
      <c r="C72" s="2">
        <v>1185732</v>
      </c>
      <c r="D72" s="3">
        <v>44760</v>
      </c>
      <c r="E72" s="2" t="s">
        <v>12</v>
      </c>
      <c r="F72" s="2" t="s">
        <v>13</v>
      </c>
      <c r="G72" s="2" t="s">
        <v>13</v>
      </c>
      <c r="H72" s="2" t="s">
        <v>19</v>
      </c>
      <c r="I72" s="4">
        <v>0.7</v>
      </c>
      <c r="J72" s="5">
        <v>10000</v>
      </c>
      <c r="K72" s="6">
        <v>7000</v>
      </c>
      <c r="L72" s="6">
        <v>1750</v>
      </c>
      <c r="M72" s="7">
        <v>0.25</v>
      </c>
    </row>
    <row r="73" spans="2:13" x14ac:dyDescent="0.35">
      <c r="B73" s="2" t="s">
        <v>130</v>
      </c>
      <c r="C73" s="2">
        <v>1197831</v>
      </c>
      <c r="D73" s="3">
        <v>44761</v>
      </c>
      <c r="E73" s="2" t="s">
        <v>12</v>
      </c>
      <c r="F73" s="2" t="s">
        <v>13</v>
      </c>
      <c r="G73" s="2" t="s">
        <v>13</v>
      </c>
      <c r="H73" s="2" t="s">
        <v>14</v>
      </c>
      <c r="I73" s="4">
        <v>0.25</v>
      </c>
      <c r="J73" s="5">
        <v>9000</v>
      </c>
      <c r="K73" s="6">
        <v>2250</v>
      </c>
      <c r="L73" s="6">
        <v>787.5</v>
      </c>
      <c r="M73" s="7">
        <v>0.35</v>
      </c>
    </row>
    <row r="74" spans="2:13" x14ac:dyDescent="0.35">
      <c r="B74" s="2" t="s">
        <v>130</v>
      </c>
      <c r="C74" s="2">
        <v>1197831</v>
      </c>
      <c r="D74" s="3">
        <v>44762</v>
      </c>
      <c r="E74" s="2" t="s">
        <v>12</v>
      </c>
      <c r="F74" s="2" t="s">
        <v>13</v>
      </c>
      <c r="G74" s="2" t="s">
        <v>13</v>
      </c>
      <c r="H74" s="2" t="s">
        <v>15</v>
      </c>
      <c r="I74" s="4">
        <v>0.35</v>
      </c>
      <c r="J74" s="5">
        <v>9000</v>
      </c>
      <c r="K74" s="6">
        <v>3150</v>
      </c>
      <c r="L74" s="6">
        <v>1102.5</v>
      </c>
      <c r="M74" s="7">
        <v>0.35</v>
      </c>
    </row>
    <row r="75" spans="2:13" x14ac:dyDescent="0.35">
      <c r="B75" s="2" t="s">
        <v>130</v>
      </c>
      <c r="C75" s="2">
        <v>1197831</v>
      </c>
      <c r="D75" s="3">
        <v>44763</v>
      </c>
      <c r="E75" s="2" t="s">
        <v>12</v>
      </c>
      <c r="F75" s="2" t="s">
        <v>13</v>
      </c>
      <c r="G75" s="2" t="s">
        <v>13</v>
      </c>
      <c r="H75" s="2" t="s">
        <v>16</v>
      </c>
      <c r="I75" s="4">
        <v>0.35</v>
      </c>
      <c r="J75" s="5">
        <v>7000</v>
      </c>
      <c r="K75" s="6">
        <v>2450</v>
      </c>
      <c r="L75" s="6">
        <v>857.5</v>
      </c>
      <c r="M75" s="7">
        <v>0.35</v>
      </c>
    </row>
    <row r="76" spans="2:13" x14ac:dyDescent="0.35">
      <c r="B76" s="2" t="s">
        <v>130</v>
      </c>
      <c r="C76" s="2">
        <v>1197831</v>
      </c>
      <c r="D76" s="3">
        <v>44764</v>
      </c>
      <c r="E76" s="2" t="s">
        <v>12</v>
      </c>
      <c r="F76" s="2" t="s">
        <v>13</v>
      </c>
      <c r="G76" s="2" t="s">
        <v>13</v>
      </c>
      <c r="H76" s="2" t="s">
        <v>17</v>
      </c>
      <c r="I76" s="4">
        <v>0.35</v>
      </c>
      <c r="J76" s="5">
        <v>7000</v>
      </c>
      <c r="K76" s="6">
        <v>2450</v>
      </c>
      <c r="L76" s="6">
        <v>1102.5</v>
      </c>
      <c r="M76" s="7">
        <v>0.45</v>
      </c>
    </row>
    <row r="77" spans="2:13" x14ac:dyDescent="0.35">
      <c r="B77" s="2" t="s">
        <v>130</v>
      </c>
      <c r="C77" s="2">
        <v>1197831</v>
      </c>
      <c r="D77" s="3">
        <v>44765</v>
      </c>
      <c r="E77" s="2" t="s">
        <v>21</v>
      </c>
      <c r="F77" s="2" t="s">
        <v>22</v>
      </c>
      <c r="G77" s="2" t="s">
        <v>23</v>
      </c>
      <c r="H77" s="2" t="s">
        <v>18</v>
      </c>
      <c r="I77" s="4">
        <v>0.4</v>
      </c>
      <c r="J77" s="5">
        <v>5500</v>
      </c>
      <c r="K77" s="6">
        <v>2200</v>
      </c>
      <c r="L77" s="6">
        <v>660</v>
      </c>
      <c r="M77" s="7">
        <v>0.3</v>
      </c>
    </row>
    <row r="78" spans="2:13" x14ac:dyDescent="0.35">
      <c r="B78" s="2" t="s">
        <v>130</v>
      </c>
      <c r="C78" s="2">
        <v>1197831</v>
      </c>
      <c r="D78" s="3">
        <v>44766</v>
      </c>
      <c r="E78" s="2" t="s">
        <v>21</v>
      </c>
      <c r="F78" s="2" t="s">
        <v>22</v>
      </c>
      <c r="G78" s="2" t="s">
        <v>23</v>
      </c>
      <c r="H78" s="2" t="s">
        <v>19</v>
      </c>
      <c r="I78" s="4">
        <v>0.35</v>
      </c>
      <c r="J78" s="5">
        <v>7000</v>
      </c>
      <c r="K78" s="6">
        <v>2450</v>
      </c>
      <c r="L78" s="6">
        <v>1225</v>
      </c>
      <c r="M78" s="7">
        <v>0.5</v>
      </c>
    </row>
    <row r="79" spans="2:13" x14ac:dyDescent="0.35">
      <c r="B79" s="2" t="s">
        <v>130</v>
      </c>
      <c r="C79" s="2">
        <v>1197831</v>
      </c>
      <c r="D79" s="3">
        <v>44767</v>
      </c>
      <c r="E79" s="2" t="s">
        <v>21</v>
      </c>
      <c r="F79" s="2" t="s">
        <v>22</v>
      </c>
      <c r="G79" s="2" t="s">
        <v>23</v>
      </c>
      <c r="H79" s="2" t="s">
        <v>14</v>
      </c>
      <c r="I79" s="4">
        <v>0.25</v>
      </c>
      <c r="J79" s="5">
        <v>8500</v>
      </c>
      <c r="K79" s="6">
        <v>2125</v>
      </c>
      <c r="L79" s="6">
        <v>743.75</v>
      </c>
      <c r="M79" s="7">
        <v>0.35</v>
      </c>
    </row>
    <row r="80" spans="2:13" x14ac:dyDescent="0.35">
      <c r="B80" s="2" t="s">
        <v>130</v>
      </c>
      <c r="C80" s="2">
        <v>1197831</v>
      </c>
      <c r="D80" s="3">
        <v>44768</v>
      </c>
      <c r="E80" s="2" t="s">
        <v>21</v>
      </c>
      <c r="F80" s="2" t="s">
        <v>22</v>
      </c>
      <c r="G80" s="2" t="s">
        <v>23</v>
      </c>
      <c r="H80" s="2" t="s">
        <v>15</v>
      </c>
      <c r="I80" s="4">
        <v>0.35</v>
      </c>
      <c r="J80" s="5">
        <v>8500</v>
      </c>
      <c r="K80" s="6">
        <v>2975</v>
      </c>
      <c r="L80" s="6">
        <v>1041.25</v>
      </c>
      <c r="M80" s="7">
        <v>0.35</v>
      </c>
    </row>
    <row r="81" spans="2:13" x14ac:dyDescent="0.35">
      <c r="B81" s="2" t="s">
        <v>130</v>
      </c>
      <c r="C81" s="2">
        <v>1197831</v>
      </c>
      <c r="D81" s="3">
        <v>44769</v>
      </c>
      <c r="E81" s="2" t="s">
        <v>21</v>
      </c>
      <c r="F81" s="2" t="s">
        <v>22</v>
      </c>
      <c r="G81" s="2" t="s">
        <v>23</v>
      </c>
      <c r="H81" s="2" t="s">
        <v>16</v>
      </c>
      <c r="I81" s="4">
        <v>0.35</v>
      </c>
      <c r="J81" s="5">
        <v>6750</v>
      </c>
      <c r="K81" s="6">
        <v>2362.5</v>
      </c>
      <c r="L81" s="6">
        <v>826.875</v>
      </c>
      <c r="M81" s="7">
        <v>0.35</v>
      </c>
    </row>
    <row r="82" spans="2:13" x14ac:dyDescent="0.35">
      <c r="B82" s="2" t="s">
        <v>130</v>
      </c>
      <c r="C82" s="2">
        <v>1197831</v>
      </c>
      <c r="D82" s="3">
        <v>44770</v>
      </c>
      <c r="E82" s="2" t="s">
        <v>21</v>
      </c>
      <c r="F82" s="2" t="s">
        <v>22</v>
      </c>
      <c r="G82" s="2" t="s">
        <v>23</v>
      </c>
      <c r="H82" s="2" t="s">
        <v>17</v>
      </c>
      <c r="I82" s="4">
        <v>0.35</v>
      </c>
      <c r="J82" s="5">
        <v>6250</v>
      </c>
      <c r="K82" s="6">
        <v>2187.5</v>
      </c>
      <c r="L82" s="6">
        <v>984.375</v>
      </c>
      <c r="M82" s="7">
        <v>0.45</v>
      </c>
    </row>
    <row r="83" spans="2:13" x14ac:dyDescent="0.35">
      <c r="B83" s="2" t="s">
        <v>130</v>
      </c>
      <c r="C83" s="2">
        <v>1197831</v>
      </c>
      <c r="D83" s="3">
        <v>44771</v>
      </c>
      <c r="E83" s="2" t="s">
        <v>21</v>
      </c>
      <c r="F83" s="2" t="s">
        <v>22</v>
      </c>
      <c r="G83" s="2" t="s">
        <v>23</v>
      </c>
      <c r="H83" s="2" t="s">
        <v>18</v>
      </c>
      <c r="I83" s="4">
        <v>0.4</v>
      </c>
      <c r="J83" s="5">
        <v>5000</v>
      </c>
      <c r="K83" s="6">
        <v>2000</v>
      </c>
      <c r="L83" s="6">
        <v>600</v>
      </c>
      <c r="M83" s="7">
        <v>0.3</v>
      </c>
    </row>
    <row r="84" spans="2:13" x14ac:dyDescent="0.35">
      <c r="B84" s="2" t="s">
        <v>130</v>
      </c>
      <c r="C84" s="2">
        <v>1197831</v>
      </c>
      <c r="D84" s="3">
        <v>44772</v>
      </c>
      <c r="E84" s="2" t="s">
        <v>21</v>
      </c>
      <c r="F84" s="2" t="s">
        <v>22</v>
      </c>
      <c r="G84" s="2" t="s">
        <v>23</v>
      </c>
      <c r="H84" s="2" t="s">
        <v>19</v>
      </c>
      <c r="I84" s="4">
        <v>0.35</v>
      </c>
      <c r="J84" s="5">
        <v>7000</v>
      </c>
      <c r="K84" s="6">
        <v>2450</v>
      </c>
      <c r="L84" s="6">
        <v>1225</v>
      </c>
      <c r="M84" s="7">
        <v>0.5</v>
      </c>
    </row>
    <row r="85" spans="2:13" x14ac:dyDescent="0.3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5">
      <c r="B86" s="2" t="s">
        <v>130</v>
      </c>
      <c r="C86" s="2">
        <v>1197831</v>
      </c>
      <c r="D86" s="3">
        <v>44774</v>
      </c>
      <c r="E86" s="2" t="s">
        <v>21</v>
      </c>
      <c r="F86" s="2" t="s">
        <v>22</v>
      </c>
      <c r="G86" s="2" t="s">
        <v>23</v>
      </c>
      <c r="H86" s="2" t="s">
        <v>15</v>
      </c>
      <c r="I86" s="4">
        <v>0.4</v>
      </c>
      <c r="J86" s="5">
        <v>8750</v>
      </c>
      <c r="K86" s="6">
        <v>3500</v>
      </c>
      <c r="L86" s="6">
        <v>1225</v>
      </c>
      <c r="M86" s="7">
        <v>0.35</v>
      </c>
    </row>
    <row r="87" spans="2:13" x14ac:dyDescent="0.35">
      <c r="B87" s="2" t="s">
        <v>130</v>
      </c>
      <c r="C87" s="2">
        <v>1197831</v>
      </c>
      <c r="D87" s="3">
        <v>44775</v>
      </c>
      <c r="E87" s="2" t="s">
        <v>21</v>
      </c>
      <c r="F87" s="2" t="s">
        <v>22</v>
      </c>
      <c r="G87" s="2" t="s">
        <v>23</v>
      </c>
      <c r="H87" s="2" t="s">
        <v>16</v>
      </c>
      <c r="I87" s="4">
        <v>0.35</v>
      </c>
      <c r="J87" s="5">
        <v>7000</v>
      </c>
      <c r="K87" s="6">
        <v>2450</v>
      </c>
      <c r="L87" s="6">
        <v>857.5</v>
      </c>
      <c r="M87" s="7">
        <v>0.35</v>
      </c>
    </row>
    <row r="88" spans="2:13" x14ac:dyDescent="0.35">
      <c r="B88" s="2" t="s">
        <v>127</v>
      </c>
      <c r="C88" s="2">
        <v>1197831</v>
      </c>
      <c r="D88" s="3">
        <v>44776</v>
      </c>
      <c r="E88" s="2" t="s">
        <v>21</v>
      </c>
      <c r="F88" s="2" t="s">
        <v>22</v>
      </c>
      <c r="G88" s="2" t="s">
        <v>23</v>
      </c>
      <c r="H88" s="2" t="s">
        <v>17</v>
      </c>
      <c r="I88" s="4">
        <v>0.4</v>
      </c>
      <c r="J88" s="5">
        <v>6000</v>
      </c>
      <c r="K88" s="6">
        <v>2400</v>
      </c>
      <c r="L88" s="6">
        <v>1080</v>
      </c>
      <c r="M88" s="7">
        <v>0.45</v>
      </c>
    </row>
    <row r="89" spans="2:13" x14ac:dyDescent="0.35">
      <c r="B89" s="2" t="s">
        <v>127</v>
      </c>
      <c r="C89" s="2">
        <v>1197831</v>
      </c>
      <c r="D89" s="3">
        <v>44777</v>
      </c>
      <c r="E89" s="2" t="s">
        <v>21</v>
      </c>
      <c r="F89" s="2" t="s">
        <v>22</v>
      </c>
      <c r="G89" s="2" t="s">
        <v>23</v>
      </c>
      <c r="H89" s="2" t="s">
        <v>18</v>
      </c>
      <c r="I89" s="4">
        <v>0.45</v>
      </c>
      <c r="J89" s="5">
        <v>5000</v>
      </c>
      <c r="K89" s="6">
        <v>2250</v>
      </c>
      <c r="L89" s="6">
        <v>675</v>
      </c>
      <c r="M89" s="7">
        <v>0.3</v>
      </c>
    </row>
    <row r="90" spans="2:13" x14ac:dyDescent="0.35">
      <c r="B90" s="2" t="s">
        <v>127</v>
      </c>
      <c r="C90" s="2">
        <v>1197831</v>
      </c>
      <c r="D90" s="3">
        <v>44778</v>
      </c>
      <c r="E90" s="2" t="s">
        <v>21</v>
      </c>
      <c r="F90" s="2" t="s">
        <v>22</v>
      </c>
      <c r="G90" s="2" t="s">
        <v>23</v>
      </c>
      <c r="H90" s="2" t="s">
        <v>19</v>
      </c>
      <c r="I90" s="4">
        <v>0.4</v>
      </c>
      <c r="J90" s="5">
        <v>6500</v>
      </c>
      <c r="K90" s="6">
        <v>2600</v>
      </c>
      <c r="L90" s="6">
        <v>1300</v>
      </c>
      <c r="M90" s="7">
        <v>0.5</v>
      </c>
    </row>
    <row r="91" spans="2:13" x14ac:dyDescent="0.3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5">
      <c r="B92" s="2" t="s">
        <v>127</v>
      </c>
      <c r="C92" s="2">
        <v>1197831</v>
      </c>
      <c r="D92" s="3">
        <v>44780</v>
      </c>
      <c r="E92" s="2" t="s">
        <v>21</v>
      </c>
      <c r="F92" s="2" t="s">
        <v>22</v>
      </c>
      <c r="G92" s="2" t="s">
        <v>23</v>
      </c>
      <c r="H92" s="2" t="s">
        <v>15</v>
      </c>
      <c r="I92" s="4">
        <v>0.4</v>
      </c>
      <c r="J92" s="5">
        <v>9000</v>
      </c>
      <c r="K92" s="6">
        <v>3600</v>
      </c>
      <c r="L92" s="6">
        <v>1260</v>
      </c>
      <c r="M92" s="7">
        <v>0.35</v>
      </c>
    </row>
    <row r="93" spans="2:13" x14ac:dyDescent="0.35">
      <c r="B93" s="2" t="s">
        <v>127</v>
      </c>
      <c r="C93" s="2">
        <v>1197831</v>
      </c>
      <c r="D93" s="3">
        <v>44781</v>
      </c>
      <c r="E93" s="2" t="s">
        <v>21</v>
      </c>
      <c r="F93" s="2" t="s">
        <v>22</v>
      </c>
      <c r="G93" s="2" t="s">
        <v>23</v>
      </c>
      <c r="H93" s="2" t="s">
        <v>16</v>
      </c>
      <c r="I93" s="4">
        <v>0.35</v>
      </c>
      <c r="J93" s="5">
        <v>7250</v>
      </c>
      <c r="K93" s="6">
        <v>2537.5</v>
      </c>
      <c r="L93" s="6">
        <v>888.125</v>
      </c>
      <c r="M93" s="7">
        <v>0.35</v>
      </c>
    </row>
    <row r="94" spans="2:13" x14ac:dyDescent="0.35">
      <c r="B94" s="2" t="s">
        <v>127</v>
      </c>
      <c r="C94" s="2">
        <v>1197831</v>
      </c>
      <c r="D94" s="3">
        <v>44782</v>
      </c>
      <c r="E94" s="2" t="s">
        <v>21</v>
      </c>
      <c r="F94" s="2" t="s">
        <v>22</v>
      </c>
      <c r="G94" s="2" t="s">
        <v>23</v>
      </c>
      <c r="H94" s="2" t="s">
        <v>17</v>
      </c>
      <c r="I94" s="4">
        <v>0.4</v>
      </c>
      <c r="J94" s="5">
        <v>6250</v>
      </c>
      <c r="K94" s="6">
        <v>2500</v>
      </c>
      <c r="L94" s="6">
        <v>1125</v>
      </c>
      <c r="M94" s="7">
        <v>0.45</v>
      </c>
    </row>
    <row r="95" spans="2:13" x14ac:dyDescent="0.35">
      <c r="B95" s="2" t="s">
        <v>126</v>
      </c>
      <c r="C95" s="2">
        <v>1197831</v>
      </c>
      <c r="D95" s="3">
        <v>44783</v>
      </c>
      <c r="E95" s="2" t="s">
        <v>21</v>
      </c>
      <c r="F95" s="2" t="s">
        <v>22</v>
      </c>
      <c r="G95" s="2" t="s">
        <v>23</v>
      </c>
      <c r="H95" s="2" t="s">
        <v>18</v>
      </c>
      <c r="I95" s="4">
        <v>0.45</v>
      </c>
      <c r="J95" s="5">
        <v>5250</v>
      </c>
      <c r="K95" s="6">
        <v>2362.5</v>
      </c>
      <c r="L95" s="6">
        <v>708.75</v>
      </c>
      <c r="M95" s="7">
        <v>0.3</v>
      </c>
    </row>
    <row r="96" spans="2:13" x14ac:dyDescent="0.35">
      <c r="B96" s="2" t="s">
        <v>126</v>
      </c>
      <c r="C96" s="2">
        <v>1197831</v>
      </c>
      <c r="D96" s="3">
        <v>44784</v>
      </c>
      <c r="E96" s="2" t="s">
        <v>21</v>
      </c>
      <c r="F96" s="2" t="s">
        <v>22</v>
      </c>
      <c r="G96" s="2" t="s">
        <v>23</v>
      </c>
      <c r="H96" s="2" t="s">
        <v>19</v>
      </c>
      <c r="I96" s="4">
        <v>0.4</v>
      </c>
      <c r="J96" s="5">
        <v>8000</v>
      </c>
      <c r="K96" s="6">
        <v>3200</v>
      </c>
      <c r="L96" s="6">
        <v>1600</v>
      </c>
      <c r="M96" s="7">
        <v>0.5</v>
      </c>
    </row>
    <row r="97" spans="2:13" x14ac:dyDescent="0.3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5">
      <c r="B98" s="2" t="s">
        <v>126</v>
      </c>
      <c r="C98" s="2">
        <v>1197831</v>
      </c>
      <c r="D98" s="3">
        <v>44786</v>
      </c>
      <c r="E98" s="2" t="s">
        <v>21</v>
      </c>
      <c r="F98" s="2" t="s">
        <v>22</v>
      </c>
      <c r="G98" s="2" t="s">
        <v>23</v>
      </c>
      <c r="H98" s="2" t="s">
        <v>15</v>
      </c>
      <c r="I98" s="4">
        <v>0.4</v>
      </c>
      <c r="J98" s="5">
        <v>9250</v>
      </c>
      <c r="K98" s="6">
        <v>3700</v>
      </c>
      <c r="L98" s="6">
        <v>1295</v>
      </c>
      <c r="M98" s="7">
        <v>0.35</v>
      </c>
    </row>
    <row r="99" spans="2:13" x14ac:dyDescent="0.3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K20"/>
  <sheetViews>
    <sheetView showGridLines="0" tabSelected="1" zoomScaleNormal="100" workbookViewId="0">
      <selection activeCell="L20" sqref="L20"/>
    </sheetView>
  </sheetViews>
  <sheetFormatPr defaultColWidth="11.1640625" defaultRowHeight="15.5" x14ac:dyDescent="0.35"/>
  <cols>
    <col min="1" max="1" width="25.58203125" style="11" customWidth="1"/>
    <col min="2" max="2" width="3.5" customWidth="1"/>
    <col min="7" max="7" width="5.75" customWidth="1"/>
  </cols>
  <sheetData>
    <row r="1" spans="1:11" x14ac:dyDescent="0.35">
      <c r="A1" s="10"/>
    </row>
    <row r="9" spans="1:11" x14ac:dyDescent="0.35">
      <c r="C9" s="13" t="s">
        <v>131</v>
      </c>
      <c r="D9" s="13"/>
      <c r="E9" s="13"/>
      <c r="F9" s="12"/>
      <c r="H9" s="13" t="s">
        <v>132</v>
      </c>
      <c r="I9" s="12"/>
      <c r="J9" s="12"/>
      <c r="K9" s="12"/>
    </row>
    <row r="10" spans="1:11" x14ac:dyDescent="0.35">
      <c r="C10" s="14" t="s">
        <v>133</v>
      </c>
      <c r="D10" s="14" t="s">
        <v>134</v>
      </c>
      <c r="E10" s="14" t="s">
        <v>135</v>
      </c>
      <c r="F10" s="14" t="s">
        <v>136</v>
      </c>
      <c r="H10" s="14" t="s">
        <v>0</v>
      </c>
      <c r="I10" s="14" t="s">
        <v>134</v>
      </c>
      <c r="J10" s="14" t="s">
        <v>135</v>
      </c>
      <c r="K10" s="14" t="s">
        <v>136</v>
      </c>
    </row>
    <row r="11" spans="1:11" x14ac:dyDescent="0.35">
      <c r="C11" t="str">
        <f>Analyze!A8</f>
        <v>Coca-Cola</v>
      </c>
      <c r="D11" s="25">
        <f>Analyze!B8</f>
        <v>499102.00000000017</v>
      </c>
      <c r="E11" s="25">
        <f>Analyze!C8</f>
        <v>2268974.9000000032</v>
      </c>
      <c r="F11" s="25">
        <f>E11-D11</f>
        <v>1769872.9000000029</v>
      </c>
      <c r="H11" t="str">
        <f>Analyze!A18</f>
        <v>Amazon</v>
      </c>
      <c r="I11" s="25">
        <f>Analyze!B18</f>
        <v>276210</v>
      </c>
      <c r="J11" s="25">
        <f>Analyze!C18</f>
        <v>1009698.7</v>
      </c>
      <c r="K11" s="25">
        <f>J11-I11</f>
        <v>733488.7</v>
      </c>
    </row>
    <row r="12" spans="1:11" x14ac:dyDescent="0.35">
      <c r="C12" t="str">
        <f>Analyze!A9</f>
        <v>Dasani Water</v>
      </c>
      <c r="D12" s="25">
        <f>Analyze!B9</f>
        <v>469270.69999999984</v>
      </c>
      <c r="E12" s="25">
        <f>Analyze!C9</f>
        <v>1917827.7999999949</v>
      </c>
      <c r="F12" s="25">
        <f t="shared" ref="F12:F17" si="0">E12-D12</f>
        <v>1448557.099999995</v>
      </c>
      <c r="H12" t="str">
        <f>Analyze!A19</f>
        <v>BevCo</v>
      </c>
      <c r="I12" s="25">
        <f>Analyze!B19</f>
        <v>466787.99999999994</v>
      </c>
      <c r="J12" s="25">
        <f>Analyze!C19</f>
        <v>2327606.5000000019</v>
      </c>
      <c r="K12" s="25">
        <f t="shared" ref="K12:K17" si="1">J12-I12</f>
        <v>1860818.5000000019</v>
      </c>
    </row>
    <row r="13" spans="1:11" x14ac:dyDescent="0.35">
      <c r="C13" t="str">
        <f>Analyze!A10</f>
        <v>Diet Coke</v>
      </c>
      <c r="D13" s="25">
        <f>Analyze!B10</f>
        <v>423758.70000000007</v>
      </c>
      <c r="E13" s="25">
        <f>Analyze!C10</f>
        <v>1633959.3000000005</v>
      </c>
      <c r="F13" s="25">
        <f t="shared" si="0"/>
        <v>1210200.6000000006</v>
      </c>
      <c r="H13" t="str">
        <f>Analyze!A20</f>
        <v>FizzyCo</v>
      </c>
      <c r="I13" s="25">
        <f>Analyze!B20</f>
        <v>161210.1</v>
      </c>
      <c r="J13" s="25">
        <f>Analyze!C20</f>
        <v>2262827.0999999978</v>
      </c>
      <c r="K13" s="25">
        <f t="shared" si="1"/>
        <v>2101616.9999999977</v>
      </c>
    </row>
    <row r="14" spans="1:11" x14ac:dyDescent="0.35">
      <c r="C14" t="str">
        <f>Analyze!A11</f>
        <v>Fanta</v>
      </c>
      <c r="D14" s="25">
        <f>Analyze!B11</f>
        <v>315489.20000000013</v>
      </c>
      <c r="E14" s="25">
        <f>Analyze!C11</f>
        <v>1116062.9000000027</v>
      </c>
      <c r="F14" s="25">
        <f t="shared" si="0"/>
        <v>800573.70000000251</v>
      </c>
      <c r="H14" t="str">
        <f>Analyze!A21</f>
        <v>Target</v>
      </c>
      <c r="I14" s="25">
        <f>Analyze!B21</f>
        <v>9250.3000000000011</v>
      </c>
      <c r="J14" s="25">
        <f>Analyze!C21</f>
        <v>1341994.9999999998</v>
      </c>
      <c r="K14" s="25">
        <f t="shared" si="1"/>
        <v>1332744.6999999997</v>
      </c>
    </row>
    <row r="15" spans="1:11" x14ac:dyDescent="0.35">
      <c r="C15" t="str">
        <f>Analyze!A12</f>
        <v>Powerade</v>
      </c>
      <c r="D15" s="25">
        <f>Analyze!B12</f>
        <v>349533.89999999997</v>
      </c>
      <c r="E15" s="25">
        <f>Analyze!C12</f>
        <v>1302529.3000000012</v>
      </c>
      <c r="F15" s="25">
        <f t="shared" si="0"/>
        <v>952995.4000000013</v>
      </c>
      <c r="H15" t="str">
        <f>Analyze!A22</f>
        <v>Walmart</v>
      </c>
      <c r="I15" s="25">
        <f>Analyze!B22</f>
        <v>339912.5</v>
      </c>
      <c r="J15" s="25">
        <f>Analyze!C22</f>
        <v>580211.00000000023</v>
      </c>
      <c r="K15" s="25">
        <f t="shared" si="1"/>
        <v>240298.50000000023</v>
      </c>
    </row>
    <row r="16" spans="1:11" x14ac:dyDescent="0.35">
      <c r="C16" t="str">
        <f>Analyze!A13</f>
        <v>Sprite</v>
      </c>
      <c r="D16" s="25">
        <f>Analyze!B13</f>
        <v>366577.99999999988</v>
      </c>
      <c r="E16" s="25">
        <f>Analyze!C13</f>
        <v>1353578.2999999986</v>
      </c>
      <c r="F16" s="25">
        <f t="shared" si="0"/>
        <v>987000.29999999877</v>
      </c>
      <c r="H16" t="str">
        <f>Analyze!A23</f>
        <v>West Soda</v>
      </c>
      <c r="I16" s="25">
        <f>Analyze!B23</f>
        <v>1170361.5999999996</v>
      </c>
      <c r="J16" s="25">
        <f>Analyze!C23</f>
        <v>2070594.1999999993</v>
      </c>
      <c r="K16" s="25">
        <f t="shared" si="1"/>
        <v>900232.59999999963</v>
      </c>
    </row>
    <row r="17" spans="3:11" x14ac:dyDescent="0.35">
      <c r="C17" s="30" t="s">
        <v>151</v>
      </c>
      <c r="D17" s="31">
        <f>Analyze!B14</f>
        <v>2423732.5</v>
      </c>
      <c r="E17" s="31">
        <f>Analyze!C14</f>
        <v>9592932.5000000019</v>
      </c>
      <c r="F17" s="31">
        <f t="shared" si="0"/>
        <v>7169200.0000000019</v>
      </c>
      <c r="H17" s="30" t="s">
        <v>151</v>
      </c>
      <c r="I17" s="31">
        <f>Analyze!B24</f>
        <v>2423732.4999999995</v>
      </c>
      <c r="J17" s="31">
        <f>Analyze!C24</f>
        <v>9592932.5</v>
      </c>
      <c r="K17" s="31">
        <f t="shared" si="1"/>
        <v>7169200</v>
      </c>
    </row>
    <row r="20" spans="3:11" x14ac:dyDescent="0.35">
      <c r="C20" s="13" t="s">
        <v>137</v>
      </c>
      <c r="D20" s="13"/>
      <c r="E20" s="13"/>
      <c r="F20" s="13"/>
      <c r="G20" s="13"/>
      <c r="H20" s="13"/>
      <c r="I20" s="13"/>
      <c r="J20" s="13"/>
      <c r="K20" s="13"/>
    </row>
  </sheetData>
  <conditionalFormatting sqref="F11:F16">
    <cfRule type="dataBar" priority="2">
      <dataBar>
        <cfvo type="min"/>
        <cfvo type="max"/>
        <color rgb="FF63C384"/>
      </dataBar>
      <extLst>
        <ext xmlns:x14="http://schemas.microsoft.com/office/spreadsheetml/2009/9/main" uri="{B025F937-C7B1-47D3-B67F-A62EFF666E3E}">
          <x14:id>{8CB6A6C5-6156-4FE1-AA79-901492D92476}</x14:id>
        </ext>
      </extLst>
    </cfRule>
  </conditionalFormatting>
  <conditionalFormatting sqref="K11:K16">
    <cfRule type="dataBar" priority="1">
      <dataBar>
        <cfvo type="min"/>
        <cfvo type="max"/>
        <color rgb="FF63C384"/>
      </dataBar>
      <extLst>
        <ext xmlns:x14="http://schemas.microsoft.com/office/spreadsheetml/2009/9/main" uri="{B025F937-C7B1-47D3-B67F-A62EFF666E3E}">
          <x14:id>{C46CFDDE-B3CE-4B34-A0B1-9992DCAEEBD1}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8CB6A6C5-6156-4FE1-AA79-901492D92476}">
            <x14:dataBar minLength="0" maxLength="100" gradient="0">
              <x14:cfvo type="autoMin"/>
              <x14:cfvo type="autoMax"/>
              <x14:negativeFillColor rgb="FFFF0000"/>
              <x14:axisColor rgb="FF000000"/>
            </x14:dataBar>
          </x14:cfRule>
          <xm:sqref>F11:F16</xm:sqref>
        </x14:conditionalFormatting>
        <x14:conditionalFormatting xmlns:xm="http://schemas.microsoft.com/office/excel/2006/main">
          <x14:cfRule type="dataBar" id="{C46CFDDE-B3CE-4B34-A0B1-9992DCAEEBD1}">
            <x14:dataBar minLength="0" maxLength="100" border="1" negativeBarBorderColorSameAsPositive="0">
              <x14:cfvo type="autoMin"/>
              <x14:cfvo type="autoMax"/>
              <x14:borderColor rgb="FF63C384"/>
              <x14:negativeFillColor rgb="FFFF0000"/>
              <x14:negativeBorderColor rgb="FFFF0000"/>
              <x14:axisColor rgb="FF000000"/>
            </x14:dataBar>
          </x14:cfRule>
          <xm:sqref>K11:K16</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Analyze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Mahzeb Akhtar</cp:lastModifiedBy>
  <dcterms:created xsi:type="dcterms:W3CDTF">2023-12-18T11:08:00Z</dcterms:created>
  <dcterms:modified xsi:type="dcterms:W3CDTF">2025-08-19T10:42:44Z</dcterms:modified>
</cp:coreProperties>
</file>