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 6\Machine Learning\tubes\"/>
    </mc:Choice>
  </mc:AlternateContent>
  <xr:revisionPtr revIDLastSave="0" documentId="13_ncr:1_{5EE691A8-7EE5-457A-A706-01F46B4AE5AA}" xr6:coauthVersionLast="47" xr6:coauthVersionMax="47" xr10:uidLastSave="{00000000-0000-0000-0000-000000000000}"/>
  <bookViews>
    <workbookView minimized="1" xWindow="3120" yWindow="3120" windowWidth="21600" windowHeight="11295" xr2:uid="{0CA34441-76FD-4342-8FAF-82938F873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13" i="1"/>
  <c r="N12" i="1"/>
  <c r="U33" i="1" l="1"/>
  <c r="S43" i="1"/>
  <c r="U35" i="1" s="1"/>
  <c r="R43" i="1"/>
  <c r="T25" i="1" s="1"/>
  <c r="O27" i="1"/>
  <c r="O29" i="1"/>
  <c r="O32" i="1"/>
  <c r="O33" i="1"/>
  <c r="O34" i="1"/>
  <c r="O35" i="1"/>
  <c r="O24" i="1"/>
  <c r="N26" i="1"/>
  <c r="N31" i="1"/>
  <c r="N32" i="1"/>
  <c r="N38" i="1"/>
  <c r="M39" i="1"/>
  <c r="O28" i="1" s="1"/>
  <c r="L39" i="1"/>
  <c r="N25" i="1" s="1"/>
  <c r="AA10" i="1"/>
  <c r="AA13" i="1" s="1"/>
  <c r="AA11" i="1"/>
  <c r="AA12" i="1"/>
  <c r="Y13" i="1"/>
  <c r="X13" i="1"/>
  <c r="Z11" i="1" s="1"/>
  <c r="U18" i="1"/>
  <c r="U19" i="1"/>
  <c r="U20" i="1"/>
  <c r="U17" i="1"/>
  <c r="U21" i="1" s="1"/>
  <c r="T18" i="1"/>
  <c r="T19" i="1"/>
  <c r="T20" i="1"/>
  <c r="S21" i="1"/>
  <c r="R21" i="1"/>
  <c r="T17" i="1" s="1"/>
  <c r="T21" i="1" s="1"/>
  <c r="U11" i="1"/>
  <c r="U12" i="1"/>
  <c r="U13" i="1"/>
  <c r="U10" i="1"/>
  <c r="U14" i="1" s="1"/>
  <c r="T11" i="1"/>
  <c r="T12" i="1"/>
  <c r="T13" i="1"/>
  <c r="S14" i="1"/>
  <c r="R14" i="1"/>
  <c r="T10" i="1" s="1"/>
  <c r="T14" i="1" s="1"/>
  <c r="N17" i="1"/>
  <c r="N19" i="1" s="1"/>
  <c r="N18" i="1"/>
  <c r="N11" i="1"/>
  <c r="O12" i="1"/>
  <c r="O10" i="1"/>
  <c r="O13" i="1" s="1"/>
  <c r="M19" i="1"/>
  <c r="O17" i="1" s="1"/>
  <c r="L19" i="1"/>
  <c r="M13" i="1"/>
  <c r="O11" i="1" s="1"/>
  <c r="L13" i="1"/>
  <c r="L6" i="1"/>
  <c r="F26" i="1"/>
  <c r="O18" i="1" l="1"/>
  <c r="O19" i="1" s="1"/>
  <c r="Z10" i="1"/>
  <c r="N35" i="1"/>
  <c r="O38" i="1"/>
  <c r="O26" i="1"/>
  <c r="U34" i="1"/>
  <c r="Z12" i="1"/>
  <c r="N34" i="1"/>
  <c r="O37" i="1"/>
  <c r="O25" i="1"/>
  <c r="O39" i="1" s="1"/>
  <c r="M5" i="1"/>
  <c r="M4" i="1"/>
  <c r="M6" i="1" s="1"/>
  <c r="N36" i="1"/>
  <c r="N33" i="1"/>
  <c r="O36" i="1"/>
  <c r="U32" i="1"/>
  <c r="U24" i="1"/>
  <c r="U31" i="1"/>
  <c r="U42" i="1"/>
  <c r="U30" i="1"/>
  <c r="N30" i="1"/>
  <c r="U41" i="1"/>
  <c r="U29" i="1"/>
  <c r="U40" i="1"/>
  <c r="U28" i="1"/>
  <c r="N29" i="1"/>
  <c r="N28" i="1"/>
  <c r="O31" i="1"/>
  <c r="U39" i="1"/>
  <c r="U27" i="1"/>
  <c r="N24" i="1"/>
  <c r="N39" i="1" s="1"/>
  <c r="N27" i="1"/>
  <c r="O30" i="1"/>
  <c r="U38" i="1"/>
  <c r="U26" i="1"/>
  <c r="U37" i="1"/>
  <c r="U25" i="1"/>
  <c r="N37" i="1"/>
  <c r="U36" i="1"/>
  <c r="T34" i="1"/>
  <c r="T37" i="1"/>
  <c r="T41" i="1"/>
  <c r="T36" i="1"/>
  <c r="T28" i="1"/>
  <c r="T33" i="1"/>
  <c r="T32" i="1"/>
  <c r="T24" i="1"/>
  <c r="T31" i="1"/>
  <c r="T30" i="1"/>
  <c r="T29" i="1"/>
  <c r="T40" i="1"/>
  <c r="T39" i="1"/>
  <c r="T27" i="1"/>
  <c r="T35" i="1"/>
  <c r="T42" i="1"/>
  <c r="T38" i="1"/>
  <c r="T26" i="1"/>
  <c r="Z13" i="1" l="1"/>
  <c r="U43" i="1"/>
  <c r="I58" i="1"/>
  <c r="I56" i="1"/>
  <c r="T43" i="1"/>
</calcChain>
</file>

<file path=xl/sharedStrings.xml><?xml version="1.0" encoding="utf-8"?>
<sst xmlns="http://schemas.openxmlformats.org/spreadsheetml/2006/main" count="81" uniqueCount="29">
  <si>
    <t>Survived</t>
  </si>
  <si>
    <t>Pclass</t>
  </si>
  <si>
    <t>Sex</t>
  </si>
  <si>
    <t>Age</t>
  </si>
  <si>
    <t>SibSp</t>
  </si>
  <si>
    <t>Parch</t>
  </si>
  <si>
    <t>Fare</t>
  </si>
  <si>
    <t>Embarked</t>
  </si>
  <si>
    <t>male</t>
  </si>
  <si>
    <t>S</t>
  </si>
  <si>
    <t>female</t>
  </si>
  <si>
    <t>C</t>
  </si>
  <si>
    <t>8.05</t>
  </si>
  <si>
    <t>Q</t>
  </si>
  <si>
    <t>Encoding</t>
  </si>
  <si>
    <t>Missing Value mean</t>
  </si>
  <si>
    <t>Yes</t>
  </si>
  <si>
    <t>No</t>
  </si>
  <si>
    <t>Total</t>
  </si>
  <si>
    <t>P</t>
  </si>
  <si>
    <t>P(Yes)</t>
  </si>
  <si>
    <t>P(No)</t>
  </si>
  <si>
    <t>Data Uji</t>
  </si>
  <si>
    <t>Name</t>
  </si>
  <si>
    <t>Adams</t>
  </si>
  <si>
    <t>1. Menghitung probabilitas target</t>
  </si>
  <si>
    <t>2. Menghitung probabilitas tiap kelas ke target</t>
  </si>
  <si>
    <t>3. Menghitung probabilitas yes dan no</t>
  </si>
  <si>
    <t>Karena nilai no lebih besar maka diklasifikasikan menjadi Survived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</si>
</sst>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165" fontId="0" fillId="36" borderId="10" xfId="0" applyNumberForma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2" fillId="35" borderId="10" xfId="0" applyFont="1" applyFill="1" applyBorder="1" applyAlignment="1">
      <alignment horizontal="center" vertical="center"/>
    </xf>
    <xf numFmtId="0" fontId="15" fillId="0" borderId="0" xfId="0" applyFont="1"/>
    <xf numFmtId="0" fontId="15" fillId="0" borderId="11" xfId="0" applyFont="1" applyBorder="1" applyAlignment="1">
      <alignment horizontal="left" vertical="top"/>
    </xf>
    <xf numFmtId="0" fontId="18" fillId="0" borderId="0" xfId="0" applyFont="1" applyAlignment="1">
      <alignment horizontal="center" vertical="center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BBD295EE-66DD-4B3D-82CF-F55A8DFC8B34}"/>
    <cellStyle name="60% - Accent2 2" xfId="37" xr:uid="{F56065DD-05AA-4D45-8948-1E8408F43411}"/>
    <cellStyle name="60% - Accent3 2" xfId="38" xr:uid="{195C096F-65F9-4196-92A6-834C514FB4E9}"/>
    <cellStyle name="60% - Accent4 2" xfId="39" xr:uid="{3DDEAD6D-116D-45CB-BCB9-683099DE72A9}"/>
    <cellStyle name="60% - Accent5 2" xfId="40" xr:uid="{37533482-9D22-4007-8366-B10FB3D87D4E}"/>
    <cellStyle name="60% - Accent6 2" xfId="41" xr:uid="{52F3D627-F195-4F75-B60F-B304C72A5A7B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23E5D197-D7C2-4521-A704-EEC434EBAC2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50</xdr:row>
      <xdr:rowOff>33337</xdr:rowOff>
    </xdr:from>
    <xdr:ext cx="9154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EF074B2-1AB5-C164-D21F-AC8D6484694F}"/>
                </a:ext>
              </a:extLst>
            </xdr:cNvPr>
            <xdr:cNvSpPr txBox="1"/>
          </xdr:nvSpPr>
          <xdr:spPr>
            <a:xfrm>
              <a:off x="409575" y="9558337"/>
              <a:ext cx="9154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𝑌𝑒𝑠</m:t>
                        </m:r>
                      </m: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𝐴𝑑𝑎𝑚𝑠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𝑃𝑌𝑒𝑠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𝑃𝑐𝑙𝑎𝑠𝑠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𝑌𝑒𝑠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𝑆𝑒𝑥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𝑌𝑒𝑠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𝐴𝑔𝑒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28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𝑌𝑒𝑠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𝑆𝑖𝑏𝑆𝑝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𝑌𝑒𝑠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𝑃𝑎𝑟𝑐h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𝑌𝑒𝑠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𝐹𝑎𝑟𝑒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8,05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𝑌𝑒𝑠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𝐸𝑚𝑏𝑎𝑟𝑘𝑒𝑑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1|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𝑌𝑒𝑠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EF074B2-1AB5-C164-D21F-AC8D6484694F}"/>
                </a:ext>
              </a:extLst>
            </xdr:cNvPr>
            <xdr:cNvSpPr txBox="1"/>
          </xdr:nvSpPr>
          <xdr:spPr>
            <a:xfrm>
              <a:off x="409575" y="9558337"/>
              <a:ext cx="9154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𝑃(𝑌𝑒𝑠│𝐴𝑑𝑎𝑚𝑠)=(𝑃𝑌𝑒𝑠)∗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𝑃𝑐𝑙𝑎𝑠𝑠3│𝑌𝑒𝑠)∗𝑃(𝑆𝑒𝑥0│𝑌𝑒𝑠)∗𝑃(𝐴𝑔𝑒28│𝑌𝑒𝑠)∗𝑃(𝑆𝑖𝑏𝑆𝑝0│𝑌𝑒𝑠)∗𝑃(𝑃𝑎𝑟𝑐ℎ0│𝑌𝑒𝑠)∗𝑃(𝐹𝑎𝑟𝑒8,05│𝑌𝑒𝑠)∗𝑃(𝐸𝑚𝑏𝑎𝑟𝑘𝑒𝑑1|𝑌𝑒𝑠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52</xdr:row>
      <xdr:rowOff>47625</xdr:rowOff>
    </xdr:from>
    <xdr:ext cx="8642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AC0A10-79EC-429B-BB09-B98E27E7C333}"/>
                </a:ext>
              </a:extLst>
            </xdr:cNvPr>
            <xdr:cNvSpPr txBox="1"/>
          </xdr:nvSpPr>
          <xdr:spPr>
            <a:xfrm>
              <a:off x="476250" y="9953625"/>
              <a:ext cx="8642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𝑁𝑜</m:t>
                        </m:r>
                      </m: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𝐴𝑑𝑎𝑚𝑠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𝑃𝑁𝑜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𝑃𝑐𝑙𝑎𝑠𝑠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𝑆𝑒𝑥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𝐴𝑔𝑒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28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𝑆𝑖𝑏𝑆𝑝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𝑃𝑎𝑟𝑐h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𝐹𝑎𝑟𝑒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8,05</m:t>
                        </m:r>
                      </m: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𝐸𝑚𝑏𝑎𝑟𝑘𝑒𝑑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1|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AC0A10-79EC-429B-BB09-B98E27E7C333}"/>
                </a:ext>
              </a:extLst>
            </xdr:cNvPr>
            <xdr:cNvSpPr txBox="1"/>
          </xdr:nvSpPr>
          <xdr:spPr>
            <a:xfrm>
              <a:off x="476250" y="9953625"/>
              <a:ext cx="8642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𝑃(𝑁𝑜│𝐴𝑑𝑎𝑚𝑠)=(𝑃𝑁𝑜)∗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(𝑃𝑐𝑙𝑎𝑠𝑠3│𝑁𝑜)∗𝑃(𝑆𝑒𝑥0│𝑁𝑜)∗𝑃(𝐴𝑔𝑒28│𝑁𝑜)∗𝑃(𝑆𝑖𝑏𝑆𝑝0│𝑁𝑜)∗𝑃(𝑃𝑎𝑟𝑐ℎ0│𝑁𝑜)∗𝑃(𝐹𝑎𝑟𝑒8,05│𝑁𝑜)∗𝑃(𝐸𝑚𝑏𝑎𝑟𝑘𝑒𝑑1|𝑁𝑜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55</xdr:row>
      <xdr:rowOff>9525</xdr:rowOff>
    </xdr:from>
    <xdr:ext cx="34478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0A937C-0873-422C-BCA8-4B5CC8ECC0C1}"/>
                </a:ext>
              </a:extLst>
            </xdr:cNvPr>
            <xdr:cNvSpPr txBox="1"/>
          </xdr:nvSpPr>
          <xdr:spPr>
            <a:xfrm>
              <a:off x="581025" y="10296525"/>
              <a:ext cx="34478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𝑌𝑒𝑠</m:t>
                        </m:r>
                      </m: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𝐴𝑑𝑎𝑚𝑠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=0,5∗0,4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∗0,1∗0,2∗0,6∗0,8∗0∗0,7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0A937C-0873-422C-BCA8-4B5CC8ECC0C1}"/>
                </a:ext>
              </a:extLst>
            </xdr:cNvPr>
            <xdr:cNvSpPr txBox="1"/>
          </xdr:nvSpPr>
          <xdr:spPr>
            <a:xfrm>
              <a:off x="581025" y="10296525"/>
              <a:ext cx="34478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𝑃(𝑌𝑒𝑠│𝐴𝑑𝑎𝑚𝑠)=0,5∗0,4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∗0,1∗0,2∗0,6∗0,8∗0∗0,7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57</xdr:row>
      <xdr:rowOff>38100</xdr:rowOff>
    </xdr:from>
    <xdr:ext cx="3482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1F81E5D-A1BA-43E9-AF7F-78806C498F9B}"/>
                </a:ext>
              </a:extLst>
            </xdr:cNvPr>
            <xdr:cNvSpPr txBox="1"/>
          </xdr:nvSpPr>
          <xdr:spPr>
            <a:xfrm>
              <a:off x="600075" y="10706100"/>
              <a:ext cx="3482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𝑁𝑜</m:t>
                        </m:r>
                      </m: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𝐴𝑑𝑎𝑚𝑠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=0,5∗0,9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∗0,8∗0,1∗0,5∗0,7∗0,2∗0,8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1F81E5D-A1BA-43E9-AF7F-78806C498F9B}"/>
                </a:ext>
              </a:extLst>
            </xdr:cNvPr>
            <xdr:cNvSpPr txBox="1"/>
          </xdr:nvSpPr>
          <xdr:spPr>
            <a:xfrm>
              <a:off x="600075" y="10706100"/>
              <a:ext cx="3482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𝑃(𝑁𝑜│𝐴𝑑𝑎𝑚𝑠)=0,5∗0,9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∗0,8∗0,1∗0,5∗0,7∗0,2∗0,8</a:t>
              </a:r>
              <a:endParaRPr lang="en-ID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730B2-8477-4794-9A70-2F1660193512}" name="Table1" displayName="Table1" ref="B2:I22" totalsRowShown="0" dataDxfId="8" headerRowCellStyle="Normal" dataCellStyle="Normal">
  <autoFilter ref="B2:I22" xr:uid="{8E3730B2-8477-4794-9A70-2F1660193512}"/>
  <tableColumns count="8">
    <tableColumn id="1" xr3:uid="{D4E51C0E-97CE-4C64-8AD8-604AB7FDA6B2}" name="Pclass" dataDxfId="7" dataCellStyle="Normal"/>
    <tableColumn id="2" xr3:uid="{4A892C40-3A07-4E88-B443-AEE0FEE94E9F}" name="Sex" dataDxfId="6" dataCellStyle="Normal"/>
    <tableColumn id="3" xr3:uid="{861C4E50-BEA5-42EC-9F50-C7B162ADA5DE}" name="Age" dataDxfId="5" dataCellStyle="Normal"/>
    <tableColumn id="4" xr3:uid="{E1315AF1-1F01-41F7-851A-405363D280B4}" name="SibSp" dataDxfId="4" dataCellStyle="Normal"/>
    <tableColumn id="5" xr3:uid="{56084BF2-4B94-41AD-B779-DD246888C13A}" name="Parch" dataDxfId="3" dataCellStyle="Normal"/>
    <tableColumn id="6" xr3:uid="{3EB60D55-B898-458D-9AB3-C8BD547AC4C6}" name="Fare" dataDxfId="2" dataCellStyle="Normal"/>
    <tableColumn id="7" xr3:uid="{2545F185-C92B-4D7C-B0F3-F3F02DE14090}" name="Embarked" dataDxfId="1" dataCellStyle="Normal"/>
    <tableColumn id="8" xr3:uid="{85EA7EF0-BDA5-4329-B488-C19861FC7A1A}" name="Survived" dataDxfId="0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9458-E654-42A8-AFE0-F79DD20875A4}">
  <dimension ref="A2:AA61"/>
  <sheetViews>
    <sheetView tabSelected="1" topLeftCell="A30" workbookViewId="0">
      <selection activeCell="W22" sqref="W22"/>
    </sheetView>
  </sheetViews>
  <sheetFormatPr defaultRowHeight="15" x14ac:dyDescent="0.25"/>
  <cols>
    <col min="1" max="1" width="6.42578125" customWidth="1"/>
    <col min="2" max="2" width="11.7109375" bestFit="1" customWidth="1"/>
    <col min="3" max="3" width="7.5703125" customWidth="1"/>
    <col min="4" max="4" width="6.7109375" customWidth="1"/>
    <col min="8" max="8" width="12" customWidth="1"/>
    <col min="9" max="9" width="17.42578125" bestFit="1" customWidth="1"/>
    <col min="11" max="11" width="12.140625" customWidth="1"/>
    <col min="12" max="12" width="10.42578125" customWidth="1"/>
    <col min="23" max="23" width="9.85546875" bestFit="1" customWidth="1"/>
  </cols>
  <sheetData>
    <row r="2" spans="1:27" ht="15" customHeight="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0</v>
      </c>
      <c r="J2" s="3"/>
      <c r="K2" s="20" t="s">
        <v>25</v>
      </c>
      <c r="L2" s="20"/>
      <c r="M2" s="20"/>
    </row>
    <row r="3" spans="1:27" x14ac:dyDescent="0.25">
      <c r="A3">
        <v>1</v>
      </c>
      <c r="B3" s="1">
        <v>3</v>
      </c>
      <c r="C3" s="1">
        <v>0</v>
      </c>
      <c r="D3" s="1">
        <v>22</v>
      </c>
      <c r="E3" s="1">
        <v>1</v>
      </c>
      <c r="F3" s="1">
        <v>0</v>
      </c>
      <c r="G3" s="1">
        <v>7.25</v>
      </c>
      <c r="H3" s="1">
        <v>1</v>
      </c>
      <c r="I3" s="1">
        <v>0</v>
      </c>
      <c r="J3" s="3"/>
      <c r="K3" s="10" t="s">
        <v>0</v>
      </c>
      <c r="L3" s="10"/>
      <c r="M3" s="10" t="s">
        <v>19</v>
      </c>
    </row>
    <row r="4" spans="1:27" x14ac:dyDescent="0.25">
      <c r="A4">
        <v>2</v>
      </c>
      <c r="B4" s="14">
        <v>1</v>
      </c>
      <c r="C4" s="14">
        <v>1</v>
      </c>
      <c r="D4" s="14">
        <v>38</v>
      </c>
      <c r="E4" s="14">
        <v>1</v>
      </c>
      <c r="F4" s="14">
        <v>0</v>
      </c>
      <c r="G4" s="15">
        <v>712.83299999999997</v>
      </c>
      <c r="H4" s="14">
        <v>0</v>
      </c>
      <c r="I4" s="14">
        <v>1</v>
      </c>
      <c r="J4" s="2"/>
      <c r="K4" s="12" t="s">
        <v>16</v>
      </c>
      <c r="L4" s="1">
        <v>10</v>
      </c>
      <c r="M4" s="1">
        <f>L4/L6</f>
        <v>0.5</v>
      </c>
    </row>
    <row r="5" spans="1:27" x14ac:dyDescent="0.25">
      <c r="A5">
        <v>3</v>
      </c>
      <c r="B5" s="14">
        <v>3</v>
      </c>
      <c r="C5" s="14">
        <v>1</v>
      </c>
      <c r="D5" s="14">
        <v>26</v>
      </c>
      <c r="E5" s="14">
        <v>0</v>
      </c>
      <c r="F5" s="14">
        <v>0</v>
      </c>
      <c r="G5" s="15">
        <v>7.9249999999999998</v>
      </c>
      <c r="H5" s="14">
        <v>1</v>
      </c>
      <c r="I5" s="14">
        <v>1</v>
      </c>
      <c r="J5" s="2"/>
      <c r="K5" s="12" t="s">
        <v>17</v>
      </c>
      <c r="L5" s="1">
        <v>10</v>
      </c>
      <c r="M5" s="1">
        <f>L5/L6</f>
        <v>0.5</v>
      </c>
    </row>
    <row r="6" spans="1:27" x14ac:dyDescent="0.25">
      <c r="A6">
        <v>4</v>
      </c>
      <c r="B6" s="14">
        <v>1</v>
      </c>
      <c r="C6" s="14">
        <v>1</v>
      </c>
      <c r="D6" s="14">
        <v>35</v>
      </c>
      <c r="E6" s="14">
        <v>1</v>
      </c>
      <c r="F6" s="14">
        <v>0</v>
      </c>
      <c r="G6" s="14">
        <v>53.1</v>
      </c>
      <c r="H6" s="14">
        <v>1</v>
      </c>
      <c r="I6" s="14">
        <v>1</v>
      </c>
      <c r="J6" s="3"/>
      <c r="K6" s="12" t="s">
        <v>18</v>
      </c>
      <c r="L6" s="1">
        <f>SUM(L4:L5)</f>
        <v>20</v>
      </c>
      <c r="M6" s="1">
        <f>SUM(M4:M5)</f>
        <v>1</v>
      </c>
    </row>
    <row r="7" spans="1:27" x14ac:dyDescent="0.25">
      <c r="A7">
        <v>5</v>
      </c>
      <c r="B7" s="1">
        <v>3</v>
      </c>
      <c r="C7" s="1">
        <v>0</v>
      </c>
      <c r="D7" s="1">
        <v>35</v>
      </c>
      <c r="E7" s="1">
        <v>0</v>
      </c>
      <c r="F7" s="1">
        <v>0</v>
      </c>
      <c r="G7" s="1">
        <v>8.0500000000000007</v>
      </c>
      <c r="H7" s="1">
        <v>1</v>
      </c>
      <c r="I7" s="1">
        <v>0</v>
      </c>
      <c r="J7" s="3"/>
      <c r="K7" s="3"/>
      <c r="L7" s="3"/>
      <c r="M7" s="3"/>
    </row>
    <row r="8" spans="1:27" x14ac:dyDescent="0.25">
      <c r="A8">
        <v>6</v>
      </c>
      <c r="B8" s="1">
        <v>3</v>
      </c>
      <c r="C8" s="1">
        <v>0</v>
      </c>
      <c r="D8" s="1">
        <v>28</v>
      </c>
      <c r="E8" s="1">
        <v>0</v>
      </c>
      <c r="F8" s="1">
        <v>0</v>
      </c>
      <c r="G8" s="8">
        <v>84.582999999999998</v>
      </c>
      <c r="H8" s="1">
        <v>2</v>
      </c>
      <c r="I8" s="1">
        <v>0</v>
      </c>
      <c r="J8" s="2"/>
      <c r="K8" s="19" t="s">
        <v>26</v>
      </c>
      <c r="L8" s="19"/>
      <c r="M8" s="19"/>
      <c r="N8" s="19"/>
      <c r="O8" s="19"/>
    </row>
    <row r="9" spans="1:27" x14ac:dyDescent="0.25">
      <c r="A9">
        <v>7</v>
      </c>
      <c r="B9" s="1">
        <v>1</v>
      </c>
      <c r="C9" s="1">
        <v>0</v>
      </c>
      <c r="D9" s="1">
        <v>54</v>
      </c>
      <c r="E9" s="1">
        <v>0</v>
      </c>
      <c r="F9" s="1">
        <v>0</v>
      </c>
      <c r="G9" s="8">
        <v>518.625</v>
      </c>
      <c r="H9" s="1">
        <v>1</v>
      </c>
      <c r="I9" s="1">
        <v>0</v>
      </c>
      <c r="J9" s="2"/>
      <c r="K9" s="13" t="s">
        <v>1</v>
      </c>
      <c r="L9" s="13" t="s">
        <v>16</v>
      </c>
      <c r="M9" s="13" t="s">
        <v>17</v>
      </c>
      <c r="N9" s="13" t="s">
        <v>20</v>
      </c>
      <c r="O9" s="13" t="s">
        <v>21</v>
      </c>
      <c r="Q9" s="10" t="s">
        <v>4</v>
      </c>
      <c r="R9" s="10" t="s">
        <v>16</v>
      </c>
      <c r="S9" s="10" t="s">
        <v>17</v>
      </c>
      <c r="T9" s="10" t="s">
        <v>20</v>
      </c>
      <c r="U9" s="10" t="s">
        <v>21</v>
      </c>
      <c r="W9" s="10" t="s">
        <v>7</v>
      </c>
      <c r="X9" s="10" t="s">
        <v>16</v>
      </c>
      <c r="Y9" s="10" t="s">
        <v>17</v>
      </c>
      <c r="Z9" s="10" t="s">
        <v>20</v>
      </c>
      <c r="AA9" s="10" t="s">
        <v>21</v>
      </c>
    </row>
    <row r="10" spans="1:27" x14ac:dyDescent="0.25">
      <c r="A10">
        <v>8</v>
      </c>
      <c r="B10" s="1">
        <v>3</v>
      </c>
      <c r="C10" s="1">
        <v>0</v>
      </c>
      <c r="D10" s="1">
        <v>2</v>
      </c>
      <c r="E10" s="1">
        <v>3</v>
      </c>
      <c r="F10" s="1">
        <v>1</v>
      </c>
      <c r="G10" s="8">
        <v>21.074999999999999</v>
      </c>
      <c r="H10" s="1">
        <v>1</v>
      </c>
      <c r="I10" s="1">
        <v>0</v>
      </c>
      <c r="J10" s="2"/>
      <c r="K10" s="11">
        <v>1</v>
      </c>
      <c r="L10" s="4">
        <v>3</v>
      </c>
      <c r="M10" s="4">
        <v>1</v>
      </c>
      <c r="N10" s="4">
        <f>L10/L$13</f>
        <v>0.3</v>
      </c>
      <c r="O10" s="4">
        <f t="shared" ref="N10:O12" si="0">M10/M$13</f>
        <v>0.1</v>
      </c>
      <c r="Q10" s="12">
        <v>0</v>
      </c>
      <c r="R10" s="1">
        <v>6</v>
      </c>
      <c r="S10" s="1">
        <v>5</v>
      </c>
      <c r="T10" s="1">
        <f t="shared" ref="T10:U13" si="1">R10/R$14</f>
        <v>0.6</v>
      </c>
      <c r="U10" s="1">
        <f t="shared" si="1"/>
        <v>0.5</v>
      </c>
      <c r="W10" s="12">
        <v>0</v>
      </c>
      <c r="X10" s="1">
        <v>3</v>
      </c>
      <c r="Y10" s="1">
        <v>0</v>
      </c>
      <c r="Z10" s="1">
        <f t="shared" ref="Z10:AA12" si="2">X10/X$13</f>
        <v>0.3</v>
      </c>
      <c r="AA10" s="1">
        <f t="shared" si="2"/>
        <v>0</v>
      </c>
    </row>
    <row r="11" spans="1:27" x14ac:dyDescent="0.25">
      <c r="A11">
        <v>9</v>
      </c>
      <c r="B11" s="14">
        <v>3</v>
      </c>
      <c r="C11" s="14">
        <v>1</v>
      </c>
      <c r="D11" s="14">
        <v>27</v>
      </c>
      <c r="E11" s="14">
        <v>0</v>
      </c>
      <c r="F11" s="14">
        <v>2</v>
      </c>
      <c r="G11" s="15">
        <v>111.333</v>
      </c>
      <c r="H11" s="14">
        <v>1</v>
      </c>
      <c r="I11" s="14">
        <v>1</v>
      </c>
      <c r="J11" s="2"/>
      <c r="K11" s="11">
        <v>2</v>
      </c>
      <c r="L11" s="4">
        <v>3</v>
      </c>
      <c r="M11" s="4">
        <v>0</v>
      </c>
      <c r="N11" s="4">
        <f t="shared" si="0"/>
        <v>0.3</v>
      </c>
      <c r="O11" s="4">
        <f t="shared" si="0"/>
        <v>0</v>
      </c>
      <c r="Q11" s="12">
        <v>1</v>
      </c>
      <c r="R11" s="1">
        <v>4</v>
      </c>
      <c r="S11" s="1">
        <v>3</v>
      </c>
      <c r="T11" s="1">
        <f t="shared" si="1"/>
        <v>0.4</v>
      </c>
      <c r="U11" s="1">
        <f t="shared" si="1"/>
        <v>0.3</v>
      </c>
      <c r="W11" s="12">
        <v>1</v>
      </c>
      <c r="X11" s="1">
        <v>7</v>
      </c>
      <c r="Y11" s="1">
        <v>8</v>
      </c>
      <c r="Z11" s="1">
        <f t="shared" si="2"/>
        <v>0.7</v>
      </c>
      <c r="AA11" s="1">
        <f t="shared" si="2"/>
        <v>0.8</v>
      </c>
    </row>
    <row r="12" spans="1:27" x14ac:dyDescent="0.25">
      <c r="A12">
        <v>10</v>
      </c>
      <c r="B12" s="14">
        <v>2</v>
      </c>
      <c r="C12" s="14">
        <v>1</v>
      </c>
      <c r="D12" s="14">
        <v>14</v>
      </c>
      <c r="E12" s="14">
        <v>1</v>
      </c>
      <c r="F12" s="14">
        <v>0</v>
      </c>
      <c r="G12" s="15">
        <v>300.70800000000003</v>
      </c>
      <c r="H12" s="14">
        <v>0</v>
      </c>
      <c r="I12" s="14">
        <v>1</v>
      </c>
      <c r="J12" s="2"/>
      <c r="K12" s="11">
        <v>3</v>
      </c>
      <c r="L12" s="4">
        <v>4</v>
      </c>
      <c r="M12" s="4">
        <v>9</v>
      </c>
      <c r="N12" s="4">
        <f t="shared" si="0"/>
        <v>0.4</v>
      </c>
      <c r="O12" s="4">
        <f t="shared" si="0"/>
        <v>0.9</v>
      </c>
      <c r="Q12" s="12">
        <v>3</v>
      </c>
      <c r="R12" s="1">
        <v>0</v>
      </c>
      <c r="S12" s="1">
        <v>1</v>
      </c>
      <c r="T12" s="1">
        <f t="shared" si="1"/>
        <v>0</v>
      </c>
      <c r="U12" s="1">
        <f t="shared" si="1"/>
        <v>0.1</v>
      </c>
      <c r="W12" s="12">
        <v>2</v>
      </c>
      <c r="X12" s="1">
        <v>0</v>
      </c>
      <c r="Y12" s="1">
        <v>2</v>
      </c>
      <c r="Z12" s="1">
        <f t="shared" si="2"/>
        <v>0</v>
      </c>
      <c r="AA12" s="1">
        <f t="shared" si="2"/>
        <v>0.2</v>
      </c>
    </row>
    <row r="13" spans="1:27" x14ac:dyDescent="0.25">
      <c r="A13">
        <v>11</v>
      </c>
      <c r="B13" s="14">
        <v>3</v>
      </c>
      <c r="C13" s="14">
        <v>1</v>
      </c>
      <c r="D13" s="14">
        <v>4</v>
      </c>
      <c r="E13" s="14">
        <v>1</v>
      </c>
      <c r="F13" s="14">
        <v>1</v>
      </c>
      <c r="G13" s="14">
        <v>16.7</v>
      </c>
      <c r="H13" s="14">
        <v>1</v>
      </c>
      <c r="I13" s="14">
        <v>1</v>
      </c>
      <c r="J13" s="3"/>
      <c r="K13" s="11" t="s">
        <v>18</v>
      </c>
      <c r="L13" s="4">
        <f>SUM(L10:L12)</f>
        <v>10</v>
      </c>
      <c r="M13" s="4">
        <f>SUM(M10:M12)</f>
        <v>10</v>
      </c>
      <c r="N13" s="4">
        <f>SUM(N10:N12)</f>
        <v>1</v>
      </c>
      <c r="O13" s="4">
        <f t="shared" ref="O13" si="3">SUM(O10:O12)</f>
        <v>1</v>
      </c>
      <c r="Q13" s="12">
        <v>4</v>
      </c>
      <c r="R13" s="1">
        <v>0</v>
      </c>
      <c r="S13" s="1">
        <v>1</v>
      </c>
      <c r="T13" s="1">
        <f t="shared" si="1"/>
        <v>0</v>
      </c>
      <c r="U13" s="1">
        <f t="shared" si="1"/>
        <v>0.1</v>
      </c>
      <c r="W13" s="12" t="s">
        <v>18</v>
      </c>
      <c r="X13" s="1">
        <f>SUM(X10:X12)</f>
        <v>10</v>
      </c>
      <c r="Y13" s="1">
        <f>SUM(Y10:Y12)</f>
        <v>10</v>
      </c>
      <c r="Z13" s="1">
        <f t="shared" ref="Z13:AA13" si="4">SUM(Z10:Z12)</f>
        <v>1</v>
      </c>
      <c r="AA13" s="1">
        <f t="shared" si="4"/>
        <v>1</v>
      </c>
    </row>
    <row r="14" spans="1:27" x14ac:dyDescent="0.25">
      <c r="A14">
        <v>12</v>
      </c>
      <c r="B14" s="14">
        <v>1</v>
      </c>
      <c r="C14" s="14">
        <v>1</v>
      </c>
      <c r="D14" s="14">
        <v>58</v>
      </c>
      <c r="E14" s="14">
        <v>0</v>
      </c>
      <c r="F14" s="14">
        <v>0</v>
      </c>
      <c r="G14" s="14">
        <v>26.55</v>
      </c>
      <c r="H14" s="14">
        <v>1</v>
      </c>
      <c r="I14" s="14">
        <v>1</v>
      </c>
      <c r="J14" s="3"/>
      <c r="K14" s="3"/>
      <c r="L14" s="3"/>
      <c r="M14" s="3"/>
      <c r="Q14" s="12" t="s">
        <v>18</v>
      </c>
      <c r="R14" s="1">
        <f>SUM(R10:R13)</f>
        <v>10</v>
      </c>
      <c r="S14" s="1">
        <f>SUM(S10:S13)</f>
        <v>10</v>
      </c>
      <c r="T14" s="1">
        <f t="shared" ref="T14:U14" si="5">SUM(T10:T13)</f>
        <v>1</v>
      </c>
      <c r="U14" s="1">
        <f t="shared" si="5"/>
        <v>1</v>
      </c>
    </row>
    <row r="15" spans="1:27" x14ac:dyDescent="0.25">
      <c r="A15">
        <v>13</v>
      </c>
      <c r="B15" s="1">
        <v>3</v>
      </c>
      <c r="C15" s="1">
        <v>0</v>
      </c>
      <c r="D15" s="1">
        <v>20</v>
      </c>
      <c r="E15" s="1">
        <v>0</v>
      </c>
      <c r="F15" s="1">
        <v>0</v>
      </c>
      <c r="G15" s="1">
        <v>8.0500000000000007</v>
      </c>
      <c r="H15" s="1">
        <v>1</v>
      </c>
      <c r="I15" s="1">
        <v>0</v>
      </c>
      <c r="J15" s="3"/>
      <c r="K15" s="3"/>
      <c r="L15" s="3"/>
      <c r="M15" s="3"/>
    </row>
    <row r="16" spans="1:27" x14ac:dyDescent="0.25">
      <c r="A16">
        <v>14</v>
      </c>
      <c r="B16" s="1">
        <v>3</v>
      </c>
      <c r="C16" s="1">
        <v>0</v>
      </c>
      <c r="D16" s="1">
        <v>39</v>
      </c>
      <c r="E16" s="1">
        <v>1</v>
      </c>
      <c r="F16" s="1">
        <v>5</v>
      </c>
      <c r="G16" s="8">
        <v>31.274999999999999</v>
      </c>
      <c r="H16" s="1">
        <v>1</v>
      </c>
      <c r="I16" s="1">
        <v>0</v>
      </c>
      <c r="J16" s="2"/>
      <c r="K16" s="10" t="s">
        <v>2</v>
      </c>
      <c r="L16" s="10" t="s">
        <v>16</v>
      </c>
      <c r="M16" s="10" t="s">
        <v>17</v>
      </c>
      <c r="N16" s="10" t="s">
        <v>20</v>
      </c>
      <c r="O16" s="10" t="s">
        <v>21</v>
      </c>
      <c r="Q16" s="10" t="s">
        <v>5</v>
      </c>
      <c r="R16" s="10" t="s">
        <v>16</v>
      </c>
      <c r="S16" s="10" t="s">
        <v>17</v>
      </c>
      <c r="T16" s="10" t="s">
        <v>20</v>
      </c>
      <c r="U16" s="10" t="s">
        <v>21</v>
      </c>
    </row>
    <row r="17" spans="1:26" x14ac:dyDescent="0.25">
      <c r="A17">
        <v>15</v>
      </c>
      <c r="B17" s="1">
        <v>3</v>
      </c>
      <c r="C17" s="1">
        <v>1</v>
      </c>
      <c r="D17" s="1">
        <v>14</v>
      </c>
      <c r="E17" s="1">
        <v>0</v>
      </c>
      <c r="F17" s="1">
        <v>0</v>
      </c>
      <c r="G17" s="8">
        <v>78.542000000000002</v>
      </c>
      <c r="H17" s="1">
        <v>1</v>
      </c>
      <c r="I17" s="1">
        <v>0</v>
      </c>
      <c r="J17" s="2"/>
      <c r="K17" s="12">
        <v>0</v>
      </c>
      <c r="L17" s="1">
        <v>1</v>
      </c>
      <c r="M17" s="1">
        <v>8</v>
      </c>
      <c r="N17" s="4">
        <f>L17/L$19</f>
        <v>0.1</v>
      </c>
      <c r="O17" s="4">
        <f>M17/M$19</f>
        <v>0.8</v>
      </c>
      <c r="Q17" s="12">
        <v>0</v>
      </c>
      <c r="R17" s="1">
        <v>8</v>
      </c>
      <c r="S17" s="1">
        <v>7</v>
      </c>
      <c r="T17" s="1">
        <f t="shared" ref="T17:U20" si="6">R17/R$21</f>
        <v>0.8</v>
      </c>
      <c r="U17" s="1">
        <f t="shared" si="6"/>
        <v>0.7</v>
      </c>
    </row>
    <row r="18" spans="1:26" x14ac:dyDescent="0.25">
      <c r="A18">
        <v>16</v>
      </c>
      <c r="B18" s="14">
        <v>2</v>
      </c>
      <c r="C18" s="14">
        <v>1</v>
      </c>
      <c r="D18" s="14">
        <v>55</v>
      </c>
      <c r="E18" s="14">
        <v>0</v>
      </c>
      <c r="F18" s="14">
        <v>0</v>
      </c>
      <c r="G18" s="14">
        <v>16</v>
      </c>
      <c r="H18" s="14">
        <v>1</v>
      </c>
      <c r="I18" s="14">
        <v>1</v>
      </c>
      <c r="J18" s="3"/>
      <c r="K18" s="12">
        <v>1</v>
      </c>
      <c r="L18" s="1">
        <v>9</v>
      </c>
      <c r="M18" s="1">
        <v>2</v>
      </c>
      <c r="N18" s="4">
        <f>L18/L$19</f>
        <v>0.9</v>
      </c>
      <c r="O18" s="4">
        <f>M18/M$19</f>
        <v>0.2</v>
      </c>
      <c r="Q18" s="12">
        <v>1</v>
      </c>
      <c r="R18" s="1">
        <v>1</v>
      </c>
      <c r="S18" s="1">
        <v>2</v>
      </c>
      <c r="T18" s="1">
        <f t="shared" si="6"/>
        <v>0.1</v>
      </c>
      <c r="U18" s="1">
        <f t="shared" si="6"/>
        <v>0.2</v>
      </c>
    </row>
    <row r="19" spans="1:26" x14ac:dyDescent="0.25">
      <c r="A19">
        <v>17</v>
      </c>
      <c r="B19" s="1">
        <v>3</v>
      </c>
      <c r="C19" s="1">
        <v>0</v>
      </c>
      <c r="D19" s="1">
        <v>2</v>
      </c>
      <c r="E19" s="1">
        <v>4</v>
      </c>
      <c r="F19" s="1">
        <v>1</v>
      </c>
      <c r="G19" s="8">
        <v>29.125</v>
      </c>
      <c r="H19" s="1">
        <v>2</v>
      </c>
      <c r="I19" s="1">
        <v>0</v>
      </c>
      <c r="J19" s="2"/>
      <c r="K19" s="12" t="s">
        <v>18</v>
      </c>
      <c r="L19" s="1">
        <f>SUM(L17:L18)</f>
        <v>10</v>
      </c>
      <c r="M19" s="1">
        <f>SUM(M17:M18)</f>
        <v>10</v>
      </c>
      <c r="N19" s="1">
        <f t="shared" ref="N19:O19" si="7">SUM(N17:N18)</f>
        <v>1</v>
      </c>
      <c r="O19" s="1">
        <f t="shared" si="7"/>
        <v>1</v>
      </c>
      <c r="Q19" s="12">
        <v>2</v>
      </c>
      <c r="R19" s="1">
        <v>1</v>
      </c>
      <c r="S19" s="1">
        <v>0</v>
      </c>
      <c r="T19" s="1">
        <f t="shared" si="6"/>
        <v>0.1</v>
      </c>
      <c r="U19" s="1">
        <f t="shared" si="6"/>
        <v>0</v>
      </c>
    </row>
    <row r="20" spans="1:26" x14ac:dyDescent="0.25">
      <c r="A20">
        <v>18</v>
      </c>
      <c r="B20" s="1">
        <v>2</v>
      </c>
      <c r="C20" s="1">
        <v>0</v>
      </c>
      <c r="D20" s="1">
        <v>28</v>
      </c>
      <c r="E20" s="1">
        <v>0</v>
      </c>
      <c r="F20" s="1">
        <v>0</v>
      </c>
      <c r="G20" s="1">
        <v>13</v>
      </c>
      <c r="H20" s="1">
        <v>1</v>
      </c>
      <c r="I20" s="1">
        <v>1</v>
      </c>
      <c r="J20" s="3"/>
      <c r="K20" s="3"/>
      <c r="L20" s="3"/>
      <c r="M20" s="3"/>
      <c r="Q20" s="12">
        <v>5</v>
      </c>
      <c r="R20" s="1">
        <v>0</v>
      </c>
      <c r="S20" s="1">
        <v>1</v>
      </c>
      <c r="T20" s="1">
        <f t="shared" si="6"/>
        <v>0</v>
      </c>
      <c r="U20" s="1">
        <f t="shared" si="6"/>
        <v>0.1</v>
      </c>
    </row>
    <row r="21" spans="1:26" x14ac:dyDescent="0.25">
      <c r="A21">
        <v>19</v>
      </c>
      <c r="B21" s="1">
        <v>3</v>
      </c>
      <c r="C21" s="1">
        <v>1</v>
      </c>
      <c r="D21" s="1">
        <v>31</v>
      </c>
      <c r="E21" s="1">
        <v>1</v>
      </c>
      <c r="F21" s="1">
        <v>0</v>
      </c>
      <c r="G21" s="1">
        <v>18</v>
      </c>
      <c r="H21" s="1">
        <v>1</v>
      </c>
      <c r="I21" s="1">
        <v>0</v>
      </c>
      <c r="J21" s="3"/>
      <c r="K21" s="3"/>
      <c r="L21" s="3"/>
      <c r="M21" s="3"/>
      <c r="Q21" s="12" t="s">
        <v>18</v>
      </c>
      <c r="R21" s="1">
        <f>SUM(R17:R20)</f>
        <v>10</v>
      </c>
      <c r="S21" s="1">
        <f>SUM(S17:S20)</f>
        <v>10</v>
      </c>
      <c r="T21" s="1">
        <f t="shared" ref="T21:U21" si="8">SUM(T17:T20)</f>
        <v>1</v>
      </c>
      <c r="U21" s="1">
        <f t="shared" si="8"/>
        <v>0.99999999999999989</v>
      </c>
      <c r="X21" s="7"/>
      <c r="Y21" s="7"/>
      <c r="Z21" s="7"/>
    </row>
    <row r="22" spans="1:26" x14ac:dyDescent="0.25">
      <c r="A22">
        <v>20</v>
      </c>
      <c r="B22" s="14">
        <v>3</v>
      </c>
      <c r="C22" s="14">
        <v>1</v>
      </c>
      <c r="D22" s="14">
        <v>28</v>
      </c>
      <c r="E22" s="14">
        <v>0</v>
      </c>
      <c r="F22" s="14">
        <v>0</v>
      </c>
      <c r="G22" s="15">
        <v>7.2249999999999996</v>
      </c>
      <c r="H22" s="14">
        <v>0</v>
      </c>
      <c r="I22" s="14">
        <v>1</v>
      </c>
      <c r="J22" s="2"/>
      <c r="X22" s="7"/>
      <c r="Y22" s="7"/>
      <c r="Z22" s="7"/>
    </row>
    <row r="23" spans="1:26" x14ac:dyDescent="0.25">
      <c r="B23" s="3"/>
      <c r="C23" s="3"/>
      <c r="D23" s="3"/>
      <c r="E23" s="3"/>
      <c r="F23" s="3"/>
      <c r="G23" s="3"/>
      <c r="H23" s="3"/>
      <c r="I23" s="3"/>
      <c r="K23" s="10" t="s">
        <v>3</v>
      </c>
      <c r="L23" s="10" t="s">
        <v>16</v>
      </c>
      <c r="M23" s="10" t="s">
        <v>17</v>
      </c>
      <c r="N23" s="10" t="s">
        <v>20</v>
      </c>
      <c r="O23" s="10" t="s">
        <v>21</v>
      </c>
      <c r="Q23" s="10" t="s">
        <v>6</v>
      </c>
      <c r="R23" s="10" t="s">
        <v>16</v>
      </c>
      <c r="S23" s="10" t="s">
        <v>17</v>
      </c>
      <c r="T23" s="10" t="s">
        <v>20</v>
      </c>
      <c r="U23" s="10" t="s">
        <v>21</v>
      </c>
      <c r="X23" s="7"/>
      <c r="Y23" s="7"/>
      <c r="Z23" s="7"/>
    </row>
    <row r="24" spans="1:26" x14ac:dyDescent="0.25">
      <c r="K24" s="12">
        <v>2</v>
      </c>
      <c r="L24" s="1">
        <v>0</v>
      </c>
      <c r="M24" s="1">
        <v>2</v>
      </c>
      <c r="N24" s="1">
        <f t="shared" ref="N24:N38" si="9">L24/L$39</f>
        <v>0</v>
      </c>
      <c r="O24" s="1">
        <f t="shared" ref="O24:O38" si="10">M24/M$39</f>
        <v>0.2</v>
      </c>
      <c r="Q24" s="11">
        <v>7.25</v>
      </c>
      <c r="R24" s="1">
        <v>0</v>
      </c>
      <c r="S24" s="1">
        <v>1</v>
      </c>
      <c r="T24" s="1">
        <f t="shared" ref="T24:T42" si="11">R24/R$43</f>
        <v>0</v>
      </c>
      <c r="U24" s="1">
        <f t="shared" ref="U24:U42" si="12">S24/S$43</f>
        <v>0.1</v>
      </c>
      <c r="X24" s="7"/>
      <c r="Y24" s="7"/>
      <c r="Z24" s="7"/>
    </row>
    <row r="25" spans="1:26" x14ac:dyDescent="0.25">
      <c r="B25" t="s">
        <v>14</v>
      </c>
      <c r="E25" t="s">
        <v>15</v>
      </c>
      <c r="K25" s="12">
        <v>4</v>
      </c>
      <c r="L25" s="1">
        <v>1</v>
      </c>
      <c r="M25" s="1">
        <v>0</v>
      </c>
      <c r="N25" s="1">
        <f t="shared" si="9"/>
        <v>0.1</v>
      </c>
      <c r="O25" s="1">
        <f t="shared" si="10"/>
        <v>0</v>
      </c>
      <c r="Q25" s="9">
        <v>7.2249999999999996</v>
      </c>
      <c r="R25" s="4">
        <v>1</v>
      </c>
      <c r="S25" s="4">
        <v>0</v>
      </c>
      <c r="T25" s="1">
        <f t="shared" si="11"/>
        <v>0.1</v>
      </c>
      <c r="U25" s="1">
        <f t="shared" si="12"/>
        <v>0</v>
      </c>
    </row>
    <row r="26" spans="1:26" x14ac:dyDescent="0.25">
      <c r="B26" s="10" t="s">
        <v>2</v>
      </c>
      <c r="C26" s="10"/>
      <c r="D26" s="3"/>
      <c r="E26" s="3" t="s">
        <v>3</v>
      </c>
      <c r="F26" s="6">
        <f>AVERAGE(Table1[Age])</f>
        <v>28</v>
      </c>
      <c r="K26" s="12">
        <v>14</v>
      </c>
      <c r="L26" s="1">
        <v>1</v>
      </c>
      <c r="M26" s="1">
        <v>1</v>
      </c>
      <c r="N26" s="1">
        <f t="shared" si="9"/>
        <v>0.1</v>
      </c>
      <c r="O26" s="1">
        <f t="shared" si="10"/>
        <v>0.1</v>
      </c>
      <c r="Q26" s="9">
        <v>7.9249999999999998</v>
      </c>
      <c r="R26" s="4">
        <v>1</v>
      </c>
      <c r="S26" s="4">
        <v>0</v>
      </c>
      <c r="T26" s="1">
        <f t="shared" si="11"/>
        <v>0.1</v>
      </c>
      <c r="U26" s="1">
        <f t="shared" si="12"/>
        <v>0</v>
      </c>
    </row>
    <row r="27" spans="1:26" x14ac:dyDescent="0.25">
      <c r="B27" s="12" t="s">
        <v>8</v>
      </c>
      <c r="C27" s="1">
        <v>0</v>
      </c>
      <c r="D27" s="3"/>
      <c r="K27" s="12">
        <v>20</v>
      </c>
      <c r="L27" s="1">
        <v>0</v>
      </c>
      <c r="M27" s="1">
        <v>1</v>
      </c>
      <c r="N27" s="1">
        <f t="shared" si="9"/>
        <v>0</v>
      </c>
      <c r="O27" s="1">
        <f t="shared" si="10"/>
        <v>0.1</v>
      </c>
      <c r="Q27" s="11">
        <v>8.0500000000000007</v>
      </c>
      <c r="R27" s="4">
        <v>0</v>
      </c>
      <c r="S27" s="4">
        <v>2</v>
      </c>
      <c r="T27" s="1">
        <f t="shared" si="11"/>
        <v>0</v>
      </c>
      <c r="U27" s="1">
        <f t="shared" si="12"/>
        <v>0.2</v>
      </c>
    </row>
    <row r="28" spans="1:26" x14ac:dyDescent="0.25">
      <c r="B28" s="12" t="s">
        <v>10</v>
      </c>
      <c r="C28" s="1">
        <v>1</v>
      </c>
      <c r="D28" s="3"/>
      <c r="E28" s="3"/>
      <c r="F28" s="3"/>
      <c r="K28" s="12">
        <v>22</v>
      </c>
      <c r="L28" s="1">
        <v>0</v>
      </c>
      <c r="M28" s="1">
        <v>1</v>
      </c>
      <c r="N28" s="1">
        <f t="shared" si="9"/>
        <v>0</v>
      </c>
      <c r="O28" s="1">
        <f t="shared" si="10"/>
        <v>0.1</v>
      </c>
      <c r="Q28" s="11">
        <v>13</v>
      </c>
      <c r="R28" s="4">
        <v>1</v>
      </c>
      <c r="S28" s="1">
        <v>0</v>
      </c>
      <c r="T28" s="1">
        <f t="shared" si="11"/>
        <v>0.1</v>
      </c>
      <c r="U28" s="1">
        <f t="shared" si="12"/>
        <v>0</v>
      </c>
      <c r="V28" s="3"/>
    </row>
    <row r="29" spans="1:26" x14ac:dyDescent="0.25">
      <c r="B29" s="3"/>
      <c r="C29" s="3"/>
      <c r="D29" s="3"/>
      <c r="E29" s="3"/>
      <c r="F29" s="3"/>
      <c r="K29" s="12">
        <v>26</v>
      </c>
      <c r="L29" s="1">
        <v>1</v>
      </c>
      <c r="M29" s="1">
        <v>0</v>
      </c>
      <c r="N29" s="1">
        <f t="shared" si="9"/>
        <v>0.1</v>
      </c>
      <c r="O29" s="1">
        <f t="shared" si="10"/>
        <v>0</v>
      </c>
      <c r="Q29" s="11">
        <v>16</v>
      </c>
      <c r="R29" s="4">
        <v>1</v>
      </c>
      <c r="S29" s="4">
        <v>0</v>
      </c>
      <c r="T29" s="1">
        <f t="shared" si="11"/>
        <v>0.1</v>
      </c>
      <c r="U29" s="1">
        <f t="shared" si="12"/>
        <v>0</v>
      </c>
    </row>
    <row r="30" spans="1:26" x14ac:dyDescent="0.25">
      <c r="B30" s="10" t="s">
        <v>7</v>
      </c>
      <c r="C30" s="10"/>
      <c r="D30" s="3"/>
      <c r="E30" s="3"/>
      <c r="F30" s="3"/>
      <c r="K30" s="12">
        <v>27</v>
      </c>
      <c r="L30" s="1">
        <v>1</v>
      </c>
      <c r="M30" s="1">
        <v>0</v>
      </c>
      <c r="N30" s="1">
        <f t="shared" si="9"/>
        <v>0.1</v>
      </c>
      <c r="O30" s="1">
        <f t="shared" si="10"/>
        <v>0</v>
      </c>
      <c r="Q30" s="11">
        <v>16.7</v>
      </c>
      <c r="R30" s="4">
        <v>1</v>
      </c>
      <c r="S30" s="4">
        <v>0</v>
      </c>
      <c r="T30" s="1">
        <f t="shared" si="11"/>
        <v>0.1</v>
      </c>
      <c r="U30" s="1">
        <f t="shared" si="12"/>
        <v>0</v>
      </c>
    </row>
    <row r="31" spans="1:26" x14ac:dyDescent="0.25">
      <c r="B31" s="12" t="s">
        <v>11</v>
      </c>
      <c r="C31" s="1">
        <v>0</v>
      </c>
      <c r="D31" s="3"/>
      <c r="E31" s="3"/>
      <c r="F31" s="3"/>
      <c r="K31" s="12">
        <v>28</v>
      </c>
      <c r="L31" s="1">
        <v>2</v>
      </c>
      <c r="M31" s="1">
        <v>1</v>
      </c>
      <c r="N31" s="1">
        <f t="shared" si="9"/>
        <v>0.2</v>
      </c>
      <c r="O31" s="1">
        <f t="shared" si="10"/>
        <v>0.1</v>
      </c>
      <c r="Q31" s="11">
        <v>18</v>
      </c>
      <c r="R31" s="4">
        <v>0</v>
      </c>
      <c r="S31" s="4">
        <v>1</v>
      </c>
      <c r="T31" s="1">
        <f t="shared" si="11"/>
        <v>0</v>
      </c>
      <c r="U31" s="1">
        <f t="shared" si="12"/>
        <v>0.1</v>
      </c>
    </row>
    <row r="32" spans="1:26" x14ac:dyDescent="0.25">
      <c r="B32" s="12" t="s">
        <v>9</v>
      </c>
      <c r="C32" s="1">
        <v>1</v>
      </c>
      <c r="D32" s="3"/>
      <c r="E32" s="3"/>
      <c r="F32" s="3"/>
      <c r="K32" s="12">
        <v>31</v>
      </c>
      <c r="L32" s="1">
        <v>0</v>
      </c>
      <c r="M32" s="1">
        <v>1</v>
      </c>
      <c r="N32" s="1">
        <f t="shared" si="9"/>
        <v>0</v>
      </c>
      <c r="O32" s="1">
        <f t="shared" si="10"/>
        <v>0.1</v>
      </c>
      <c r="Q32" s="9">
        <v>21.074999999999999</v>
      </c>
      <c r="R32" s="4">
        <v>0</v>
      </c>
      <c r="S32" s="4">
        <v>1</v>
      </c>
      <c r="T32" s="1">
        <f t="shared" si="11"/>
        <v>0</v>
      </c>
      <c r="U32" s="1">
        <f t="shared" si="12"/>
        <v>0.1</v>
      </c>
    </row>
    <row r="33" spans="2:21" x14ac:dyDescent="0.25">
      <c r="B33" s="12" t="s">
        <v>13</v>
      </c>
      <c r="C33" s="1">
        <v>2</v>
      </c>
      <c r="D33" s="3"/>
      <c r="E33" s="3"/>
      <c r="F33" s="3"/>
      <c r="K33" s="12">
        <v>35</v>
      </c>
      <c r="L33" s="1">
        <v>1</v>
      </c>
      <c r="M33" s="1">
        <v>1</v>
      </c>
      <c r="N33" s="1">
        <f t="shared" si="9"/>
        <v>0.1</v>
      </c>
      <c r="O33" s="1">
        <f t="shared" si="10"/>
        <v>0.1</v>
      </c>
      <c r="Q33" s="11">
        <v>26.55</v>
      </c>
      <c r="R33" s="4">
        <v>1</v>
      </c>
      <c r="S33" s="4">
        <v>0</v>
      </c>
      <c r="T33" s="1">
        <f t="shared" si="11"/>
        <v>0.1</v>
      </c>
      <c r="U33" s="1">
        <f t="shared" si="12"/>
        <v>0</v>
      </c>
    </row>
    <row r="34" spans="2:21" x14ac:dyDescent="0.25">
      <c r="K34" s="12">
        <v>38</v>
      </c>
      <c r="L34" s="1">
        <v>1</v>
      </c>
      <c r="M34" s="1">
        <v>0</v>
      </c>
      <c r="N34" s="1">
        <f t="shared" si="9"/>
        <v>0.1</v>
      </c>
      <c r="O34" s="1">
        <f t="shared" si="10"/>
        <v>0</v>
      </c>
      <c r="Q34" s="9">
        <v>29.125</v>
      </c>
      <c r="R34" s="4">
        <v>0</v>
      </c>
      <c r="S34" s="4">
        <v>1</v>
      </c>
      <c r="T34" s="1">
        <f t="shared" si="11"/>
        <v>0</v>
      </c>
      <c r="U34" s="1">
        <f t="shared" si="12"/>
        <v>0.1</v>
      </c>
    </row>
    <row r="35" spans="2:21" x14ac:dyDescent="0.25">
      <c r="K35" s="12">
        <v>39</v>
      </c>
      <c r="L35" s="1">
        <v>0</v>
      </c>
      <c r="M35" s="1">
        <v>1</v>
      </c>
      <c r="N35" s="1">
        <f t="shared" si="9"/>
        <v>0</v>
      </c>
      <c r="O35" s="1">
        <f t="shared" si="10"/>
        <v>0.1</v>
      </c>
      <c r="Q35" s="9">
        <v>31.274999999999999</v>
      </c>
      <c r="R35" s="4">
        <v>0</v>
      </c>
      <c r="S35" s="4">
        <v>1</v>
      </c>
      <c r="T35" s="1">
        <f t="shared" si="11"/>
        <v>0</v>
      </c>
      <c r="U35" s="1">
        <f t="shared" si="12"/>
        <v>0.1</v>
      </c>
    </row>
    <row r="36" spans="2:21" x14ac:dyDescent="0.25">
      <c r="K36" s="12">
        <v>54</v>
      </c>
      <c r="L36" s="1">
        <v>0</v>
      </c>
      <c r="M36" s="1">
        <v>1</v>
      </c>
      <c r="N36" s="1">
        <f t="shared" si="9"/>
        <v>0</v>
      </c>
      <c r="O36" s="1">
        <f t="shared" si="10"/>
        <v>0.1</v>
      </c>
      <c r="Q36" s="11">
        <v>53.1</v>
      </c>
      <c r="R36" s="4">
        <v>1</v>
      </c>
      <c r="S36" s="4">
        <v>0</v>
      </c>
      <c r="T36" s="1">
        <f t="shared" si="11"/>
        <v>0.1</v>
      </c>
      <c r="U36" s="1">
        <f t="shared" si="12"/>
        <v>0</v>
      </c>
    </row>
    <row r="37" spans="2:21" x14ac:dyDescent="0.25">
      <c r="K37" s="12">
        <v>55</v>
      </c>
      <c r="L37" s="1">
        <v>1</v>
      </c>
      <c r="M37" s="1">
        <v>0</v>
      </c>
      <c r="N37" s="1">
        <f t="shared" si="9"/>
        <v>0.1</v>
      </c>
      <c r="O37" s="1">
        <f t="shared" si="10"/>
        <v>0</v>
      </c>
      <c r="Q37" s="9">
        <v>78.542000000000002</v>
      </c>
      <c r="R37" s="4">
        <v>0</v>
      </c>
      <c r="S37" s="4">
        <v>1</v>
      </c>
      <c r="T37" s="1">
        <f t="shared" si="11"/>
        <v>0</v>
      </c>
      <c r="U37" s="1">
        <f t="shared" si="12"/>
        <v>0.1</v>
      </c>
    </row>
    <row r="38" spans="2:21" x14ac:dyDescent="0.25">
      <c r="K38" s="12">
        <v>58</v>
      </c>
      <c r="L38" s="1">
        <v>1</v>
      </c>
      <c r="M38" s="1">
        <v>0</v>
      </c>
      <c r="N38" s="1">
        <f t="shared" si="9"/>
        <v>0.1</v>
      </c>
      <c r="O38" s="1">
        <f t="shared" si="10"/>
        <v>0</v>
      </c>
      <c r="Q38" s="9">
        <v>84.582999999999998</v>
      </c>
      <c r="R38" s="4">
        <v>0</v>
      </c>
      <c r="S38" s="4">
        <v>1</v>
      </c>
      <c r="T38" s="1">
        <f t="shared" si="11"/>
        <v>0</v>
      </c>
      <c r="U38" s="1">
        <f t="shared" si="12"/>
        <v>0.1</v>
      </c>
    </row>
    <row r="39" spans="2:21" x14ac:dyDescent="0.25">
      <c r="K39" s="12" t="s">
        <v>18</v>
      </c>
      <c r="L39" s="1">
        <f>SUM(L24:L38)</f>
        <v>10</v>
      </c>
      <c r="M39" s="1">
        <f t="shared" ref="M39:O39" si="13">SUM(M24:M38)</f>
        <v>10</v>
      </c>
      <c r="N39" s="1">
        <f t="shared" si="13"/>
        <v>1</v>
      </c>
      <c r="O39" s="1">
        <f t="shared" si="13"/>
        <v>0.99999999999999989</v>
      </c>
      <c r="Q39" s="9">
        <v>111.333</v>
      </c>
      <c r="R39" s="4">
        <v>1</v>
      </c>
      <c r="S39" s="4">
        <v>0</v>
      </c>
      <c r="T39" s="1">
        <f t="shared" si="11"/>
        <v>0.1</v>
      </c>
      <c r="U39" s="1">
        <f t="shared" si="12"/>
        <v>0</v>
      </c>
    </row>
    <row r="40" spans="2:21" x14ac:dyDescent="0.25">
      <c r="Q40" s="9">
        <v>300.70800000000003</v>
      </c>
      <c r="R40" s="4">
        <v>1</v>
      </c>
      <c r="S40" s="4">
        <v>0</v>
      </c>
      <c r="T40" s="1">
        <f t="shared" si="11"/>
        <v>0.1</v>
      </c>
      <c r="U40" s="1">
        <f t="shared" si="12"/>
        <v>0</v>
      </c>
    </row>
    <row r="41" spans="2:21" x14ac:dyDescent="0.25">
      <c r="Q41" s="9">
        <v>518.625</v>
      </c>
      <c r="R41" s="4">
        <v>0</v>
      </c>
      <c r="S41" s="4">
        <v>1</v>
      </c>
      <c r="T41" s="1">
        <f t="shared" si="11"/>
        <v>0</v>
      </c>
      <c r="U41" s="1">
        <f t="shared" si="12"/>
        <v>0.1</v>
      </c>
    </row>
    <row r="42" spans="2:21" x14ac:dyDescent="0.25">
      <c r="Q42" s="9">
        <v>712.83299999999997</v>
      </c>
      <c r="R42" s="4">
        <v>1</v>
      </c>
      <c r="S42" s="4">
        <v>0</v>
      </c>
      <c r="T42" s="1">
        <f t="shared" si="11"/>
        <v>0.1</v>
      </c>
      <c r="U42" s="1">
        <f t="shared" si="12"/>
        <v>0</v>
      </c>
    </row>
    <row r="43" spans="2:21" x14ac:dyDescent="0.25">
      <c r="Q43" s="12" t="s">
        <v>18</v>
      </c>
      <c r="R43" s="4">
        <f>SUM(R24:R42)</f>
        <v>10</v>
      </c>
      <c r="S43" s="4">
        <f t="shared" ref="S43:U43" si="14">SUM(S24:S42)</f>
        <v>10</v>
      </c>
      <c r="T43" s="4">
        <f t="shared" si="14"/>
        <v>0.99999999999999989</v>
      </c>
      <c r="U43" s="4">
        <f t="shared" si="14"/>
        <v>0.99999999999999989</v>
      </c>
    </row>
    <row r="44" spans="2:21" x14ac:dyDescent="0.25">
      <c r="B44" s="18" t="s">
        <v>27</v>
      </c>
      <c r="C44" s="18"/>
      <c r="D44" s="18"/>
    </row>
    <row r="46" spans="2:21" x14ac:dyDescent="0.25">
      <c r="B46" s="7" t="s">
        <v>22</v>
      </c>
      <c r="C46" s="7"/>
      <c r="D46" s="7"/>
      <c r="E46" s="7"/>
      <c r="F46" s="7"/>
      <c r="G46" s="7"/>
      <c r="H46" s="7"/>
      <c r="I46" s="7"/>
    </row>
    <row r="47" spans="2:21" x14ac:dyDescent="0.25">
      <c r="B47" s="16" t="s">
        <v>23</v>
      </c>
      <c r="C47" s="17" t="s">
        <v>1</v>
      </c>
      <c r="D47" s="17" t="s">
        <v>2</v>
      </c>
      <c r="E47" s="17" t="s">
        <v>3</v>
      </c>
      <c r="F47" s="17" t="s">
        <v>4</v>
      </c>
      <c r="G47" s="17" t="s">
        <v>5</v>
      </c>
      <c r="H47" s="17" t="s">
        <v>6</v>
      </c>
      <c r="I47" s="17" t="s">
        <v>7</v>
      </c>
      <c r="J47" s="17" t="s">
        <v>0</v>
      </c>
    </row>
    <row r="48" spans="2:21" x14ac:dyDescent="0.25">
      <c r="B48" s="1" t="s">
        <v>24</v>
      </c>
      <c r="C48" s="1">
        <v>3</v>
      </c>
      <c r="D48" s="1">
        <v>0</v>
      </c>
      <c r="E48" s="1">
        <v>28</v>
      </c>
      <c r="F48" s="1">
        <v>0</v>
      </c>
      <c r="G48" s="1">
        <v>0</v>
      </c>
      <c r="H48" s="1" t="s">
        <v>12</v>
      </c>
      <c r="I48" s="1">
        <v>1</v>
      </c>
      <c r="J48" s="1">
        <v>0</v>
      </c>
    </row>
    <row r="56" spans="2:9" x14ac:dyDescent="0.25">
      <c r="H56" s="5"/>
      <c r="I56">
        <f>M5*N10*N17*N31*T10*T17*T27*Z10</f>
        <v>0</v>
      </c>
    </row>
    <row r="58" spans="2:9" x14ac:dyDescent="0.25">
      <c r="I58">
        <f>M5*O12*O17*O31*U10*U17*U27*AA11</f>
        <v>2.016E-3</v>
      </c>
    </row>
    <row r="61" spans="2:9" x14ac:dyDescent="0.25">
      <c r="B61" s="18" t="s">
        <v>28</v>
      </c>
      <c r="C61" s="18"/>
      <c r="D61" s="18"/>
      <c r="E61" s="18"/>
      <c r="F61" s="18"/>
      <c r="G61" s="18"/>
      <c r="H61" s="18"/>
    </row>
  </sheetData>
  <sortState xmlns:xlrd2="http://schemas.microsoft.com/office/spreadsheetml/2017/richdata2" ref="Q25:Q43">
    <sortCondition ref="Q24:Q43"/>
  </sortState>
  <mergeCells count="2">
    <mergeCell ref="K2:M2"/>
    <mergeCell ref="K8:O8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2023-06-02T03:35:50Z</dcterms:created>
  <dcterms:modified xsi:type="dcterms:W3CDTF">2023-06-14T04:15:52Z</dcterms:modified>
</cp:coreProperties>
</file>