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elancing\Finished\"/>
    </mc:Choice>
  </mc:AlternateContent>
  <xr:revisionPtr revIDLastSave="0" documentId="13_ncr:1_{C2D06131-F571-473A-94EE-94C57F747D3F}" xr6:coauthVersionLast="47" xr6:coauthVersionMax="47" xr10:uidLastSave="{00000000-0000-0000-0000-000000000000}"/>
  <bookViews>
    <workbookView xWindow="-120" yWindow="-120" windowWidth="20730" windowHeight="11160" tabRatio="884" xr2:uid="{00000000-000D-0000-FFFF-FFFF00000000}"/>
  </bookViews>
  <sheets>
    <sheet name="Dashboard" sheetId="25" r:id="rId1"/>
    <sheet name="المبيعات" sheetId="4" r:id="rId2"/>
  </sheets>
  <definedNames>
    <definedName name="_xlnm.Print_Area" localSheetId="0">Dashboard!$A$1:$Q$30</definedName>
    <definedName name="_xlnm.Print_Area" localSheetId="1">المبيعات!$A$1:$AU$49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" l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6" i="4"/>
  <c r="AD47" i="4"/>
  <c r="AO37" i="4"/>
  <c r="H37" i="4" l="1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6" i="4"/>
  <c r="AR37" i="4"/>
  <c r="AR38" i="4" s="1"/>
  <c r="AO38" i="4" l="1"/>
  <c r="R41" i="4"/>
  <c r="R44" i="4" l="1"/>
  <c r="R43" i="4"/>
  <c r="U43" i="4" s="1"/>
  <c r="R45" i="4" l="1"/>
  <c r="R46" i="4"/>
  <c r="AH37" i="4" l="1"/>
  <c r="N7" i="4"/>
  <c r="Z7" i="4"/>
  <c r="N9" i="4"/>
  <c r="Z9" i="4"/>
  <c r="N15" i="4"/>
  <c r="Z15" i="4"/>
  <c r="N17" i="4"/>
  <c r="Z17" i="4"/>
  <c r="N23" i="4"/>
  <c r="Z23" i="4"/>
  <c r="N25" i="4"/>
  <c r="Z25" i="4"/>
  <c r="N33" i="4"/>
  <c r="Z33" i="4"/>
  <c r="N34" i="4"/>
  <c r="Z34" i="4"/>
  <c r="Z6" i="4"/>
  <c r="W37" i="4"/>
  <c r="W38" i="4" s="1"/>
  <c r="Z36" i="4"/>
  <c r="Z35" i="4"/>
  <c r="Z32" i="4"/>
  <c r="N32" i="4"/>
  <c r="Z31" i="4"/>
  <c r="Z30" i="4"/>
  <c r="N30" i="4"/>
  <c r="Z29" i="4"/>
  <c r="Z28" i="4"/>
  <c r="Z27" i="4"/>
  <c r="Z26" i="4"/>
  <c r="N26" i="4"/>
  <c r="Z24" i="4"/>
  <c r="N24" i="4"/>
  <c r="Z22" i="4"/>
  <c r="N22" i="4"/>
  <c r="Z21" i="4"/>
  <c r="Z20" i="4"/>
  <c r="Z19" i="4"/>
  <c r="Z18" i="4"/>
  <c r="N18" i="4"/>
  <c r="Z16" i="4"/>
  <c r="N16" i="4"/>
  <c r="Z14" i="4"/>
  <c r="N14" i="4"/>
  <c r="Z13" i="4"/>
  <c r="Z12" i="4"/>
  <c r="Z11" i="4"/>
  <c r="Z10" i="4"/>
  <c r="N10" i="4"/>
  <c r="AD10" i="4" s="1"/>
  <c r="Z8" i="4"/>
  <c r="N8" i="4"/>
  <c r="N11" i="4"/>
  <c r="N12" i="4"/>
  <c r="N13" i="4"/>
  <c r="N19" i="4"/>
  <c r="N20" i="4"/>
  <c r="N21" i="4"/>
  <c r="N27" i="4"/>
  <c r="N28" i="4"/>
  <c r="N29" i="4"/>
  <c r="N31" i="4"/>
  <c r="N35" i="4"/>
  <c r="N36" i="4"/>
  <c r="N6" i="4"/>
  <c r="T37" i="4"/>
  <c r="T38" i="4" s="1"/>
  <c r="K37" i="4"/>
  <c r="K38" i="4" s="1"/>
  <c r="H38" i="4"/>
  <c r="Q37" i="4"/>
  <c r="Q38" i="4" s="1"/>
  <c r="N37" i="4" l="1"/>
  <c r="AD35" i="4"/>
  <c r="AD22" i="4"/>
  <c r="AD16" i="4"/>
  <c r="AH38" i="4"/>
  <c r="AD9" i="4"/>
  <c r="AD21" i="4"/>
  <c r="AD26" i="4"/>
  <c r="AD31" i="4"/>
  <c r="AD12" i="4"/>
  <c r="AD23" i="4"/>
  <c r="AD25" i="4"/>
  <c r="AD27" i="4"/>
  <c r="AD7" i="4"/>
  <c r="AD19" i="4"/>
  <c r="AD11" i="4"/>
  <c r="AD6" i="4"/>
  <c r="AD34" i="4"/>
  <c r="AD36" i="4"/>
  <c r="AD37" i="4" s="1"/>
  <c r="AD38" i="4" s="1"/>
  <c r="AD13" i="4"/>
  <c r="AD29" i="4"/>
  <c r="AD28" i="4"/>
  <c r="Z37" i="4"/>
  <c r="Z40" i="4" s="1"/>
  <c r="AD32" i="4"/>
  <c r="AD20" i="4"/>
  <c r="AD8" i="4"/>
  <c r="AD14" i="4"/>
  <c r="AD33" i="4"/>
  <c r="AD17" i="4"/>
  <c r="AD15" i="4"/>
  <c r="AD24" i="4"/>
  <c r="AD30" i="4"/>
  <c r="AK37" i="4"/>
  <c r="AK38" i="4" s="1"/>
  <c r="AD18" i="4"/>
  <c r="Z42" i="4" l="1"/>
  <c r="AD42" i="4" s="1"/>
  <c r="Z44" i="4"/>
  <c r="Z38" i="4"/>
  <c r="N38" i="4"/>
  <c r="H41" i="4"/>
  <c r="H43" i="4" l="1"/>
  <c r="K43" i="4" s="1"/>
  <c r="H44" i="4"/>
  <c r="H46" i="4" l="1"/>
  <c r="H47" i="4" s="1"/>
  <c r="H45" i="4"/>
  <c r="Z48" i="4" l="1"/>
  <c r="H49" i="4"/>
  <c r="Z49" i="4" l="1"/>
</calcChain>
</file>

<file path=xl/sharedStrings.xml><?xml version="1.0" encoding="utf-8"?>
<sst xmlns="http://schemas.openxmlformats.org/spreadsheetml/2006/main" count="75" uniqueCount="43">
  <si>
    <t>التاريخ</t>
  </si>
  <si>
    <t>اليوم</t>
  </si>
  <si>
    <t>الثلاثاء</t>
  </si>
  <si>
    <t>الخميس</t>
  </si>
  <si>
    <t>الجمعة</t>
  </si>
  <si>
    <t>السبت</t>
  </si>
  <si>
    <t>الاجمالي</t>
  </si>
  <si>
    <t>الإجمالي</t>
  </si>
  <si>
    <t>الأربعاء</t>
  </si>
  <si>
    <t>الأحد</t>
  </si>
  <si>
    <t>الإثنين</t>
  </si>
  <si>
    <t>المتوسط اليومي</t>
  </si>
  <si>
    <t>التوريد</t>
  </si>
  <si>
    <t>الموازنة</t>
  </si>
  <si>
    <t>الصافي</t>
  </si>
  <si>
    <t>JAN 2023</t>
  </si>
  <si>
    <t>مبيعات نقدي</t>
  </si>
  <si>
    <t>مبيعات آجل</t>
  </si>
  <si>
    <t>الشبكة</t>
  </si>
  <si>
    <t>التحويلات</t>
  </si>
  <si>
    <t>المبيعات الشهرية</t>
  </si>
  <si>
    <t>الهدف الشهري</t>
  </si>
  <si>
    <t>نسبة التوريد على البيع</t>
  </si>
  <si>
    <t>نسبة التحقق الشهري</t>
  </si>
  <si>
    <t>على المبيعات</t>
  </si>
  <si>
    <t>مبلغ الموازنة</t>
  </si>
  <si>
    <t>اجمالي التوريد</t>
  </si>
  <si>
    <t>استحقاق العمولة</t>
  </si>
  <si>
    <t>شريحة العمولة</t>
  </si>
  <si>
    <t>مبلغ العمولة</t>
  </si>
  <si>
    <t>العمولات</t>
  </si>
  <si>
    <t>عدد الباعة</t>
  </si>
  <si>
    <t>الحوافز</t>
  </si>
  <si>
    <t>عمولة البائع</t>
  </si>
  <si>
    <t>عدد الألوان</t>
  </si>
  <si>
    <t>اجمالي اللترات</t>
  </si>
  <si>
    <t>التوريد النقدي</t>
  </si>
  <si>
    <t>عدد الألوان الشهرية</t>
  </si>
  <si>
    <t>الهدف الشهري للملون</t>
  </si>
  <si>
    <t>عدد افراد التلوين</t>
  </si>
  <si>
    <t>عمولات الباعة</t>
  </si>
  <si>
    <t>حوافز التلوين</t>
  </si>
  <si>
    <t>نقد + سندات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</si>
</sst>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#,##0_ ;[Red]\-#,##0&quot; &quot;"/>
    <numFmt numFmtId="166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Traditional Arabic"/>
      <family val="1"/>
    </font>
    <font>
      <b/>
      <sz val="11"/>
      <color rgb="FF0000FF"/>
      <name val="Traditional Arabic"/>
      <family val="1"/>
    </font>
    <font>
      <b/>
      <sz val="14"/>
      <color rgb="FFFFFF0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Traditional Arabic"/>
      <family val="1"/>
    </font>
    <font>
      <sz val="11"/>
      <color theme="1"/>
      <name val="Calibri"/>
      <family val="2"/>
      <charset val="178"/>
      <scheme val="minor"/>
    </font>
    <font>
      <b/>
      <sz val="12"/>
      <color theme="0"/>
      <name val="Traditional Arabic"/>
      <family val="1"/>
    </font>
    <font>
      <b/>
      <sz val="12"/>
      <color rgb="FFFFFF00"/>
      <name val="Traditional Arabic"/>
      <family val="1"/>
    </font>
  </fonts>
  <fills count="7">
    <fill>
      <patternFill patternType="none"/>
    </fill>
    <fill>
      <patternFill patternType="gray125"/>
    </fill>
    <fill>
      <patternFill patternType="solid">
        <fgColor rgb="FF25AA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66FF"/>
        <bgColor indexed="64"/>
      </patternFill>
    </fill>
  </fills>
  <borders count="11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/>
      <top style="thin">
        <color theme="5" tint="-0.499984740745262"/>
      </top>
      <bottom style="thin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</borders>
  <cellStyleXfs count="6">
    <xf numFmtId="0" fontId="0" fillId="0" borderId="0"/>
    <xf numFmtId="0" fontId="8" fillId="0" borderId="0"/>
    <xf numFmtId="0" fontId="10" fillId="0" borderId="0"/>
    <xf numFmtId="0" fontId="2" fillId="0" borderId="0"/>
    <xf numFmtId="0" fontId="1" fillId="0" borderId="0"/>
    <xf numFmtId="0" fontId="8" fillId="0" borderId="0"/>
  </cellStyleXfs>
  <cellXfs count="66">
    <xf numFmtId="0" fontId="0" fillId="0" borderId="0" xfId="0"/>
    <xf numFmtId="0" fontId="0" fillId="2" borderId="0" xfId="0" applyFill="1" applyAlignment="1" applyProtection="1">
      <alignment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0" fillId="3" borderId="0" xfId="0" applyFill="1" applyAlignment="1">
      <alignment vertical="center"/>
    </xf>
    <xf numFmtId="166" fontId="0" fillId="3" borderId="0" xfId="0" applyNumberFormat="1" applyFill="1" applyAlignment="1" applyProtection="1">
      <alignment vertical="center"/>
      <protection hidden="1"/>
    </xf>
    <xf numFmtId="166" fontId="0" fillId="3" borderId="0" xfId="0" applyNumberFormat="1" applyFill="1" applyAlignment="1">
      <alignment vertical="center"/>
    </xf>
    <xf numFmtId="3" fontId="9" fillId="3" borderId="1" xfId="0" applyNumberFormat="1" applyFont="1" applyFill="1" applyBorder="1" applyAlignment="1" applyProtection="1">
      <alignment horizontal="center" vertical="top"/>
      <protection hidden="1"/>
    </xf>
    <xf numFmtId="3" fontId="5" fillId="5" borderId="1" xfId="0" applyNumberFormat="1" applyFont="1" applyFill="1" applyBorder="1" applyAlignment="1" applyProtection="1">
      <alignment horizontal="center" vertical="top"/>
      <protection hidden="1"/>
    </xf>
    <xf numFmtId="10" fontId="11" fillId="6" borderId="2" xfId="0" applyNumberFormat="1" applyFont="1" applyFill="1" applyBorder="1" applyAlignment="1" applyProtection="1">
      <alignment horizontal="center" vertical="center"/>
      <protection hidden="1"/>
    </xf>
    <xf numFmtId="10" fontId="11" fillId="6" borderId="4" xfId="0" applyNumberFormat="1" applyFont="1" applyFill="1" applyBorder="1" applyAlignment="1" applyProtection="1">
      <alignment horizontal="center" vertical="center"/>
      <protection hidden="1"/>
    </xf>
    <xf numFmtId="10" fontId="11" fillId="6" borderId="3" xfId="0" applyNumberFormat="1" applyFont="1" applyFill="1" applyBorder="1" applyAlignment="1" applyProtection="1">
      <alignment horizontal="center" vertical="center"/>
      <protection hidden="1"/>
    </xf>
    <xf numFmtId="10" fontId="5" fillId="6" borderId="9" xfId="0" applyNumberFormat="1" applyFont="1" applyFill="1" applyBorder="1" applyAlignment="1" applyProtection="1">
      <alignment horizontal="center" wrapText="1"/>
      <protection hidden="1"/>
    </xf>
    <xf numFmtId="10" fontId="5" fillId="6" borderId="5" xfId="0" applyNumberFormat="1" applyFont="1" applyFill="1" applyBorder="1" applyAlignment="1" applyProtection="1">
      <alignment horizontal="center" wrapText="1"/>
      <protection hidden="1"/>
    </xf>
    <xf numFmtId="10" fontId="5" fillId="6" borderId="10" xfId="0" applyNumberFormat="1" applyFont="1" applyFill="1" applyBorder="1" applyAlignment="1" applyProtection="1">
      <alignment horizontal="center" wrapText="1"/>
      <protection hidden="1"/>
    </xf>
    <xf numFmtId="0" fontId="3" fillId="5" borderId="2" xfId="0" applyFont="1" applyFill="1" applyBorder="1" applyAlignment="1" applyProtection="1">
      <alignment horizontal="center" vertical="top"/>
      <protection hidden="1"/>
    </xf>
    <xf numFmtId="0" fontId="3" fillId="5" borderId="4" xfId="0" applyFont="1" applyFill="1" applyBorder="1" applyAlignment="1" applyProtection="1">
      <alignment horizontal="center" vertical="top"/>
      <protection hidden="1"/>
    </xf>
    <xf numFmtId="0" fontId="3" fillId="5" borderId="3" xfId="0" applyFont="1" applyFill="1" applyBorder="1" applyAlignment="1" applyProtection="1">
      <alignment horizontal="center" vertical="top"/>
      <protection hidden="1"/>
    </xf>
    <xf numFmtId="1" fontId="6" fillId="3" borderId="2" xfId="0" applyNumberFormat="1" applyFont="1" applyFill="1" applyBorder="1" applyAlignment="1" applyProtection="1">
      <alignment horizontal="center" vertical="top"/>
      <protection locked="0"/>
    </xf>
    <xf numFmtId="1" fontId="6" fillId="3" borderId="4" xfId="0" applyNumberFormat="1" applyFont="1" applyFill="1" applyBorder="1" applyAlignment="1" applyProtection="1">
      <alignment horizontal="center" vertical="top"/>
      <protection locked="0"/>
    </xf>
    <xf numFmtId="1" fontId="6" fillId="3" borderId="3" xfId="0" applyNumberFormat="1" applyFont="1" applyFill="1" applyBorder="1" applyAlignment="1" applyProtection="1">
      <alignment horizontal="center" vertical="top"/>
      <protection locked="0"/>
    </xf>
    <xf numFmtId="1" fontId="6" fillId="4" borderId="2" xfId="0" applyNumberFormat="1" applyFont="1" applyFill="1" applyBorder="1" applyAlignment="1" applyProtection="1">
      <alignment horizontal="center" vertical="top"/>
      <protection locked="0"/>
    </xf>
    <xf numFmtId="1" fontId="6" fillId="4" borderId="4" xfId="0" applyNumberFormat="1" applyFont="1" applyFill="1" applyBorder="1" applyAlignment="1" applyProtection="1">
      <alignment horizontal="center" vertical="top"/>
      <protection locked="0"/>
    </xf>
    <xf numFmtId="1" fontId="6" fillId="4" borderId="3" xfId="0" applyNumberFormat="1" applyFont="1" applyFill="1" applyBorder="1" applyAlignment="1" applyProtection="1">
      <alignment horizontal="center" vertical="top"/>
      <protection locked="0"/>
    </xf>
    <xf numFmtId="3" fontId="9" fillId="4" borderId="1" xfId="0" applyNumberFormat="1" applyFont="1" applyFill="1" applyBorder="1" applyAlignment="1" applyProtection="1">
      <alignment horizontal="center" vertical="top"/>
      <protection hidden="1"/>
    </xf>
    <xf numFmtId="3" fontId="6" fillId="3" borderId="1" xfId="0" applyNumberFormat="1" applyFont="1" applyFill="1" applyBorder="1" applyAlignment="1" applyProtection="1">
      <alignment horizontal="center" vertical="top"/>
      <protection locked="0"/>
    </xf>
    <xf numFmtId="0" fontId="3" fillId="5" borderId="1" xfId="0" applyFont="1" applyFill="1" applyBorder="1" applyAlignment="1" applyProtection="1">
      <alignment horizontal="center" vertical="top"/>
      <protection hidden="1"/>
    </xf>
    <xf numFmtId="3" fontId="6" fillId="4" borderId="1" xfId="0" applyNumberFormat="1" applyFont="1" applyFill="1" applyBorder="1" applyAlignment="1" applyProtection="1">
      <alignment horizontal="center" vertical="top"/>
      <protection locked="0"/>
    </xf>
    <xf numFmtId="1" fontId="6" fillId="3" borderId="1" xfId="0" applyNumberFormat="1" applyFont="1" applyFill="1" applyBorder="1" applyAlignment="1" applyProtection="1">
      <alignment horizontal="center" vertical="top"/>
      <protection locked="0"/>
    </xf>
    <xf numFmtId="164" fontId="3" fillId="5" borderId="1" xfId="0" applyNumberFormat="1" applyFont="1" applyFill="1" applyBorder="1" applyAlignment="1" applyProtection="1">
      <alignment horizontal="center" vertical="top"/>
      <protection hidden="1"/>
    </xf>
    <xf numFmtId="0" fontId="4" fillId="3" borderId="2" xfId="0" applyFont="1" applyFill="1" applyBorder="1" applyAlignment="1" applyProtection="1">
      <alignment horizontal="center" vertical="top"/>
      <protection hidden="1"/>
    </xf>
    <xf numFmtId="0" fontId="4" fillId="3" borderId="3" xfId="0" applyFont="1" applyFill="1" applyBorder="1" applyAlignment="1" applyProtection="1">
      <alignment horizontal="center" vertical="top"/>
      <protection hidden="1"/>
    </xf>
    <xf numFmtId="0" fontId="4" fillId="4" borderId="2" xfId="0" applyFont="1" applyFill="1" applyBorder="1" applyAlignment="1" applyProtection="1">
      <alignment horizontal="center" vertical="top"/>
      <protection hidden="1"/>
    </xf>
    <xf numFmtId="0" fontId="4" fillId="4" borderId="3" xfId="0" applyFont="1" applyFill="1" applyBorder="1" applyAlignment="1" applyProtection="1">
      <alignment horizontal="center" vertical="top"/>
      <protection hidden="1"/>
    </xf>
    <xf numFmtId="49" fontId="7" fillId="3" borderId="0" xfId="0" applyNumberFormat="1" applyFont="1" applyFill="1" applyAlignment="1" applyProtection="1">
      <alignment horizontal="center" vertical="center"/>
      <protection hidden="1"/>
    </xf>
    <xf numFmtId="49" fontId="7" fillId="3" borderId="5" xfId="0" applyNumberFormat="1" applyFont="1" applyFill="1" applyBorder="1" applyAlignment="1" applyProtection="1">
      <alignment horizontal="center" vertical="center"/>
      <protection hidden="1"/>
    </xf>
    <xf numFmtId="0" fontId="3" fillId="6" borderId="2" xfId="0" applyFont="1" applyFill="1" applyBorder="1" applyAlignment="1" applyProtection="1">
      <alignment horizontal="center" vertical="center"/>
      <protection hidden="1"/>
    </xf>
    <xf numFmtId="0" fontId="3" fillId="6" borderId="4" xfId="0" applyFont="1" applyFill="1" applyBorder="1" applyAlignment="1" applyProtection="1">
      <alignment horizontal="center" vertical="center"/>
      <protection hidden="1"/>
    </xf>
    <xf numFmtId="0" fontId="3" fillId="6" borderId="3" xfId="0" applyFont="1" applyFill="1" applyBorder="1" applyAlignment="1" applyProtection="1">
      <alignment horizontal="center" vertical="center"/>
      <protection hidden="1"/>
    </xf>
    <xf numFmtId="10" fontId="11" fillId="6" borderId="7" xfId="0" applyNumberFormat="1" applyFont="1" applyFill="1" applyBorder="1" applyAlignment="1" applyProtection="1">
      <alignment horizontal="center" vertical="center"/>
      <protection hidden="1"/>
    </xf>
    <xf numFmtId="10" fontId="11" fillId="6" borderId="6" xfId="0" applyNumberFormat="1" applyFont="1" applyFill="1" applyBorder="1" applyAlignment="1" applyProtection="1">
      <alignment horizontal="center" vertical="center"/>
      <protection hidden="1"/>
    </xf>
    <xf numFmtId="10" fontId="11" fillId="6" borderId="8" xfId="0" applyNumberFormat="1" applyFont="1" applyFill="1" applyBorder="1" applyAlignment="1" applyProtection="1">
      <alignment horizontal="center" vertical="center"/>
      <protection hidden="1"/>
    </xf>
    <xf numFmtId="10" fontId="11" fillId="6" borderId="9" xfId="0" applyNumberFormat="1" applyFont="1" applyFill="1" applyBorder="1" applyAlignment="1" applyProtection="1">
      <alignment horizontal="center" vertical="center"/>
      <protection hidden="1"/>
    </xf>
    <xf numFmtId="10" fontId="11" fillId="6" borderId="5" xfId="0" applyNumberFormat="1" applyFont="1" applyFill="1" applyBorder="1" applyAlignment="1" applyProtection="1">
      <alignment horizontal="center" vertical="center"/>
      <protection hidden="1"/>
    </xf>
    <xf numFmtId="10" fontId="11" fillId="6" borderId="10" xfId="0" applyNumberFormat="1" applyFont="1" applyFill="1" applyBorder="1" applyAlignment="1" applyProtection="1">
      <alignment horizontal="center" vertical="center"/>
      <protection hidden="1"/>
    </xf>
    <xf numFmtId="3" fontId="11" fillId="6" borderId="1" xfId="0" applyNumberFormat="1" applyFont="1" applyFill="1" applyBorder="1" applyAlignment="1" applyProtection="1">
      <alignment horizontal="center" vertical="center"/>
      <protection hidden="1"/>
    </xf>
    <xf numFmtId="164" fontId="3" fillId="6" borderId="2" xfId="0" applyNumberFormat="1" applyFont="1" applyFill="1" applyBorder="1" applyAlignment="1" applyProtection="1">
      <alignment horizontal="center" vertical="center"/>
      <protection hidden="1"/>
    </xf>
    <xf numFmtId="164" fontId="3" fillId="6" borderId="4" xfId="0" applyNumberFormat="1" applyFont="1" applyFill="1" applyBorder="1" applyAlignment="1" applyProtection="1">
      <alignment horizontal="center" vertical="center"/>
      <protection hidden="1"/>
    </xf>
    <xf numFmtId="164" fontId="3" fillId="6" borderId="3" xfId="0" applyNumberFormat="1" applyFont="1" applyFill="1" applyBorder="1" applyAlignment="1" applyProtection="1">
      <alignment horizontal="center" vertical="center"/>
      <protection hidden="1"/>
    </xf>
    <xf numFmtId="164" fontId="3" fillId="6" borderId="1" xfId="0" applyNumberFormat="1" applyFont="1" applyFill="1" applyBorder="1" applyAlignment="1" applyProtection="1">
      <alignment horizontal="center" vertical="center"/>
      <protection hidden="1"/>
    </xf>
    <xf numFmtId="3" fontId="12" fillId="6" borderId="1" xfId="0" applyNumberFormat="1" applyFont="1" applyFill="1" applyBorder="1" applyAlignment="1" applyProtection="1">
      <alignment horizontal="center" vertical="center"/>
      <protection hidden="1"/>
    </xf>
    <xf numFmtId="1" fontId="11" fillId="6" borderId="1" xfId="0" applyNumberFormat="1" applyFont="1" applyFill="1" applyBorder="1" applyAlignment="1" applyProtection="1">
      <alignment horizontal="center" vertical="center"/>
      <protection hidden="1"/>
    </xf>
    <xf numFmtId="1" fontId="12" fillId="6" borderId="1" xfId="0" applyNumberFormat="1" applyFont="1" applyFill="1" applyBorder="1" applyAlignment="1" applyProtection="1">
      <alignment horizontal="center" vertical="center"/>
      <protection hidden="1"/>
    </xf>
    <xf numFmtId="10" fontId="5" fillId="6" borderId="7" xfId="0" applyNumberFormat="1" applyFont="1" applyFill="1" applyBorder="1" applyAlignment="1" applyProtection="1">
      <alignment horizontal="center" wrapText="1"/>
      <protection hidden="1"/>
    </xf>
    <xf numFmtId="10" fontId="5" fillId="6" borderId="6" xfId="0" applyNumberFormat="1" applyFont="1" applyFill="1" applyBorder="1" applyAlignment="1" applyProtection="1">
      <alignment horizontal="center" wrapText="1"/>
      <protection hidden="1"/>
    </xf>
    <xf numFmtId="10" fontId="5" fillId="6" borderId="8" xfId="0" applyNumberFormat="1" applyFont="1" applyFill="1" applyBorder="1" applyAlignment="1" applyProtection="1">
      <alignment horizontal="center" wrapText="1"/>
      <protection hidden="1"/>
    </xf>
    <xf numFmtId="165" fontId="5" fillId="6" borderId="1" xfId="0" applyNumberFormat="1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3" fontId="11" fillId="6" borderId="7" xfId="0" applyNumberFormat="1" applyFont="1" applyFill="1" applyBorder="1" applyAlignment="1" applyProtection="1">
      <alignment horizontal="center" vertical="center"/>
      <protection hidden="1"/>
    </xf>
    <xf numFmtId="3" fontId="11" fillId="6" borderId="6" xfId="0" applyNumberFormat="1" applyFont="1" applyFill="1" applyBorder="1" applyAlignment="1" applyProtection="1">
      <alignment horizontal="center" vertical="center"/>
      <protection hidden="1"/>
    </xf>
    <xf numFmtId="3" fontId="11" fillId="6" borderId="8" xfId="0" applyNumberFormat="1" applyFont="1" applyFill="1" applyBorder="1" applyAlignment="1" applyProtection="1">
      <alignment horizontal="center" vertical="center"/>
      <protection hidden="1"/>
    </xf>
    <xf numFmtId="3" fontId="11" fillId="6" borderId="9" xfId="0" applyNumberFormat="1" applyFont="1" applyFill="1" applyBorder="1" applyAlignment="1" applyProtection="1">
      <alignment horizontal="center" vertical="center"/>
      <protection hidden="1"/>
    </xf>
    <xf numFmtId="3" fontId="11" fillId="6" borderId="5" xfId="0" applyNumberFormat="1" applyFont="1" applyFill="1" applyBorder="1" applyAlignment="1" applyProtection="1">
      <alignment horizontal="center" vertical="center"/>
      <protection hidden="1"/>
    </xf>
    <xf numFmtId="3" fontId="11" fillId="6" borderId="10" xfId="0" applyNumberFormat="1" applyFont="1" applyFill="1" applyBorder="1" applyAlignment="1" applyProtection="1">
      <alignment horizontal="center" vertical="center"/>
      <protection hidden="1"/>
    </xf>
    <xf numFmtId="10" fontId="12" fillId="6" borderId="1" xfId="0" applyNumberFormat="1" applyFont="1" applyFill="1" applyBorder="1" applyAlignment="1" applyProtection="1">
      <alignment horizontal="center" vertical="center"/>
      <protection hidden="1"/>
    </xf>
  </cellXfs>
  <cellStyles count="6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</cellStyles>
  <dxfs count="0"/>
  <tableStyles count="0" defaultTableStyle="TableStyleMedium2" defaultPivotStyle="PivotStyleLight16"/>
  <colors>
    <mruColors>
      <color rgb="FFFFFFCC"/>
      <color rgb="FF227964"/>
      <color rgb="FFCCFF99"/>
      <color rgb="FF99FFCC"/>
      <color rgb="FF3CD6B2"/>
      <color rgb="FF25AAE1"/>
      <color rgb="FF66CCFF"/>
      <color rgb="FF5D0348"/>
      <color rgb="FFCC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227964"/>
            </a:solidFill>
          </c:spPr>
          <c:dPt>
            <c:idx val="0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9C-4DDE-8847-2FCE726D777E}"/>
              </c:ext>
            </c:extLst>
          </c:dPt>
          <c:dPt>
            <c:idx val="1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9C-4DDE-8847-2FCE726D777E}"/>
              </c:ext>
            </c:extLst>
          </c:dPt>
          <c:dPt>
            <c:idx val="2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9C-4DDE-8847-2FCE726D777E}"/>
              </c:ext>
            </c:extLst>
          </c:dPt>
          <c:dPt>
            <c:idx val="3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9C-4DDE-8847-2FCE726D777E}"/>
              </c:ext>
            </c:extLst>
          </c:dPt>
          <c:dPt>
            <c:idx val="4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9C-4DDE-8847-2FCE726D777E}"/>
              </c:ext>
            </c:extLst>
          </c:dPt>
          <c:dPt>
            <c:idx val="5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9C-4DDE-8847-2FCE726D777E}"/>
              </c:ext>
            </c:extLst>
          </c:dPt>
          <c:dPt>
            <c:idx val="6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9C-4DDE-8847-2FCE726D777E}"/>
              </c:ext>
            </c:extLst>
          </c:dPt>
          <c:dPt>
            <c:idx val="7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9C-4DDE-8847-2FCE726D777E}"/>
              </c:ext>
            </c:extLst>
          </c:dPt>
          <c:dPt>
            <c:idx val="8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9C-4DDE-8847-2FCE726D777E}"/>
              </c:ext>
            </c:extLst>
          </c:dPt>
          <c:dPt>
            <c:idx val="9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9C-4DDE-8847-2FCE726D777E}"/>
              </c:ext>
            </c:extLst>
          </c:dPt>
          <c:dPt>
            <c:idx val="10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9C-4DDE-8847-2FCE726D777E}"/>
              </c:ext>
            </c:extLst>
          </c:dPt>
          <c:dPt>
            <c:idx val="11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9C-4DDE-8847-2FCE726D777E}"/>
              </c:ext>
            </c:extLst>
          </c:dPt>
          <c:dPt>
            <c:idx val="12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9C-4DDE-8847-2FCE726D777E}"/>
              </c:ext>
            </c:extLst>
          </c:dPt>
          <c:dPt>
            <c:idx val="13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9C-4DDE-8847-2FCE726D777E}"/>
              </c:ext>
            </c:extLst>
          </c:dPt>
          <c:dPt>
            <c:idx val="14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9C-4DDE-8847-2FCE726D777E}"/>
              </c:ext>
            </c:extLst>
          </c:dPt>
          <c:dPt>
            <c:idx val="15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9C-4DDE-8847-2FCE726D777E}"/>
              </c:ext>
            </c:extLst>
          </c:dPt>
          <c:dPt>
            <c:idx val="16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9C-4DDE-8847-2FCE726D777E}"/>
              </c:ext>
            </c:extLst>
          </c:dPt>
          <c:dPt>
            <c:idx val="17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9C-4DDE-8847-2FCE726D777E}"/>
              </c:ext>
            </c:extLst>
          </c:dPt>
          <c:dPt>
            <c:idx val="18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E9C-4DDE-8847-2FCE726D777E}"/>
              </c:ext>
            </c:extLst>
          </c:dPt>
          <c:dPt>
            <c:idx val="19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E9C-4DDE-8847-2FCE726D777E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9E9C-4DDE-8847-2FCE726D7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E9C-4DDE-8847-2FCE726D77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E9C-4DDE-8847-2FCE726D77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E9C-4DDE-8847-2FCE726D777E}"/>
              </c:ext>
            </c:extLst>
          </c:dPt>
          <c:dPt>
            <c:idx val="3"/>
            <c:bubble3D val="0"/>
            <c:spPr>
              <a:solidFill>
                <a:srgbClr val="FFFFCC">
                  <a:alpha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E9C-4DDE-8847-2FCE726D777E}"/>
              </c:ext>
            </c:extLst>
          </c:dPt>
          <c:val>
            <c:numRef>
              <c:f>المبيعات!$H$43:$K$43</c:f>
              <c:numCache>
                <c:formatCode>0.00%</c:formatCode>
                <c:ptCount val="4"/>
                <c:pt idx="0">
                  <c:v>0.47479428571428572</c:v>
                </c:pt>
                <c:pt idx="3" formatCode=";;;">
                  <c:v>0.52520571428571428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E9C-4DDE-8847-2FCE726D7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227964"/>
            </a:solidFill>
          </c:spPr>
          <c:dPt>
            <c:idx val="0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4-4056-B33F-74B2CD96F124}"/>
              </c:ext>
            </c:extLst>
          </c:dPt>
          <c:dPt>
            <c:idx val="1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4-4056-B33F-74B2CD96F124}"/>
              </c:ext>
            </c:extLst>
          </c:dPt>
          <c:dPt>
            <c:idx val="2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B4-4056-B33F-74B2CD96F124}"/>
              </c:ext>
            </c:extLst>
          </c:dPt>
          <c:dPt>
            <c:idx val="3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B4-4056-B33F-74B2CD96F124}"/>
              </c:ext>
            </c:extLst>
          </c:dPt>
          <c:dPt>
            <c:idx val="4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B4-4056-B33F-74B2CD96F124}"/>
              </c:ext>
            </c:extLst>
          </c:dPt>
          <c:dPt>
            <c:idx val="5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B4-4056-B33F-74B2CD96F124}"/>
              </c:ext>
            </c:extLst>
          </c:dPt>
          <c:dPt>
            <c:idx val="6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B4-4056-B33F-74B2CD96F124}"/>
              </c:ext>
            </c:extLst>
          </c:dPt>
          <c:dPt>
            <c:idx val="7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B4-4056-B33F-74B2CD96F124}"/>
              </c:ext>
            </c:extLst>
          </c:dPt>
          <c:dPt>
            <c:idx val="8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B4-4056-B33F-74B2CD96F124}"/>
              </c:ext>
            </c:extLst>
          </c:dPt>
          <c:dPt>
            <c:idx val="9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B4-4056-B33F-74B2CD96F124}"/>
              </c:ext>
            </c:extLst>
          </c:dPt>
          <c:dPt>
            <c:idx val="10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8B4-4056-B33F-74B2CD96F124}"/>
              </c:ext>
            </c:extLst>
          </c:dPt>
          <c:dPt>
            <c:idx val="11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8B4-4056-B33F-74B2CD96F124}"/>
              </c:ext>
            </c:extLst>
          </c:dPt>
          <c:dPt>
            <c:idx val="12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8B4-4056-B33F-74B2CD96F124}"/>
              </c:ext>
            </c:extLst>
          </c:dPt>
          <c:dPt>
            <c:idx val="13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8B4-4056-B33F-74B2CD96F124}"/>
              </c:ext>
            </c:extLst>
          </c:dPt>
          <c:dPt>
            <c:idx val="14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8B4-4056-B33F-74B2CD96F124}"/>
              </c:ext>
            </c:extLst>
          </c:dPt>
          <c:dPt>
            <c:idx val="15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8B4-4056-B33F-74B2CD96F124}"/>
              </c:ext>
            </c:extLst>
          </c:dPt>
          <c:dPt>
            <c:idx val="16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8B4-4056-B33F-74B2CD96F124}"/>
              </c:ext>
            </c:extLst>
          </c:dPt>
          <c:dPt>
            <c:idx val="17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8B4-4056-B33F-74B2CD96F124}"/>
              </c:ext>
            </c:extLst>
          </c:dPt>
          <c:dPt>
            <c:idx val="18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8B4-4056-B33F-74B2CD96F124}"/>
              </c:ext>
            </c:extLst>
          </c:dPt>
          <c:dPt>
            <c:idx val="19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8B4-4056-B33F-74B2CD96F124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08B4-4056-B33F-74B2CD96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8B4-4056-B33F-74B2CD96F124}"/>
              </c:ext>
            </c:extLst>
          </c:dPt>
          <c:dPt>
            <c:idx val="1"/>
            <c:bubble3D val="0"/>
            <c:spPr>
              <a:solidFill>
                <a:srgbClr val="FFFFCC">
                  <a:alpha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08B4-4056-B33F-74B2CD96F124}"/>
              </c:ext>
            </c:extLst>
          </c:dPt>
          <c:val>
            <c:numRef>
              <c:f>(المبيعات!$Z$42,المبيعات!$AD$42)</c:f>
              <c:numCache>
                <c:formatCode>;;;</c:formatCode>
                <c:ptCount val="2"/>
                <c:pt idx="0" formatCode="0.00%">
                  <c:v>0.26282915353971692</c:v>
                </c:pt>
                <c:pt idx="1">
                  <c:v>0.73717084646028308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8B4-4056-B33F-74B2CD96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baseline="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Agency FB" panose="020B0503020202020204" pitchFamily="34" charset="0"/>
              </a:rPr>
              <a:t>Achieved Sales Target</a:t>
            </a:r>
            <a:endParaRPr lang="en-US" sz="2800">
              <a:solidFill>
                <a:schemeClr val="tx1">
                  <a:lumMod val="50000"/>
                  <a:lumOff val="50000"/>
                </a:schemeClr>
              </a:solidFill>
              <a:effectLst/>
              <a:latin typeface="Agency FB" panose="020B0503020202020204" pitchFamily="34" charset="0"/>
            </a:endParaRPr>
          </a:p>
        </c:rich>
      </c:tx>
      <c:layout>
        <c:manualLayout>
          <c:xMode val="edge"/>
          <c:yMode val="edge"/>
          <c:x val="0.16185908244258951"/>
          <c:y val="9.32700976484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227964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7964"/>
              </a:solidFill>
              <a:ln w="38100">
                <a:solidFill>
                  <a:srgbClr val="22796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7F-4EC5-9651-AD2CEB21E51C}"/>
              </c:ext>
            </c:extLst>
          </c:dPt>
          <c:val>
            <c:numRef>
              <c:f>المبيعات!$H$43</c:f>
              <c:numCache>
                <c:formatCode>0.00%</c:formatCode>
                <c:ptCount val="1"/>
                <c:pt idx="0">
                  <c:v>0.47479428571428572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F-4EC5-9651-AD2CEB21E51C}"/>
            </c:ext>
          </c:extLst>
        </c:ser>
        <c:ser>
          <c:idx val="3"/>
          <c:order val="3"/>
          <c:spPr>
            <a:solidFill>
              <a:srgbClr val="227964">
                <a:alpha val="75000"/>
              </a:srgbClr>
            </a:solidFill>
            <a:ln w="38100">
              <a:solidFill>
                <a:srgbClr val="227964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>
                  <a:alpha val="25000"/>
                </a:srgbClr>
              </a:solidFill>
              <a:ln w="38100">
                <a:solidFill>
                  <a:srgbClr val="22796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7F-4EC5-9651-AD2CEB21E51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B3AFBB-E346-463F-9ACA-E9BFF3D10D61}" type="CELLREF">
                      <a:rPr lang="en-US" sz="1800" b="1">
                        <a:latin typeface="Agency FB" panose="020B0503020202020204" pitchFamily="34" charset="0"/>
                      </a:rPr>
                      <a:pPr>
                        <a:defRPr sz="1800"/>
                      </a:pPr>
                      <a:t>[CELLREF]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{68B3AFBB-E346-463F-9ACA-E9BFF3D10D61}</c15:txfldGUID>
                      <c15:f>المبيعات!$H$43</c15:f>
                      <c15:dlblFieldTableCache>
                        <c:ptCount val="1"/>
                        <c:pt idx="0">
                          <c:v>47.48%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B7F-4EC5-9651-AD2CEB21E5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المبيعات!$K$43</c:f>
              <c:numCache>
                <c:formatCode>;;;</c:formatCode>
                <c:ptCount val="1"/>
                <c:pt idx="0">
                  <c:v>0.52520571428571428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7F-4EC5-9651-AD2CEB21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544416"/>
        <c:axId val="675542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المبيعات!$I$43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B7F-4EC5-9651-AD2CEB21E51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المبيعات!$J$43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7F-4EC5-9651-AD2CEB21E51C}"/>
                  </c:ext>
                </c:extLst>
              </c15:ser>
            </c15:filteredBarSeries>
          </c:ext>
        </c:extLst>
      </c:barChart>
      <c:catAx>
        <c:axId val="675544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542752"/>
        <c:crosses val="autoZero"/>
        <c:auto val="1"/>
        <c:lblAlgn val="ctr"/>
        <c:lblOffset val="100"/>
        <c:noMultiLvlLbl val="0"/>
      </c:catAx>
      <c:valAx>
        <c:axId val="675542752"/>
        <c:scaling>
          <c:orientation val="minMax"/>
          <c:max val="1"/>
        </c:scaling>
        <c:delete val="1"/>
        <c:axPos val="b"/>
        <c:numFmt formatCode="0.00%" sourceLinked="1"/>
        <c:majorTickMark val="none"/>
        <c:minorTickMark val="none"/>
        <c:tickLblPos val="nextTo"/>
        <c:crossAx val="6755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22796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9125286372797"/>
          <c:y val="0.11461499980041849"/>
          <c:w val="0.71287262966132103"/>
          <c:h val="0.77077000039916299"/>
        </c:manualLayout>
      </c:layout>
      <c:doughnutChart>
        <c:varyColors val="1"/>
        <c:ser>
          <c:idx val="0"/>
          <c:order val="0"/>
          <c:spPr>
            <a:solidFill>
              <a:srgbClr val="227964"/>
            </a:solidFill>
          </c:spPr>
          <c:dPt>
            <c:idx val="0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B-4FE5-8576-4B6C6F0D6DCD}"/>
              </c:ext>
            </c:extLst>
          </c:dPt>
          <c:dPt>
            <c:idx val="1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B-4FE5-8576-4B6C6F0D6DCD}"/>
              </c:ext>
            </c:extLst>
          </c:dPt>
          <c:dPt>
            <c:idx val="2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BB-4FE5-8576-4B6C6F0D6DCD}"/>
              </c:ext>
            </c:extLst>
          </c:dPt>
          <c:dPt>
            <c:idx val="3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BB-4FE5-8576-4B6C6F0D6DCD}"/>
              </c:ext>
            </c:extLst>
          </c:dPt>
          <c:dPt>
            <c:idx val="4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BB-4FE5-8576-4B6C6F0D6DCD}"/>
              </c:ext>
            </c:extLst>
          </c:dPt>
          <c:dPt>
            <c:idx val="5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BB-4FE5-8576-4B6C6F0D6DCD}"/>
              </c:ext>
            </c:extLst>
          </c:dPt>
          <c:dPt>
            <c:idx val="6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BB-4FE5-8576-4B6C6F0D6DCD}"/>
              </c:ext>
            </c:extLst>
          </c:dPt>
          <c:dPt>
            <c:idx val="7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BB-4FE5-8576-4B6C6F0D6DCD}"/>
              </c:ext>
            </c:extLst>
          </c:dPt>
          <c:dPt>
            <c:idx val="8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BB-4FE5-8576-4B6C6F0D6DCD}"/>
              </c:ext>
            </c:extLst>
          </c:dPt>
          <c:dPt>
            <c:idx val="9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BB-4FE5-8576-4B6C6F0D6DCD}"/>
              </c:ext>
            </c:extLst>
          </c:dPt>
          <c:dPt>
            <c:idx val="10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8BB-4FE5-8576-4B6C6F0D6DCD}"/>
              </c:ext>
            </c:extLst>
          </c:dPt>
          <c:dPt>
            <c:idx val="11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8BB-4FE5-8576-4B6C6F0D6DCD}"/>
              </c:ext>
            </c:extLst>
          </c:dPt>
          <c:dPt>
            <c:idx val="12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8BB-4FE5-8576-4B6C6F0D6DCD}"/>
              </c:ext>
            </c:extLst>
          </c:dPt>
          <c:dPt>
            <c:idx val="13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8BB-4FE5-8576-4B6C6F0D6DCD}"/>
              </c:ext>
            </c:extLst>
          </c:dPt>
          <c:dPt>
            <c:idx val="14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8BB-4FE5-8576-4B6C6F0D6DCD}"/>
              </c:ext>
            </c:extLst>
          </c:dPt>
          <c:dPt>
            <c:idx val="15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8BB-4FE5-8576-4B6C6F0D6DCD}"/>
              </c:ext>
            </c:extLst>
          </c:dPt>
          <c:dPt>
            <c:idx val="16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8BB-4FE5-8576-4B6C6F0D6DCD}"/>
              </c:ext>
            </c:extLst>
          </c:dPt>
          <c:dPt>
            <c:idx val="17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8BB-4FE5-8576-4B6C6F0D6DCD}"/>
              </c:ext>
            </c:extLst>
          </c:dPt>
          <c:dPt>
            <c:idx val="18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8BB-4FE5-8576-4B6C6F0D6DCD}"/>
              </c:ext>
            </c:extLst>
          </c:dPt>
          <c:dPt>
            <c:idx val="19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8BB-4FE5-8576-4B6C6F0D6DCD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08BB-4FE5-8576-4B6C6F0D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8BB-4FE5-8576-4B6C6F0D6D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08BB-4FE5-8576-4B6C6F0D6D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08BB-4FE5-8576-4B6C6F0D6D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08BB-4FE5-8576-4B6C6F0D6DCD}"/>
              </c:ext>
            </c:extLst>
          </c:dPt>
          <c:dPt>
            <c:idx val="4"/>
            <c:bubble3D val="0"/>
            <c:spPr>
              <a:solidFill>
                <a:srgbClr val="FFFFCC">
                  <a:alpha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08BB-4FE5-8576-4B6C6F0D6DCD}"/>
              </c:ext>
            </c:extLst>
          </c:dPt>
          <c:val>
            <c:numRef>
              <c:f>المبيعات!$Z$47:$AD$47</c:f>
              <c:numCache>
                <c:formatCode>0</c:formatCode>
                <c:ptCount val="5"/>
                <c:pt idx="0">
                  <c:v>0</c:v>
                </c:pt>
                <c:pt idx="4" formatCode=";;;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8BB-4FE5-8576-4B6C6F0D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9125286372797"/>
          <c:y val="0.11461499980041849"/>
          <c:w val="0.71287262966132103"/>
          <c:h val="0.77077000039916299"/>
        </c:manualLayout>
      </c:layout>
      <c:doughnutChart>
        <c:varyColors val="1"/>
        <c:ser>
          <c:idx val="0"/>
          <c:order val="0"/>
          <c:spPr>
            <a:solidFill>
              <a:srgbClr val="227964"/>
            </a:solidFill>
          </c:spPr>
          <c:dPt>
            <c:idx val="0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77-4608-8683-6C590DC07286}"/>
              </c:ext>
            </c:extLst>
          </c:dPt>
          <c:dPt>
            <c:idx val="1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7-4608-8683-6C590DC07286}"/>
              </c:ext>
            </c:extLst>
          </c:dPt>
          <c:dPt>
            <c:idx val="2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77-4608-8683-6C590DC07286}"/>
              </c:ext>
            </c:extLst>
          </c:dPt>
          <c:dPt>
            <c:idx val="3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77-4608-8683-6C590DC07286}"/>
              </c:ext>
            </c:extLst>
          </c:dPt>
          <c:dPt>
            <c:idx val="4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77-4608-8683-6C590DC07286}"/>
              </c:ext>
            </c:extLst>
          </c:dPt>
          <c:dPt>
            <c:idx val="5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77-4608-8683-6C590DC07286}"/>
              </c:ext>
            </c:extLst>
          </c:dPt>
          <c:dPt>
            <c:idx val="6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77-4608-8683-6C590DC07286}"/>
              </c:ext>
            </c:extLst>
          </c:dPt>
          <c:dPt>
            <c:idx val="7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77-4608-8683-6C590DC07286}"/>
              </c:ext>
            </c:extLst>
          </c:dPt>
          <c:dPt>
            <c:idx val="8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77-4608-8683-6C590DC07286}"/>
              </c:ext>
            </c:extLst>
          </c:dPt>
          <c:dPt>
            <c:idx val="9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977-4608-8683-6C590DC07286}"/>
              </c:ext>
            </c:extLst>
          </c:dPt>
          <c:dPt>
            <c:idx val="10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977-4608-8683-6C590DC07286}"/>
              </c:ext>
            </c:extLst>
          </c:dPt>
          <c:dPt>
            <c:idx val="11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977-4608-8683-6C590DC07286}"/>
              </c:ext>
            </c:extLst>
          </c:dPt>
          <c:dPt>
            <c:idx val="12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977-4608-8683-6C590DC07286}"/>
              </c:ext>
            </c:extLst>
          </c:dPt>
          <c:dPt>
            <c:idx val="13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977-4608-8683-6C590DC07286}"/>
              </c:ext>
            </c:extLst>
          </c:dPt>
          <c:dPt>
            <c:idx val="14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977-4608-8683-6C590DC07286}"/>
              </c:ext>
            </c:extLst>
          </c:dPt>
          <c:dPt>
            <c:idx val="15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977-4608-8683-6C590DC07286}"/>
              </c:ext>
            </c:extLst>
          </c:dPt>
          <c:dPt>
            <c:idx val="16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977-4608-8683-6C590DC07286}"/>
              </c:ext>
            </c:extLst>
          </c:dPt>
          <c:dPt>
            <c:idx val="17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977-4608-8683-6C590DC07286}"/>
              </c:ext>
            </c:extLst>
          </c:dPt>
          <c:dPt>
            <c:idx val="18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977-4608-8683-6C590DC07286}"/>
              </c:ext>
            </c:extLst>
          </c:dPt>
          <c:dPt>
            <c:idx val="19"/>
            <c:bubble3D val="0"/>
            <c:spPr>
              <a:solidFill>
                <a:srgbClr val="227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977-4608-8683-6C590DC07286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8977-4608-8683-6C590DC0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977-4608-8683-6C590DC07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977-4608-8683-6C590DC07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977-4608-8683-6C590DC07286}"/>
              </c:ext>
            </c:extLst>
          </c:dPt>
          <c:dPt>
            <c:idx val="3"/>
            <c:bubble3D val="0"/>
            <c:spPr>
              <a:solidFill>
                <a:srgbClr val="FFFFCC">
                  <a:alpha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8977-4608-8683-6C590DC07286}"/>
              </c:ext>
            </c:extLst>
          </c:dPt>
          <c:val>
            <c:numRef>
              <c:f>المبيعات!$H$43:$K$43</c:f>
              <c:numCache>
                <c:formatCode>0.00%</c:formatCode>
                <c:ptCount val="4"/>
                <c:pt idx="0">
                  <c:v>0.47479428571428572</c:v>
                </c:pt>
                <c:pt idx="3" formatCode=";;;">
                  <c:v>0.52520571428571428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977-4608-8683-6C590DC0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21</xdr:col>
      <xdr:colOff>95249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2D299B-63A9-47A7-9929-BB7ACFDA20A6}"/>
            </a:ext>
          </a:extLst>
        </xdr:cNvPr>
        <xdr:cNvSpPr txBox="1"/>
      </xdr:nvSpPr>
      <xdr:spPr>
        <a:xfrm>
          <a:off x="9524" y="0"/>
          <a:ext cx="12944475" cy="685800"/>
        </a:xfrm>
        <a:prstGeom prst="rect">
          <a:avLst/>
        </a:prstGeom>
        <a:solidFill>
          <a:srgbClr val="22796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2800">
              <a:solidFill>
                <a:srgbClr val="FFFFCC"/>
              </a:solidFill>
            </a:rPr>
            <a:t>مبيعات شهر يناير لعام 2023</a:t>
          </a:r>
          <a:endParaRPr lang="en-US" sz="2800">
            <a:solidFill>
              <a:srgbClr val="FFFFCC"/>
            </a:solidFill>
          </a:endParaRPr>
        </a:p>
      </xdr:txBody>
    </xdr:sp>
    <xdr:clientData/>
  </xdr:twoCellAnchor>
  <xdr:twoCellAnchor>
    <xdr:from>
      <xdr:col>3</xdr:col>
      <xdr:colOff>353785</xdr:colOff>
      <xdr:row>2</xdr:row>
      <xdr:rowOff>54428</xdr:rowOff>
    </xdr:from>
    <xdr:to>
      <xdr:col>8</xdr:col>
      <xdr:colOff>35378</xdr:colOff>
      <xdr:row>16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898DF-D03C-479F-8A57-3ACA8FAB9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3</xdr:row>
      <xdr:rowOff>163283</xdr:rowOff>
    </xdr:from>
    <xdr:to>
      <xdr:col>9</xdr:col>
      <xdr:colOff>122463</xdr:colOff>
      <xdr:row>17</xdr:row>
      <xdr:rowOff>176892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D5F2521-AA49-43F1-B463-65C45F40E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451183</xdr:colOff>
      <xdr:row>10</xdr:row>
      <xdr:rowOff>176891</xdr:rowOff>
    </xdr:from>
    <xdr:to>
      <xdr:col>7</xdr:col>
      <xdr:colOff>571015</xdr:colOff>
      <xdr:row>14</xdr:row>
      <xdr:rowOff>11756</xdr:rowOff>
    </xdr:to>
    <xdr:sp macro="" textlink="المبيعات!$R$43">
      <xdr:nvSpPr>
        <xdr:cNvPr id="20" name="TextBox 19">
          <a:extLst>
            <a:ext uri="{FF2B5EF4-FFF2-40B4-BE49-F238E27FC236}">
              <a16:creationId xmlns:a16="http://schemas.microsoft.com/office/drawing/2014/main" id="{2FB8C89E-4B5A-4F5D-B4BF-44065AADF19C}"/>
            </a:ext>
          </a:extLst>
        </xdr:cNvPr>
        <xdr:cNvSpPr txBox="1"/>
      </xdr:nvSpPr>
      <xdr:spPr>
        <a:xfrm>
          <a:off x="3512790" y="2081891"/>
          <a:ext cx="1344475" cy="596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0F98603-1DE7-48BD-9673-859413B1EE5A}" type="TxLink">
            <a:rPr lang="en-US" sz="2400" b="1" i="0" u="none" strike="noStrike">
              <a:solidFill>
                <a:sysClr val="windowText" lastClr="000000"/>
              </a:solidFill>
              <a:latin typeface="Agency FB" panose="020B0503020202020204" pitchFamily="34" charset="0"/>
              <a:cs typeface="Traditional Arabic"/>
            </a:rPr>
            <a:pPr algn="ctr"/>
            <a:t>44.50%</a:t>
          </a:fld>
          <a:endParaRPr lang="en-US" sz="2400" b="1">
            <a:solidFill>
              <a:sysClr val="windowText" lastClr="0000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5</xdr:col>
      <xdr:colOff>373249</xdr:colOff>
      <xdr:row>8</xdr:row>
      <xdr:rowOff>136071</xdr:rowOff>
    </xdr:from>
    <xdr:to>
      <xdr:col>8</xdr:col>
      <xdr:colOff>18656</xdr:colOff>
      <xdr:row>12</xdr:row>
      <xdr:rowOff>80887</xdr:rowOff>
    </xdr:to>
    <xdr:sp macro="" textlink="">
      <xdr:nvSpPr>
        <xdr:cNvPr id="21" name="TextBox 1">
          <a:extLst>
            <a:ext uri="{FF2B5EF4-FFF2-40B4-BE49-F238E27FC236}">
              <a16:creationId xmlns:a16="http://schemas.microsoft.com/office/drawing/2014/main" id="{C4086CAC-C488-4CEC-9D46-5CAD577C1C46}"/>
            </a:ext>
          </a:extLst>
        </xdr:cNvPr>
        <xdr:cNvSpPr txBox="1"/>
      </xdr:nvSpPr>
      <xdr:spPr>
        <a:xfrm>
          <a:off x="3434856" y="1660071"/>
          <a:ext cx="1482371" cy="70681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ar-EG" sz="2400" b="1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التلوين</a:t>
          </a:r>
          <a:r>
            <a:rPr lang="ar-EG" sz="2400" b="1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 </a:t>
          </a:r>
          <a:endParaRPr lang="ar-EG" sz="20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176893</xdr:rowOff>
    </xdr:from>
    <xdr:to>
      <xdr:col>5</xdr:col>
      <xdr:colOff>27214</xdr:colOff>
      <xdr:row>29</xdr:row>
      <xdr:rowOff>68036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8FEFE44-E6D5-4511-8C2F-93F516D5F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242877</xdr:colOff>
      <xdr:row>20</xdr:row>
      <xdr:rowOff>27213</xdr:rowOff>
    </xdr:from>
    <xdr:to>
      <xdr:col>3</xdr:col>
      <xdr:colOff>435427</xdr:colOff>
      <xdr:row>22</xdr:row>
      <xdr:rowOff>75486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F868044-1AAD-4EB1-BFCA-07F3A0E0308E}"/>
            </a:ext>
          </a:extLst>
        </xdr:cNvPr>
        <xdr:cNvSpPr txBox="1"/>
      </xdr:nvSpPr>
      <xdr:spPr>
        <a:xfrm>
          <a:off x="855198" y="3837213"/>
          <a:ext cx="1417193" cy="429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2400" b="1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التحصيل</a:t>
          </a:r>
        </a:p>
        <a:p>
          <a:pPr algn="ctr"/>
          <a:endParaRPr lang="en-US" sz="20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190501</xdr:colOff>
      <xdr:row>5</xdr:row>
      <xdr:rowOff>40818</xdr:rowOff>
    </xdr:from>
    <xdr:to>
      <xdr:col>21</xdr:col>
      <xdr:colOff>63138</xdr:colOff>
      <xdr:row>11</xdr:row>
      <xdr:rowOff>177978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69259D1-9BE0-415F-81D2-012DF5236CD7}"/>
            </a:ext>
          </a:extLst>
        </xdr:cNvPr>
        <xdr:cNvSpPr txBox="1"/>
      </xdr:nvSpPr>
      <xdr:spPr>
        <a:xfrm>
          <a:off x="11824608" y="993318"/>
          <a:ext cx="1097280" cy="1280160"/>
        </a:xfrm>
        <a:prstGeom prst="rect">
          <a:avLst/>
        </a:prstGeom>
        <a:solidFill>
          <a:schemeClr val="lt1"/>
        </a:solidFill>
        <a:ln w="38100" cmpd="sng">
          <a:solidFill>
            <a:srgbClr val="2279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24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مستهدف التلوين</a:t>
          </a:r>
          <a:endParaRPr lang="en-US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19</xdr:col>
      <xdr:colOff>68038</xdr:colOff>
      <xdr:row>6</xdr:row>
      <xdr:rowOff>95251</xdr:rowOff>
    </xdr:from>
    <xdr:to>
      <xdr:col>21</xdr:col>
      <xdr:colOff>190502</xdr:colOff>
      <xdr:row>13</xdr:row>
      <xdr:rowOff>13608</xdr:rowOff>
    </xdr:to>
    <xdr:sp macro="" textlink="المبيعات!$R$42">
      <xdr:nvSpPr>
        <xdr:cNvPr id="12" name="TextBox 11">
          <a:extLst>
            <a:ext uri="{FF2B5EF4-FFF2-40B4-BE49-F238E27FC236}">
              <a16:creationId xmlns:a16="http://schemas.microsoft.com/office/drawing/2014/main" id="{924B4924-A093-4DA5-B203-717D4ACDE0AF}"/>
            </a:ext>
          </a:extLst>
        </xdr:cNvPr>
        <xdr:cNvSpPr txBox="1"/>
      </xdr:nvSpPr>
      <xdr:spPr>
        <a:xfrm>
          <a:off x="11702145" y="1238251"/>
          <a:ext cx="1347107" cy="125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ar-EG" sz="2400" b="1" i="0" u="none" strike="noStrike">
            <a:solidFill>
              <a:sysClr val="windowText" lastClr="000000"/>
            </a:solidFill>
            <a:latin typeface="Agency FB" panose="020B0503020202020204" pitchFamily="34" charset="0"/>
            <a:cs typeface="Traditional Arabic"/>
          </a:endParaRPr>
        </a:p>
        <a:p>
          <a:pPr algn="ctr"/>
          <a:fld id="{3E5710BC-CDAE-45D1-9884-C57883C13FEB}" type="TxLink">
            <a:rPr lang="en-US" sz="2400" b="1" i="0" u="none" strike="noStrike">
              <a:solidFill>
                <a:sysClr val="windowText" lastClr="000000"/>
              </a:solidFill>
              <a:latin typeface="Agency FB" panose="020B0503020202020204" pitchFamily="34" charset="0"/>
              <a:cs typeface="Traditional Arabic"/>
            </a:rPr>
            <a:pPr algn="ctr"/>
            <a:t>400</a:t>
          </a:fld>
          <a:endParaRPr lang="ar-EG" sz="2400" b="1" i="0" u="none" strike="noStrike">
            <a:solidFill>
              <a:sysClr val="windowText" lastClr="000000"/>
            </a:solidFill>
            <a:latin typeface="Agency FB" panose="020B0503020202020204" pitchFamily="34" charset="0"/>
            <a:cs typeface="Traditional Arabic"/>
          </a:endParaRPr>
        </a:p>
        <a:p>
          <a:pPr algn="ctr"/>
          <a:endParaRPr lang="en-US" sz="2400">
            <a:solidFill>
              <a:sysClr val="windowText" lastClr="0000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10</xdr:col>
      <xdr:colOff>231321</xdr:colOff>
      <xdr:row>19</xdr:row>
      <xdr:rowOff>136071</xdr:rowOff>
    </xdr:from>
    <xdr:to>
      <xdr:col>12</xdr:col>
      <xdr:colOff>103958</xdr:colOff>
      <xdr:row>28</xdr:row>
      <xdr:rowOff>85779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CAFFE8E-7635-47F3-93CA-B44F2D49EA5D}"/>
            </a:ext>
          </a:extLst>
        </xdr:cNvPr>
        <xdr:cNvSpPr txBox="1"/>
      </xdr:nvSpPr>
      <xdr:spPr>
        <a:xfrm>
          <a:off x="6354535" y="3755571"/>
          <a:ext cx="1097280" cy="1664208"/>
        </a:xfrm>
        <a:prstGeom prst="rect">
          <a:avLst/>
        </a:prstGeom>
        <a:solidFill>
          <a:schemeClr val="lt1"/>
        </a:solidFill>
        <a:ln w="38100" cmpd="sng">
          <a:solidFill>
            <a:srgbClr val="2279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24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المبيعات النقدية</a:t>
          </a:r>
          <a:endParaRPr lang="en-US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19</xdr:col>
      <xdr:colOff>166007</xdr:colOff>
      <xdr:row>19</xdr:row>
      <xdr:rowOff>166007</xdr:rowOff>
    </xdr:from>
    <xdr:to>
      <xdr:col>21</xdr:col>
      <xdr:colOff>38644</xdr:colOff>
      <xdr:row>28</xdr:row>
      <xdr:rowOff>81643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308167E-0219-415E-A468-5C392C9767F4}"/>
            </a:ext>
          </a:extLst>
        </xdr:cNvPr>
        <xdr:cNvSpPr txBox="1"/>
      </xdr:nvSpPr>
      <xdr:spPr>
        <a:xfrm>
          <a:off x="11800114" y="3785507"/>
          <a:ext cx="1097280" cy="1630136"/>
        </a:xfrm>
        <a:prstGeom prst="rect">
          <a:avLst/>
        </a:prstGeom>
        <a:solidFill>
          <a:schemeClr val="lt1"/>
        </a:solidFill>
        <a:ln w="38100" cmpd="sng">
          <a:solidFill>
            <a:srgbClr val="2279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24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المبيعات الآجلة</a:t>
          </a:r>
          <a:endParaRPr lang="en-US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18</xdr:col>
      <xdr:colOff>367393</xdr:colOff>
      <xdr:row>23</xdr:row>
      <xdr:rowOff>163285</xdr:rowOff>
    </xdr:from>
    <xdr:to>
      <xdr:col>21</xdr:col>
      <xdr:colOff>408214</xdr:colOff>
      <xdr:row>28</xdr:row>
      <xdr:rowOff>27215</xdr:rowOff>
    </xdr:to>
    <xdr:sp macro="" textlink="المبيعات!K37">
      <xdr:nvSpPr>
        <xdr:cNvPr id="30" name="TextBox 29">
          <a:extLst>
            <a:ext uri="{FF2B5EF4-FFF2-40B4-BE49-F238E27FC236}">
              <a16:creationId xmlns:a16="http://schemas.microsoft.com/office/drawing/2014/main" id="{A60B2C2E-D0DF-4DD8-BEDF-5DDE4515034C}"/>
            </a:ext>
          </a:extLst>
        </xdr:cNvPr>
        <xdr:cNvSpPr txBox="1"/>
      </xdr:nvSpPr>
      <xdr:spPr>
        <a:xfrm>
          <a:off x="11389179" y="4544785"/>
          <a:ext cx="1877785" cy="816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92F4EC3-AD81-4877-B829-C6889468B886}" type="TxLink">
            <a:rPr lang="en-US" sz="2400" b="1" i="0" u="none" strike="noStrike">
              <a:solidFill>
                <a:sysClr val="windowText" lastClr="000000"/>
              </a:solidFill>
              <a:latin typeface="Agency FB" panose="020B0503020202020204" pitchFamily="34" charset="0"/>
              <a:cs typeface="Traditional Arabic"/>
            </a:rPr>
            <a:pPr algn="ctr"/>
            <a:t>25,854</a:t>
          </a:fld>
          <a:endParaRPr lang="en-US" sz="2400">
            <a:solidFill>
              <a:sysClr val="windowText" lastClr="0000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10</xdr:col>
      <xdr:colOff>220437</xdr:colOff>
      <xdr:row>22</xdr:row>
      <xdr:rowOff>2721</xdr:rowOff>
    </xdr:from>
    <xdr:to>
      <xdr:col>12</xdr:col>
      <xdr:colOff>342901</xdr:colOff>
      <xdr:row>28</xdr:row>
      <xdr:rowOff>111578</xdr:rowOff>
    </xdr:to>
    <xdr:sp macro="" textlink="المبيعات!H37">
      <xdr:nvSpPr>
        <xdr:cNvPr id="31" name="TextBox 30">
          <a:extLst>
            <a:ext uri="{FF2B5EF4-FFF2-40B4-BE49-F238E27FC236}">
              <a16:creationId xmlns:a16="http://schemas.microsoft.com/office/drawing/2014/main" id="{8EB36D57-5C38-4DDF-9C29-71E480B59859}"/>
            </a:ext>
          </a:extLst>
        </xdr:cNvPr>
        <xdr:cNvSpPr txBox="1"/>
      </xdr:nvSpPr>
      <xdr:spPr>
        <a:xfrm>
          <a:off x="6343651" y="4193721"/>
          <a:ext cx="1347107" cy="125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59371C6-88FD-4455-9B01-F8C30A73AE47}" type="TxLink">
            <a:rPr lang="en-US" sz="2400" b="1" i="0" u="none" strike="noStrike">
              <a:solidFill>
                <a:sysClr val="windowText" lastClr="000000"/>
              </a:solidFill>
              <a:latin typeface="Agency FB" panose="020B0503020202020204" pitchFamily="34" charset="0"/>
              <a:cs typeface="Traditional Arabic"/>
            </a:rPr>
            <a:pPr algn="ctr"/>
            <a:t>17,352</a:t>
          </a:fld>
          <a:endParaRPr lang="en-US" sz="2400">
            <a:solidFill>
              <a:sysClr val="windowText" lastClr="0000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285749</xdr:colOff>
      <xdr:row>19</xdr:row>
      <xdr:rowOff>176893</xdr:rowOff>
    </xdr:from>
    <xdr:to>
      <xdr:col>19</xdr:col>
      <xdr:colOff>27214</xdr:colOff>
      <xdr:row>28</xdr:row>
      <xdr:rowOff>68036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50873C2-FDED-4F1C-8612-01F57D674A5F}"/>
            </a:ext>
          </a:extLst>
        </xdr:cNvPr>
        <xdr:cNvSpPr txBox="1"/>
      </xdr:nvSpPr>
      <xdr:spPr>
        <a:xfrm>
          <a:off x="7633606" y="3796393"/>
          <a:ext cx="4027715" cy="1605643"/>
        </a:xfrm>
        <a:prstGeom prst="rect">
          <a:avLst/>
        </a:prstGeom>
        <a:solidFill>
          <a:schemeClr val="lt1"/>
        </a:solidFill>
        <a:ln w="38100" cmpd="sng">
          <a:solidFill>
            <a:srgbClr val="2279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24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إجمالي المبيعات </a:t>
          </a:r>
          <a:endParaRPr lang="en-US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14</xdr:col>
      <xdr:colOff>38101</xdr:colOff>
      <xdr:row>22</xdr:row>
      <xdr:rowOff>34531</xdr:rowOff>
    </xdr:from>
    <xdr:to>
      <xdr:col>18</xdr:col>
      <xdr:colOff>0</xdr:colOff>
      <xdr:row>25</xdr:row>
      <xdr:rowOff>119743</xdr:rowOff>
    </xdr:to>
    <xdr:sp macro="" textlink="المبيعات!N37">
      <xdr:nvSpPr>
        <xdr:cNvPr id="34" name="TextBox 33">
          <a:extLst>
            <a:ext uri="{FF2B5EF4-FFF2-40B4-BE49-F238E27FC236}">
              <a16:creationId xmlns:a16="http://schemas.microsoft.com/office/drawing/2014/main" id="{7BC10188-FCFC-4233-B0B9-D33AF5E256DD}"/>
            </a:ext>
          </a:extLst>
        </xdr:cNvPr>
        <xdr:cNvSpPr txBox="1"/>
      </xdr:nvSpPr>
      <xdr:spPr>
        <a:xfrm>
          <a:off x="8610601" y="4225531"/>
          <a:ext cx="2411185" cy="656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F4EDCD3-A00E-410B-9038-3B330F60E9A8}" type="TxLink">
            <a:rPr lang="en-US" sz="3000" b="1" i="0" u="none" strike="noStrike">
              <a:solidFill>
                <a:sysClr val="windowText" lastClr="000000"/>
              </a:solidFill>
              <a:latin typeface="Agency FB" panose="020B0503020202020204" pitchFamily="34" charset="0"/>
              <a:cs typeface="Traditional Arabic"/>
            </a:rPr>
            <a:pPr algn="ctr"/>
            <a:t>43,206</a:t>
          </a:fld>
          <a:endParaRPr lang="en-US" sz="3000">
            <a:solidFill>
              <a:sysClr val="windowText" lastClr="0000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272140</xdr:colOff>
      <xdr:row>5</xdr:row>
      <xdr:rowOff>27214</xdr:rowOff>
    </xdr:from>
    <xdr:to>
      <xdr:col>19</xdr:col>
      <xdr:colOff>27538</xdr:colOff>
      <xdr:row>10</xdr:row>
      <xdr:rowOff>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6E4EDD9-4DBD-4009-BC88-EE77D478B4F5}"/>
            </a:ext>
          </a:extLst>
        </xdr:cNvPr>
        <xdr:cNvSpPr txBox="1"/>
      </xdr:nvSpPr>
      <xdr:spPr>
        <a:xfrm>
          <a:off x="7619997" y="979714"/>
          <a:ext cx="4041648" cy="925287"/>
        </a:xfrm>
        <a:prstGeom prst="rect">
          <a:avLst/>
        </a:prstGeom>
        <a:solidFill>
          <a:schemeClr val="lt1"/>
        </a:solidFill>
        <a:ln w="38100" cmpd="sng">
          <a:solidFill>
            <a:srgbClr val="2279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24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المستهدف الشهري</a:t>
          </a:r>
          <a:endParaRPr lang="en-US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13</xdr:col>
      <xdr:colOff>555171</xdr:colOff>
      <xdr:row>6</xdr:row>
      <xdr:rowOff>143389</xdr:rowOff>
    </xdr:from>
    <xdr:to>
      <xdr:col>17</xdr:col>
      <xdr:colOff>517071</xdr:colOff>
      <xdr:row>10</xdr:row>
      <xdr:rowOff>38101</xdr:rowOff>
    </xdr:to>
    <xdr:sp macro="" textlink="المبيعات!H42">
      <xdr:nvSpPr>
        <xdr:cNvPr id="36" name="TextBox 35">
          <a:extLst>
            <a:ext uri="{FF2B5EF4-FFF2-40B4-BE49-F238E27FC236}">
              <a16:creationId xmlns:a16="http://schemas.microsoft.com/office/drawing/2014/main" id="{38079B50-BB80-4A2A-8D0A-5FEE36E2A9C8}"/>
            </a:ext>
          </a:extLst>
        </xdr:cNvPr>
        <xdr:cNvSpPr txBox="1"/>
      </xdr:nvSpPr>
      <xdr:spPr>
        <a:xfrm>
          <a:off x="8515350" y="1286389"/>
          <a:ext cx="2411185" cy="656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737F9A5-E564-48A1-B542-88A85DF66BA5}" type="TxLink">
            <a:rPr lang="en-US" sz="2400" b="1" i="0" u="none" strike="noStrike">
              <a:solidFill>
                <a:sysClr val="windowText" lastClr="000000"/>
              </a:solidFill>
              <a:latin typeface="Agency FB" panose="020B0503020202020204" pitchFamily="34" charset="0"/>
              <a:cs typeface="Traditional Arabic"/>
            </a:rPr>
            <a:pPr algn="ctr"/>
            <a:t>91,000</a:t>
          </a:fld>
          <a:endParaRPr lang="en-US" sz="2400">
            <a:solidFill>
              <a:sysClr val="windowText" lastClr="0000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285752</xdr:colOff>
      <xdr:row>10</xdr:row>
      <xdr:rowOff>136072</xdr:rowOff>
    </xdr:from>
    <xdr:to>
      <xdr:col>19</xdr:col>
      <xdr:colOff>40821</xdr:colOff>
      <xdr:row>19</xdr:row>
      <xdr:rowOff>40822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B06C257-022F-4B2B-9CFE-77E36F8FA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190500</xdr:colOff>
      <xdr:row>12</xdr:row>
      <xdr:rowOff>108855</xdr:rowOff>
    </xdr:from>
    <xdr:to>
      <xdr:col>21</xdr:col>
      <xdr:colOff>63137</xdr:colOff>
      <xdr:row>19</xdr:row>
      <xdr:rowOff>55515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DF8F884-E179-47E8-9CD5-79145D539F69}"/>
            </a:ext>
          </a:extLst>
        </xdr:cNvPr>
        <xdr:cNvSpPr txBox="1"/>
      </xdr:nvSpPr>
      <xdr:spPr>
        <a:xfrm>
          <a:off x="11824607" y="2394855"/>
          <a:ext cx="1097280" cy="1280160"/>
        </a:xfrm>
        <a:prstGeom prst="rect">
          <a:avLst/>
        </a:prstGeom>
        <a:solidFill>
          <a:schemeClr val="lt1"/>
        </a:solidFill>
        <a:ln w="38100" cmpd="sng">
          <a:solidFill>
            <a:srgbClr val="2279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24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عدد الألوان</a:t>
          </a:r>
          <a:endParaRPr lang="en-US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19</xdr:col>
      <xdr:colOff>54431</xdr:colOff>
      <xdr:row>16</xdr:row>
      <xdr:rowOff>81644</xdr:rowOff>
    </xdr:from>
    <xdr:to>
      <xdr:col>21</xdr:col>
      <xdr:colOff>176895</xdr:colOff>
      <xdr:row>23</xdr:row>
      <xdr:rowOff>1</xdr:rowOff>
    </xdr:to>
    <xdr:sp macro="" textlink="المبيعات!AO37">
      <xdr:nvSpPr>
        <xdr:cNvPr id="45" name="TextBox 44">
          <a:extLst>
            <a:ext uri="{FF2B5EF4-FFF2-40B4-BE49-F238E27FC236}">
              <a16:creationId xmlns:a16="http://schemas.microsoft.com/office/drawing/2014/main" id="{B84A1ED8-D473-486B-A4D8-77FB0C6B8847}"/>
            </a:ext>
          </a:extLst>
        </xdr:cNvPr>
        <xdr:cNvSpPr txBox="1"/>
      </xdr:nvSpPr>
      <xdr:spPr>
        <a:xfrm>
          <a:off x="11688538" y="3129644"/>
          <a:ext cx="1347107" cy="1251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DEAFC0B-75CD-4E5C-84D3-66E44D5B6F72}" type="TxLink">
            <a:rPr lang="en-US" sz="2400" b="1" i="0" u="none" strike="noStrike">
              <a:solidFill>
                <a:sysClr val="windowText" lastClr="000000"/>
              </a:solidFill>
              <a:latin typeface="Agency FB" panose="020B0503020202020204" pitchFamily="34" charset="0"/>
              <a:cs typeface="Traditional Arabic"/>
            </a:rPr>
            <a:pPr algn="ctr"/>
            <a:t>178</a:t>
          </a:fld>
          <a:endParaRPr lang="en-US" sz="2400">
            <a:solidFill>
              <a:sysClr val="windowText" lastClr="0000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10</xdr:col>
      <xdr:colOff>244928</xdr:colOff>
      <xdr:row>5</xdr:row>
      <xdr:rowOff>27214</xdr:rowOff>
    </xdr:from>
    <xdr:to>
      <xdr:col>12</xdr:col>
      <xdr:colOff>117565</xdr:colOff>
      <xdr:row>19</xdr:row>
      <xdr:rowOff>13607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7A78003-0408-4055-867F-17BBA159E989}"/>
            </a:ext>
          </a:extLst>
        </xdr:cNvPr>
        <xdr:cNvSpPr txBox="1"/>
      </xdr:nvSpPr>
      <xdr:spPr>
        <a:xfrm>
          <a:off x="6368142" y="979714"/>
          <a:ext cx="1097280" cy="2653393"/>
        </a:xfrm>
        <a:prstGeom prst="rect">
          <a:avLst/>
        </a:prstGeom>
        <a:solidFill>
          <a:schemeClr val="lt1"/>
        </a:solidFill>
        <a:ln w="38100" cmpd="sng">
          <a:solidFill>
            <a:srgbClr val="22796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24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إجمالي الليترات</a:t>
          </a:r>
          <a:endParaRPr lang="en-US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10</xdr:col>
      <xdr:colOff>95252</xdr:colOff>
      <xdr:row>9</xdr:row>
      <xdr:rowOff>122464</xdr:rowOff>
    </xdr:from>
    <xdr:to>
      <xdr:col>12</xdr:col>
      <xdr:colOff>244929</xdr:colOff>
      <xdr:row>13</xdr:row>
      <xdr:rowOff>149678</xdr:rowOff>
    </xdr:to>
    <xdr:sp macro="" textlink="المبيعات!AR37">
      <xdr:nvSpPr>
        <xdr:cNvPr id="47" name="TextBox 46">
          <a:extLst>
            <a:ext uri="{FF2B5EF4-FFF2-40B4-BE49-F238E27FC236}">
              <a16:creationId xmlns:a16="http://schemas.microsoft.com/office/drawing/2014/main" id="{651EBF50-9EEC-4ADE-B0A0-F9A49FACDDBD}"/>
            </a:ext>
          </a:extLst>
        </xdr:cNvPr>
        <xdr:cNvSpPr txBox="1"/>
      </xdr:nvSpPr>
      <xdr:spPr>
        <a:xfrm>
          <a:off x="6218466" y="1836964"/>
          <a:ext cx="1374320" cy="789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16FE812-2987-4FDD-8AF8-930FDE2737F5}" type="TxLink">
            <a:rPr lang="en-US" sz="2400" b="1" i="0" u="none" strike="noStrike">
              <a:solidFill>
                <a:sysClr val="windowText" lastClr="000000"/>
              </a:solidFill>
              <a:latin typeface="Agency FB" panose="020B0503020202020204" pitchFamily="34" charset="0"/>
              <a:cs typeface="Traditional Arabic"/>
            </a:rPr>
            <a:pPr algn="ctr"/>
            <a:t>169</a:t>
          </a:fld>
          <a:endParaRPr lang="en-US" sz="2400">
            <a:solidFill>
              <a:sysClr val="windowText" lastClr="0000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0</xdr:col>
      <xdr:colOff>0</xdr:colOff>
      <xdr:row>3</xdr:row>
      <xdr:rowOff>95250</xdr:rowOff>
    </xdr:from>
    <xdr:to>
      <xdr:col>4</xdr:col>
      <xdr:colOff>449034</xdr:colOff>
      <xdr:row>17</xdr:row>
      <xdr:rowOff>108859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B9DD6DC9-AE02-4FF7-AC4A-2A4E105CE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163286</xdr:colOff>
      <xdr:row>7</xdr:row>
      <xdr:rowOff>176893</xdr:rowOff>
    </xdr:from>
    <xdr:to>
      <xdr:col>3</xdr:col>
      <xdr:colOff>355836</xdr:colOff>
      <xdr:row>10</xdr:row>
      <xdr:rowOff>34666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3A48348-451E-4BC1-B70D-F244EB55F045}"/>
            </a:ext>
          </a:extLst>
        </xdr:cNvPr>
        <xdr:cNvSpPr txBox="1"/>
      </xdr:nvSpPr>
      <xdr:spPr>
        <a:xfrm>
          <a:off x="775607" y="1510393"/>
          <a:ext cx="1417193" cy="429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2400" b="1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العمولات</a:t>
          </a:r>
        </a:p>
        <a:p>
          <a:pPr algn="ctr"/>
          <a:endParaRPr lang="en-US" sz="20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231322</xdr:colOff>
      <xdr:row>10</xdr:row>
      <xdr:rowOff>136071</xdr:rowOff>
    </xdr:from>
    <xdr:to>
      <xdr:col>3</xdr:col>
      <xdr:colOff>351154</xdr:colOff>
      <xdr:row>13</xdr:row>
      <xdr:rowOff>161436</xdr:rowOff>
    </xdr:to>
    <xdr:sp macro="" textlink="المبيعات!Z47">
      <xdr:nvSpPr>
        <xdr:cNvPr id="51" name="TextBox 50">
          <a:extLst>
            <a:ext uri="{FF2B5EF4-FFF2-40B4-BE49-F238E27FC236}">
              <a16:creationId xmlns:a16="http://schemas.microsoft.com/office/drawing/2014/main" id="{5E1B7874-0AAF-4DC0-A463-820FD1BEE692}"/>
            </a:ext>
          </a:extLst>
        </xdr:cNvPr>
        <xdr:cNvSpPr txBox="1"/>
      </xdr:nvSpPr>
      <xdr:spPr>
        <a:xfrm>
          <a:off x="843643" y="2041071"/>
          <a:ext cx="1344475" cy="596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902C3D0-9214-418B-8D13-AAA1A4F7C991}" type="TxLink">
            <a:rPr lang="en-US" sz="2400" b="1" i="0" u="none" strike="noStrike">
              <a:solidFill>
                <a:sysClr val="windowText" lastClr="000000"/>
              </a:solidFill>
              <a:latin typeface="Agency FB" panose="020B0503020202020204" pitchFamily="34" charset="0"/>
              <a:cs typeface="Traditional Arabic"/>
            </a:rPr>
            <a:pPr algn="ctr"/>
            <a:t>0</a:t>
          </a:fld>
          <a:endParaRPr lang="en-US" sz="2400" b="1">
            <a:solidFill>
              <a:sysClr val="windowText" lastClr="0000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4</xdr:col>
      <xdr:colOff>204107</xdr:colOff>
      <xdr:row>15</xdr:row>
      <xdr:rowOff>54429</xdr:rowOff>
    </xdr:from>
    <xdr:to>
      <xdr:col>9</xdr:col>
      <xdr:colOff>40820</xdr:colOff>
      <xdr:row>29</xdr:row>
      <xdr:rowOff>68038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FD4ED14-E580-4BC6-A46C-4CE6688D4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326572</xdr:colOff>
      <xdr:row>19</xdr:row>
      <xdr:rowOff>136072</xdr:rowOff>
    </xdr:from>
    <xdr:to>
      <xdr:col>7</xdr:col>
      <xdr:colOff>584300</xdr:colOff>
      <xdr:row>23</xdr:row>
      <xdr:rowOff>80888</xdr:rowOff>
    </xdr:to>
    <xdr:sp macro="" textlink="">
      <xdr:nvSpPr>
        <xdr:cNvPr id="53" name="TextBox 1">
          <a:extLst>
            <a:ext uri="{FF2B5EF4-FFF2-40B4-BE49-F238E27FC236}">
              <a16:creationId xmlns:a16="http://schemas.microsoft.com/office/drawing/2014/main" id="{ECB55241-E65E-440B-9D8F-F4D501E52B0F}"/>
            </a:ext>
          </a:extLst>
        </xdr:cNvPr>
        <xdr:cNvSpPr txBox="1"/>
      </xdr:nvSpPr>
      <xdr:spPr>
        <a:xfrm>
          <a:off x="3388179" y="3755572"/>
          <a:ext cx="1482371" cy="70681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ar-EG" sz="2400" b="1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المبيعات</a:t>
          </a:r>
          <a:endParaRPr lang="ar-EG" sz="20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5</xdr:col>
      <xdr:colOff>394607</xdr:colOff>
      <xdr:row>21</xdr:row>
      <xdr:rowOff>163285</xdr:rowOff>
    </xdr:from>
    <xdr:to>
      <xdr:col>7</xdr:col>
      <xdr:colOff>514439</xdr:colOff>
      <xdr:row>24</xdr:row>
      <xdr:rowOff>188650</xdr:rowOff>
    </xdr:to>
    <xdr:sp macro="" textlink="المبيعات!H43">
      <xdr:nvSpPr>
        <xdr:cNvPr id="54" name="TextBox 53">
          <a:extLst>
            <a:ext uri="{FF2B5EF4-FFF2-40B4-BE49-F238E27FC236}">
              <a16:creationId xmlns:a16="http://schemas.microsoft.com/office/drawing/2014/main" id="{A66C0694-3CEE-4D31-9952-ACAF8143C3F3}"/>
            </a:ext>
          </a:extLst>
        </xdr:cNvPr>
        <xdr:cNvSpPr txBox="1"/>
      </xdr:nvSpPr>
      <xdr:spPr>
        <a:xfrm>
          <a:off x="3456214" y="4163785"/>
          <a:ext cx="1344475" cy="596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2D9236A-5E06-4A1F-B4ED-8122B0B0A1A5}" type="TxLink">
            <a:rPr lang="en-US" sz="2400" b="1" i="0" u="none" strike="noStrike">
              <a:solidFill>
                <a:sysClr val="windowText" lastClr="000000"/>
              </a:solidFill>
              <a:latin typeface="Agency FB" panose="020B0503020202020204" pitchFamily="34" charset="0"/>
              <a:cs typeface="Traditional Arabic"/>
            </a:rPr>
            <a:pPr algn="ctr"/>
            <a:t>47.48%</a:t>
          </a:fld>
          <a:endParaRPr lang="en-US" sz="2400" b="1">
            <a:solidFill>
              <a:sysClr val="windowText" lastClr="000000"/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0.3225</cdr:x>
      <cdr:y>0.52915</cdr:y>
    </cdr:from>
    <cdr:to>
      <cdr:x>0.7024</cdr:x>
      <cdr:y>0.73748</cdr:y>
    </cdr:to>
    <cdr:sp macro="" textlink="المبيعات!$Z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DD112E-BF39-49EA-A51A-B949263E9779}"/>
            </a:ext>
          </a:extLst>
        </cdr:cNvPr>
        <cdr:cNvSpPr txBox="1"/>
      </cdr:nvSpPr>
      <cdr:spPr>
        <a:xfrm xmlns:a="http://schemas.openxmlformats.org/drawingml/2006/main">
          <a:off x="1047042" y="1526444"/>
          <a:ext cx="1233407" cy="600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C16FDA96-2C6A-4C57-8868-7A408004393F}" type="TxLink">
            <a:rPr lang="en-US" sz="2400" b="1" i="0" u="none" strike="noStrike">
              <a:solidFill>
                <a:sysClr val="windowText" lastClr="000000"/>
              </a:solidFill>
              <a:latin typeface="Agency FB" panose="020B0503020202020204" pitchFamily="34" charset="0"/>
              <a:cs typeface="Traditional Arabic"/>
            </a:rPr>
            <a:pPr algn="ctr"/>
            <a:t>26.28%</a:t>
          </a:fld>
          <a:endParaRPr lang="en-US" sz="2400">
            <a:solidFill>
              <a:sysClr val="windowText" lastClr="000000"/>
            </a:solidFill>
            <a:latin typeface="Agency FB" panose="020B0503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0</xdr:row>
      <xdr:rowOff>66675</xdr:rowOff>
    </xdr:from>
    <xdr:to>
      <xdr:col>16</xdr:col>
      <xdr:colOff>163534</xdr:colOff>
      <xdr:row>3</xdr:row>
      <xdr:rowOff>167852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2454649" y="66675"/>
          <a:ext cx="1754209" cy="672677"/>
          <a:chOff x="1981200" y="66675"/>
          <a:chExt cx="1525609" cy="701252"/>
        </a:xfrm>
      </xdr:grpSpPr>
      <xdr:sp macro="" textlink="">
        <xdr:nvSpPr>
          <xdr:cNvPr id="7" name="Rectangle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2305050" y="66675"/>
            <a:ext cx="916112" cy="335196"/>
          </a:xfrm>
          <a:prstGeom prst="rect">
            <a:avLst/>
          </a:prstGeom>
          <a:solidFill>
            <a:srgbClr val="27B573"/>
          </a:solidFill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91440" tIns="45720" rIns="91440" bIns="45720" anchor="ctr">
            <a:noAutofit/>
            <a:scene3d>
              <a:camera prst="orthographicFront"/>
              <a:lightRig rig="soft" dir="tl">
                <a:rot lat="0" lon="0" rev="0"/>
              </a:lightRig>
            </a:scene3d>
            <a:sp3d contourW="25400" prstMaterial="matte">
              <a:bevelT w="25400" h="55880" prst="artDeco"/>
              <a:contourClr>
                <a:schemeClr val="accent2">
                  <a:tint val="20000"/>
                </a:schemeClr>
              </a:contourClr>
            </a:sp3d>
          </a:bodyPr>
          <a:lstStyle/>
          <a:p>
            <a:pPr marL="0" indent="0" algn="ctr"/>
            <a:r>
              <a:rPr lang="en-US" sz="1800" b="1" cap="none" spc="50">
                <a:ln w="11430"/>
                <a:gradFill>
                  <a:gsLst>
                    <a:gs pos="25000">
                      <a:schemeClr val="accent2">
                        <a:satMod val="155000"/>
                      </a:schemeClr>
                    </a:gs>
                    <a:gs pos="100000">
                      <a:schemeClr val="accent2">
                        <a:shade val="45000"/>
                        <a:satMod val="165000"/>
                      </a:schemeClr>
                    </a:gs>
                  </a:gsLst>
                  <a:lin ang="5400000"/>
                </a:gradFill>
                <a:effectLst>
                  <a:outerShdw blurRad="76200" dist="50800" dir="5400000" algn="tl" rotWithShape="0">
                    <a:srgbClr val="000000">
                      <a:alpha val="65000"/>
                    </a:srgbClr>
                  </a:outerShdw>
                </a:effectLst>
                <a:latin typeface="+mn-lt"/>
                <a:ea typeface="+mn-ea"/>
                <a:cs typeface="Traditional Arabic" pitchFamily="2" charset="-78"/>
              </a:rPr>
              <a:t>Main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981200" y="457200"/>
            <a:ext cx="1525609" cy="310727"/>
          </a:xfrm>
          <a:prstGeom prst="rect">
            <a:avLst/>
          </a:prstGeom>
          <a:solidFill>
            <a:srgbClr val="27B573"/>
          </a:solidFill>
          <a:ln>
            <a:noFill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wrap="square" lIns="91440" tIns="45720" rIns="91440" bIns="45720" anchor="ctr">
            <a:noAutofit/>
            <a:scene3d>
              <a:camera prst="orthographicFront"/>
              <a:lightRig rig="soft" dir="tl">
                <a:rot lat="0" lon="0" rev="0"/>
              </a:lightRig>
            </a:scene3d>
            <a:sp3d contourW="25400" prstMaterial="matte">
              <a:bevelT w="25400" h="55880" prst="artDeco"/>
              <a:contourClr>
                <a:schemeClr val="accent2">
                  <a:tint val="20000"/>
                </a:schemeClr>
              </a:contourClr>
            </a:sp3d>
          </a:bodyPr>
          <a:lstStyle/>
          <a:p>
            <a:pPr marL="0" indent="0" algn="ctr"/>
            <a:r>
              <a:rPr lang="ar-SA" sz="1800" b="1" cap="none" spc="50">
                <a:ln w="11430"/>
                <a:gradFill>
                  <a:gsLst>
                    <a:gs pos="25000">
                      <a:schemeClr val="accent2">
                        <a:satMod val="155000"/>
                      </a:schemeClr>
                    </a:gs>
                    <a:gs pos="100000">
                      <a:schemeClr val="accent2">
                        <a:shade val="45000"/>
                        <a:satMod val="165000"/>
                      </a:schemeClr>
                    </a:gs>
                  </a:gsLst>
                  <a:lin ang="5400000"/>
                </a:gradFill>
                <a:effectLst>
                  <a:outerShdw blurRad="76200" dist="50800" dir="5400000" algn="tl" rotWithShape="0">
                    <a:srgbClr val="000000">
                      <a:alpha val="65000"/>
                    </a:srgbClr>
                  </a:outerShdw>
                </a:effectLst>
                <a:latin typeface="+mn-lt"/>
                <a:ea typeface="+mn-ea"/>
                <a:cs typeface="Traditional Arabic" pitchFamily="2" charset="-78"/>
              </a:rPr>
              <a:t>المبيعات</a:t>
            </a:r>
            <a:r>
              <a:rPr lang="ar-SA" sz="1800" b="1" cap="none" spc="50" baseline="0">
                <a:ln w="11430"/>
                <a:gradFill>
                  <a:gsLst>
                    <a:gs pos="25000">
                      <a:schemeClr val="accent2">
                        <a:satMod val="155000"/>
                      </a:schemeClr>
                    </a:gs>
                    <a:gs pos="100000">
                      <a:schemeClr val="accent2">
                        <a:shade val="45000"/>
                        <a:satMod val="165000"/>
                      </a:schemeClr>
                    </a:gs>
                  </a:gsLst>
                  <a:lin ang="5400000"/>
                </a:gradFill>
                <a:effectLst>
                  <a:outerShdw blurRad="76200" dist="50800" dir="5400000" algn="tl" rotWithShape="0">
                    <a:srgbClr val="000000">
                      <a:alpha val="65000"/>
                    </a:srgbClr>
                  </a:outerShdw>
                </a:effectLst>
                <a:latin typeface="+mn-lt"/>
                <a:ea typeface="+mn-ea"/>
                <a:cs typeface="Traditional Arabic" pitchFamily="2" charset="-78"/>
              </a:rPr>
              <a:t> اليومية</a:t>
            </a:r>
            <a:endParaRPr lang="en-US" sz="1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+mn-lt"/>
              <a:ea typeface="+mn-ea"/>
              <a:cs typeface="Traditional Arabic" pitchFamily="2" charset="-7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885C-94EE-4672-A854-6A429F97D723}">
  <dimension ref="A1"/>
  <sheetViews>
    <sheetView showGridLines="0" showRowColHeaders="0" tabSelected="1" topLeftCell="A4" zoomScale="70" zoomScaleNormal="70" zoomScaleSheetLayoutView="85" workbookViewId="0">
      <selection activeCell="X11" sqref="X11"/>
    </sheetView>
  </sheetViews>
  <sheetFormatPr defaultRowHeight="15" x14ac:dyDescent="0.25"/>
  <sheetData/>
  <pageMargins left="0.25" right="0.25" top="0.75" bottom="0.75" header="0.3" footer="0.3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T49"/>
  <sheetViews>
    <sheetView topLeftCell="A4" zoomScale="85" zoomScaleNormal="85" zoomScaleSheetLayoutView="70" workbookViewId="0">
      <selection activeCell="AD10" sqref="AD10:AF10"/>
    </sheetView>
  </sheetViews>
  <sheetFormatPr defaultColWidth="3.7109375" defaultRowHeight="15" customHeight="1" x14ac:dyDescent="0.25"/>
  <cols>
    <col min="1" max="1" width="1.7109375" style="3" customWidth="1"/>
    <col min="2" max="10" width="3.7109375" style="3"/>
    <col min="11" max="11" width="7.140625" style="3" bestFit="1" customWidth="1"/>
    <col min="12" max="20" width="3.7109375" style="3"/>
    <col min="21" max="21" width="7.140625" style="3" bestFit="1" customWidth="1"/>
    <col min="22" max="28" width="3.7109375" style="3"/>
    <col min="29" max="29" width="0.85546875" style="3" customWidth="1"/>
    <col min="30" max="30" width="7.140625" style="3" bestFit="1" customWidth="1"/>
    <col min="31" max="32" width="3.7109375" style="3"/>
    <col min="33" max="33" width="0.85546875" style="3" customWidth="1"/>
    <col min="34" max="39" width="3.7109375" style="3"/>
    <col min="40" max="40" width="0.85546875" style="3" customWidth="1"/>
    <col min="41" max="46" width="3.7109375" style="3"/>
    <col min="47" max="47" width="1.7109375" style="3" customWidth="1"/>
    <col min="48" max="16384" width="3.7109375" style="3"/>
  </cols>
  <sheetData>
    <row r="1" spans="1:46" ht="1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46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46" ht="15" customHeight="1" x14ac:dyDescent="0.25">
      <c r="A3" s="2"/>
      <c r="B3" s="33" t="s">
        <v>15</v>
      </c>
      <c r="C3" s="33"/>
      <c r="D3" s="33"/>
      <c r="E3" s="3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46" ht="15" customHeight="1" x14ac:dyDescent="0.25">
      <c r="A4" s="2"/>
      <c r="B4" s="34"/>
      <c r="C4" s="34"/>
      <c r="D4" s="34"/>
      <c r="E4" s="3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46" ht="15" customHeight="1" x14ac:dyDescent="0.25">
      <c r="A5" s="2"/>
      <c r="B5" s="25" t="s">
        <v>0</v>
      </c>
      <c r="C5" s="25"/>
      <c r="D5" s="25"/>
      <c r="E5" s="25"/>
      <c r="F5" s="25" t="s">
        <v>1</v>
      </c>
      <c r="G5" s="25"/>
      <c r="H5" s="25" t="s">
        <v>16</v>
      </c>
      <c r="I5" s="25"/>
      <c r="J5" s="25"/>
      <c r="K5" s="25" t="s">
        <v>17</v>
      </c>
      <c r="L5" s="25"/>
      <c r="M5" s="25"/>
      <c r="N5" s="25" t="s">
        <v>6</v>
      </c>
      <c r="O5" s="25"/>
      <c r="P5" s="25"/>
      <c r="Q5" s="25" t="s">
        <v>42</v>
      </c>
      <c r="R5" s="25"/>
      <c r="S5" s="25"/>
      <c r="T5" s="25" t="s">
        <v>18</v>
      </c>
      <c r="U5" s="25"/>
      <c r="V5" s="25"/>
      <c r="W5" s="25" t="s">
        <v>19</v>
      </c>
      <c r="X5" s="25"/>
      <c r="Y5" s="25"/>
      <c r="Z5" s="25" t="s">
        <v>6</v>
      </c>
      <c r="AA5" s="25"/>
      <c r="AB5" s="25"/>
      <c r="AC5" s="2"/>
      <c r="AD5" s="25" t="s">
        <v>14</v>
      </c>
      <c r="AE5" s="25"/>
      <c r="AF5" s="25"/>
      <c r="AH5" s="25" t="s">
        <v>36</v>
      </c>
      <c r="AI5" s="25"/>
      <c r="AJ5" s="25"/>
      <c r="AK5" s="25" t="s">
        <v>13</v>
      </c>
      <c r="AL5" s="25"/>
      <c r="AM5" s="25"/>
      <c r="AO5" s="25" t="s">
        <v>34</v>
      </c>
      <c r="AP5" s="25"/>
      <c r="AQ5" s="25"/>
      <c r="AR5" s="25" t="s">
        <v>35</v>
      </c>
      <c r="AS5" s="25"/>
      <c r="AT5" s="25"/>
    </row>
    <row r="6" spans="1:46" ht="15" customHeight="1" x14ac:dyDescent="0.25">
      <c r="A6" s="2"/>
      <c r="B6" s="28">
        <v>44927</v>
      </c>
      <c r="C6" s="28"/>
      <c r="D6" s="28"/>
      <c r="E6" s="28"/>
      <c r="F6" s="29" t="s">
        <v>9</v>
      </c>
      <c r="G6" s="30"/>
      <c r="H6" s="17">
        <f ca="1">RANDBETWEEN(0,1245)</f>
        <v>777</v>
      </c>
      <c r="I6" s="18"/>
      <c r="J6" s="19"/>
      <c r="K6" s="17">
        <f ca="1">RANDBETWEEN(0,3046)</f>
        <v>274</v>
      </c>
      <c r="L6" s="18"/>
      <c r="M6" s="19"/>
      <c r="N6" s="6">
        <f ca="1">H6+K6</f>
        <v>1051</v>
      </c>
      <c r="O6" s="6"/>
      <c r="P6" s="6"/>
      <c r="Q6" s="24"/>
      <c r="R6" s="24"/>
      <c r="S6" s="24"/>
      <c r="T6" s="24"/>
      <c r="U6" s="24"/>
      <c r="V6" s="24"/>
      <c r="W6" s="24"/>
      <c r="X6" s="24"/>
      <c r="Y6" s="24"/>
      <c r="Z6" s="6">
        <f>Q6+T6+W6</f>
        <v>0</v>
      </c>
      <c r="AA6" s="6"/>
      <c r="AB6" s="6"/>
      <c r="AC6" s="2"/>
      <c r="AD6" s="6">
        <f ca="1">N6-Z6</f>
        <v>1051</v>
      </c>
      <c r="AE6" s="6"/>
      <c r="AF6" s="6"/>
      <c r="AH6" s="17"/>
      <c r="AI6" s="18"/>
      <c r="AJ6" s="19"/>
      <c r="AK6" s="6">
        <f>Q6-AH6</f>
        <v>0</v>
      </c>
      <c r="AL6" s="6"/>
      <c r="AM6" s="6"/>
      <c r="AO6" s="17">
        <v>14</v>
      </c>
      <c r="AP6" s="18"/>
      <c r="AQ6" s="19"/>
      <c r="AR6" s="17">
        <v>10.75</v>
      </c>
      <c r="AS6" s="18"/>
      <c r="AT6" s="19"/>
    </row>
    <row r="7" spans="1:46" ht="15" customHeight="1" x14ac:dyDescent="0.25">
      <c r="A7" s="2"/>
      <c r="B7" s="28">
        <v>44928</v>
      </c>
      <c r="C7" s="28"/>
      <c r="D7" s="28"/>
      <c r="E7" s="28"/>
      <c r="F7" s="29" t="s">
        <v>10</v>
      </c>
      <c r="G7" s="30"/>
      <c r="H7" s="17">
        <f t="shared" ref="H7:H36" ca="1" si="0">RANDBETWEEN(0,1245)</f>
        <v>1094</v>
      </c>
      <c r="I7" s="18"/>
      <c r="J7" s="19"/>
      <c r="K7" s="17">
        <v>3046</v>
      </c>
      <c r="L7" s="18"/>
      <c r="M7" s="19"/>
      <c r="N7" s="6">
        <f t="shared" ref="N7:N36" ca="1" si="1">H7+K7</f>
        <v>4140</v>
      </c>
      <c r="O7" s="6"/>
      <c r="P7" s="6"/>
      <c r="Q7" s="24"/>
      <c r="R7" s="24"/>
      <c r="S7" s="24"/>
      <c r="T7" s="24"/>
      <c r="U7" s="24"/>
      <c r="V7" s="24"/>
      <c r="W7" s="24"/>
      <c r="X7" s="24"/>
      <c r="Y7" s="24"/>
      <c r="Z7" s="6">
        <f t="shared" ref="Z7:Z36" si="2">Q7+T7</f>
        <v>0</v>
      </c>
      <c r="AA7" s="6"/>
      <c r="AB7" s="6"/>
      <c r="AC7" s="2"/>
      <c r="AD7" s="6">
        <f t="shared" ref="AD7:AD36" ca="1" si="3">N7-Z7</f>
        <v>4140</v>
      </c>
      <c r="AE7" s="6"/>
      <c r="AF7" s="6"/>
      <c r="AH7" s="17"/>
      <c r="AI7" s="18"/>
      <c r="AJ7" s="19"/>
      <c r="AK7" s="6">
        <f t="shared" ref="AK7:AK36" si="4">Q7-AH7</f>
        <v>0</v>
      </c>
      <c r="AL7" s="6"/>
      <c r="AM7" s="6"/>
      <c r="AO7" s="17">
        <v>12</v>
      </c>
      <c r="AP7" s="18"/>
      <c r="AQ7" s="19"/>
      <c r="AR7" s="17">
        <v>7.125</v>
      </c>
      <c r="AS7" s="18"/>
      <c r="AT7" s="19"/>
    </row>
    <row r="8" spans="1:46" ht="15" customHeight="1" x14ac:dyDescent="0.25">
      <c r="A8" s="2"/>
      <c r="B8" s="28">
        <v>44929</v>
      </c>
      <c r="C8" s="28"/>
      <c r="D8" s="28"/>
      <c r="E8" s="28"/>
      <c r="F8" s="29" t="s">
        <v>2</v>
      </c>
      <c r="G8" s="30"/>
      <c r="H8" s="17">
        <f t="shared" ca="1" si="0"/>
        <v>347</v>
      </c>
      <c r="I8" s="18"/>
      <c r="J8" s="19"/>
      <c r="K8" s="17">
        <v>138</v>
      </c>
      <c r="L8" s="18"/>
      <c r="M8" s="19"/>
      <c r="N8" s="6">
        <f t="shared" ca="1" si="1"/>
        <v>485</v>
      </c>
      <c r="O8" s="6"/>
      <c r="P8" s="6"/>
      <c r="Q8" s="24"/>
      <c r="R8" s="24"/>
      <c r="S8" s="24"/>
      <c r="T8" s="24"/>
      <c r="U8" s="24"/>
      <c r="V8" s="24"/>
      <c r="W8" s="24"/>
      <c r="X8" s="24"/>
      <c r="Y8" s="24"/>
      <c r="Z8" s="6">
        <f t="shared" si="2"/>
        <v>0</v>
      </c>
      <c r="AA8" s="6"/>
      <c r="AB8" s="6"/>
      <c r="AC8" s="2"/>
      <c r="AD8" s="6">
        <f t="shared" ca="1" si="3"/>
        <v>485</v>
      </c>
      <c r="AE8" s="6"/>
      <c r="AF8" s="6"/>
      <c r="AH8" s="17"/>
      <c r="AI8" s="18"/>
      <c r="AJ8" s="19"/>
      <c r="AK8" s="6">
        <f t="shared" si="4"/>
        <v>0</v>
      </c>
      <c r="AL8" s="6"/>
      <c r="AM8" s="6"/>
      <c r="AO8" s="17">
        <v>0</v>
      </c>
      <c r="AP8" s="18"/>
      <c r="AQ8" s="19"/>
      <c r="AR8" s="17">
        <v>0</v>
      </c>
      <c r="AS8" s="18"/>
      <c r="AT8" s="19"/>
    </row>
    <row r="9" spans="1:46" ht="15" customHeight="1" x14ac:dyDescent="0.25">
      <c r="A9" s="2"/>
      <c r="B9" s="28">
        <v>44930</v>
      </c>
      <c r="C9" s="28"/>
      <c r="D9" s="28"/>
      <c r="E9" s="28"/>
      <c r="F9" s="29" t="s">
        <v>8</v>
      </c>
      <c r="G9" s="30"/>
      <c r="H9" s="17">
        <f t="shared" ca="1" si="0"/>
        <v>412</v>
      </c>
      <c r="I9" s="18"/>
      <c r="J9" s="19"/>
      <c r="K9" s="17">
        <v>103.5</v>
      </c>
      <c r="L9" s="18"/>
      <c r="M9" s="19"/>
      <c r="N9" s="6">
        <f t="shared" ca="1" si="1"/>
        <v>515.5</v>
      </c>
      <c r="O9" s="6"/>
      <c r="P9" s="6"/>
      <c r="Q9" s="24"/>
      <c r="R9" s="24"/>
      <c r="S9" s="24"/>
      <c r="T9" s="24">
        <v>10.119999999999999</v>
      </c>
      <c r="U9" s="24"/>
      <c r="V9" s="24"/>
      <c r="W9" s="24"/>
      <c r="X9" s="24"/>
      <c r="Y9" s="24"/>
      <c r="Z9" s="6">
        <f t="shared" si="2"/>
        <v>10.119999999999999</v>
      </c>
      <c r="AA9" s="6"/>
      <c r="AB9" s="6"/>
      <c r="AC9" s="2"/>
      <c r="AD9" s="6">
        <f t="shared" ca="1" si="3"/>
        <v>505.38</v>
      </c>
      <c r="AE9" s="6"/>
      <c r="AF9" s="6"/>
      <c r="AH9" s="17">
        <v>2300</v>
      </c>
      <c r="AI9" s="18"/>
      <c r="AJ9" s="19"/>
      <c r="AK9" s="6">
        <f t="shared" si="4"/>
        <v>-2300</v>
      </c>
      <c r="AL9" s="6"/>
      <c r="AM9" s="6"/>
      <c r="AO9" s="17">
        <v>0</v>
      </c>
      <c r="AP9" s="18"/>
      <c r="AQ9" s="19"/>
      <c r="AR9" s="17">
        <v>0</v>
      </c>
      <c r="AS9" s="18"/>
      <c r="AT9" s="19"/>
    </row>
    <row r="10" spans="1:46" ht="15" customHeight="1" x14ac:dyDescent="0.25">
      <c r="A10" s="2"/>
      <c r="B10" s="28">
        <v>44931</v>
      </c>
      <c r="C10" s="28"/>
      <c r="D10" s="28"/>
      <c r="E10" s="28"/>
      <c r="F10" s="29" t="s">
        <v>3</v>
      </c>
      <c r="G10" s="30"/>
      <c r="H10" s="17">
        <f t="shared" ca="1" si="0"/>
        <v>787</v>
      </c>
      <c r="I10" s="18"/>
      <c r="J10" s="19"/>
      <c r="K10" s="17">
        <v>0</v>
      </c>
      <c r="L10" s="18"/>
      <c r="M10" s="19"/>
      <c r="N10" s="6">
        <f t="shared" ca="1" si="1"/>
        <v>787</v>
      </c>
      <c r="O10" s="6"/>
      <c r="P10" s="6"/>
      <c r="Q10" s="24"/>
      <c r="R10" s="24"/>
      <c r="S10" s="24"/>
      <c r="T10" s="24">
        <v>787.75</v>
      </c>
      <c r="U10" s="24"/>
      <c r="V10" s="24"/>
      <c r="W10" s="24"/>
      <c r="X10" s="24"/>
      <c r="Y10" s="24"/>
      <c r="Z10" s="6">
        <f t="shared" si="2"/>
        <v>787.75</v>
      </c>
      <c r="AA10" s="6"/>
      <c r="AB10" s="6"/>
      <c r="AC10" s="2"/>
      <c r="AD10" s="6">
        <f ca="1">N10-Z10</f>
        <v>-0.75</v>
      </c>
      <c r="AE10" s="6"/>
      <c r="AF10" s="6"/>
      <c r="AH10" s="17"/>
      <c r="AI10" s="18"/>
      <c r="AJ10" s="19"/>
      <c r="AK10" s="6">
        <f t="shared" si="4"/>
        <v>0</v>
      </c>
      <c r="AL10" s="6"/>
      <c r="AM10" s="6"/>
      <c r="AO10" s="17">
        <v>7</v>
      </c>
      <c r="AP10" s="18"/>
      <c r="AQ10" s="19"/>
      <c r="AR10" s="17">
        <v>6.75</v>
      </c>
      <c r="AS10" s="18"/>
      <c r="AT10" s="19"/>
    </row>
    <row r="11" spans="1:46" ht="15" customHeight="1" x14ac:dyDescent="0.25">
      <c r="A11" s="2"/>
      <c r="B11" s="28">
        <v>44932</v>
      </c>
      <c r="C11" s="28"/>
      <c r="D11" s="28"/>
      <c r="E11" s="28"/>
      <c r="F11" s="31" t="s">
        <v>4</v>
      </c>
      <c r="G11" s="32"/>
      <c r="H11" s="17">
        <f t="shared" ca="1" si="0"/>
        <v>237</v>
      </c>
      <c r="I11" s="18"/>
      <c r="J11" s="19"/>
      <c r="K11" s="20">
        <v>0</v>
      </c>
      <c r="L11" s="21"/>
      <c r="M11" s="22"/>
      <c r="N11" s="23">
        <f t="shared" ca="1" si="1"/>
        <v>237</v>
      </c>
      <c r="O11" s="23"/>
      <c r="P11" s="23"/>
      <c r="Q11" s="26"/>
      <c r="R11" s="26"/>
      <c r="S11" s="26"/>
      <c r="T11" s="26"/>
      <c r="U11" s="26"/>
      <c r="V11" s="26"/>
      <c r="W11" s="26"/>
      <c r="X11" s="26"/>
      <c r="Y11" s="26"/>
      <c r="Z11" s="23">
        <f t="shared" si="2"/>
        <v>0</v>
      </c>
      <c r="AA11" s="23"/>
      <c r="AB11" s="23"/>
      <c r="AC11" s="2"/>
      <c r="AD11" s="23">
        <f t="shared" ca="1" si="3"/>
        <v>237</v>
      </c>
      <c r="AE11" s="23"/>
      <c r="AF11" s="23"/>
      <c r="AH11" s="20"/>
      <c r="AI11" s="21"/>
      <c r="AJ11" s="22"/>
      <c r="AK11" s="23">
        <f t="shared" si="4"/>
        <v>0</v>
      </c>
      <c r="AL11" s="23"/>
      <c r="AM11" s="23"/>
      <c r="AO11" s="20">
        <v>0</v>
      </c>
      <c r="AP11" s="21"/>
      <c r="AQ11" s="22"/>
      <c r="AR11" s="20">
        <v>0</v>
      </c>
      <c r="AS11" s="21"/>
      <c r="AT11" s="22"/>
    </row>
    <row r="12" spans="1:46" ht="15" customHeight="1" x14ac:dyDescent="0.25">
      <c r="A12" s="2"/>
      <c r="B12" s="28">
        <v>44933</v>
      </c>
      <c r="C12" s="28"/>
      <c r="D12" s="28"/>
      <c r="E12" s="28"/>
      <c r="F12" s="29" t="s">
        <v>5</v>
      </c>
      <c r="G12" s="30"/>
      <c r="H12" s="17">
        <f t="shared" ca="1" si="0"/>
        <v>130</v>
      </c>
      <c r="I12" s="18"/>
      <c r="J12" s="19"/>
      <c r="K12" s="17">
        <v>773.28</v>
      </c>
      <c r="L12" s="18"/>
      <c r="M12" s="19"/>
      <c r="N12" s="6">
        <f t="shared" ca="1" si="1"/>
        <v>903.28</v>
      </c>
      <c r="O12" s="6"/>
      <c r="P12" s="6"/>
      <c r="Q12" s="24">
        <v>2000</v>
      </c>
      <c r="R12" s="24"/>
      <c r="S12" s="24"/>
      <c r="T12" s="24">
        <v>25.88</v>
      </c>
      <c r="U12" s="24"/>
      <c r="V12" s="24"/>
      <c r="W12" s="24"/>
      <c r="X12" s="24"/>
      <c r="Y12" s="24"/>
      <c r="Z12" s="6">
        <f t="shared" si="2"/>
        <v>2025.88</v>
      </c>
      <c r="AA12" s="6"/>
      <c r="AB12" s="6"/>
      <c r="AC12" s="2"/>
      <c r="AD12" s="6">
        <f t="shared" ca="1" si="3"/>
        <v>-1122.6000000000001</v>
      </c>
      <c r="AE12" s="6"/>
      <c r="AF12" s="6"/>
      <c r="AH12" s="17"/>
      <c r="AI12" s="18"/>
      <c r="AJ12" s="19"/>
      <c r="AK12" s="6">
        <f t="shared" si="4"/>
        <v>2000</v>
      </c>
      <c r="AL12" s="6"/>
      <c r="AM12" s="6"/>
      <c r="AO12" s="17">
        <v>4</v>
      </c>
      <c r="AP12" s="18"/>
      <c r="AQ12" s="19"/>
      <c r="AR12" s="17">
        <v>2.25</v>
      </c>
      <c r="AS12" s="18"/>
      <c r="AT12" s="19"/>
    </row>
    <row r="13" spans="1:46" ht="15" customHeight="1" x14ac:dyDescent="0.25">
      <c r="A13" s="2"/>
      <c r="B13" s="28">
        <v>44934</v>
      </c>
      <c r="C13" s="28"/>
      <c r="D13" s="28"/>
      <c r="E13" s="28"/>
      <c r="F13" s="29" t="s">
        <v>9</v>
      </c>
      <c r="G13" s="30"/>
      <c r="H13" s="17">
        <f t="shared" ca="1" si="0"/>
        <v>842</v>
      </c>
      <c r="I13" s="18"/>
      <c r="J13" s="19"/>
      <c r="K13" s="17">
        <v>746</v>
      </c>
      <c r="L13" s="18"/>
      <c r="M13" s="19"/>
      <c r="N13" s="6">
        <f t="shared" ca="1" si="1"/>
        <v>1588</v>
      </c>
      <c r="O13" s="6"/>
      <c r="P13" s="6"/>
      <c r="Q13" s="24"/>
      <c r="R13" s="24"/>
      <c r="S13" s="24"/>
      <c r="T13" s="24">
        <v>450</v>
      </c>
      <c r="U13" s="24"/>
      <c r="V13" s="24"/>
      <c r="W13" s="24"/>
      <c r="X13" s="24"/>
      <c r="Y13" s="24"/>
      <c r="Z13" s="6">
        <f t="shared" si="2"/>
        <v>450</v>
      </c>
      <c r="AA13" s="6"/>
      <c r="AB13" s="6"/>
      <c r="AC13" s="2"/>
      <c r="AD13" s="6">
        <f t="shared" ca="1" si="3"/>
        <v>1138</v>
      </c>
      <c r="AE13" s="6"/>
      <c r="AF13" s="6"/>
      <c r="AH13" s="17"/>
      <c r="AI13" s="18"/>
      <c r="AJ13" s="19"/>
      <c r="AK13" s="6">
        <f t="shared" si="4"/>
        <v>0</v>
      </c>
      <c r="AL13" s="6"/>
      <c r="AM13" s="6"/>
      <c r="AO13" s="17">
        <v>8</v>
      </c>
      <c r="AP13" s="18"/>
      <c r="AQ13" s="19"/>
      <c r="AR13" s="17">
        <v>7.75</v>
      </c>
      <c r="AS13" s="18"/>
      <c r="AT13" s="19"/>
    </row>
    <row r="14" spans="1:46" ht="15" customHeight="1" x14ac:dyDescent="0.25">
      <c r="A14" s="2"/>
      <c r="B14" s="28">
        <v>44935</v>
      </c>
      <c r="C14" s="28"/>
      <c r="D14" s="28"/>
      <c r="E14" s="28"/>
      <c r="F14" s="29" t="s">
        <v>10</v>
      </c>
      <c r="G14" s="30"/>
      <c r="H14" s="17">
        <f t="shared" ca="1" si="0"/>
        <v>351</v>
      </c>
      <c r="I14" s="18"/>
      <c r="J14" s="19"/>
      <c r="K14" s="17">
        <v>759</v>
      </c>
      <c r="L14" s="18"/>
      <c r="M14" s="19"/>
      <c r="N14" s="6">
        <f t="shared" ca="1" si="1"/>
        <v>1110</v>
      </c>
      <c r="O14" s="6"/>
      <c r="P14" s="6"/>
      <c r="Q14" s="24"/>
      <c r="R14" s="24"/>
      <c r="S14" s="24"/>
      <c r="T14" s="24">
        <v>249</v>
      </c>
      <c r="U14" s="24"/>
      <c r="V14" s="24"/>
      <c r="W14" s="24"/>
      <c r="X14" s="24"/>
      <c r="Y14" s="24"/>
      <c r="Z14" s="6">
        <f t="shared" si="2"/>
        <v>249</v>
      </c>
      <c r="AA14" s="6"/>
      <c r="AB14" s="6"/>
      <c r="AC14" s="2"/>
      <c r="AD14" s="6">
        <f t="shared" ca="1" si="3"/>
        <v>861</v>
      </c>
      <c r="AE14" s="6"/>
      <c r="AF14" s="6"/>
      <c r="AH14" s="17"/>
      <c r="AI14" s="18"/>
      <c r="AJ14" s="19"/>
      <c r="AK14" s="6">
        <f t="shared" si="4"/>
        <v>0</v>
      </c>
      <c r="AL14" s="6"/>
      <c r="AM14" s="6"/>
      <c r="AO14" s="17">
        <v>7</v>
      </c>
      <c r="AP14" s="18"/>
      <c r="AQ14" s="19"/>
      <c r="AR14" s="17">
        <v>8.5</v>
      </c>
      <c r="AS14" s="18"/>
      <c r="AT14" s="19"/>
    </row>
    <row r="15" spans="1:46" ht="15" customHeight="1" x14ac:dyDescent="0.25">
      <c r="A15" s="2"/>
      <c r="B15" s="28">
        <v>44936</v>
      </c>
      <c r="C15" s="28"/>
      <c r="D15" s="28"/>
      <c r="E15" s="28"/>
      <c r="F15" s="29" t="s">
        <v>2</v>
      </c>
      <c r="G15" s="30"/>
      <c r="H15" s="17">
        <f t="shared" ca="1" si="0"/>
        <v>1071</v>
      </c>
      <c r="I15" s="18"/>
      <c r="J15" s="19"/>
      <c r="K15" s="17">
        <v>667</v>
      </c>
      <c r="L15" s="18"/>
      <c r="M15" s="19"/>
      <c r="N15" s="6">
        <f t="shared" ca="1" si="1"/>
        <v>1738</v>
      </c>
      <c r="O15" s="6"/>
      <c r="P15" s="6"/>
      <c r="Q15" s="24">
        <v>1627</v>
      </c>
      <c r="R15" s="24"/>
      <c r="S15" s="24"/>
      <c r="T15" s="24">
        <v>217</v>
      </c>
      <c r="U15" s="24"/>
      <c r="V15" s="24"/>
      <c r="W15" s="24"/>
      <c r="X15" s="24"/>
      <c r="Y15" s="24"/>
      <c r="Z15" s="6">
        <f t="shared" si="2"/>
        <v>1844</v>
      </c>
      <c r="AA15" s="6"/>
      <c r="AB15" s="6"/>
      <c r="AC15" s="2"/>
      <c r="AD15" s="6">
        <f t="shared" ca="1" si="3"/>
        <v>-106</v>
      </c>
      <c r="AE15" s="6"/>
      <c r="AF15" s="6"/>
      <c r="AH15" s="17">
        <v>3500</v>
      </c>
      <c r="AI15" s="18"/>
      <c r="AJ15" s="19"/>
      <c r="AK15" s="6">
        <f t="shared" si="4"/>
        <v>-1873</v>
      </c>
      <c r="AL15" s="6"/>
      <c r="AM15" s="6"/>
      <c r="AO15" s="17">
        <v>3</v>
      </c>
      <c r="AP15" s="18"/>
      <c r="AQ15" s="19"/>
      <c r="AR15" s="17">
        <v>3</v>
      </c>
      <c r="AS15" s="18"/>
      <c r="AT15" s="19"/>
    </row>
    <row r="16" spans="1:46" ht="15" customHeight="1" x14ac:dyDescent="0.25">
      <c r="A16" s="2"/>
      <c r="B16" s="28">
        <v>44937</v>
      </c>
      <c r="C16" s="28"/>
      <c r="D16" s="28"/>
      <c r="E16" s="28"/>
      <c r="F16" s="29" t="s">
        <v>8</v>
      </c>
      <c r="G16" s="30"/>
      <c r="H16" s="17">
        <f t="shared" ca="1" si="0"/>
        <v>917</v>
      </c>
      <c r="I16" s="18"/>
      <c r="J16" s="19"/>
      <c r="K16" s="17">
        <v>2150</v>
      </c>
      <c r="L16" s="18"/>
      <c r="M16" s="19"/>
      <c r="N16" s="6">
        <f t="shared" ca="1" si="1"/>
        <v>3067</v>
      </c>
      <c r="O16" s="6"/>
      <c r="P16" s="6"/>
      <c r="Q16" s="24"/>
      <c r="R16" s="24"/>
      <c r="S16" s="24"/>
      <c r="T16" s="24"/>
      <c r="U16" s="24"/>
      <c r="V16" s="24"/>
      <c r="W16" s="24"/>
      <c r="X16" s="24"/>
      <c r="Y16" s="24"/>
      <c r="Z16" s="6">
        <f t="shared" si="2"/>
        <v>0</v>
      </c>
      <c r="AA16" s="6"/>
      <c r="AB16" s="6"/>
      <c r="AC16" s="2"/>
      <c r="AD16" s="6">
        <f t="shared" ca="1" si="3"/>
        <v>3067</v>
      </c>
      <c r="AE16" s="6"/>
      <c r="AF16" s="6"/>
      <c r="AH16" s="17"/>
      <c r="AI16" s="18"/>
      <c r="AJ16" s="19"/>
      <c r="AK16" s="6">
        <f t="shared" si="4"/>
        <v>0</v>
      </c>
      <c r="AL16" s="6"/>
      <c r="AM16" s="6"/>
      <c r="AO16" s="17">
        <v>6</v>
      </c>
      <c r="AP16" s="18"/>
      <c r="AQ16" s="19"/>
      <c r="AR16" s="17">
        <v>3.5</v>
      </c>
      <c r="AS16" s="18"/>
      <c r="AT16" s="19"/>
    </row>
    <row r="17" spans="1:46" ht="15" customHeight="1" x14ac:dyDescent="0.25">
      <c r="A17" s="2"/>
      <c r="B17" s="28">
        <v>44938</v>
      </c>
      <c r="C17" s="28"/>
      <c r="D17" s="28"/>
      <c r="E17" s="28"/>
      <c r="F17" s="29" t="s">
        <v>3</v>
      </c>
      <c r="G17" s="30"/>
      <c r="H17" s="17">
        <f t="shared" ca="1" si="0"/>
        <v>202</v>
      </c>
      <c r="I17" s="18"/>
      <c r="J17" s="19"/>
      <c r="K17" s="17">
        <v>0</v>
      </c>
      <c r="L17" s="18"/>
      <c r="M17" s="19"/>
      <c r="N17" s="6">
        <f t="shared" ca="1" si="1"/>
        <v>202</v>
      </c>
      <c r="O17" s="6"/>
      <c r="P17" s="6"/>
      <c r="Q17" s="24"/>
      <c r="R17" s="24"/>
      <c r="S17" s="24"/>
      <c r="T17" s="24">
        <v>573</v>
      </c>
      <c r="U17" s="24"/>
      <c r="V17" s="24"/>
      <c r="W17" s="24"/>
      <c r="X17" s="24"/>
      <c r="Y17" s="24"/>
      <c r="Z17" s="6">
        <f t="shared" si="2"/>
        <v>573</v>
      </c>
      <c r="AA17" s="6"/>
      <c r="AB17" s="6"/>
      <c r="AC17" s="2"/>
      <c r="AD17" s="6">
        <f t="shared" ca="1" si="3"/>
        <v>-371</v>
      </c>
      <c r="AE17" s="6"/>
      <c r="AF17" s="6"/>
      <c r="AH17" s="17"/>
      <c r="AI17" s="18"/>
      <c r="AJ17" s="19"/>
      <c r="AK17" s="6">
        <f t="shared" si="4"/>
        <v>0</v>
      </c>
      <c r="AL17" s="6"/>
      <c r="AM17" s="6"/>
      <c r="AO17" s="17">
        <v>6</v>
      </c>
      <c r="AP17" s="18"/>
      <c r="AQ17" s="19"/>
      <c r="AR17" s="17">
        <v>6</v>
      </c>
      <c r="AS17" s="18"/>
      <c r="AT17" s="19"/>
    </row>
    <row r="18" spans="1:46" ht="15" customHeight="1" x14ac:dyDescent="0.25">
      <c r="A18" s="2"/>
      <c r="B18" s="28">
        <v>44939</v>
      </c>
      <c r="C18" s="28"/>
      <c r="D18" s="28"/>
      <c r="E18" s="28"/>
      <c r="F18" s="31" t="s">
        <v>4</v>
      </c>
      <c r="G18" s="32"/>
      <c r="H18" s="17">
        <f t="shared" ca="1" si="0"/>
        <v>650</v>
      </c>
      <c r="I18" s="18"/>
      <c r="J18" s="19"/>
      <c r="K18" s="20">
        <v>0</v>
      </c>
      <c r="L18" s="21"/>
      <c r="M18" s="22"/>
      <c r="N18" s="23">
        <f t="shared" ca="1" si="1"/>
        <v>650</v>
      </c>
      <c r="O18" s="23"/>
      <c r="P18" s="23"/>
      <c r="Q18" s="26"/>
      <c r="R18" s="26"/>
      <c r="S18" s="26"/>
      <c r="T18" s="26"/>
      <c r="U18" s="26"/>
      <c r="V18" s="26"/>
      <c r="W18" s="26"/>
      <c r="X18" s="26"/>
      <c r="Y18" s="26"/>
      <c r="Z18" s="23">
        <f t="shared" si="2"/>
        <v>0</v>
      </c>
      <c r="AA18" s="23"/>
      <c r="AB18" s="23"/>
      <c r="AC18" s="2"/>
      <c r="AD18" s="23">
        <f t="shared" ca="1" si="3"/>
        <v>650</v>
      </c>
      <c r="AE18" s="23"/>
      <c r="AF18" s="23"/>
      <c r="AH18" s="20"/>
      <c r="AI18" s="21"/>
      <c r="AJ18" s="22"/>
      <c r="AK18" s="23">
        <f t="shared" si="4"/>
        <v>0</v>
      </c>
      <c r="AL18" s="23"/>
      <c r="AM18" s="23"/>
      <c r="AO18" s="20">
        <v>0</v>
      </c>
      <c r="AP18" s="21"/>
      <c r="AQ18" s="22"/>
      <c r="AR18" s="20">
        <v>0</v>
      </c>
      <c r="AS18" s="21"/>
      <c r="AT18" s="22"/>
    </row>
    <row r="19" spans="1:46" ht="15" customHeight="1" x14ac:dyDescent="0.25">
      <c r="A19" s="2"/>
      <c r="B19" s="28">
        <v>44940</v>
      </c>
      <c r="C19" s="28"/>
      <c r="D19" s="28"/>
      <c r="E19" s="28"/>
      <c r="F19" s="29" t="s">
        <v>5</v>
      </c>
      <c r="G19" s="30"/>
      <c r="H19" s="17">
        <f t="shared" ca="1" si="0"/>
        <v>186</v>
      </c>
      <c r="I19" s="18"/>
      <c r="J19" s="19"/>
      <c r="K19" s="17">
        <v>339</v>
      </c>
      <c r="L19" s="18"/>
      <c r="M19" s="19"/>
      <c r="N19" s="6">
        <f t="shared" ca="1" si="1"/>
        <v>525</v>
      </c>
      <c r="O19" s="6"/>
      <c r="P19" s="6"/>
      <c r="Q19" s="24"/>
      <c r="R19" s="24"/>
      <c r="S19" s="24"/>
      <c r="T19" s="24">
        <v>458.75</v>
      </c>
      <c r="U19" s="24"/>
      <c r="V19" s="24"/>
      <c r="W19" s="24"/>
      <c r="X19" s="24"/>
      <c r="Y19" s="24"/>
      <c r="Z19" s="6">
        <f t="shared" si="2"/>
        <v>458.75</v>
      </c>
      <c r="AA19" s="6"/>
      <c r="AB19" s="6"/>
      <c r="AC19" s="2"/>
      <c r="AD19" s="6">
        <f t="shared" ca="1" si="3"/>
        <v>66.25</v>
      </c>
      <c r="AE19" s="6"/>
      <c r="AF19" s="6"/>
      <c r="AH19" s="17"/>
      <c r="AI19" s="18"/>
      <c r="AJ19" s="19"/>
      <c r="AK19" s="6">
        <f t="shared" si="4"/>
        <v>0</v>
      </c>
      <c r="AL19" s="6"/>
      <c r="AM19" s="6"/>
      <c r="AO19" s="17">
        <v>3</v>
      </c>
      <c r="AP19" s="18"/>
      <c r="AQ19" s="19"/>
      <c r="AR19" s="17">
        <v>6</v>
      </c>
      <c r="AS19" s="18"/>
      <c r="AT19" s="19"/>
    </row>
    <row r="20" spans="1:46" ht="15" customHeight="1" x14ac:dyDescent="0.25">
      <c r="A20" s="2"/>
      <c r="B20" s="28">
        <v>44941</v>
      </c>
      <c r="C20" s="28"/>
      <c r="D20" s="28"/>
      <c r="E20" s="28"/>
      <c r="F20" s="29" t="s">
        <v>9</v>
      </c>
      <c r="G20" s="30"/>
      <c r="H20" s="17">
        <f t="shared" ca="1" si="0"/>
        <v>515</v>
      </c>
      <c r="I20" s="18"/>
      <c r="J20" s="19"/>
      <c r="K20" s="17">
        <v>172.5</v>
      </c>
      <c r="L20" s="18"/>
      <c r="M20" s="19"/>
      <c r="N20" s="6">
        <f t="shared" ca="1" si="1"/>
        <v>687.5</v>
      </c>
      <c r="O20" s="6"/>
      <c r="P20" s="6"/>
      <c r="Q20" s="24"/>
      <c r="R20" s="24"/>
      <c r="S20" s="24"/>
      <c r="T20" s="24">
        <v>23</v>
      </c>
      <c r="U20" s="24"/>
      <c r="V20" s="24"/>
      <c r="W20" s="24"/>
      <c r="X20" s="24"/>
      <c r="Y20" s="24"/>
      <c r="Z20" s="6">
        <f t="shared" si="2"/>
        <v>23</v>
      </c>
      <c r="AA20" s="6"/>
      <c r="AB20" s="6"/>
      <c r="AC20" s="2"/>
      <c r="AD20" s="6">
        <f t="shared" ca="1" si="3"/>
        <v>664.5</v>
      </c>
      <c r="AE20" s="6"/>
      <c r="AF20" s="6"/>
      <c r="AH20" s="17"/>
      <c r="AI20" s="18"/>
      <c r="AJ20" s="19"/>
      <c r="AK20" s="6">
        <f t="shared" si="4"/>
        <v>0</v>
      </c>
      <c r="AL20" s="6"/>
      <c r="AM20" s="6"/>
      <c r="AO20" s="17">
        <v>7</v>
      </c>
      <c r="AP20" s="18"/>
      <c r="AQ20" s="19"/>
      <c r="AR20" s="17">
        <v>4</v>
      </c>
      <c r="AS20" s="18"/>
      <c r="AT20" s="19"/>
    </row>
    <row r="21" spans="1:46" ht="15" customHeight="1" x14ac:dyDescent="0.25">
      <c r="A21" s="2"/>
      <c r="B21" s="28">
        <v>44942</v>
      </c>
      <c r="C21" s="28"/>
      <c r="D21" s="28"/>
      <c r="E21" s="28"/>
      <c r="F21" s="29" t="s">
        <v>10</v>
      </c>
      <c r="G21" s="30"/>
      <c r="H21" s="17">
        <f t="shared" ca="1" si="0"/>
        <v>554</v>
      </c>
      <c r="I21" s="18"/>
      <c r="J21" s="19"/>
      <c r="K21" s="17">
        <v>97</v>
      </c>
      <c r="L21" s="18"/>
      <c r="M21" s="19"/>
      <c r="N21" s="6">
        <f t="shared" ca="1" si="1"/>
        <v>651</v>
      </c>
      <c r="O21" s="6"/>
      <c r="P21" s="6"/>
      <c r="Q21" s="27">
        <v>15000</v>
      </c>
      <c r="R21" s="27"/>
      <c r="S21" s="27"/>
      <c r="T21" s="27">
        <v>637</v>
      </c>
      <c r="U21" s="27"/>
      <c r="V21" s="27"/>
      <c r="W21" s="27"/>
      <c r="X21" s="27"/>
      <c r="Y21" s="27"/>
      <c r="Z21" s="6">
        <f t="shared" si="2"/>
        <v>15637</v>
      </c>
      <c r="AA21" s="6"/>
      <c r="AB21" s="6"/>
      <c r="AC21" s="2"/>
      <c r="AD21" s="6">
        <f t="shared" ca="1" si="3"/>
        <v>-14986</v>
      </c>
      <c r="AE21" s="6"/>
      <c r="AF21" s="6"/>
      <c r="AH21" s="17">
        <v>15700</v>
      </c>
      <c r="AI21" s="18"/>
      <c r="AJ21" s="19"/>
      <c r="AK21" s="6">
        <f t="shared" si="4"/>
        <v>-700</v>
      </c>
      <c r="AL21" s="6"/>
      <c r="AM21" s="6"/>
      <c r="AO21" s="17">
        <v>7</v>
      </c>
      <c r="AP21" s="18"/>
      <c r="AQ21" s="19"/>
      <c r="AR21" s="17">
        <v>8</v>
      </c>
      <c r="AS21" s="18"/>
      <c r="AT21" s="19"/>
    </row>
    <row r="22" spans="1:46" ht="15" customHeight="1" x14ac:dyDescent="0.25">
      <c r="A22" s="2"/>
      <c r="B22" s="28">
        <v>44943</v>
      </c>
      <c r="C22" s="28"/>
      <c r="D22" s="28"/>
      <c r="E22" s="28"/>
      <c r="F22" s="29" t="s">
        <v>2</v>
      </c>
      <c r="G22" s="30"/>
      <c r="H22" s="17">
        <f t="shared" ca="1" si="0"/>
        <v>618</v>
      </c>
      <c r="I22" s="18"/>
      <c r="J22" s="19"/>
      <c r="K22" s="17">
        <v>0</v>
      </c>
      <c r="L22" s="18"/>
      <c r="M22" s="19"/>
      <c r="N22" s="6">
        <f t="shared" ca="1" si="1"/>
        <v>618</v>
      </c>
      <c r="O22" s="6"/>
      <c r="P22" s="6"/>
      <c r="Q22" s="24"/>
      <c r="R22" s="24"/>
      <c r="S22" s="24"/>
      <c r="T22" s="24">
        <v>272.32</v>
      </c>
      <c r="U22" s="24"/>
      <c r="V22" s="24"/>
      <c r="W22" s="24"/>
      <c r="X22" s="24"/>
      <c r="Y22" s="24"/>
      <c r="Z22" s="6">
        <f t="shared" si="2"/>
        <v>272.32</v>
      </c>
      <c r="AA22" s="6"/>
      <c r="AB22" s="6"/>
      <c r="AC22" s="2"/>
      <c r="AD22" s="6">
        <f t="shared" ca="1" si="3"/>
        <v>345.68</v>
      </c>
      <c r="AE22" s="6"/>
      <c r="AF22" s="6"/>
      <c r="AH22" s="17"/>
      <c r="AI22" s="18"/>
      <c r="AJ22" s="19"/>
      <c r="AK22" s="6">
        <f t="shared" si="4"/>
        <v>0</v>
      </c>
      <c r="AL22" s="6"/>
      <c r="AM22" s="6"/>
      <c r="AO22" s="17">
        <v>3</v>
      </c>
      <c r="AP22" s="18"/>
      <c r="AQ22" s="19"/>
      <c r="AR22" s="17">
        <v>0.75</v>
      </c>
      <c r="AS22" s="18"/>
      <c r="AT22" s="19"/>
    </row>
    <row r="23" spans="1:46" ht="15" customHeight="1" x14ac:dyDescent="0.25">
      <c r="A23" s="2"/>
      <c r="B23" s="28">
        <v>44944</v>
      </c>
      <c r="C23" s="28"/>
      <c r="D23" s="28"/>
      <c r="E23" s="28"/>
      <c r="F23" s="29" t="s">
        <v>8</v>
      </c>
      <c r="G23" s="30"/>
      <c r="H23" s="17">
        <f t="shared" ca="1" si="0"/>
        <v>1100</v>
      </c>
      <c r="I23" s="18"/>
      <c r="J23" s="19"/>
      <c r="K23" s="17">
        <v>1052</v>
      </c>
      <c r="L23" s="18"/>
      <c r="M23" s="19"/>
      <c r="N23" s="6">
        <f t="shared" ca="1" si="1"/>
        <v>2152</v>
      </c>
      <c r="O23" s="6"/>
      <c r="P23" s="6"/>
      <c r="Q23" s="24"/>
      <c r="R23" s="24"/>
      <c r="S23" s="24"/>
      <c r="T23" s="24">
        <v>826</v>
      </c>
      <c r="U23" s="24"/>
      <c r="V23" s="24"/>
      <c r="W23" s="24"/>
      <c r="X23" s="24"/>
      <c r="Y23" s="24"/>
      <c r="Z23" s="6">
        <f t="shared" si="2"/>
        <v>826</v>
      </c>
      <c r="AA23" s="6"/>
      <c r="AB23" s="6"/>
      <c r="AC23" s="2"/>
      <c r="AD23" s="6">
        <f t="shared" ca="1" si="3"/>
        <v>1326</v>
      </c>
      <c r="AE23" s="6"/>
      <c r="AF23" s="6"/>
      <c r="AH23" s="17"/>
      <c r="AI23" s="18"/>
      <c r="AJ23" s="19"/>
      <c r="AK23" s="6">
        <f t="shared" si="4"/>
        <v>0</v>
      </c>
      <c r="AL23" s="6"/>
      <c r="AM23" s="6"/>
      <c r="AO23" s="17">
        <v>6</v>
      </c>
      <c r="AP23" s="18"/>
      <c r="AQ23" s="19"/>
      <c r="AR23" s="17">
        <v>5</v>
      </c>
      <c r="AS23" s="18"/>
      <c r="AT23" s="19"/>
    </row>
    <row r="24" spans="1:46" ht="15" customHeight="1" x14ac:dyDescent="0.25">
      <c r="A24" s="2"/>
      <c r="B24" s="28">
        <v>44945</v>
      </c>
      <c r="C24" s="28"/>
      <c r="D24" s="28"/>
      <c r="E24" s="28"/>
      <c r="F24" s="29" t="s">
        <v>3</v>
      </c>
      <c r="G24" s="30"/>
      <c r="H24" s="17">
        <f t="shared" ca="1" si="0"/>
        <v>1045</v>
      </c>
      <c r="I24" s="18"/>
      <c r="J24" s="19"/>
      <c r="K24" s="17">
        <v>970</v>
      </c>
      <c r="L24" s="18"/>
      <c r="M24" s="19"/>
      <c r="N24" s="6">
        <f t="shared" ca="1" si="1"/>
        <v>2015</v>
      </c>
      <c r="O24" s="6"/>
      <c r="P24" s="6"/>
      <c r="Q24" s="24">
        <v>713</v>
      </c>
      <c r="R24" s="24"/>
      <c r="S24" s="24"/>
      <c r="T24" s="24"/>
      <c r="U24" s="24"/>
      <c r="V24" s="24"/>
      <c r="W24" s="24"/>
      <c r="X24" s="24"/>
      <c r="Y24" s="24"/>
      <c r="Z24" s="6">
        <f t="shared" si="2"/>
        <v>713</v>
      </c>
      <c r="AA24" s="6"/>
      <c r="AB24" s="6"/>
      <c r="AC24" s="2"/>
      <c r="AD24" s="6">
        <f t="shared" ca="1" si="3"/>
        <v>1302</v>
      </c>
      <c r="AE24" s="6"/>
      <c r="AF24" s="6"/>
      <c r="AH24" s="17"/>
      <c r="AI24" s="18"/>
      <c r="AJ24" s="19"/>
      <c r="AK24" s="6">
        <f t="shared" si="4"/>
        <v>713</v>
      </c>
      <c r="AL24" s="6"/>
      <c r="AM24" s="6"/>
      <c r="AO24" s="17">
        <v>12</v>
      </c>
      <c r="AP24" s="18"/>
      <c r="AQ24" s="19"/>
      <c r="AR24" s="17">
        <v>13</v>
      </c>
      <c r="AS24" s="18"/>
      <c r="AT24" s="19"/>
    </row>
    <row r="25" spans="1:46" ht="15" customHeight="1" x14ac:dyDescent="0.25">
      <c r="A25" s="2"/>
      <c r="B25" s="28">
        <v>44946</v>
      </c>
      <c r="C25" s="28"/>
      <c r="D25" s="28"/>
      <c r="E25" s="28"/>
      <c r="F25" s="31" t="s">
        <v>4</v>
      </c>
      <c r="G25" s="32"/>
      <c r="H25" s="17">
        <f t="shared" ca="1" si="0"/>
        <v>566</v>
      </c>
      <c r="I25" s="18"/>
      <c r="J25" s="19"/>
      <c r="K25" s="20">
        <v>0</v>
      </c>
      <c r="L25" s="21"/>
      <c r="M25" s="22"/>
      <c r="N25" s="23">
        <f t="shared" ca="1" si="1"/>
        <v>566</v>
      </c>
      <c r="O25" s="23"/>
      <c r="P25" s="23"/>
      <c r="Q25" s="26"/>
      <c r="R25" s="26"/>
      <c r="S25" s="26"/>
      <c r="T25" s="26"/>
      <c r="U25" s="26"/>
      <c r="V25" s="26"/>
      <c r="W25" s="26"/>
      <c r="X25" s="26"/>
      <c r="Y25" s="26"/>
      <c r="Z25" s="23">
        <f t="shared" si="2"/>
        <v>0</v>
      </c>
      <c r="AA25" s="23"/>
      <c r="AB25" s="23"/>
      <c r="AC25" s="2"/>
      <c r="AD25" s="23">
        <f t="shared" ca="1" si="3"/>
        <v>566</v>
      </c>
      <c r="AE25" s="23"/>
      <c r="AF25" s="23"/>
      <c r="AH25" s="20"/>
      <c r="AI25" s="21"/>
      <c r="AJ25" s="22"/>
      <c r="AK25" s="23">
        <f t="shared" si="4"/>
        <v>0</v>
      </c>
      <c r="AL25" s="23"/>
      <c r="AM25" s="23"/>
      <c r="AO25" s="20">
        <v>0</v>
      </c>
      <c r="AP25" s="21"/>
      <c r="AQ25" s="22"/>
      <c r="AR25" s="20">
        <v>0</v>
      </c>
      <c r="AS25" s="21"/>
      <c r="AT25" s="22"/>
    </row>
    <row r="26" spans="1:46" ht="15" customHeight="1" x14ac:dyDescent="0.25">
      <c r="A26" s="2"/>
      <c r="B26" s="28">
        <v>44947</v>
      </c>
      <c r="C26" s="28"/>
      <c r="D26" s="28"/>
      <c r="E26" s="28"/>
      <c r="F26" s="29" t="s">
        <v>5</v>
      </c>
      <c r="G26" s="30"/>
      <c r="H26" s="17">
        <f t="shared" ca="1" si="0"/>
        <v>1120</v>
      </c>
      <c r="I26" s="18"/>
      <c r="J26" s="19"/>
      <c r="K26" s="17">
        <v>4277</v>
      </c>
      <c r="L26" s="18"/>
      <c r="M26" s="19"/>
      <c r="N26" s="6">
        <f t="shared" ca="1" si="1"/>
        <v>5397</v>
      </c>
      <c r="O26" s="6"/>
      <c r="P26" s="6"/>
      <c r="Q26" s="24"/>
      <c r="R26" s="24"/>
      <c r="S26" s="24"/>
      <c r="T26" s="24">
        <v>240</v>
      </c>
      <c r="U26" s="24"/>
      <c r="V26" s="24"/>
      <c r="W26" s="24"/>
      <c r="X26" s="24"/>
      <c r="Y26" s="24"/>
      <c r="Z26" s="6">
        <f t="shared" si="2"/>
        <v>240</v>
      </c>
      <c r="AA26" s="6"/>
      <c r="AB26" s="6"/>
      <c r="AC26" s="2"/>
      <c r="AD26" s="6">
        <f t="shared" ca="1" si="3"/>
        <v>5157</v>
      </c>
      <c r="AE26" s="6"/>
      <c r="AF26" s="6"/>
      <c r="AH26" s="17"/>
      <c r="AI26" s="18"/>
      <c r="AJ26" s="19"/>
      <c r="AK26" s="6">
        <f t="shared" si="4"/>
        <v>0</v>
      </c>
      <c r="AL26" s="6"/>
      <c r="AM26" s="6"/>
      <c r="AO26" s="17">
        <v>3</v>
      </c>
      <c r="AP26" s="18"/>
      <c r="AQ26" s="19"/>
      <c r="AR26" s="17">
        <v>14.5</v>
      </c>
      <c r="AS26" s="18"/>
      <c r="AT26" s="19"/>
    </row>
    <row r="27" spans="1:46" ht="15" customHeight="1" x14ac:dyDescent="0.25">
      <c r="A27" s="2"/>
      <c r="B27" s="28">
        <v>44948</v>
      </c>
      <c r="C27" s="28"/>
      <c r="D27" s="28"/>
      <c r="E27" s="28"/>
      <c r="F27" s="29" t="s">
        <v>9</v>
      </c>
      <c r="G27" s="30"/>
      <c r="H27" s="17">
        <f t="shared" ca="1" si="0"/>
        <v>20</v>
      </c>
      <c r="I27" s="18"/>
      <c r="J27" s="19"/>
      <c r="K27" s="17">
        <v>1541</v>
      </c>
      <c r="L27" s="18"/>
      <c r="M27" s="19"/>
      <c r="N27" s="6">
        <f t="shared" ca="1" si="1"/>
        <v>1561</v>
      </c>
      <c r="O27" s="6"/>
      <c r="P27" s="6"/>
      <c r="Q27" s="24">
        <v>2500</v>
      </c>
      <c r="R27" s="24"/>
      <c r="S27" s="24"/>
      <c r="T27" s="24">
        <v>180</v>
      </c>
      <c r="U27" s="24"/>
      <c r="V27" s="24"/>
      <c r="W27" s="24"/>
      <c r="X27" s="24"/>
      <c r="Y27" s="24"/>
      <c r="Z27" s="6">
        <f t="shared" si="2"/>
        <v>2680</v>
      </c>
      <c r="AA27" s="6"/>
      <c r="AB27" s="6"/>
      <c r="AC27" s="2"/>
      <c r="AD27" s="6">
        <f t="shared" ca="1" si="3"/>
        <v>-1119</v>
      </c>
      <c r="AE27" s="6"/>
      <c r="AF27" s="6"/>
      <c r="AH27" s="17">
        <v>4350</v>
      </c>
      <c r="AI27" s="18"/>
      <c r="AJ27" s="19"/>
      <c r="AK27" s="6">
        <f t="shared" si="4"/>
        <v>-1850</v>
      </c>
      <c r="AL27" s="6"/>
      <c r="AM27" s="6"/>
      <c r="AO27" s="17">
        <v>9</v>
      </c>
      <c r="AP27" s="18"/>
      <c r="AQ27" s="19"/>
      <c r="AR27" s="17">
        <v>10.75</v>
      </c>
      <c r="AS27" s="18"/>
      <c r="AT27" s="19"/>
    </row>
    <row r="28" spans="1:46" ht="15" customHeight="1" x14ac:dyDescent="0.25">
      <c r="A28" s="2"/>
      <c r="B28" s="28">
        <v>44949</v>
      </c>
      <c r="C28" s="28"/>
      <c r="D28" s="28"/>
      <c r="E28" s="28"/>
      <c r="F28" s="29" t="s">
        <v>10</v>
      </c>
      <c r="G28" s="30"/>
      <c r="H28" s="17">
        <f t="shared" ca="1" si="0"/>
        <v>452</v>
      </c>
      <c r="I28" s="18"/>
      <c r="J28" s="19"/>
      <c r="K28" s="17">
        <v>329</v>
      </c>
      <c r="L28" s="18"/>
      <c r="M28" s="19"/>
      <c r="N28" s="6">
        <f t="shared" ca="1" si="1"/>
        <v>781</v>
      </c>
      <c r="O28" s="6"/>
      <c r="P28" s="6"/>
      <c r="Q28" s="24"/>
      <c r="R28" s="24"/>
      <c r="S28" s="24"/>
      <c r="T28" s="24"/>
      <c r="U28" s="24"/>
      <c r="V28" s="24"/>
      <c r="W28" s="24"/>
      <c r="X28" s="24"/>
      <c r="Y28" s="24"/>
      <c r="Z28" s="6">
        <f t="shared" si="2"/>
        <v>0</v>
      </c>
      <c r="AA28" s="6"/>
      <c r="AB28" s="6"/>
      <c r="AC28" s="2"/>
      <c r="AD28" s="6">
        <f t="shared" ca="1" si="3"/>
        <v>781</v>
      </c>
      <c r="AE28" s="6"/>
      <c r="AF28" s="6"/>
      <c r="AH28" s="17"/>
      <c r="AI28" s="18"/>
      <c r="AJ28" s="19"/>
      <c r="AK28" s="6">
        <f t="shared" si="4"/>
        <v>0</v>
      </c>
      <c r="AL28" s="6"/>
      <c r="AM28" s="6"/>
      <c r="AO28" s="17">
        <v>6</v>
      </c>
      <c r="AP28" s="18"/>
      <c r="AQ28" s="19"/>
      <c r="AR28" s="17">
        <v>5.5</v>
      </c>
      <c r="AS28" s="18"/>
      <c r="AT28" s="19"/>
    </row>
    <row r="29" spans="1:46" ht="15" customHeight="1" x14ac:dyDescent="0.25">
      <c r="A29" s="2"/>
      <c r="B29" s="28">
        <v>44950</v>
      </c>
      <c r="C29" s="28"/>
      <c r="D29" s="28"/>
      <c r="E29" s="28"/>
      <c r="F29" s="29" t="s">
        <v>2</v>
      </c>
      <c r="G29" s="30"/>
      <c r="H29" s="17">
        <f t="shared" ca="1" si="0"/>
        <v>867</v>
      </c>
      <c r="I29" s="18"/>
      <c r="J29" s="19"/>
      <c r="K29" s="17">
        <v>0</v>
      </c>
      <c r="L29" s="18"/>
      <c r="M29" s="19"/>
      <c r="N29" s="6">
        <f t="shared" ca="1" si="1"/>
        <v>867</v>
      </c>
      <c r="O29" s="6"/>
      <c r="P29" s="6"/>
      <c r="Q29" s="24"/>
      <c r="R29" s="24"/>
      <c r="S29" s="24"/>
      <c r="T29" s="24">
        <v>143</v>
      </c>
      <c r="U29" s="24"/>
      <c r="V29" s="24"/>
      <c r="W29" s="24"/>
      <c r="X29" s="24"/>
      <c r="Y29" s="24"/>
      <c r="Z29" s="6">
        <f t="shared" si="2"/>
        <v>143</v>
      </c>
      <c r="AA29" s="6"/>
      <c r="AB29" s="6"/>
      <c r="AC29" s="2"/>
      <c r="AD29" s="6">
        <f t="shared" ca="1" si="3"/>
        <v>724</v>
      </c>
      <c r="AE29" s="6"/>
      <c r="AF29" s="6"/>
      <c r="AH29" s="17"/>
      <c r="AI29" s="18"/>
      <c r="AJ29" s="19"/>
      <c r="AK29" s="6">
        <f t="shared" si="4"/>
        <v>0</v>
      </c>
      <c r="AL29" s="6"/>
      <c r="AM29" s="6"/>
      <c r="AO29" s="17">
        <v>12</v>
      </c>
      <c r="AP29" s="18"/>
      <c r="AQ29" s="19"/>
      <c r="AR29" s="17">
        <v>13</v>
      </c>
      <c r="AS29" s="18"/>
      <c r="AT29" s="19"/>
    </row>
    <row r="30" spans="1:46" ht="15" customHeight="1" x14ac:dyDescent="0.25">
      <c r="A30" s="2"/>
      <c r="B30" s="28">
        <v>44951</v>
      </c>
      <c r="C30" s="28"/>
      <c r="D30" s="28"/>
      <c r="E30" s="28"/>
      <c r="F30" s="29" t="s">
        <v>8</v>
      </c>
      <c r="G30" s="30"/>
      <c r="H30" s="17">
        <f t="shared" ca="1" si="0"/>
        <v>179</v>
      </c>
      <c r="I30" s="18"/>
      <c r="J30" s="19"/>
      <c r="K30" s="17">
        <v>1934</v>
      </c>
      <c r="L30" s="18"/>
      <c r="M30" s="19"/>
      <c r="N30" s="6">
        <f t="shared" ca="1" si="1"/>
        <v>2113</v>
      </c>
      <c r="O30" s="6"/>
      <c r="P30" s="6"/>
      <c r="Q30" s="24"/>
      <c r="R30" s="24"/>
      <c r="S30" s="24"/>
      <c r="T30" s="24">
        <v>130</v>
      </c>
      <c r="U30" s="24"/>
      <c r="V30" s="24"/>
      <c r="W30" s="24"/>
      <c r="X30" s="24"/>
      <c r="Y30" s="24"/>
      <c r="Z30" s="6">
        <f t="shared" si="2"/>
        <v>130</v>
      </c>
      <c r="AA30" s="6"/>
      <c r="AB30" s="6"/>
      <c r="AC30" s="2"/>
      <c r="AD30" s="6">
        <f t="shared" ca="1" si="3"/>
        <v>1983</v>
      </c>
      <c r="AE30" s="6"/>
      <c r="AF30" s="6"/>
      <c r="AH30" s="17"/>
      <c r="AI30" s="18"/>
      <c r="AJ30" s="19"/>
      <c r="AK30" s="6">
        <f t="shared" si="4"/>
        <v>0</v>
      </c>
      <c r="AL30" s="6"/>
      <c r="AM30" s="6"/>
      <c r="AO30" s="17">
        <v>13</v>
      </c>
      <c r="AP30" s="18"/>
      <c r="AQ30" s="19"/>
      <c r="AR30" s="17">
        <v>9</v>
      </c>
      <c r="AS30" s="18"/>
      <c r="AT30" s="19"/>
    </row>
    <row r="31" spans="1:46" ht="15" customHeight="1" x14ac:dyDescent="0.25">
      <c r="A31" s="2"/>
      <c r="B31" s="28">
        <v>44952</v>
      </c>
      <c r="C31" s="28"/>
      <c r="D31" s="28"/>
      <c r="E31" s="28"/>
      <c r="F31" s="29" t="s">
        <v>3</v>
      </c>
      <c r="G31" s="30"/>
      <c r="H31" s="17">
        <f t="shared" ca="1" si="0"/>
        <v>68</v>
      </c>
      <c r="I31" s="18"/>
      <c r="J31" s="19"/>
      <c r="K31" s="17">
        <v>2432</v>
      </c>
      <c r="L31" s="18"/>
      <c r="M31" s="19"/>
      <c r="N31" s="6">
        <f t="shared" ca="1" si="1"/>
        <v>2500</v>
      </c>
      <c r="O31" s="6"/>
      <c r="P31" s="6"/>
      <c r="Q31" s="24"/>
      <c r="R31" s="24"/>
      <c r="S31" s="24"/>
      <c r="T31" s="24">
        <v>4744.55</v>
      </c>
      <c r="U31" s="24"/>
      <c r="V31" s="24"/>
      <c r="W31" s="24"/>
      <c r="X31" s="24"/>
      <c r="Y31" s="24"/>
      <c r="Z31" s="6">
        <f t="shared" si="2"/>
        <v>4744.55</v>
      </c>
      <c r="AA31" s="6"/>
      <c r="AB31" s="6"/>
      <c r="AC31" s="2"/>
      <c r="AD31" s="6">
        <f t="shared" ca="1" si="3"/>
        <v>-2244.5500000000002</v>
      </c>
      <c r="AE31" s="6"/>
      <c r="AF31" s="6"/>
      <c r="AH31" s="17">
        <v>1950</v>
      </c>
      <c r="AI31" s="18"/>
      <c r="AJ31" s="19"/>
      <c r="AK31" s="6">
        <f t="shared" si="4"/>
        <v>-1950</v>
      </c>
      <c r="AL31" s="6"/>
      <c r="AM31" s="6"/>
      <c r="AO31" s="17">
        <v>8</v>
      </c>
      <c r="AP31" s="18"/>
      <c r="AQ31" s="19"/>
      <c r="AR31" s="17">
        <v>6</v>
      </c>
      <c r="AS31" s="18"/>
      <c r="AT31" s="19"/>
    </row>
    <row r="32" spans="1:46" ht="15" customHeight="1" x14ac:dyDescent="0.25">
      <c r="A32" s="2"/>
      <c r="B32" s="28">
        <v>44953</v>
      </c>
      <c r="C32" s="28"/>
      <c r="D32" s="28"/>
      <c r="E32" s="28"/>
      <c r="F32" s="31" t="s">
        <v>4</v>
      </c>
      <c r="G32" s="32"/>
      <c r="H32" s="17">
        <f t="shared" ca="1" si="0"/>
        <v>236</v>
      </c>
      <c r="I32" s="18"/>
      <c r="J32" s="19"/>
      <c r="K32" s="20">
        <v>0</v>
      </c>
      <c r="L32" s="21"/>
      <c r="M32" s="22"/>
      <c r="N32" s="23">
        <f t="shared" ca="1" si="1"/>
        <v>236</v>
      </c>
      <c r="O32" s="23"/>
      <c r="P32" s="23"/>
      <c r="Q32" s="26"/>
      <c r="R32" s="26"/>
      <c r="S32" s="26"/>
      <c r="T32" s="26"/>
      <c r="U32" s="26"/>
      <c r="V32" s="26"/>
      <c r="W32" s="26"/>
      <c r="X32" s="26"/>
      <c r="Y32" s="26"/>
      <c r="Z32" s="23">
        <f t="shared" si="2"/>
        <v>0</v>
      </c>
      <c r="AA32" s="23"/>
      <c r="AB32" s="23"/>
      <c r="AC32" s="2"/>
      <c r="AD32" s="23">
        <f t="shared" ca="1" si="3"/>
        <v>236</v>
      </c>
      <c r="AE32" s="23"/>
      <c r="AF32" s="23"/>
      <c r="AH32" s="20"/>
      <c r="AI32" s="21"/>
      <c r="AJ32" s="22"/>
      <c r="AK32" s="23">
        <f t="shared" si="4"/>
        <v>0</v>
      </c>
      <c r="AL32" s="23"/>
      <c r="AM32" s="23"/>
      <c r="AO32" s="20">
        <v>0</v>
      </c>
      <c r="AP32" s="21"/>
      <c r="AQ32" s="22"/>
      <c r="AR32" s="20">
        <v>0</v>
      </c>
      <c r="AS32" s="21"/>
      <c r="AT32" s="22"/>
    </row>
    <row r="33" spans="1:46" ht="15" customHeight="1" x14ac:dyDescent="0.25">
      <c r="A33" s="2"/>
      <c r="B33" s="28">
        <v>44954</v>
      </c>
      <c r="C33" s="28"/>
      <c r="D33" s="28"/>
      <c r="E33" s="28"/>
      <c r="F33" s="29" t="s">
        <v>5</v>
      </c>
      <c r="G33" s="30"/>
      <c r="H33" s="17">
        <f t="shared" ca="1" si="0"/>
        <v>426</v>
      </c>
      <c r="I33" s="18"/>
      <c r="J33" s="19"/>
      <c r="K33" s="17">
        <v>120</v>
      </c>
      <c r="L33" s="18"/>
      <c r="M33" s="19"/>
      <c r="N33" s="6">
        <f t="shared" ca="1" si="1"/>
        <v>546</v>
      </c>
      <c r="O33" s="6"/>
      <c r="P33" s="6"/>
      <c r="Q33" s="24"/>
      <c r="R33" s="24"/>
      <c r="S33" s="24"/>
      <c r="T33" s="24">
        <v>986</v>
      </c>
      <c r="U33" s="24"/>
      <c r="V33" s="24"/>
      <c r="W33" s="24"/>
      <c r="X33" s="24"/>
      <c r="Y33" s="24"/>
      <c r="Z33" s="6">
        <f t="shared" si="2"/>
        <v>986</v>
      </c>
      <c r="AA33" s="6"/>
      <c r="AB33" s="6"/>
      <c r="AC33" s="2"/>
      <c r="AD33" s="6">
        <f t="shared" ca="1" si="3"/>
        <v>-440</v>
      </c>
      <c r="AE33" s="6"/>
      <c r="AF33" s="6"/>
      <c r="AH33" s="17"/>
      <c r="AI33" s="18"/>
      <c r="AJ33" s="19"/>
      <c r="AK33" s="6">
        <f t="shared" si="4"/>
        <v>0</v>
      </c>
      <c r="AL33" s="6"/>
      <c r="AM33" s="6"/>
      <c r="AO33" s="17">
        <v>7</v>
      </c>
      <c r="AP33" s="18"/>
      <c r="AQ33" s="19"/>
      <c r="AR33" s="17">
        <v>5.25</v>
      </c>
      <c r="AS33" s="18"/>
      <c r="AT33" s="19"/>
    </row>
    <row r="34" spans="1:46" ht="15" customHeight="1" x14ac:dyDescent="0.25">
      <c r="A34" s="2"/>
      <c r="B34" s="28">
        <v>44955</v>
      </c>
      <c r="C34" s="28"/>
      <c r="D34" s="28"/>
      <c r="E34" s="28"/>
      <c r="F34" s="29" t="s">
        <v>9</v>
      </c>
      <c r="G34" s="30"/>
      <c r="H34" s="17">
        <f t="shared" ca="1" si="0"/>
        <v>918</v>
      </c>
      <c r="I34" s="18"/>
      <c r="J34" s="19"/>
      <c r="K34" s="17">
        <v>370</v>
      </c>
      <c r="L34" s="18"/>
      <c r="M34" s="19"/>
      <c r="N34" s="6">
        <f t="shared" ca="1" si="1"/>
        <v>1288</v>
      </c>
      <c r="O34" s="6"/>
      <c r="P34" s="6"/>
      <c r="Q34" s="24"/>
      <c r="R34" s="24"/>
      <c r="S34" s="24"/>
      <c r="T34" s="24">
        <v>57.5</v>
      </c>
      <c r="U34" s="24"/>
      <c r="V34" s="24"/>
      <c r="W34" s="24"/>
      <c r="X34" s="24"/>
      <c r="Y34" s="24"/>
      <c r="Z34" s="6">
        <f t="shared" si="2"/>
        <v>57.5</v>
      </c>
      <c r="AA34" s="6"/>
      <c r="AB34" s="6"/>
      <c r="AC34" s="2"/>
      <c r="AD34" s="6">
        <f t="shared" ca="1" si="3"/>
        <v>1230.5</v>
      </c>
      <c r="AE34" s="6"/>
      <c r="AF34" s="6"/>
      <c r="AH34" s="17">
        <v>700</v>
      </c>
      <c r="AI34" s="18"/>
      <c r="AJ34" s="19"/>
      <c r="AK34" s="6">
        <f t="shared" si="4"/>
        <v>-700</v>
      </c>
      <c r="AL34" s="6"/>
      <c r="AM34" s="6"/>
      <c r="AO34" s="17">
        <v>9</v>
      </c>
      <c r="AP34" s="18"/>
      <c r="AQ34" s="19"/>
      <c r="AR34" s="17">
        <v>8</v>
      </c>
      <c r="AS34" s="18"/>
      <c r="AT34" s="19"/>
    </row>
    <row r="35" spans="1:46" ht="15" customHeight="1" x14ac:dyDescent="0.25">
      <c r="A35" s="2"/>
      <c r="B35" s="28">
        <v>44956</v>
      </c>
      <c r="C35" s="28"/>
      <c r="D35" s="28"/>
      <c r="E35" s="28"/>
      <c r="F35" s="29" t="s">
        <v>10</v>
      </c>
      <c r="G35" s="30"/>
      <c r="H35" s="17">
        <f t="shared" ca="1" si="0"/>
        <v>108</v>
      </c>
      <c r="I35" s="18"/>
      <c r="J35" s="19"/>
      <c r="K35" s="17">
        <v>1719</v>
      </c>
      <c r="L35" s="18"/>
      <c r="M35" s="19"/>
      <c r="N35" s="6">
        <f t="shared" ca="1" si="1"/>
        <v>1827</v>
      </c>
      <c r="O35" s="6"/>
      <c r="P35" s="6"/>
      <c r="Q35" s="24"/>
      <c r="R35" s="24"/>
      <c r="S35" s="24"/>
      <c r="T35" s="24">
        <v>345</v>
      </c>
      <c r="U35" s="24"/>
      <c r="V35" s="24"/>
      <c r="W35" s="24"/>
      <c r="X35" s="24"/>
      <c r="Y35" s="24"/>
      <c r="Z35" s="6">
        <f t="shared" si="2"/>
        <v>345</v>
      </c>
      <c r="AA35" s="6"/>
      <c r="AB35" s="6"/>
      <c r="AC35" s="2"/>
      <c r="AD35" s="6">
        <f t="shared" ca="1" si="3"/>
        <v>1482</v>
      </c>
      <c r="AE35" s="6"/>
      <c r="AF35" s="6"/>
      <c r="AH35" s="17"/>
      <c r="AI35" s="18"/>
      <c r="AJ35" s="19"/>
      <c r="AK35" s="6">
        <f t="shared" si="4"/>
        <v>0</v>
      </c>
      <c r="AL35" s="6"/>
      <c r="AM35" s="6"/>
      <c r="AO35" s="17">
        <v>5</v>
      </c>
      <c r="AP35" s="18"/>
      <c r="AQ35" s="19"/>
      <c r="AR35" s="17">
        <v>4</v>
      </c>
      <c r="AS35" s="18"/>
      <c r="AT35" s="19"/>
    </row>
    <row r="36" spans="1:46" ht="15" customHeight="1" x14ac:dyDescent="0.25">
      <c r="A36" s="2"/>
      <c r="B36" s="28">
        <v>44957</v>
      </c>
      <c r="C36" s="28"/>
      <c r="D36" s="28"/>
      <c r="E36" s="28"/>
      <c r="F36" s="29" t="s">
        <v>2</v>
      </c>
      <c r="G36" s="30"/>
      <c r="H36" s="17">
        <f t="shared" ca="1" si="0"/>
        <v>557</v>
      </c>
      <c r="I36" s="18"/>
      <c r="J36" s="19"/>
      <c r="K36" s="17">
        <v>1845</v>
      </c>
      <c r="L36" s="18"/>
      <c r="M36" s="19"/>
      <c r="N36" s="6">
        <f t="shared" ca="1" si="1"/>
        <v>2402</v>
      </c>
      <c r="O36" s="6"/>
      <c r="P36" s="6"/>
      <c r="Q36" s="24"/>
      <c r="R36" s="24"/>
      <c r="S36" s="24"/>
      <c r="T36" s="24">
        <v>828</v>
      </c>
      <c r="U36" s="24"/>
      <c r="V36" s="24"/>
      <c r="W36" s="24"/>
      <c r="X36" s="24"/>
      <c r="Y36" s="24"/>
      <c r="Z36" s="6">
        <f t="shared" si="2"/>
        <v>828</v>
      </c>
      <c r="AA36" s="6"/>
      <c r="AB36" s="6"/>
      <c r="AC36" s="2"/>
      <c r="AD36" s="6">
        <f t="shared" ca="1" si="3"/>
        <v>1574</v>
      </c>
      <c r="AE36" s="6"/>
      <c r="AF36" s="6"/>
      <c r="AH36" s="17">
        <v>650</v>
      </c>
      <c r="AI36" s="18"/>
      <c r="AJ36" s="19"/>
      <c r="AK36" s="6">
        <f t="shared" si="4"/>
        <v>-650</v>
      </c>
      <c r="AL36" s="6"/>
      <c r="AM36" s="6"/>
      <c r="AO36" s="17">
        <v>1</v>
      </c>
      <c r="AP36" s="18"/>
      <c r="AQ36" s="19"/>
      <c r="AR36" s="17">
        <v>1</v>
      </c>
      <c r="AS36" s="18"/>
      <c r="AT36" s="19"/>
    </row>
    <row r="37" spans="1:46" ht="15" customHeight="1" x14ac:dyDescent="0.25">
      <c r="A37" s="2"/>
      <c r="B37" s="14" t="s">
        <v>7</v>
      </c>
      <c r="C37" s="15"/>
      <c r="D37" s="15"/>
      <c r="E37" s="15"/>
      <c r="F37" s="15"/>
      <c r="G37" s="16"/>
      <c r="H37" s="7">
        <f ca="1">SUM(H6:J36)</f>
        <v>17352</v>
      </c>
      <c r="I37" s="7"/>
      <c r="J37" s="7"/>
      <c r="K37" s="7">
        <f ca="1">SUM(K6:M36)</f>
        <v>25854.28</v>
      </c>
      <c r="L37" s="7"/>
      <c r="M37" s="7"/>
      <c r="N37" s="7">
        <f ca="1">SUM(N6:P36)</f>
        <v>43206.28</v>
      </c>
      <c r="O37" s="7"/>
      <c r="P37" s="7"/>
      <c r="Q37" s="7">
        <f>SUM(Q6:S36)</f>
        <v>21840</v>
      </c>
      <c r="R37" s="7"/>
      <c r="S37" s="7"/>
      <c r="T37" s="7">
        <f>SUM(T6:V36)</f>
        <v>12183.869999999999</v>
      </c>
      <c r="U37" s="7"/>
      <c r="V37" s="7"/>
      <c r="W37" s="7">
        <f>SUM(W6:Y36)</f>
        <v>0</v>
      </c>
      <c r="X37" s="7"/>
      <c r="Y37" s="7"/>
      <c r="Z37" s="7">
        <f>T37-Z36</f>
        <v>11355.869999999999</v>
      </c>
      <c r="AA37" s="7"/>
      <c r="AB37" s="7"/>
      <c r="AC37" s="2"/>
      <c r="AD37" s="7">
        <f ca="1">X37-AD36</f>
        <v>-1574</v>
      </c>
      <c r="AE37" s="7"/>
      <c r="AF37" s="7"/>
      <c r="AH37" s="7">
        <f>SUM(AH6:AJ36)</f>
        <v>29150</v>
      </c>
      <c r="AI37" s="7"/>
      <c r="AJ37" s="7"/>
      <c r="AK37" s="7">
        <f>SUM(AK6:AM36)</f>
        <v>-7310</v>
      </c>
      <c r="AL37" s="7"/>
      <c r="AM37" s="7"/>
      <c r="AO37" s="7">
        <f>SUM(AO6:AQ36)</f>
        <v>178</v>
      </c>
      <c r="AP37" s="7"/>
      <c r="AQ37" s="7"/>
      <c r="AR37" s="7">
        <f>SUM(AR6:AT36)</f>
        <v>169.375</v>
      </c>
      <c r="AS37" s="7"/>
      <c r="AT37" s="7"/>
    </row>
    <row r="38" spans="1:46" ht="15" customHeight="1" x14ac:dyDescent="0.25">
      <c r="A38" s="2"/>
      <c r="B38" s="14" t="s">
        <v>11</v>
      </c>
      <c r="C38" s="15"/>
      <c r="D38" s="15"/>
      <c r="E38" s="15"/>
      <c r="F38" s="15"/>
      <c r="G38" s="16"/>
      <c r="H38" s="7">
        <f ca="1">H37/30</f>
        <v>578.4</v>
      </c>
      <c r="I38" s="7"/>
      <c r="J38" s="7"/>
      <c r="K38" s="7">
        <f t="shared" ref="K38" ca="1" si="5">K37/30</f>
        <v>861.80933333333326</v>
      </c>
      <c r="L38" s="7"/>
      <c r="M38" s="7"/>
      <c r="N38" s="7">
        <f t="shared" ref="N38" ca="1" si="6">N37/30</f>
        <v>1440.2093333333332</v>
      </c>
      <c r="O38" s="7"/>
      <c r="P38" s="7"/>
      <c r="Q38" s="7">
        <f t="shared" ref="Q38" si="7">Q37/30</f>
        <v>728</v>
      </c>
      <c r="R38" s="7"/>
      <c r="S38" s="7"/>
      <c r="T38" s="7">
        <f t="shared" ref="T38" si="8">T37/30</f>
        <v>406.12899999999996</v>
      </c>
      <c r="U38" s="7"/>
      <c r="V38" s="7"/>
      <c r="W38" s="7">
        <f t="shared" ref="W38" si="9">W37/30</f>
        <v>0</v>
      </c>
      <c r="X38" s="7"/>
      <c r="Y38" s="7"/>
      <c r="Z38" s="7">
        <f t="shared" ref="Z38" si="10">Z37/30</f>
        <v>378.52899999999994</v>
      </c>
      <c r="AA38" s="7"/>
      <c r="AB38" s="7"/>
      <c r="AC38" s="2"/>
      <c r="AD38" s="7">
        <f t="shared" ref="AD38" ca="1" si="11">AD37/30</f>
        <v>-52.466666666666669</v>
      </c>
      <c r="AE38" s="7"/>
      <c r="AF38" s="7"/>
      <c r="AH38" s="7">
        <f t="shared" ref="AH38" si="12">AH37/30</f>
        <v>971.66666666666663</v>
      </c>
      <c r="AI38" s="7"/>
      <c r="AJ38" s="7"/>
      <c r="AK38" s="7">
        <f t="shared" ref="AK38" si="13">AK37/30</f>
        <v>-243.66666666666666</v>
      </c>
      <c r="AL38" s="7"/>
      <c r="AM38" s="7"/>
      <c r="AO38" s="7">
        <f>AO37/30</f>
        <v>5.9333333333333336</v>
      </c>
      <c r="AP38" s="7"/>
      <c r="AQ38" s="7"/>
      <c r="AR38" s="7">
        <f t="shared" ref="AR38" si="14">AR37/30</f>
        <v>5.645833333333333</v>
      </c>
      <c r="AS38" s="7"/>
      <c r="AT38" s="7"/>
    </row>
    <row r="40" spans="1:46" ht="15" customHeight="1" x14ac:dyDescent="0.25">
      <c r="B40" s="35" t="s">
        <v>40</v>
      </c>
      <c r="C40" s="36"/>
      <c r="D40" s="36"/>
      <c r="E40" s="36"/>
      <c r="F40" s="36"/>
      <c r="G40" s="37"/>
      <c r="H40" s="2"/>
      <c r="I40" s="2"/>
      <c r="J40" s="2"/>
      <c r="K40" s="2"/>
      <c r="L40" s="35" t="s">
        <v>41</v>
      </c>
      <c r="M40" s="36"/>
      <c r="N40" s="36"/>
      <c r="O40" s="36"/>
      <c r="P40" s="36"/>
      <c r="Q40" s="37"/>
      <c r="R40" s="2"/>
      <c r="S40" s="2"/>
      <c r="T40" s="2"/>
      <c r="U40" s="2"/>
      <c r="V40" s="2"/>
      <c r="W40" s="38" t="s">
        <v>12</v>
      </c>
      <c r="X40" s="39"/>
      <c r="Y40" s="40"/>
      <c r="Z40" s="59">
        <f>Z37</f>
        <v>11355.869999999999</v>
      </c>
      <c r="AA40" s="60"/>
      <c r="AB40" s="61"/>
    </row>
    <row r="41" spans="1:46" ht="15" customHeight="1" x14ac:dyDescent="0.25">
      <c r="B41" s="35" t="s">
        <v>20</v>
      </c>
      <c r="C41" s="36"/>
      <c r="D41" s="36"/>
      <c r="E41" s="36"/>
      <c r="F41" s="36"/>
      <c r="G41" s="37"/>
      <c r="H41" s="44">
        <f ca="1">N37</f>
        <v>43206.28</v>
      </c>
      <c r="I41" s="44"/>
      <c r="J41" s="44"/>
      <c r="K41" s="2"/>
      <c r="L41" s="35" t="s">
        <v>37</v>
      </c>
      <c r="M41" s="36"/>
      <c r="N41" s="36"/>
      <c r="O41" s="36"/>
      <c r="P41" s="36"/>
      <c r="Q41" s="37"/>
      <c r="R41" s="44">
        <f>AO37</f>
        <v>178</v>
      </c>
      <c r="S41" s="44"/>
      <c r="T41" s="44"/>
      <c r="U41" s="2"/>
      <c r="V41" s="2"/>
      <c r="W41" s="41"/>
      <c r="X41" s="42"/>
      <c r="Y41" s="43"/>
      <c r="Z41" s="62"/>
      <c r="AA41" s="63"/>
      <c r="AB41" s="64"/>
    </row>
    <row r="42" spans="1:46" ht="15" customHeight="1" x14ac:dyDescent="0.45">
      <c r="B42" s="45" t="s">
        <v>21</v>
      </c>
      <c r="C42" s="46"/>
      <c r="D42" s="46"/>
      <c r="E42" s="46"/>
      <c r="F42" s="46"/>
      <c r="G42" s="47"/>
      <c r="H42" s="44">
        <v>91000</v>
      </c>
      <c r="I42" s="44"/>
      <c r="J42" s="44"/>
      <c r="K42" s="2"/>
      <c r="L42" s="45" t="s">
        <v>38</v>
      </c>
      <c r="M42" s="46"/>
      <c r="N42" s="46"/>
      <c r="O42" s="46"/>
      <c r="P42" s="46"/>
      <c r="Q42" s="47"/>
      <c r="R42" s="44">
        <v>400</v>
      </c>
      <c r="S42" s="44"/>
      <c r="T42" s="44"/>
      <c r="U42" s="2"/>
      <c r="V42" s="2"/>
      <c r="W42" s="52" t="s">
        <v>22</v>
      </c>
      <c r="X42" s="53"/>
      <c r="Y42" s="54"/>
      <c r="Z42" s="38">
        <f ca="1">Z40/N37</f>
        <v>0.26282915353971692</v>
      </c>
      <c r="AA42" s="39"/>
      <c r="AB42" s="40"/>
      <c r="AD42" s="4">
        <f ca="1">1-Z42</f>
        <v>0.73717084646028308</v>
      </c>
    </row>
    <row r="43" spans="1:46" ht="15" customHeight="1" x14ac:dyDescent="0.45">
      <c r="B43" s="45" t="s">
        <v>23</v>
      </c>
      <c r="C43" s="46"/>
      <c r="D43" s="46"/>
      <c r="E43" s="46"/>
      <c r="F43" s="46"/>
      <c r="G43" s="47"/>
      <c r="H43" s="8">
        <f ca="1">H41/H42</f>
        <v>0.47479428571428572</v>
      </c>
      <c r="I43" s="9"/>
      <c r="J43" s="10"/>
      <c r="K43" s="4">
        <f ca="1">1-H43</f>
        <v>0.52520571428571428</v>
      </c>
      <c r="L43" s="45" t="s">
        <v>23</v>
      </c>
      <c r="M43" s="46"/>
      <c r="N43" s="46"/>
      <c r="O43" s="46"/>
      <c r="P43" s="46"/>
      <c r="Q43" s="47"/>
      <c r="R43" s="8">
        <f>R41/R42</f>
        <v>0.44500000000000001</v>
      </c>
      <c r="S43" s="9"/>
      <c r="T43" s="10"/>
      <c r="U43" s="4">
        <f>1-R43</f>
        <v>0.55499999999999994</v>
      </c>
      <c r="V43" s="2"/>
      <c r="W43" s="11" t="s">
        <v>24</v>
      </c>
      <c r="X43" s="12"/>
      <c r="Y43" s="13"/>
      <c r="Z43" s="41"/>
      <c r="AA43" s="42"/>
      <c r="AB43" s="43"/>
    </row>
    <row r="44" spans="1:46" ht="15" customHeight="1" x14ac:dyDescent="0.25">
      <c r="B44" s="45" t="s">
        <v>25</v>
      </c>
      <c r="C44" s="46"/>
      <c r="D44" s="46"/>
      <c r="E44" s="46"/>
      <c r="F44" s="46"/>
      <c r="G44" s="47"/>
      <c r="H44" s="55">
        <f ca="1">H41-H42</f>
        <v>-47793.72</v>
      </c>
      <c r="I44" s="55"/>
      <c r="J44" s="55"/>
      <c r="K44" s="2"/>
      <c r="L44" s="45" t="s">
        <v>25</v>
      </c>
      <c r="M44" s="46"/>
      <c r="N44" s="46"/>
      <c r="O44" s="46"/>
      <c r="P44" s="46"/>
      <c r="Q44" s="47"/>
      <c r="R44" s="55">
        <f>R41-R42</f>
        <v>-222</v>
      </c>
      <c r="S44" s="55"/>
      <c r="T44" s="55"/>
      <c r="U44" s="2"/>
      <c r="V44" s="2"/>
      <c r="W44" s="38" t="s">
        <v>26</v>
      </c>
      <c r="X44" s="39"/>
      <c r="Y44" s="40"/>
      <c r="Z44" s="59" t="e">
        <f>Z40+#REF!</f>
        <v>#REF!</v>
      </c>
      <c r="AA44" s="60"/>
      <c r="AB44" s="61"/>
    </row>
    <row r="45" spans="1:46" ht="15" customHeight="1" x14ac:dyDescent="0.25">
      <c r="B45" s="48" t="s">
        <v>27</v>
      </c>
      <c r="C45" s="48"/>
      <c r="D45" s="48"/>
      <c r="E45" s="48"/>
      <c r="F45" s="48"/>
      <c r="G45" s="48"/>
      <c r="H45" s="56" t="str">
        <f ca="1">IF(H43&gt;=80%,"نعم","لا")</f>
        <v>لا</v>
      </c>
      <c r="I45" s="57"/>
      <c r="J45" s="58"/>
      <c r="K45" s="2"/>
      <c r="L45" s="48" t="s">
        <v>27</v>
      </c>
      <c r="M45" s="48"/>
      <c r="N45" s="48"/>
      <c r="O45" s="48"/>
      <c r="P45" s="48"/>
      <c r="Q45" s="48"/>
      <c r="R45" s="56" t="str">
        <f>IF(R43&gt;=80%,"نعم","لا")</f>
        <v>لا</v>
      </c>
      <c r="S45" s="57"/>
      <c r="T45" s="58"/>
      <c r="U45" s="2"/>
      <c r="V45" s="2"/>
      <c r="W45" s="41"/>
      <c r="X45" s="42"/>
      <c r="Y45" s="43"/>
      <c r="Z45" s="62"/>
      <c r="AA45" s="63"/>
      <c r="AB45" s="64"/>
    </row>
    <row r="46" spans="1:46" ht="15" customHeight="1" x14ac:dyDescent="0.25">
      <c r="B46" s="48" t="s">
        <v>28</v>
      </c>
      <c r="C46" s="48"/>
      <c r="D46" s="48"/>
      <c r="E46" s="48"/>
      <c r="F46" s="48"/>
      <c r="G46" s="48"/>
      <c r="H46" s="65" t="str">
        <f ca="1">IF(H43&gt;=200%,"4%",IF(H43&gt;=175%,"3.50%",IF(H43&gt;=150%,"3%",IF(H43&gt;=125%,"2.5%",IF(H43&gt;=100%,"2%",IF(H43&gt;=90%,"1.5%",IF(H43&gt;=80%,"1%","0")))))))</f>
        <v>0</v>
      </c>
      <c r="I46" s="65"/>
      <c r="J46" s="65"/>
      <c r="K46" s="2"/>
      <c r="L46" s="48" t="s">
        <v>28</v>
      </c>
      <c r="M46" s="48"/>
      <c r="N46" s="48"/>
      <c r="O46" s="48"/>
      <c r="P46" s="48"/>
      <c r="Q46" s="48"/>
      <c r="R46" s="65" t="str">
        <f>IF(R43&gt;=200%,"4%",IF(R43&gt;=175%,"3.50%",IF(R43&gt;=150%,"3%",IF(R43&gt;=125%,"2.5%",IF(R43&gt;=100%,"2%",IF(R43&gt;=90%,"1.5%",IF(R43&gt;=80%,"1%","0")))))))</f>
        <v>0</v>
      </c>
      <c r="S46" s="65"/>
      <c r="T46" s="65"/>
      <c r="U46" s="2"/>
      <c r="V46" s="2"/>
      <c r="W46" s="1"/>
      <c r="X46" s="1"/>
      <c r="Y46" s="1"/>
      <c r="Z46" s="1"/>
      <c r="AA46" s="1"/>
      <c r="AB46" s="1"/>
    </row>
    <row r="47" spans="1:46" ht="15" customHeight="1" x14ac:dyDescent="0.25">
      <c r="B47" s="48" t="s">
        <v>29</v>
      </c>
      <c r="C47" s="48"/>
      <c r="D47" s="48"/>
      <c r="E47" s="48"/>
      <c r="F47" s="48"/>
      <c r="G47" s="48"/>
      <c r="H47" s="49">
        <f ca="1">H41*H46</f>
        <v>0</v>
      </c>
      <c r="I47" s="49"/>
      <c r="J47" s="49"/>
      <c r="K47" s="2"/>
      <c r="L47" s="48" t="s">
        <v>29</v>
      </c>
      <c r="M47" s="48"/>
      <c r="N47" s="48"/>
      <c r="O47" s="48"/>
      <c r="P47" s="48"/>
      <c r="Q47" s="48"/>
      <c r="R47" s="49">
        <v>0</v>
      </c>
      <c r="S47" s="49"/>
      <c r="T47" s="49"/>
      <c r="U47" s="2"/>
      <c r="V47" s="2"/>
      <c r="W47" s="50" t="s">
        <v>30</v>
      </c>
      <c r="X47" s="50"/>
      <c r="Y47" s="50"/>
      <c r="Z47" s="51">
        <v>0</v>
      </c>
      <c r="AA47" s="51"/>
      <c r="AB47" s="51"/>
      <c r="AD47" s="5">
        <f>1-Z47</f>
        <v>1</v>
      </c>
    </row>
    <row r="48" spans="1:46" ht="15" customHeight="1" x14ac:dyDescent="0.25">
      <c r="B48" s="48" t="s">
        <v>31</v>
      </c>
      <c r="C48" s="48"/>
      <c r="D48" s="48"/>
      <c r="E48" s="48"/>
      <c r="F48" s="48"/>
      <c r="G48" s="48"/>
      <c r="H48" s="49">
        <v>1</v>
      </c>
      <c r="I48" s="49"/>
      <c r="J48" s="49"/>
      <c r="K48" s="2"/>
      <c r="L48" s="48" t="s">
        <v>39</v>
      </c>
      <c r="M48" s="48"/>
      <c r="N48" s="48"/>
      <c r="O48" s="48"/>
      <c r="P48" s="48"/>
      <c r="Q48" s="48"/>
      <c r="R48" s="49">
        <v>1</v>
      </c>
      <c r="S48" s="49"/>
      <c r="T48" s="49"/>
      <c r="U48" s="2"/>
      <c r="V48" s="2"/>
      <c r="W48" s="50" t="s">
        <v>32</v>
      </c>
      <c r="X48" s="50"/>
      <c r="Y48" s="50"/>
      <c r="Z48" s="49">
        <f>R49</f>
        <v>0</v>
      </c>
      <c r="AA48" s="49"/>
      <c r="AB48" s="49"/>
    </row>
    <row r="49" spans="2:28" ht="15" customHeight="1" x14ac:dyDescent="0.25">
      <c r="B49" s="48" t="s">
        <v>33</v>
      </c>
      <c r="C49" s="48"/>
      <c r="D49" s="48"/>
      <c r="E49" s="48"/>
      <c r="F49" s="48"/>
      <c r="G49" s="48"/>
      <c r="H49" s="49">
        <f ca="1">H47/H48</f>
        <v>0</v>
      </c>
      <c r="I49" s="49"/>
      <c r="J49" s="49"/>
      <c r="K49" s="2"/>
      <c r="L49" s="48" t="s">
        <v>7</v>
      </c>
      <c r="M49" s="48"/>
      <c r="N49" s="48"/>
      <c r="O49" s="48"/>
      <c r="P49" s="48"/>
      <c r="Q49" s="48"/>
      <c r="R49" s="49">
        <v>0</v>
      </c>
      <c r="S49" s="49"/>
      <c r="T49" s="49"/>
      <c r="U49" s="2"/>
      <c r="V49" s="2"/>
      <c r="W49" s="50" t="s">
        <v>7</v>
      </c>
      <c r="X49" s="50"/>
      <c r="Y49" s="50"/>
      <c r="Z49" s="49">
        <f>Z47+Z48</f>
        <v>0</v>
      </c>
      <c r="AA49" s="49"/>
      <c r="AB49" s="49"/>
    </row>
  </sheetData>
  <mergeCells count="526">
    <mergeCell ref="Z34:AB34"/>
    <mergeCell ref="T35:V35"/>
    <mergeCell ref="W35:Y35"/>
    <mergeCell ref="Z40:AB41"/>
    <mergeCell ref="K38:M38"/>
    <mergeCell ref="N38:P38"/>
    <mergeCell ref="Q38:S38"/>
    <mergeCell ref="T38:V38"/>
    <mergeCell ref="T36:V36"/>
    <mergeCell ref="T37:V37"/>
    <mergeCell ref="AO35:AQ35"/>
    <mergeCell ref="AR35:AT35"/>
    <mergeCell ref="AO36:AQ36"/>
    <mergeCell ref="AR36:AT36"/>
    <mergeCell ref="AO37:AQ37"/>
    <mergeCell ref="AR37:AT37"/>
    <mergeCell ref="AO38:AQ38"/>
    <mergeCell ref="AR38:AT38"/>
    <mergeCell ref="Z38:AB38"/>
    <mergeCell ref="B48:G48"/>
    <mergeCell ref="H48:J48"/>
    <mergeCell ref="L48:Q48"/>
    <mergeCell ref="R48:T48"/>
    <mergeCell ref="W48:Y48"/>
    <mergeCell ref="Z48:AB48"/>
    <mergeCell ref="B49:G49"/>
    <mergeCell ref="L49:Q49"/>
    <mergeCell ref="R49:T49"/>
    <mergeCell ref="H49:J49"/>
    <mergeCell ref="W49:Y49"/>
    <mergeCell ref="Z49:AB49"/>
    <mergeCell ref="L46:Q46"/>
    <mergeCell ref="R46:T46"/>
    <mergeCell ref="AO25:AQ25"/>
    <mergeCell ref="AR25:AT25"/>
    <mergeCell ref="AO26:AQ26"/>
    <mergeCell ref="AR26:AT26"/>
    <mergeCell ref="AO27:AQ27"/>
    <mergeCell ref="AR27:AT27"/>
    <mergeCell ref="AO28:AQ28"/>
    <mergeCell ref="AR28:AT28"/>
    <mergeCell ref="AO29:AQ29"/>
    <mergeCell ref="AR29:AT29"/>
    <mergeCell ref="AO30:AQ30"/>
    <mergeCell ref="AR30:AT30"/>
    <mergeCell ref="AO31:AQ31"/>
    <mergeCell ref="AR31:AT31"/>
    <mergeCell ref="AO32:AQ32"/>
    <mergeCell ref="AR32:AT32"/>
    <mergeCell ref="AO33:AQ33"/>
    <mergeCell ref="AR33:AT33"/>
    <mergeCell ref="W37:Y37"/>
    <mergeCell ref="W36:Y36"/>
    <mergeCell ref="AO34:AQ34"/>
    <mergeCell ref="AR34:AT34"/>
    <mergeCell ref="AO16:AQ16"/>
    <mergeCell ref="AR16:AT16"/>
    <mergeCell ref="AO17:AQ17"/>
    <mergeCell ref="AR17:AT17"/>
    <mergeCell ref="AO18:AQ18"/>
    <mergeCell ref="AR18:AT18"/>
    <mergeCell ref="AO19:AQ19"/>
    <mergeCell ref="AR19:AT19"/>
    <mergeCell ref="AO20:AQ20"/>
    <mergeCell ref="AR20:AT20"/>
    <mergeCell ref="B47:G47"/>
    <mergeCell ref="H47:J47"/>
    <mergeCell ref="L47:Q47"/>
    <mergeCell ref="R47:T47"/>
    <mergeCell ref="W47:Y47"/>
    <mergeCell ref="Z47:AB47"/>
    <mergeCell ref="R42:T42"/>
    <mergeCell ref="W42:Y42"/>
    <mergeCell ref="Z42:AB43"/>
    <mergeCell ref="B43:G43"/>
    <mergeCell ref="B44:G44"/>
    <mergeCell ref="H44:J44"/>
    <mergeCell ref="L44:Q44"/>
    <mergeCell ref="R44:T44"/>
    <mergeCell ref="W44:Y45"/>
    <mergeCell ref="B45:G45"/>
    <mergeCell ref="H45:J45"/>
    <mergeCell ref="L45:Q45"/>
    <mergeCell ref="R45:T45"/>
    <mergeCell ref="H43:J43"/>
    <mergeCell ref="Z44:AB45"/>
    <mergeCell ref="L43:Q43"/>
    <mergeCell ref="B46:G46"/>
    <mergeCell ref="H46:J46"/>
    <mergeCell ref="AO5:AQ5"/>
    <mergeCell ref="AR5:AT5"/>
    <mergeCell ref="AO6:AQ6"/>
    <mergeCell ref="AR6:AT6"/>
    <mergeCell ref="AO7:AQ7"/>
    <mergeCell ref="AR7:AT7"/>
    <mergeCell ref="AO8:AQ8"/>
    <mergeCell ref="AR8:AT8"/>
    <mergeCell ref="AO9:AQ9"/>
    <mergeCell ref="AR9:AT9"/>
    <mergeCell ref="AO10:AQ10"/>
    <mergeCell ref="AR10:AT10"/>
    <mergeCell ref="AO11:AQ11"/>
    <mergeCell ref="AR11:AT11"/>
    <mergeCell ref="AO12:AQ12"/>
    <mergeCell ref="AR12:AT12"/>
    <mergeCell ref="AO13:AQ13"/>
    <mergeCell ref="AR13:AT13"/>
    <mergeCell ref="AO14:AQ14"/>
    <mergeCell ref="AR14:AT14"/>
    <mergeCell ref="AO15:AQ15"/>
    <mergeCell ref="AR15:AT15"/>
    <mergeCell ref="K26:M26"/>
    <mergeCell ref="N26:P26"/>
    <mergeCell ref="Q26:S26"/>
    <mergeCell ref="H28:J28"/>
    <mergeCell ref="K28:M28"/>
    <mergeCell ref="N28:P28"/>
    <mergeCell ref="Q28:S28"/>
    <mergeCell ref="K27:M27"/>
    <mergeCell ref="N27:P27"/>
    <mergeCell ref="Q27:S27"/>
    <mergeCell ref="Q20:S20"/>
    <mergeCell ref="Q19:S19"/>
    <mergeCell ref="H22:J22"/>
    <mergeCell ref="Q15:S15"/>
    <mergeCell ref="AO21:AQ21"/>
    <mergeCell ref="AR21:AT21"/>
    <mergeCell ref="AO22:AQ22"/>
    <mergeCell ref="AR22:AT22"/>
    <mergeCell ref="AO23:AQ23"/>
    <mergeCell ref="AR23:AT23"/>
    <mergeCell ref="AO24:AQ24"/>
    <mergeCell ref="AR24:AT24"/>
    <mergeCell ref="B40:G40"/>
    <mergeCell ref="L40:Q40"/>
    <mergeCell ref="W40:Y41"/>
    <mergeCell ref="B41:G41"/>
    <mergeCell ref="H41:J41"/>
    <mergeCell ref="L41:Q41"/>
    <mergeCell ref="R41:T41"/>
    <mergeCell ref="B42:G42"/>
    <mergeCell ref="H42:J42"/>
    <mergeCell ref="L42:Q42"/>
    <mergeCell ref="T31:V31"/>
    <mergeCell ref="W34:Y34"/>
    <mergeCell ref="T22:V22"/>
    <mergeCell ref="Z23:AB23"/>
    <mergeCell ref="Z24:AB24"/>
    <mergeCell ref="Z25:AB25"/>
    <mergeCell ref="Z26:AB26"/>
    <mergeCell ref="Z27:AB27"/>
    <mergeCell ref="Z28:AB28"/>
    <mergeCell ref="Z29:AB29"/>
    <mergeCell ref="Z30:AB30"/>
    <mergeCell ref="Z22:AB22"/>
    <mergeCell ref="T27:V27"/>
    <mergeCell ref="T29:V29"/>
    <mergeCell ref="T30:V30"/>
    <mergeCell ref="T23:V23"/>
    <mergeCell ref="T24:V24"/>
    <mergeCell ref="T25:V25"/>
    <mergeCell ref="T26:V26"/>
    <mergeCell ref="T32:V32"/>
    <mergeCell ref="T28:V28"/>
    <mergeCell ref="T33:V33"/>
    <mergeCell ref="T34:V34"/>
    <mergeCell ref="W32:Y32"/>
    <mergeCell ref="Z14:AB14"/>
    <mergeCell ref="Z15:AB15"/>
    <mergeCell ref="Z16:AB16"/>
    <mergeCell ref="Z17:AB17"/>
    <mergeCell ref="Z18:AB18"/>
    <mergeCell ref="Z19:AB19"/>
    <mergeCell ref="Z20:AB20"/>
    <mergeCell ref="Z21:AB21"/>
    <mergeCell ref="W15:Y15"/>
    <mergeCell ref="Z5:AB5"/>
    <mergeCell ref="Z6:AB6"/>
    <mergeCell ref="Z7:AB7"/>
    <mergeCell ref="Z8:AB8"/>
    <mergeCell ref="Z9:AB9"/>
    <mergeCell ref="Z10:AB10"/>
    <mergeCell ref="Z11:AB11"/>
    <mergeCell ref="Z12:AB12"/>
    <mergeCell ref="Z13:AB13"/>
    <mergeCell ref="T5:V5"/>
    <mergeCell ref="T6:V6"/>
    <mergeCell ref="T17:V17"/>
    <mergeCell ref="T18:V18"/>
    <mergeCell ref="T19:V19"/>
    <mergeCell ref="T20:V20"/>
    <mergeCell ref="T21:V21"/>
    <mergeCell ref="W6:Y6"/>
    <mergeCell ref="W7:Y7"/>
    <mergeCell ref="W8:Y8"/>
    <mergeCell ref="W9:Y9"/>
    <mergeCell ref="W10:Y10"/>
    <mergeCell ref="W11:Y11"/>
    <mergeCell ref="W12:Y12"/>
    <mergeCell ref="W13:Y13"/>
    <mergeCell ref="W14:Y14"/>
    <mergeCell ref="T15:V15"/>
    <mergeCell ref="T16:V16"/>
    <mergeCell ref="T7:V7"/>
    <mergeCell ref="T8:V8"/>
    <mergeCell ref="T9:V9"/>
    <mergeCell ref="T10:V10"/>
    <mergeCell ref="T11:V11"/>
    <mergeCell ref="T12:V12"/>
    <mergeCell ref="T13:V13"/>
    <mergeCell ref="T14:V14"/>
    <mergeCell ref="B14:E14"/>
    <mergeCell ref="Q14:S14"/>
    <mergeCell ref="F12:G12"/>
    <mergeCell ref="H12:J12"/>
    <mergeCell ref="K12:M12"/>
    <mergeCell ref="N12:P12"/>
    <mergeCell ref="Q12:S12"/>
    <mergeCell ref="B13:E13"/>
    <mergeCell ref="F14:G14"/>
    <mergeCell ref="H14:J14"/>
    <mergeCell ref="K14:M14"/>
    <mergeCell ref="N14:P14"/>
    <mergeCell ref="F13:G13"/>
    <mergeCell ref="H13:J13"/>
    <mergeCell ref="K13:M13"/>
    <mergeCell ref="N13:P13"/>
    <mergeCell ref="Q13:S13"/>
    <mergeCell ref="Q6:S6"/>
    <mergeCell ref="B7:E7"/>
    <mergeCell ref="F7:G7"/>
    <mergeCell ref="H7:J7"/>
    <mergeCell ref="K7:M7"/>
    <mergeCell ref="N7:P7"/>
    <mergeCell ref="Q10:S10"/>
    <mergeCell ref="B9:E9"/>
    <mergeCell ref="F9:G9"/>
    <mergeCell ref="H9:J9"/>
    <mergeCell ref="K9:M9"/>
    <mergeCell ref="N9:P9"/>
    <mergeCell ref="Q9:S9"/>
    <mergeCell ref="B11:E11"/>
    <mergeCell ref="F11:G11"/>
    <mergeCell ref="H11:J11"/>
    <mergeCell ref="K11:M11"/>
    <mergeCell ref="N11:P11"/>
    <mergeCell ref="Q11:S11"/>
    <mergeCell ref="B10:E10"/>
    <mergeCell ref="F10:G10"/>
    <mergeCell ref="H10:J10"/>
    <mergeCell ref="K10:M10"/>
    <mergeCell ref="N10:P10"/>
    <mergeCell ref="B17:E17"/>
    <mergeCell ref="F17:G17"/>
    <mergeCell ref="H17:J17"/>
    <mergeCell ref="K17:M17"/>
    <mergeCell ref="N17:P17"/>
    <mergeCell ref="Q17:S17"/>
    <mergeCell ref="B16:E16"/>
    <mergeCell ref="F16:G16"/>
    <mergeCell ref="H16:J16"/>
    <mergeCell ref="K16:M16"/>
    <mergeCell ref="N16:P16"/>
    <mergeCell ref="Q16:S16"/>
    <mergeCell ref="B15:E15"/>
    <mergeCell ref="B12:E12"/>
    <mergeCell ref="B5:E5"/>
    <mergeCell ref="F5:G5"/>
    <mergeCell ref="H5:J5"/>
    <mergeCell ref="K5:M5"/>
    <mergeCell ref="N5:P5"/>
    <mergeCell ref="Q5:S5"/>
    <mergeCell ref="B6:E6"/>
    <mergeCell ref="Q7:S7"/>
    <mergeCell ref="B8:E8"/>
    <mergeCell ref="F8:G8"/>
    <mergeCell ref="H8:J8"/>
    <mergeCell ref="K8:M8"/>
    <mergeCell ref="N8:P8"/>
    <mergeCell ref="Q8:S8"/>
    <mergeCell ref="F6:G6"/>
    <mergeCell ref="H6:J6"/>
    <mergeCell ref="K6:M6"/>
    <mergeCell ref="N6:P6"/>
    <mergeCell ref="F15:G15"/>
    <mergeCell ref="H15:J15"/>
    <mergeCell ref="K15:M15"/>
    <mergeCell ref="N15:P15"/>
    <mergeCell ref="B18:E18"/>
    <mergeCell ref="F18:G18"/>
    <mergeCell ref="H18:J18"/>
    <mergeCell ref="K18:M18"/>
    <mergeCell ref="N18:P18"/>
    <mergeCell ref="Q18:S18"/>
    <mergeCell ref="B3:E4"/>
    <mergeCell ref="B25:E25"/>
    <mergeCell ref="F25:G25"/>
    <mergeCell ref="H25:J25"/>
    <mergeCell ref="K25:M25"/>
    <mergeCell ref="N25:P25"/>
    <mergeCell ref="Q25:S25"/>
    <mergeCell ref="B24:E24"/>
    <mergeCell ref="F24:G24"/>
    <mergeCell ref="H24:J24"/>
    <mergeCell ref="K24:M24"/>
    <mergeCell ref="N24:P24"/>
    <mergeCell ref="Q24:S24"/>
    <mergeCell ref="B19:E19"/>
    <mergeCell ref="F19:G19"/>
    <mergeCell ref="H19:J19"/>
    <mergeCell ref="K19:M19"/>
    <mergeCell ref="N19:P19"/>
    <mergeCell ref="B29:E29"/>
    <mergeCell ref="F29:G29"/>
    <mergeCell ref="H29:J29"/>
    <mergeCell ref="K29:M29"/>
    <mergeCell ref="N29:P29"/>
    <mergeCell ref="Q29:S29"/>
    <mergeCell ref="Q32:S32"/>
    <mergeCell ref="Q30:S30"/>
    <mergeCell ref="B33:E33"/>
    <mergeCell ref="F33:G33"/>
    <mergeCell ref="H33:J33"/>
    <mergeCell ref="W33:Y33"/>
    <mergeCell ref="K22:M22"/>
    <mergeCell ref="N22:P22"/>
    <mergeCell ref="Q22:S22"/>
    <mergeCell ref="B21:E21"/>
    <mergeCell ref="B23:E23"/>
    <mergeCell ref="F23:G23"/>
    <mergeCell ref="H23:J23"/>
    <mergeCell ref="K23:M23"/>
    <mergeCell ref="N23:P23"/>
    <mergeCell ref="Q23:S23"/>
    <mergeCell ref="B22:E22"/>
    <mergeCell ref="F22:G22"/>
    <mergeCell ref="B30:E30"/>
    <mergeCell ref="F30:G30"/>
    <mergeCell ref="H30:J30"/>
    <mergeCell ref="K30:M30"/>
    <mergeCell ref="N30:P30"/>
    <mergeCell ref="H32:J32"/>
    <mergeCell ref="K32:M32"/>
    <mergeCell ref="B26:E26"/>
    <mergeCell ref="F26:G26"/>
    <mergeCell ref="H26:J26"/>
    <mergeCell ref="B28:E28"/>
    <mergeCell ref="F32:G32"/>
    <mergeCell ref="B37:G37"/>
    <mergeCell ref="H37:J37"/>
    <mergeCell ref="K37:M37"/>
    <mergeCell ref="N37:P37"/>
    <mergeCell ref="Q37:S37"/>
    <mergeCell ref="B36:E36"/>
    <mergeCell ref="F36:G36"/>
    <mergeCell ref="H36:J36"/>
    <mergeCell ref="K36:M36"/>
    <mergeCell ref="N36:P36"/>
    <mergeCell ref="Q36:S36"/>
    <mergeCell ref="AD19:AF19"/>
    <mergeCell ref="B35:E35"/>
    <mergeCell ref="F35:G35"/>
    <mergeCell ref="H35:J35"/>
    <mergeCell ref="K35:M35"/>
    <mergeCell ref="N35:P35"/>
    <mergeCell ref="Q35:S35"/>
    <mergeCell ref="B34:E34"/>
    <mergeCell ref="N32:P32"/>
    <mergeCell ref="B32:E32"/>
    <mergeCell ref="N34:P34"/>
    <mergeCell ref="K33:M33"/>
    <mergeCell ref="N33:P33"/>
    <mergeCell ref="Q33:S33"/>
    <mergeCell ref="F34:G34"/>
    <mergeCell ref="H34:J34"/>
    <mergeCell ref="K34:M34"/>
    <mergeCell ref="B31:E31"/>
    <mergeCell ref="F31:G31"/>
    <mergeCell ref="H31:J31"/>
    <mergeCell ref="K31:M31"/>
    <mergeCell ref="N31:P31"/>
    <mergeCell ref="Q31:S31"/>
    <mergeCell ref="Q34:S34"/>
    <mergeCell ref="AH30:AJ30"/>
    <mergeCell ref="AD20:AF20"/>
    <mergeCell ref="AD25:AF25"/>
    <mergeCell ref="W29:Y29"/>
    <mergeCell ref="W30:Y30"/>
    <mergeCell ref="F28:G28"/>
    <mergeCell ref="AH16:AJ16"/>
    <mergeCell ref="AK16:AM16"/>
    <mergeCell ref="AH17:AJ17"/>
    <mergeCell ref="AK17:AM17"/>
    <mergeCell ref="AH18:AJ18"/>
    <mergeCell ref="AK18:AM18"/>
    <mergeCell ref="AH19:AJ19"/>
    <mergeCell ref="AK19:AM19"/>
    <mergeCell ref="W26:Y26"/>
    <mergeCell ref="W27:Y27"/>
    <mergeCell ref="W28:Y28"/>
    <mergeCell ref="W23:Y23"/>
    <mergeCell ref="W24:Y24"/>
    <mergeCell ref="W25:Y25"/>
    <mergeCell ref="F21:G21"/>
    <mergeCell ref="H21:J21"/>
    <mergeCell ref="K21:M21"/>
    <mergeCell ref="N21:P21"/>
    <mergeCell ref="AH27:AJ27"/>
    <mergeCell ref="AH25:AJ25"/>
    <mergeCell ref="AK25:AM25"/>
    <mergeCell ref="AH28:AJ28"/>
    <mergeCell ref="AK28:AM28"/>
    <mergeCell ref="B27:E27"/>
    <mergeCell ref="F27:G27"/>
    <mergeCell ref="H27:J27"/>
    <mergeCell ref="B20:E20"/>
    <mergeCell ref="F20:G20"/>
    <mergeCell ref="H20:J20"/>
    <mergeCell ref="K20:M20"/>
    <mergeCell ref="N20:P20"/>
    <mergeCell ref="Q21:S21"/>
    <mergeCell ref="W5:Y5"/>
    <mergeCell ref="AD33:AF33"/>
    <mergeCell ref="AD34:AF34"/>
    <mergeCell ref="Z36:AB36"/>
    <mergeCell ref="Z37:AB37"/>
    <mergeCell ref="AD26:AF26"/>
    <mergeCell ref="AD27:AF27"/>
    <mergeCell ref="AD28:AF28"/>
    <mergeCell ref="AD29:AF29"/>
    <mergeCell ref="AD30:AF30"/>
    <mergeCell ref="AD31:AF31"/>
    <mergeCell ref="Z31:AB31"/>
    <mergeCell ref="Z32:AB32"/>
    <mergeCell ref="W16:Y16"/>
    <mergeCell ref="W17:Y17"/>
    <mergeCell ref="W18:Y18"/>
    <mergeCell ref="W19:Y19"/>
    <mergeCell ref="W20:Y20"/>
    <mergeCell ref="W21:Y21"/>
    <mergeCell ref="W22:Y22"/>
    <mergeCell ref="AD21:AF21"/>
    <mergeCell ref="AD22:AF22"/>
    <mergeCell ref="AD23:AF23"/>
    <mergeCell ref="AD24:AF24"/>
    <mergeCell ref="AD32:AF32"/>
    <mergeCell ref="W31:Y31"/>
    <mergeCell ref="Z33:AB33"/>
    <mergeCell ref="AK14:AM14"/>
    <mergeCell ref="AH15:AJ15"/>
    <mergeCell ref="AK15:AM15"/>
    <mergeCell ref="AD5:AF5"/>
    <mergeCell ref="AD6:AF6"/>
    <mergeCell ref="AD7:AF7"/>
    <mergeCell ref="AD8:AF8"/>
    <mergeCell ref="AD9:AF9"/>
    <mergeCell ref="AD10:AF10"/>
    <mergeCell ref="AD11:AF11"/>
    <mergeCell ref="AD12:AF12"/>
    <mergeCell ref="AD13:AF13"/>
    <mergeCell ref="AD14:AF14"/>
    <mergeCell ref="AD15:AF15"/>
    <mergeCell ref="AD16:AF16"/>
    <mergeCell ref="AD17:AF17"/>
    <mergeCell ref="AD18:AF18"/>
    <mergeCell ref="AH5:AJ5"/>
    <mergeCell ref="AK5:AM5"/>
    <mergeCell ref="AH6:AJ6"/>
    <mergeCell ref="AK6:AM6"/>
    <mergeCell ref="AD38:AF38"/>
    <mergeCell ref="AH33:AJ33"/>
    <mergeCell ref="AK33:AM33"/>
    <mergeCell ref="AK36:AM36"/>
    <mergeCell ref="AH37:AJ37"/>
    <mergeCell ref="AK37:AM37"/>
    <mergeCell ref="AD35:AF35"/>
    <mergeCell ref="AD36:AF36"/>
    <mergeCell ref="AD37:AF37"/>
    <mergeCell ref="AK34:AM34"/>
    <mergeCell ref="AH35:AJ35"/>
    <mergeCell ref="AK35:AM35"/>
    <mergeCell ref="AH36:AJ36"/>
    <mergeCell ref="AK7:AM7"/>
    <mergeCell ref="AH20:AJ20"/>
    <mergeCell ref="AK20:AM20"/>
    <mergeCell ref="AH23:AJ23"/>
    <mergeCell ref="AK23:AM23"/>
    <mergeCell ref="AH32:AJ32"/>
    <mergeCell ref="AK32:AM32"/>
    <mergeCell ref="AH7:AJ7"/>
    <mergeCell ref="AK30:AM30"/>
    <mergeCell ref="AH31:AJ31"/>
    <mergeCell ref="AK31:AM31"/>
    <mergeCell ref="AH29:AJ29"/>
    <mergeCell ref="AK29:AM29"/>
    <mergeCell ref="AH21:AJ21"/>
    <mergeCell ref="AK21:AM21"/>
    <mergeCell ref="AH22:AJ22"/>
    <mergeCell ref="AK22:AM22"/>
    <mergeCell ref="AK27:AM27"/>
    <mergeCell ref="AH26:AJ26"/>
    <mergeCell ref="AK26:AM26"/>
    <mergeCell ref="Z35:AB35"/>
    <mergeCell ref="W38:Y38"/>
    <mergeCell ref="R43:T43"/>
    <mergeCell ref="W43:Y43"/>
    <mergeCell ref="B38:G38"/>
    <mergeCell ref="H38:J38"/>
    <mergeCell ref="AH8:AJ8"/>
    <mergeCell ref="AK8:AM8"/>
    <mergeCell ref="AH9:AJ9"/>
    <mergeCell ref="AK9:AM9"/>
    <mergeCell ref="AH10:AJ10"/>
    <mergeCell ref="AK10:AM10"/>
    <mergeCell ref="AH24:AJ24"/>
    <mergeCell ref="AK24:AM24"/>
    <mergeCell ref="AH11:AJ11"/>
    <mergeCell ref="AK11:AM11"/>
    <mergeCell ref="AH12:AJ12"/>
    <mergeCell ref="AK12:AM12"/>
    <mergeCell ref="AH13:AJ13"/>
    <mergeCell ref="AK13:AM13"/>
    <mergeCell ref="AH14:AJ14"/>
    <mergeCell ref="AH38:AJ38"/>
    <mergeCell ref="AK38:AM38"/>
    <mergeCell ref="AH34:AJ34"/>
  </mergeCells>
  <pageMargins left="0.23622047244094491" right="0.23622047244094491" top="0.51181102362204722" bottom="0.51181102362204722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Dashboard</vt:lpstr>
      <vt:lpstr>المبيعات</vt:lpstr>
      <vt:lpstr>Dashboard!Print_Area</vt:lpstr>
      <vt:lpstr>المبيعات!Print_Area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DELL</cp:lastModifiedBy>
  <cp:lastPrinted>2020-12-03T00:50:42Z</cp:lastPrinted>
  <dcterms:created xsi:type="dcterms:W3CDTF">2013-08-12T04:00:24Z</dcterms:created>
  <dcterms:modified xsi:type="dcterms:W3CDTF">2024-03-03T16:00:07Z</dcterms:modified>
</cp:coreProperties>
</file>