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iikhaled/Downloads/Data in Motion/"/>
    </mc:Choice>
  </mc:AlternateContent>
  <xr:revisionPtr revIDLastSave="0" documentId="13_ncr:1_{4659D2BD-1E03-8340-BE04-C91973000FE1}" xr6:coauthVersionLast="47" xr6:coauthVersionMax="47" xr10:uidLastSave="{00000000-0000-0000-0000-000000000000}"/>
  <bookViews>
    <workbookView xWindow="0" yWindow="500" windowWidth="38400" windowHeight="19220" activeTab="6" xr2:uid="{00000000-000D-0000-FFFF-FFFF00000000}"/>
  </bookViews>
  <sheets>
    <sheet name="Employees" sheetId="1" r:id="rId1"/>
    <sheet name="Employee Leaves" sheetId="4" r:id="rId2"/>
    <sheet name="Employees Data" sheetId="13" r:id="rId3"/>
    <sheet name="Exit Reasons" sheetId="2" r:id="rId4"/>
    <sheet name="Applications" sheetId="3" r:id="rId5"/>
    <sheet name="Applications Analysis" sheetId="5" r:id="rId6"/>
    <sheet name="Pivot Employees" sheetId="14" r:id="rId7"/>
    <sheet name="Dashbard" sheetId="8" r:id="rId8"/>
  </sheets>
  <definedNames>
    <definedName name="_xlnm._FilterDatabase" localSheetId="4" hidden="1">Applications!$A$1:$F$209</definedName>
    <definedName name="_xlnm._FilterDatabase" localSheetId="5" hidden="1">'Applications Analysis'!$A$1:$G$209</definedName>
    <definedName name="_xlnm._FilterDatabase" localSheetId="1" hidden="1">'Employee Leaves'!$A$1:$G$144</definedName>
    <definedName name="_xlnm._FilterDatabase" localSheetId="0" hidden="1">Employees!$A$1:$G$211</definedName>
    <definedName name="_xlnm._FilterDatabase" localSheetId="2" hidden="1">'Employees Data'!$A$1:$K$211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" i="13"/>
  <c r="J3" i="1"/>
  <c r="J2" i="1"/>
  <c r="J4" i="1"/>
  <c r="J13" i="5"/>
  <c r="J12" i="5"/>
  <c r="J11" i="5"/>
  <c r="J10" i="5"/>
  <c r="J8" i="5"/>
  <c r="J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" i="5"/>
  <c r="J4" i="5"/>
  <c r="J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J5" i="5" l="1"/>
  <c r="J6" i="5"/>
  <c r="J2" i="5"/>
</calcChain>
</file>

<file path=xl/sharedStrings.xml><?xml version="1.0" encoding="utf-8"?>
<sst xmlns="http://schemas.openxmlformats.org/spreadsheetml/2006/main" count="4125" uniqueCount="133">
  <si>
    <t>Employee ID</t>
  </si>
  <si>
    <t>Department</t>
  </si>
  <si>
    <t>Team</t>
  </si>
  <si>
    <t>Location</t>
  </si>
  <si>
    <t>Hire Date</t>
  </si>
  <si>
    <t>Termination Date</t>
  </si>
  <si>
    <t>Termination Type</t>
  </si>
  <si>
    <t>Operations</t>
  </si>
  <si>
    <t>Biz Ops</t>
  </si>
  <si>
    <t>USA</t>
  </si>
  <si>
    <t>Compliance</t>
  </si>
  <si>
    <t>Talent Acquisition</t>
  </si>
  <si>
    <t>Finance</t>
  </si>
  <si>
    <t>Resignation (Voluntary)</t>
  </si>
  <si>
    <t>Termination (Involuntary)</t>
  </si>
  <si>
    <t>Sales</t>
  </si>
  <si>
    <t>Germany</t>
  </si>
  <si>
    <t>Spain</t>
  </si>
  <si>
    <t>Marketing</t>
  </si>
  <si>
    <t>Customer Marketing</t>
  </si>
  <si>
    <t>Leap</t>
  </si>
  <si>
    <t>Unknown</t>
  </si>
  <si>
    <t>Product &amp; Engineering</t>
  </si>
  <si>
    <t>Business Enablement</t>
  </si>
  <si>
    <t>Data Engineering</t>
  </si>
  <si>
    <t>Foundations</t>
  </si>
  <si>
    <t>Supply Chain</t>
  </si>
  <si>
    <t>Romania</t>
  </si>
  <si>
    <t>SRE</t>
  </si>
  <si>
    <t>Monetization Platform</t>
  </si>
  <si>
    <t>Activation</t>
  </si>
  <si>
    <t>Feedback</t>
  </si>
  <si>
    <t>Data Analytics</t>
  </si>
  <si>
    <t>Buyer Experience</t>
  </si>
  <si>
    <t>Security &amp; Auth</t>
  </si>
  <si>
    <t>Core UX</t>
  </si>
  <si>
    <t>Poland</t>
  </si>
  <si>
    <t>Customer Experience</t>
  </si>
  <si>
    <t>Success</t>
  </si>
  <si>
    <t>Support</t>
  </si>
  <si>
    <t>Work flexibility</t>
  </si>
  <si>
    <t>Neither lose nor gain</t>
  </si>
  <si>
    <t>Gain a little</t>
  </si>
  <si>
    <t>Lose a little</t>
  </si>
  <si>
    <t>No answer</t>
  </si>
  <si>
    <t>Gain a lot</t>
  </si>
  <si>
    <t>Vision clarity</t>
  </si>
  <si>
    <t>Values fit</t>
  </si>
  <si>
    <t>Perks</t>
  </si>
  <si>
    <t>Peer quality</t>
  </si>
  <si>
    <t>Office proximity</t>
  </si>
  <si>
    <t>Lose a lot</t>
  </si>
  <si>
    <t>Manager quality</t>
  </si>
  <si>
    <t>Long-term value of cash compensation</t>
  </si>
  <si>
    <t>Long-term career opportunity</t>
  </si>
  <si>
    <t>Long-term value of equity</t>
  </si>
  <si>
    <t>Learning and development opportunities</t>
  </si>
  <si>
    <t>Leadership team quality</t>
  </si>
  <si>
    <t>Job fit</t>
  </si>
  <si>
    <t>Immediate value of equity</t>
  </si>
  <si>
    <t>Immediate value of cash compensation</t>
  </si>
  <si>
    <t>Current job level</t>
  </si>
  <si>
    <t>Coordination and organization</t>
  </si>
  <si>
    <t>Company reputation</t>
  </si>
  <si>
    <t>Benefits</t>
  </si>
  <si>
    <t>Applicant ID</t>
  </si>
  <si>
    <t>Job Offered?</t>
  </si>
  <si>
    <t>Hired?</t>
  </si>
  <si>
    <t>Date Applied</t>
  </si>
  <si>
    <t>Date Hired</t>
  </si>
  <si>
    <t>Source</t>
  </si>
  <si>
    <t>No</t>
  </si>
  <si>
    <t>N/A</t>
  </si>
  <si>
    <t>Linkedin</t>
  </si>
  <si>
    <t>Glassdoor</t>
  </si>
  <si>
    <t>Yes</t>
  </si>
  <si>
    <t>Recommendation</t>
  </si>
  <si>
    <t>Other</t>
  </si>
  <si>
    <t>Indeed</t>
  </si>
  <si>
    <t>Instagram</t>
  </si>
  <si>
    <t>Leave Type</t>
  </si>
  <si>
    <t>Month</t>
  </si>
  <si>
    <t>Length (days)</t>
  </si>
  <si>
    <t>Maternity Leave</t>
  </si>
  <si>
    <t>January</t>
  </si>
  <si>
    <t>Paternity Leave</t>
  </si>
  <si>
    <t>Holiday</t>
  </si>
  <si>
    <t>Sick</t>
  </si>
  <si>
    <t>Others</t>
  </si>
  <si>
    <t>February</t>
  </si>
  <si>
    <t>March</t>
  </si>
  <si>
    <t>April</t>
  </si>
  <si>
    <t>May</t>
  </si>
  <si>
    <t>June</t>
  </si>
  <si>
    <t>No.of Applications</t>
  </si>
  <si>
    <t>No.of Offers</t>
  </si>
  <si>
    <t>No.of Accepted Offers</t>
  </si>
  <si>
    <t>Offer Acceptance Rate</t>
  </si>
  <si>
    <t>Average time for hiring</t>
  </si>
  <si>
    <t>Days between Applying &amp; hiring</t>
  </si>
  <si>
    <t>Which source is the most popular for applying</t>
  </si>
  <si>
    <t>Row Labels</t>
  </si>
  <si>
    <t>Grand Total</t>
  </si>
  <si>
    <t>Active</t>
  </si>
  <si>
    <t>Inactive</t>
  </si>
  <si>
    <t xml:space="preserve">Total </t>
  </si>
  <si>
    <t>Feb</t>
  </si>
  <si>
    <t>Mar</t>
  </si>
  <si>
    <t>Apr</t>
  </si>
  <si>
    <t>Jun</t>
  </si>
  <si>
    <t>Jul</t>
  </si>
  <si>
    <t>Jan</t>
  </si>
  <si>
    <t>Aug</t>
  </si>
  <si>
    <t>Sep</t>
  </si>
  <si>
    <t xml:space="preserve"> </t>
  </si>
  <si>
    <t>2019</t>
  </si>
  <si>
    <t>Qtr1</t>
  </si>
  <si>
    <t>Qtr2</t>
  </si>
  <si>
    <t>Qtr3</t>
  </si>
  <si>
    <t>2020</t>
  </si>
  <si>
    <t>Qtr4</t>
  </si>
  <si>
    <t>2021</t>
  </si>
  <si>
    <t>2022</t>
  </si>
  <si>
    <t>Length(days)</t>
  </si>
  <si>
    <t>Count of Employee ID</t>
  </si>
  <si>
    <t>Oct</t>
  </si>
  <si>
    <t>Nov</t>
  </si>
  <si>
    <t>Dec</t>
  </si>
  <si>
    <t>Column Labels</t>
  </si>
  <si>
    <t>Employees</t>
  </si>
  <si>
    <t>Count of Employees</t>
  </si>
  <si>
    <t>Leaves</t>
  </si>
  <si>
    <t>Average Length of Leave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</si>
</sst>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9" fontId="0" fillId="0" borderId="0" xfId="1" applyFont="1"/>
    <xf numFmtId="14" fontId="1" fillId="0" borderId="2" xfId="0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indent="1"/>
    </xf>
    <xf numFmtId="0" fontId="0" fillId="0" borderId="4" xfId="0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 applyAlignment="1">
      <alignment horizontal="left" indent="2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Tenure</a:t>
            </a:r>
            <a:r>
              <a:rPr lang="en-US" baseline="0"/>
              <a:t> </a:t>
            </a:r>
            <a:r>
              <a:rPr lang="en-US"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0-EF42-9380-15F2D6BF5A93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0-EF42-9380-15F2D6BF5A93}"/>
              </c:ext>
            </c:extLst>
          </c:dPt>
          <c:cat>
            <c:strRef>
              <c:f>Employees!$I$2:$I$3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Employees!$J$2:$J$3</c:f>
              <c:numCache>
                <c:formatCode>General</c:formatCode>
                <c:ptCount val="2"/>
                <c:pt idx="0">
                  <c:v>185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0442-AD5F-CA8D450C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Tenure</a:t>
            </a:r>
            <a:r>
              <a:rPr lang="en-US" sz="2000" baseline="0"/>
              <a:t> </a:t>
            </a:r>
            <a:r>
              <a:rPr lang="en-US"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Percentage</a:t>
            </a:r>
          </a:p>
        </c:rich>
      </c:tx>
      <c:layout>
        <c:manualLayout>
          <c:xMode val="edge"/>
          <c:yMode val="edge"/>
          <c:x val="0.22856347224889567"/>
          <c:y val="5.2527527684537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9-C146-84BC-8902C285380B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9-C146-84BC-8902C28538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Employees!$I$2:$I$3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Employees!$J$2:$J$3</c:f>
              <c:numCache>
                <c:formatCode>General</c:formatCode>
                <c:ptCount val="2"/>
                <c:pt idx="0">
                  <c:v>185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9-C146-84BC-8902C285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2000">
                <a:solidFill>
                  <a:schemeClr val="accent2">
                    <a:lumMod val="50000"/>
                  </a:schemeClr>
                </a:solidFill>
              </a:rPr>
              <a:t>Types of Leaves</a:t>
            </a:r>
            <a:r>
              <a:rPr lang="en-US" sz="2000" baseline="0">
                <a:solidFill>
                  <a:schemeClr val="accent2">
                    <a:lumMod val="50000"/>
                  </a:schemeClr>
                </a:solidFill>
              </a:rPr>
              <a:t> Per Month</a:t>
            </a:r>
            <a:endParaRPr lang="en-US" sz="2000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983471504387943"/>
          <c:y val="3.7815126050420166E-2"/>
        </c:manualLayout>
      </c:layout>
      <c:overlay val="0"/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Employees'!$I$3:$I$4</c:f>
              <c:strCache>
                <c:ptCount val="1"/>
                <c:pt idx="0">
                  <c:v>Holiday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Employees'!$I$5:$I$11</c:f>
              <c:numCache>
                <c:formatCode>General</c:formatCode>
                <c:ptCount val="6"/>
                <c:pt idx="0">
                  <c:v>20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24-AE4B-AAFC-34F99AC531C7}"/>
            </c:ext>
          </c:extLst>
        </c:ser>
        <c:ser>
          <c:idx val="1"/>
          <c:order val="1"/>
          <c:tx>
            <c:strRef>
              <c:f>'Pivot Employees'!$J$3:$J$4</c:f>
              <c:strCache>
                <c:ptCount val="1"/>
                <c:pt idx="0">
                  <c:v>Sick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Employees'!$J$5:$J$11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24-AE4B-AAFC-34F99AC531C7}"/>
            </c:ext>
          </c:extLst>
        </c:ser>
        <c:ser>
          <c:idx val="2"/>
          <c:order val="2"/>
          <c:tx>
            <c:strRef>
              <c:f>'Pivot Employees'!$K$3:$K$4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Employees'!$K$5:$K$11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24-AE4B-AAFC-34F99AC531C7}"/>
            </c:ext>
          </c:extLst>
        </c:ser>
        <c:ser>
          <c:idx val="3"/>
          <c:order val="3"/>
          <c:tx>
            <c:strRef>
              <c:f>'Pivot Employees'!$L$3:$L$4</c:f>
              <c:strCache>
                <c:ptCount val="1"/>
                <c:pt idx="0">
                  <c:v>Maternity Leave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Employees'!$L$5:$L$11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24-AE4B-AAFC-34F99AC531C7}"/>
            </c:ext>
          </c:extLst>
        </c:ser>
        <c:ser>
          <c:idx val="4"/>
          <c:order val="4"/>
          <c:tx>
            <c:strRef>
              <c:f>'Pivot Employees'!$M$3:$M$4</c:f>
              <c:strCache>
                <c:ptCount val="1"/>
                <c:pt idx="0">
                  <c:v>Paternity Leave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Employees'!$M$5:$M$11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24-AE4B-AAFC-34F99AC5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662368"/>
        <c:axId val="1319664096"/>
      </c:barChart>
      <c:catAx>
        <c:axId val="13196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64096"/>
        <c:crosses val="autoZero"/>
        <c:auto val="1"/>
        <c:lblAlgn val="ctr"/>
        <c:lblOffset val="100"/>
        <c:noMultiLvlLbl val="0"/>
      </c:catAx>
      <c:valAx>
        <c:axId val="1319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6236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923670546616441"/>
          <c:y val="0.26757766038738828"/>
          <c:w val="0.23076329453383546"/>
          <c:h val="0.45640552842287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50000"/>
                  </a:schemeClr>
                </a:solidFill>
              </a:rPr>
              <a:t>Head</a:t>
            </a:r>
            <a:r>
              <a:rPr lang="en-US" sz="2000" b="1" baseline="0">
                <a:solidFill>
                  <a:schemeClr val="accent2">
                    <a:lumMod val="50000"/>
                  </a:schemeClr>
                </a:solidFill>
              </a:rPr>
              <a:t> Count Across Departments</a:t>
            </a:r>
            <a:endParaRPr lang="en-US" sz="20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1137381475964154"/>
          <c:y val="3.6543694186802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802851771188176"/>
              <c:y val="-5.64832280580312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6515261981141243E-2"/>
          <c:y val="0.27272891795783594"/>
          <c:w val="0.40746164651953715"/>
          <c:h val="0.59854710833559599"/>
        </c:manualLayout>
      </c:layout>
      <c:pieChart>
        <c:varyColors val="1"/>
        <c:ser>
          <c:idx val="0"/>
          <c:order val="0"/>
          <c:tx>
            <c:strRef>
              <c:f>'Pivot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D-894F-90DF-7E8E690EF943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D-BA4B-A788-6629637EE99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ED-BA4B-A788-6629637EE999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ED-BA4B-A788-6629637EE999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ED-BA4B-A788-6629637EE999}"/>
              </c:ext>
            </c:extLst>
          </c:dPt>
          <c:dLbls>
            <c:dLbl>
              <c:idx val="0"/>
              <c:layout>
                <c:manualLayout>
                  <c:x val="-0.12802851771188176"/>
                  <c:y val="-5.6483228058031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3D-894F-90DF-7E8E690EF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Employees'!$A$4:$A$9</c:f>
              <c:strCache>
                <c:ptCount val="5"/>
                <c:pt idx="0">
                  <c:v>Product &amp; Engineering</c:v>
                </c:pt>
                <c:pt idx="1">
                  <c:v>Sales</c:v>
                </c:pt>
                <c:pt idx="2">
                  <c:v>Operations</c:v>
                </c:pt>
                <c:pt idx="3">
                  <c:v>Customer Experience</c:v>
                </c:pt>
                <c:pt idx="4">
                  <c:v>Marketing</c:v>
                </c:pt>
              </c:strCache>
            </c:strRef>
          </c:cat>
          <c:val>
            <c:numRef>
              <c:f>'Pivot Employees'!$B$4:$B$9</c:f>
              <c:numCache>
                <c:formatCode>General</c:formatCode>
                <c:ptCount val="5"/>
                <c:pt idx="0">
                  <c:v>109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D-894F-90DF-7E8E690E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5501028587642764"/>
          <c:y val="0.30063197382518647"/>
          <c:w val="0.41495965782055017"/>
          <c:h val="0.69800704851409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50000"/>
                  </a:schemeClr>
                </a:solidFill>
              </a:rPr>
              <a:t>Head</a:t>
            </a:r>
            <a:r>
              <a:rPr lang="en-US" sz="2000" b="1" baseline="0">
                <a:solidFill>
                  <a:schemeClr val="accent2">
                    <a:lumMod val="50000"/>
                  </a:schemeClr>
                </a:solidFill>
              </a:rPr>
              <a:t> Count Quarter Over Quarter</a:t>
            </a:r>
            <a:endParaRPr lang="en-US" sz="2000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Employees'!$B$11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Employees'!$A$12:$A$30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  <c:pt idx="12">
                    <c:v>Qtr2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7">
                    <c:v>2021</c:v>
                  </c:pt>
                  <c:pt idx="11">
                    <c:v>2022</c:v>
                  </c:pt>
                </c:lvl>
                <c:lvl>
                  <c:pt idx="0">
                    <c:v>Employees</c:v>
                  </c:pt>
                </c:lvl>
              </c:multiLvlStrCache>
            </c:multiLvlStrRef>
          </c:cat>
          <c:val>
            <c:numRef>
              <c:f>'Pivot Employees'!$B$12:$B$30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  <c:pt idx="7">
                  <c:v>24</c:v>
                </c:pt>
                <c:pt idx="8">
                  <c:v>29</c:v>
                </c:pt>
                <c:pt idx="9">
                  <c:v>27</c:v>
                </c:pt>
                <c:pt idx="10">
                  <c:v>44</c:v>
                </c:pt>
                <c:pt idx="11">
                  <c:v>19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8-0248-BA31-9A6F5C60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88368"/>
        <c:axId val="1320790944"/>
      </c:lineChart>
      <c:catAx>
        <c:axId val="13206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20790944"/>
        <c:crosses val="autoZero"/>
        <c:auto val="1"/>
        <c:lblAlgn val="ctr"/>
        <c:lblOffset val="100"/>
        <c:noMultiLvlLbl val="0"/>
      </c:catAx>
      <c:valAx>
        <c:axId val="1320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206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</a:rPr>
              <a:t>Head Count Month Over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Employees'!$B$32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Employees'!$A$33:$A$69</c:f>
              <c:multiLvlStrCache>
                <c:ptCount val="31"/>
                <c:lvl>
                  <c:pt idx="0">
                    <c:v>Feb</c:v>
                  </c:pt>
                  <c:pt idx="1">
                    <c:v>Mar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  <c:pt idx="16">
                    <c:v>2021</c:v>
                  </c:pt>
                  <c:pt idx="27">
                    <c:v>2022</c:v>
                  </c:pt>
                </c:lvl>
                <c:lvl>
                  <c:pt idx="0">
                    <c:v>Employees</c:v>
                  </c:pt>
                </c:lvl>
              </c:multiLvlStrCache>
            </c:multiLvlStrRef>
          </c:cat>
          <c:val>
            <c:numRef>
              <c:f>'Pivot Employees'!$B$33:$B$69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18</c:v>
                </c:pt>
                <c:pt idx="19">
                  <c:v>15</c:v>
                </c:pt>
                <c:pt idx="20">
                  <c:v>1</c:v>
                </c:pt>
                <c:pt idx="21">
                  <c:v>13</c:v>
                </c:pt>
                <c:pt idx="22">
                  <c:v>3</c:v>
                </c:pt>
                <c:pt idx="23">
                  <c:v>14</c:v>
                </c:pt>
                <c:pt idx="24">
                  <c:v>10</c:v>
                </c:pt>
                <c:pt idx="25">
                  <c:v>9</c:v>
                </c:pt>
                <c:pt idx="26">
                  <c:v>35</c:v>
                </c:pt>
                <c:pt idx="27">
                  <c:v>10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554C-9EA5-CE479621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620816"/>
        <c:axId val="1319622544"/>
      </c:lineChart>
      <c:catAx>
        <c:axId val="13196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22544"/>
        <c:crosses val="autoZero"/>
        <c:auto val="1"/>
        <c:lblAlgn val="ctr"/>
        <c:lblOffset val="100"/>
        <c:noMultiLvlLbl val="0"/>
      </c:catAx>
      <c:valAx>
        <c:axId val="1319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Employees!PivotTable12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50000"/>
                  </a:schemeClr>
                </a:solidFill>
              </a:rPr>
              <a:t>Employees</a:t>
            </a:r>
            <a:r>
              <a:rPr lang="en-US" sz="2000" b="1" baseline="0">
                <a:solidFill>
                  <a:schemeClr val="accent2">
                    <a:lumMod val="50000"/>
                  </a:schemeClr>
                </a:solidFill>
              </a:rPr>
              <a:t> Per Country</a:t>
            </a:r>
            <a:endParaRPr lang="en-US" sz="20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833711774400292"/>
          <c:y val="5.0541516245487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12121708478300677"/>
              <c:y val="-0.24802524233207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2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Employees'!$L$16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36-BA44-87AD-01D6313EB32C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6-BA44-87AD-01D6313EB32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36-BA44-87AD-01D6313EB32C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36-BA44-87AD-01D6313EB32C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36-BA44-87AD-01D6313EB32C}"/>
              </c:ext>
            </c:extLst>
          </c:dPt>
          <c:dLbls>
            <c:dLbl>
              <c:idx val="0"/>
              <c:layout>
                <c:manualLayout>
                  <c:x val="-0.12121708478300677"/>
                  <c:y val="-0.2480252423320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6-BA44-87AD-01D6313EB3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Employees'!$K$17:$K$22</c:f>
              <c:strCache>
                <c:ptCount val="5"/>
                <c:pt idx="0">
                  <c:v>USA</c:v>
                </c:pt>
                <c:pt idx="1">
                  <c:v>Romania</c:v>
                </c:pt>
                <c:pt idx="2">
                  <c:v>Germany</c:v>
                </c:pt>
                <c:pt idx="3">
                  <c:v>Spain</c:v>
                </c:pt>
                <c:pt idx="4">
                  <c:v>Poland</c:v>
                </c:pt>
              </c:strCache>
            </c:strRef>
          </c:cat>
          <c:val>
            <c:numRef>
              <c:f>'Pivot Employees'!$L$17:$L$22</c:f>
              <c:numCache>
                <c:formatCode>General</c:formatCode>
                <c:ptCount val="5"/>
                <c:pt idx="0">
                  <c:v>158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36-BA44-87AD-01D6313E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76469511078552"/>
          <c:y val="0.23302709002529923"/>
          <c:w val="0.27737483977293537"/>
          <c:h val="0.45865690929855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50000"/>
                  </a:schemeClr>
                </a:solidFill>
              </a:rPr>
              <a:t>Types</a:t>
            </a:r>
            <a:r>
              <a:rPr lang="en-US" sz="2000" b="1" baseline="0">
                <a:solidFill>
                  <a:schemeClr val="accent2">
                    <a:lumMod val="50000"/>
                  </a:schemeClr>
                </a:solidFill>
              </a:rPr>
              <a:t> of Leaves &amp; Average Length</a:t>
            </a:r>
            <a:endParaRPr lang="en-US" sz="20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217880724550687"/>
          <c:y val="2.1660649819494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4153808128244"/>
          <c:y val="0.1881342534885842"/>
          <c:w val="0.84520023065298655"/>
          <c:h val="0.66940532704170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Employees'!$I$18</c:f>
              <c:strCache>
                <c:ptCount val="1"/>
                <c:pt idx="0">
                  <c:v>Leaves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Employees'!$H$19:$H$24</c:f>
              <c:strCache>
                <c:ptCount val="5"/>
                <c:pt idx="0">
                  <c:v>Holiday</c:v>
                </c:pt>
                <c:pt idx="1">
                  <c:v>Sick</c:v>
                </c:pt>
                <c:pt idx="2">
                  <c:v>Others</c:v>
                </c:pt>
                <c:pt idx="3">
                  <c:v>Paternity Leave</c:v>
                </c:pt>
                <c:pt idx="4">
                  <c:v>Maternity Leave</c:v>
                </c:pt>
              </c:strCache>
            </c:strRef>
          </c:cat>
          <c:val>
            <c:numRef>
              <c:f>'Pivot Employees'!$I$19:$I$24</c:f>
              <c:numCache>
                <c:formatCode>General</c:formatCode>
                <c:ptCount val="5"/>
                <c:pt idx="0">
                  <c:v>70</c:v>
                </c:pt>
                <c:pt idx="1">
                  <c:v>42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954D-835E-5F0B4991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1499168"/>
        <c:axId val="981501440"/>
      </c:barChart>
      <c:lineChart>
        <c:grouping val="standard"/>
        <c:varyColors val="0"/>
        <c:ser>
          <c:idx val="1"/>
          <c:order val="1"/>
          <c:tx>
            <c:strRef>
              <c:f>'Pivot Employees'!$J$18</c:f>
              <c:strCache>
                <c:ptCount val="1"/>
                <c:pt idx="0">
                  <c:v>Average Length of Leave in Days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Employees'!$H$19:$H$24</c:f>
              <c:strCache>
                <c:ptCount val="5"/>
                <c:pt idx="0">
                  <c:v>Holiday</c:v>
                </c:pt>
                <c:pt idx="1">
                  <c:v>Sick</c:v>
                </c:pt>
                <c:pt idx="2">
                  <c:v>Others</c:v>
                </c:pt>
                <c:pt idx="3">
                  <c:v>Paternity Leave</c:v>
                </c:pt>
                <c:pt idx="4">
                  <c:v>Maternity Leave</c:v>
                </c:pt>
              </c:strCache>
            </c:strRef>
          </c:cat>
          <c:val>
            <c:numRef>
              <c:f>'Pivot Employees'!$J$19:$J$24</c:f>
              <c:numCache>
                <c:formatCode>General</c:formatCode>
                <c:ptCount val="5"/>
                <c:pt idx="0">
                  <c:v>7.1571428571428575</c:v>
                </c:pt>
                <c:pt idx="1">
                  <c:v>5.6190476190476186</c:v>
                </c:pt>
                <c:pt idx="2">
                  <c:v>3.8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9-954D-835E-5F0B4991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99168"/>
        <c:axId val="981501440"/>
      </c:lineChart>
      <c:catAx>
        <c:axId val="981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81501440"/>
        <c:crosses val="autoZero"/>
        <c:auto val="1"/>
        <c:lblAlgn val="ctr"/>
        <c:lblOffset val="100"/>
        <c:noMultiLvlLbl val="0"/>
      </c:catAx>
      <c:valAx>
        <c:axId val="981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81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94978990854849"/>
          <c:y val="0.2221883075426383"/>
          <c:w val="0.27993361816320045"/>
          <c:h val="0.2196881662355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2">
                    <a:lumMod val="50000"/>
                  </a:schemeClr>
                </a:solidFill>
              </a:rPr>
              <a:t>Sources</a:t>
            </a:r>
            <a:r>
              <a:rPr lang="en-US" sz="2400" b="1" baseline="0">
                <a:solidFill>
                  <a:schemeClr val="accent2">
                    <a:lumMod val="50000"/>
                  </a:schemeClr>
                </a:solidFill>
              </a:rPr>
              <a:t> for Applying to the Company</a:t>
            </a:r>
            <a:endParaRPr lang="en-US" sz="24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7637843336724313"/>
          <c:y val="5.3254437869822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0.11701380155557869"/>
          <c:y val="0.27840236686390535"/>
          <c:w val="0.4636826042726348"/>
          <c:h val="0.674260355029585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6B-944F-A08B-74573262DDFB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B-944F-A08B-74573262DDFB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B-944F-A08B-74573262DDFB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6B-944F-A08B-74573262DDFB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6B-944F-A08B-74573262DDFB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6B-944F-A08B-74573262DDFB}"/>
              </c:ext>
            </c:extLst>
          </c:dPt>
          <c:cat>
            <c:strRef>
              <c:f>'Applications Analysis'!$I$8:$I$13</c:f>
              <c:strCache>
                <c:ptCount val="6"/>
                <c:pt idx="0">
                  <c:v>Linkedin</c:v>
                </c:pt>
                <c:pt idx="1">
                  <c:v>Indeed</c:v>
                </c:pt>
                <c:pt idx="2">
                  <c:v>Glassdoor</c:v>
                </c:pt>
                <c:pt idx="3">
                  <c:v>Other</c:v>
                </c:pt>
                <c:pt idx="4">
                  <c:v>Recommendation</c:v>
                </c:pt>
                <c:pt idx="5">
                  <c:v>Instagram</c:v>
                </c:pt>
              </c:strCache>
            </c:strRef>
          </c:cat>
          <c:val>
            <c:numRef>
              <c:f>'Applications Analysis'!$J$8:$J$13</c:f>
              <c:numCache>
                <c:formatCode>General</c:formatCode>
                <c:ptCount val="6"/>
                <c:pt idx="0">
                  <c:v>111</c:v>
                </c:pt>
                <c:pt idx="1">
                  <c:v>28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F54C-8F39-065DBEA9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98385946924487"/>
          <c:y val="0.34096561524483993"/>
          <c:w val="0.30228979261620781"/>
          <c:h val="0.52573125844476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</a:t>
            </a:r>
            <a:r>
              <a:rPr lang="en-US" baseline="0"/>
              <a:t> Count Across Departments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85879130837536E-2"/>
          <c:y val="0.10225563909774436"/>
          <c:w val="0.86733981781689051"/>
          <c:h val="0.80544360902255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Employees'!$A$4:$A$9</c:f>
              <c:strCache>
                <c:ptCount val="5"/>
                <c:pt idx="0">
                  <c:v>Product &amp; Engineering</c:v>
                </c:pt>
                <c:pt idx="1">
                  <c:v>Sales</c:v>
                </c:pt>
                <c:pt idx="2">
                  <c:v>Operations</c:v>
                </c:pt>
                <c:pt idx="3">
                  <c:v>Customer Experience</c:v>
                </c:pt>
                <c:pt idx="4">
                  <c:v>Marketing</c:v>
                </c:pt>
              </c:strCache>
            </c:strRef>
          </c:cat>
          <c:val>
            <c:numRef>
              <c:f>'Pivot Employees'!$B$4:$B$9</c:f>
              <c:numCache>
                <c:formatCode>General</c:formatCode>
                <c:ptCount val="5"/>
                <c:pt idx="0">
                  <c:v>109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9-D44B-81C2-27D113C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833584"/>
        <c:axId val="753835312"/>
      </c:barChart>
      <c:catAx>
        <c:axId val="753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53835312"/>
        <c:crosses val="autoZero"/>
        <c:auto val="1"/>
        <c:lblAlgn val="ctr"/>
        <c:lblOffset val="100"/>
        <c:noMultiLvlLbl val="0"/>
      </c:catAx>
      <c:valAx>
        <c:axId val="753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538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</a:t>
            </a:r>
            <a:r>
              <a:rPr lang="en-US" baseline="0"/>
              <a:t> Count Quarter Over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Employees'!$B$11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Employees'!$A$12:$A$30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  <c:pt idx="12">
                    <c:v>Qtr2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7">
                    <c:v>2021</c:v>
                  </c:pt>
                  <c:pt idx="11">
                    <c:v>2022</c:v>
                  </c:pt>
                </c:lvl>
                <c:lvl>
                  <c:pt idx="0">
                    <c:v>Employees</c:v>
                  </c:pt>
                </c:lvl>
              </c:multiLvlStrCache>
            </c:multiLvlStrRef>
          </c:cat>
          <c:val>
            <c:numRef>
              <c:f>'Pivot Employees'!$B$12:$B$30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  <c:pt idx="7">
                  <c:v>24</c:v>
                </c:pt>
                <c:pt idx="8">
                  <c:v>29</c:v>
                </c:pt>
                <c:pt idx="9">
                  <c:v>27</c:v>
                </c:pt>
                <c:pt idx="10">
                  <c:v>44</c:v>
                </c:pt>
                <c:pt idx="11">
                  <c:v>19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8-8444-B9D8-93ACDAB4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88368"/>
        <c:axId val="1320790944"/>
      </c:lineChart>
      <c:catAx>
        <c:axId val="13206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20790944"/>
        <c:crosses val="autoZero"/>
        <c:auto val="1"/>
        <c:lblAlgn val="ctr"/>
        <c:lblOffset val="100"/>
        <c:noMultiLvlLbl val="0"/>
      </c:catAx>
      <c:valAx>
        <c:axId val="1320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206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Head Count Month Over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Employees'!$B$32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Employees'!$A$33:$A$69</c:f>
              <c:multiLvlStrCache>
                <c:ptCount val="31"/>
                <c:lvl>
                  <c:pt idx="0">
                    <c:v>Feb</c:v>
                  </c:pt>
                  <c:pt idx="1">
                    <c:v>Mar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  <c:pt idx="16">
                    <c:v>2021</c:v>
                  </c:pt>
                  <c:pt idx="27">
                    <c:v>2022</c:v>
                  </c:pt>
                </c:lvl>
                <c:lvl>
                  <c:pt idx="0">
                    <c:v>Employees</c:v>
                  </c:pt>
                </c:lvl>
              </c:multiLvlStrCache>
            </c:multiLvlStrRef>
          </c:cat>
          <c:val>
            <c:numRef>
              <c:f>'Pivot Employees'!$B$33:$B$69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18</c:v>
                </c:pt>
                <c:pt idx="19">
                  <c:v>15</c:v>
                </c:pt>
                <c:pt idx="20">
                  <c:v>1</c:v>
                </c:pt>
                <c:pt idx="21">
                  <c:v>13</c:v>
                </c:pt>
                <c:pt idx="22">
                  <c:v>3</c:v>
                </c:pt>
                <c:pt idx="23">
                  <c:v>14</c:v>
                </c:pt>
                <c:pt idx="24">
                  <c:v>10</c:v>
                </c:pt>
                <c:pt idx="25">
                  <c:v>9</c:v>
                </c:pt>
                <c:pt idx="26">
                  <c:v>35</c:v>
                </c:pt>
                <c:pt idx="27">
                  <c:v>10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DA4A-B24E-4832AD2C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620816"/>
        <c:axId val="1319622544"/>
      </c:lineChart>
      <c:catAx>
        <c:axId val="13196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22544"/>
        <c:crosses val="autoZero"/>
        <c:auto val="1"/>
        <c:lblAlgn val="ctr"/>
        <c:lblOffset val="100"/>
        <c:noMultiLvlLbl val="0"/>
      </c:catAx>
      <c:valAx>
        <c:axId val="1319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[Orgnostic_ People Analytics Dataset.xlsx]Pivot Employees!PivotTable4</c:name>
    <c:fmtId val="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Employees'!$I$3:$I$4</c:f>
              <c:strCache>
                <c:ptCount val="1"/>
                <c:pt idx="0">
                  <c:v>Holiday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Employees'!$I$5:$I$11</c:f>
              <c:numCache>
                <c:formatCode>General</c:formatCode>
                <c:ptCount val="6"/>
                <c:pt idx="0">
                  <c:v>20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D-8F4F-987B-AF3C59D53F12}"/>
            </c:ext>
          </c:extLst>
        </c:ser>
        <c:ser>
          <c:idx val="1"/>
          <c:order val="1"/>
          <c:tx>
            <c:strRef>
              <c:f>'Pivot Employees'!$J$3:$J$4</c:f>
              <c:strCache>
                <c:ptCount val="1"/>
                <c:pt idx="0">
                  <c:v>Sick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Employees'!$J$5:$J$11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D-8F4F-987B-AF3C59D53F12}"/>
            </c:ext>
          </c:extLst>
        </c:ser>
        <c:ser>
          <c:idx val="2"/>
          <c:order val="2"/>
          <c:tx>
            <c:strRef>
              <c:f>'Pivot Employees'!$K$3:$K$4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Employees'!$K$5:$K$11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D-8F4F-987B-AF3C59D53F12}"/>
            </c:ext>
          </c:extLst>
        </c:ser>
        <c:ser>
          <c:idx val="3"/>
          <c:order val="3"/>
          <c:tx>
            <c:strRef>
              <c:f>'Pivot Employees'!$L$3:$L$4</c:f>
              <c:strCache>
                <c:ptCount val="1"/>
                <c:pt idx="0">
                  <c:v>Maternity Leave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Employees'!$L$5:$L$11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D-8F4F-987B-AF3C59D53F12}"/>
            </c:ext>
          </c:extLst>
        </c:ser>
        <c:ser>
          <c:idx val="4"/>
          <c:order val="4"/>
          <c:tx>
            <c:strRef>
              <c:f>'Pivot Employees'!$M$3:$M$4</c:f>
              <c:strCache>
                <c:ptCount val="1"/>
                <c:pt idx="0">
                  <c:v>Paternity Leave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Employees'!$H$5:$H$11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March</c:v>
                </c:pt>
                <c:pt idx="3">
                  <c:v>April</c:v>
                </c:pt>
                <c:pt idx="4">
                  <c:v>February</c:v>
                </c:pt>
                <c:pt idx="5">
                  <c:v>May</c:v>
                </c:pt>
              </c:strCache>
            </c:strRef>
          </c:cat>
          <c:val>
            <c:numRef>
              <c:f>'Pivot Employees'!$M$5:$M$11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D-8F4F-987B-AF3C59D5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662368"/>
        <c:axId val="1319664096"/>
      </c:barChart>
      <c:catAx>
        <c:axId val="13196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64096"/>
        <c:crosses val="autoZero"/>
        <c:auto val="1"/>
        <c:lblAlgn val="ctr"/>
        <c:lblOffset val="100"/>
        <c:noMultiLvlLbl val="0"/>
      </c:catAx>
      <c:valAx>
        <c:axId val="1319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196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[Orgnostic_ People Analytics Dataset.xlsx]Pivot Employees!PivotTable11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Types</a:t>
            </a:r>
            <a:r>
              <a:rPr lang="en-US" sz="2000" baseline="0"/>
              <a:t> of Leaves &amp; Average Length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Employees'!$I$18</c:f>
              <c:strCache>
                <c:ptCount val="1"/>
                <c:pt idx="0">
                  <c:v>Leaves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Employees'!$H$19:$H$24</c:f>
              <c:strCache>
                <c:ptCount val="5"/>
                <c:pt idx="0">
                  <c:v>Holiday</c:v>
                </c:pt>
                <c:pt idx="1">
                  <c:v>Sick</c:v>
                </c:pt>
                <c:pt idx="2">
                  <c:v>Others</c:v>
                </c:pt>
                <c:pt idx="3">
                  <c:v>Paternity Leave</c:v>
                </c:pt>
                <c:pt idx="4">
                  <c:v>Maternity Leave</c:v>
                </c:pt>
              </c:strCache>
            </c:strRef>
          </c:cat>
          <c:val>
            <c:numRef>
              <c:f>'Pivot Employees'!$I$19:$I$24</c:f>
              <c:numCache>
                <c:formatCode>General</c:formatCode>
                <c:ptCount val="5"/>
                <c:pt idx="0">
                  <c:v>70</c:v>
                </c:pt>
                <c:pt idx="1">
                  <c:v>42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D-7E42-AB52-15C9EA0A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1499168"/>
        <c:axId val="981501440"/>
      </c:barChart>
      <c:lineChart>
        <c:grouping val="standard"/>
        <c:varyColors val="0"/>
        <c:ser>
          <c:idx val="1"/>
          <c:order val="1"/>
          <c:tx>
            <c:strRef>
              <c:f>'Pivot Employees'!$J$18</c:f>
              <c:strCache>
                <c:ptCount val="1"/>
                <c:pt idx="0">
                  <c:v>Average Length of Leave in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Employees'!$H$19:$H$24</c:f>
              <c:strCache>
                <c:ptCount val="5"/>
                <c:pt idx="0">
                  <c:v>Holiday</c:v>
                </c:pt>
                <c:pt idx="1">
                  <c:v>Sick</c:v>
                </c:pt>
                <c:pt idx="2">
                  <c:v>Others</c:v>
                </c:pt>
                <c:pt idx="3">
                  <c:v>Paternity Leave</c:v>
                </c:pt>
                <c:pt idx="4">
                  <c:v>Maternity Leave</c:v>
                </c:pt>
              </c:strCache>
            </c:strRef>
          </c:cat>
          <c:val>
            <c:numRef>
              <c:f>'Pivot Employees'!$J$19:$J$24</c:f>
              <c:numCache>
                <c:formatCode>General</c:formatCode>
                <c:ptCount val="5"/>
                <c:pt idx="0">
                  <c:v>7.1571428571428575</c:v>
                </c:pt>
                <c:pt idx="1">
                  <c:v>5.6190476190476186</c:v>
                </c:pt>
                <c:pt idx="2">
                  <c:v>3.8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D-7E42-AB52-15C9EA0A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99168"/>
        <c:axId val="981501440"/>
      </c:lineChart>
      <c:catAx>
        <c:axId val="981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81501440"/>
        <c:crosses val="autoZero"/>
        <c:auto val="1"/>
        <c:lblAlgn val="ctr"/>
        <c:lblOffset val="100"/>
        <c:noMultiLvlLbl val="0"/>
      </c:catAx>
      <c:valAx>
        <c:axId val="981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81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[Orgnostic_ People Analytics Dataset.xlsx]Pivot Employees!PivotTable12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Employees'!$L$16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3-3E43-AA3E-8BCD060B5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3-3E43-AA3E-8BCD060B5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3-3E43-AA3E-8BCD060B5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3-3E43-AA3E-8BCD060B54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3-3E43-AA3E-8BCD060B548E}"/>
              </c:ext>
            </c:extLst>
          </c:dPt>
          <c:cat>
            <c:strRef>
              <c:f>'Pivot Employees'!$K$17:$K$22</c:f>
              <c:strCache>
                <c:ptCount val="5"/>
                <c:pt idx="0">
                  <c:v>USA</c:v>
                </c:pt>
                <c:pt idx="1">
                  <c:v>Romania</c:v>
                </c:pt>
                <c:pt idx="2">
                  <c:v>Germany</c:v>
                </c:pt>
                <c:pt idx="3">
                  <c:v>Spain</c:v>
                </c:pt>
                <c:pt idx="4">
                  <c:v>Poland</c:v>
                </c:pt>
              </c:strCache>
            </c:strRef>
          </c:cat>
          <c:val>
            <c:numRef>
              <c:f>'Pivot Employees'!$L$17:$L$22</c:f>
              <c:numCache>
                <c:formatCode>General</c:formatCode>
                <c:ptCount val="5"/>
                <c:pt idx="0">
                  <c:v>158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A147-8953-B65BFFA0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50000"/>
                  </a:schemeClr>
                </a:solidFill>
              </a:rPr>
              <a:t>Sources</a:t>
            </a:r>
            <a:r>
              <a:rPr lang="en-US" sz="2000" b="1" baseline="0">
                <a:solidFill>
                  <a:schemeClr val="accent2">
                    <a:lumMod val="50000"/>
                  </a:schemeClr>
                </a:solidFill>
              </a:rPr>
              <a:t> for Applying to the </a:t>
            </a:r>
            <a:r>
              <a:rPr lang="en-US" sz="20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Company</a:t>
            </a:r>
          </a:p>
        </c:rich>
      </c:tx>
      <c:layout>
        <c:manualLayout>
          <c:xMode val="edge"/>
          <c:yMode val="edge"/>
          <c:x val="0.17837242419165689"/>
          <c:y val="5.3419677680476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6.150861577085473E-2"/>
          <c:y val="0.26972056124563376"/>
          <c:w val="0.49180280725778841"/>
          <c:h val="0.6378645432478834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14-984F-9FFC-E0F471DB13D2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14-984F-9FFC-E0F471DB13D2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14-984F-9FFC-E0F471DB13D2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14-984F-9FFC-E0F471DB13D2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14-984F-9FFC-E0F471DB13D2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14-984F-9FFC-E0F471DB13D2}"/>
              </c:ext>
            </c:extLst>
          </c:dPt>
          <c:dLbls>
            <c:dLbl>
              <c:idx val="5"/>
              <c:layout>
                <c:manualLayout>
                  <c:x val="-1.968503937007874E-3"/>
                  <c:y val="-3.17919075144508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14-984F-9FFC-E0F471DB1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'Applications Analysis'!$I$8:$I$13</c:f>
              <c:strCache>
                <c:ptCount val="6"/>
                <c:pt idx="0">
                  <c:v>Linkedin</c:v>
                </c:pt>
                <c:pt idx="1">
                  <c:v>Indeed</c:v>
                </c:pt>
                <c:pt idx="2">
                  <c:v>Glassdoor</c:v>
                </c:pt>
                <c:pt idx="3">
                  <c:v>Other</c:v>
                </c:pt>
                <c:pt idx="4">
                  <c:v>Recommendation</c:v>
                </c:pt>
                <c:pt idx="5">
                  <c:v>Instagram</c:v>
                </c:pt>
              </c:strCache>
            </c:strRef>
          </c:cat>
          <c:val>
            <c:numRef>
              <c:f>'Applications Analysis'!$J$8:$J$13</c:f>
              <c:numCache>
                <c:formatCode>General</c:formatCode>
                <c:ptCount val="6"/>
                <c:pt idx="0">
                  <c:v>111</c:v>
                </c:pt>
                <c:pt idx="1">
                  <c:v>28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14-984F-9FFC-E0F471DB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79082505991101"/>
          <c:y val="0.31916079569001243"/>
          <c:w val="0.33474421427544682"/>
          <c:h val="0.54933012798178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3.png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microsoft.com/office/2007/relationships/hdphoto" Target="../media/hdphoto2.wdp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</xdr:row>
      <xdr:rowOff>101600</xdr:rowOff>
    </xdr:from>
    <xdr:to>
      <xdr:col>15</xdr:col>
      <xdr:colOff>755650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84B47-4649-D38A-C1D1-B1C96C50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4</xdr:row>
      <xdr:rowOff>50800</xdr:rowOff>
    </xdr:from>
    <xdr:to>
      <xdr:col>17</xdr:col>
      <xdr:colOff>698500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3E1C9-1553-C820-0349-80FAEF2A4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920750</xdr:colOff>
      <xdr:row>0</xdr:row>
      <xdr:rowOff>0</xdr:rowOff>
    </xdr:from>
    <xdr:to>
      <xdr:col>6</xdr:col>
      <xdr:colOff>520700</xdr:colOff>
      <xdr:row>22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B8C83-5CF3-6695-FFF5-B8157D0AD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869950</xdr:colOff>
      <xdr:row>23</xdr:row>
      <xdr:rowOff>19050</xdr:rowOff>
    </xdr:from>
    <xdr:to>
      <xdr:col>6</xdr:col>
      <xdr:colOff>558800</xdr:colOff>
      <xdr:row>42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7455D-583A-9879-6791-109F870C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857250</xdr:colOff>
      <xdr:row>43</xdr:row>
      <xdr:rowOff>107950</xdr:rowOff>
    </xdr:from>
    <xdr:to>
      <xdr:col>5</xdr:col>
      <xdr:colOff>1200150</xdr:colOff>
      <xdr:row>60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49D02E-6679-B096-0D5D-C6EA0A78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0</xdr:row>
      <xdr:rowOff>0</xdr:rowOff>
    </xdr:from>
    <xdr:to>
      <xdr:col>28</xdr:col>
      <xdr:colOff>546100</xdr:colOff>
      <xdr:row>19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D3AB51-25F8-7BFC-539E-F249656E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1041400</xdr:colOff>
      <xdr:row>26</xdr:row>
      <xdr:rowOff>25400</xdr:rowOff>
    </xdr:from>
    <xdr:to>
      <xdr:col>20</xdr:col>
      <xdr:colOff>88900</xdr:colOff>
      <xdr:row>52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6DB493-68C5-353B-5CC9-E40A8B276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19</xdr:row>
      <xdr:rowOff>50800</xdr:rowOff>
    </xdr:from>
    <xdr:to>
      <xdr:col>26</xdr:col>
      <xdr:colOff>304800</xdr:colOff>
      <xdr:row>35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250D77-D3A6-0D67-7E8A-A231B9D2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0</xdr:row>
      <xdr:rowOff>129954</xdr:rowOff>
    </xdr:from>
    <xdr:to>
      <xdr:col>3</xdr:col>
      <xdr:colOff>114301</xdr:colOff>
      <xdr:row>4</xdr:row>
      <xdr:rowOff>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76891D-2A69-5AB9-CAE6-6F85611D6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1" y="129954"/>
          <a:ext cx="2501900" cy="535290"/>
        </a:xfrm>
        <a:prstGeom prst="rect">
          <a:avLst/>
        </a:prstGeom>
      </xdr:spPr>
    </xdr:pic>
    <xdr:clientData/>
  </xdr:twoCellAnchor>
  <xdr:twoCellAnchor>
    <xdr:from>
      <xdr:col>3</xdr:col>
      <xdr:colOff>498724</xdr:colOff>
      <xdr:row>1</xdr:row>
      <xdr:rowOff>120650</xdr:rowOff>
    </xdr:from>
    <xdr:to>
      <xdr:col>8</xdr:col>
      <xdr:colOff>177800</xdr:colOff>
      <xdr:row>7</xdr:row>
      <xdr:rowOff>63500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6A792AD1-3A0B-DA4E-11FD-0A6EE87936C7}"/>
            </a:ext>
          </a:extLst>
        </xdr:cNvPr>
        <xdr:cNvSpPr/>
      </xdr:nvSpPr>
      <xdr:spPr>
        <a:xfrm>
          <a:off x="2975224" y="285750"/>
          <a:ext cx="3806576" cy="93345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25400</xdr:colOff>
      <xdr:row>52</xdr:row>
      <xdr:rowOff>38100</xdr:rowOff>
    </xdr:from>
    <xdr:to>
      <xdr:col>3</xdr:col>
      <xdr:colOff>419100</xdr:colOff>
      <xdr:row>54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BC6972-7068-5DD3-C11F-DC99B84DB471}"/>
            </a:ext>
          </a:extLst>
        </xdr:cNvPr>
        <xdr:cNvSpPr txBox="1"/>
      </xdr:nvSpPr>
      <xdr:spPr>
        <a:xfrm>
          <a:off x="850900" y="8686800"/>
          <a:ext cx="2044700" cy="330200"/>
        </a:xfrm>
        <a:prstGeom prst="rect">
          <a:avLst/>
        </a:prstGeom>
        <a:noFill/>
        <a:ln w="9525" cmpd="sng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Data</a:t>
          </a:r>
          <a:r>
            <a:rPr lang="en-US" sz="1600" b="0" cap="none" spc="0" baseline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 Motion, LLC</a:t>
          </a:r>
        </a:p>
        <a:p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114300</xdr:colOff>
      <xdr:row>50</xdr:row>
      <xdr:rowOff>114300</xdr:rowOff>
    </xdr:from>
    <xdr:to>
      <xdr:col>1</xdr:col>
      <xdr:colOff>177800</xdr:colOff>
      <xdr:row>56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EB224A-EDDA-4221-6F57-4CF4D129D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432800"/>
          <a:ext cx="889000" cy="889000"/>
        </a:xfrm>
        <a:prstGeom prst="rect">
          <a:avLst/>
        </a:prstGeom>
      </xdr:spPr>
    </xdr:pic>
    <xdr:clientData/>
  </xdr:twoCellAnchor>
  <xdr:twoCellAnchor>
    <xdr:from>
      <xdr:col>23</xdr:col>
      <xdr:colOff>381000</xdr:colOff>
      <xdr:row>31</xdr:row>
      <xdr:rowOff>127000</xdr:rowOff>
    </xdr:from>
    <xdr:to>
      <xdr:col>28</xdr:col>
      <xdr:colOff>635000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1B835-E898-5B4A-897F-C24DD5C7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330200</xdr:colOff>
      <xdr:row>11</xdr:row>
      <xdr:rowOff>12700</xdr:rowOff>
    </xdr:from>
    <xdr:to>
      <xdr:col>17</xdr:col>
      <xdr:colOff>774700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6EE464-EBAB-2144-ACFF-5633E51A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584200</xdr:colOff>
      <xdr:row>2</xdr:row>
      <xdr:rowOff>88900</xdr:rowOff>
    </xdr:from>
    <xdr:to>
      <xdr:col>8</xdr:col>
      <xdr:colOff>114300</xdr:colOff>
      <xdr:row>9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C837738-5AA9-8FAB-29D1-66422602CB60}"/>
            </a:ext>
          </a:extLst>
        </xdr:cNvPr>
        <xdr:cNvSpPr txBox="1"/>
      </xdr:nvSpPr>
      <xdr:spPr>
        <a:xfrm>
          <a:off x="3060700" y="419100"/>
          <a:ext cx="36576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Number of Applications</a:t>
          </a:r>
          <a:b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208</a:t>
          </a:r>
        </a:p>
      </xdr:txBody>
    </xdr:sp>
    <xdr:clientData/>
  </xdr:twoCellAnchor>
  <xdr:twoCellAnchor>
    <xdr:from>
      <xdr:col>8</xdr:col>
      <xdr:colOff>588169</xdr:colOff>
      <xdr:row>2</xdr:row>
      <xdr:rowOff>88900</xdr:rowOff>
    </xdr:from>
    <xdr:to>
      <xdr:col>13</xdr:col>
      <xdr:colOff>118269</xdr:colOff>
      <xdr:row>9</xdr:row>
      <xdr:rowOff>88900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1364953-D147-0946-8013-9093436FF67D}"/>
            </a:ext>
          </a:extLst>
        </xdr:cNvPr>
        <xdr:cNvSpPr txBox="1"/>
      </xdr:nvSpPr>
      <xdr:spPr>
        <a:xfrm>
          <a:off x="7192169" y="419100"/>
          <a:ext cx="36576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Number of Offers</a:t>
          </a:r>
          <a:b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29</a:t>
          </a:r>
        </a:p>
      </xdr:txBody>
    </xdr:sp>
    <xdr:clientData/>
  </xdr:twoCellAnchor>
  <xdr:twoCellAnchor>
    <xdr:from>
      <xdr:col>18</xdr:col>
      <xdr:colOff>596107</xdr:colOff>
      <xdr:row>2</xdr:row>
      <xdr:rowOff>88900</xdr:rowOff>
    </xdr:from>
    <xdr:to>
      <xdr:col>23</xdr:col>
      <xdr:colOff>126207</xdr:colOff>
      <xdr:row>9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1AEF5-9A0F-F446-AF5B-FB892A1E1367}"/>
            </a:ext>
          </a:extLst>
        </xdr:cNvPr>
        <xdr:cNvSpPr txBox="1"/>
      </xdr:nvSpPr>
      <xdr:spPr>
        <a:xfrm>
          <a:off x="15455107" y="419100"/>
          <a:ext cx="36576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Offer Acceptance Rate</a:t>
          </a:r>
          <a:b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76%</a:t>
          </a:r>
        </a:p>
      </xdr:txBody>
    </xdr:sp>
    <xdr:clientData/>
  </xdr:twoCellAnchor>
  <xdr:twoCellAnchor>
    <xdr:from>
      <xdr:col>23</xdr:col>
      <xdr:colOff>600075</xdr:colOff>
      <xdr:row>2</xdr:row>
      <xdr:rowOff>88900</xdr:rowOff>
    </xdr:from>
    <xdr:to>
      <xdr:col>28</xdr:col>
      <xdr:colOff>130175</xdr:colOff>
      <xdr:row>9</xdr:row>
      <xdr:rowOff>88900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79963F9-3DF8-7146-B705-2CACE83072E1}"/>
            </a:ext>
          </a:extLst>
        </xdr:cNvPr>
        <xdr:cNvSpPr txBox="1"/>
      </xdr:nvSpPr>
      <xdr:spPr>
        <a:xfrm>
          <a:off x="19586575" y="419100"/>
          <a:ext cx="36576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Average Time For Hiring</a:t>
          </a:r>
          <a:b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65 Days</a:t>
          </a:r>
        </a:p>
      </xdr:txBody>
    </xdr:sp>
    <xdr:clientData/>
  </xdr:twoCellAnchor>
  <xdr:twoCellAnchor>
    <xdr:from>
      <xdr:col>13</xdr:col>
      <xdr:colOff>592138</xdr:colOff>
      <xdr:row>2</xdr:row>
      <xdr:rowOff>88900</xdr:rowOff>
    </xdr:from>
    <xdr:to>
      <xdr:col>18</xdr:col>
      <xdr:colOff>122238</xdr:colOff>
      <xdr:row>9</xdr:row>
      <xdr:rowOff>88900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29BEA3-7776-7E41-8A02-88E272FB2BA1}"/>
            </a:ext>
          </a:extLst>
        </xdr:cNvPr>
        <xdr:cNvSpPr txBox="1"/>
      </xdr:nvSpPr>
      <xdr:spPr>
        <a:xfrm>
          <a:off x="11323638" y="419100"/>
          <a:ext cx="3657600" cy="115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Number of Accepted Offers</a:t>
          </a:r>
          <a:b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</a:br>
          <a:r>
            <a:rPr lang="en-US" sz="20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22</a:t>
          </a:r>
        </a:p>
      </xdr:txBody>
    </xdr:sp>
    <xdr:clientData/>
  </xdr:twoCellAnchor>
  <xdr:twoCellAnchor>
    <xdr:from>
      <xdr:col>8</xdr:col>
      <xdr:colOff>510996</xdr:colOff>
      <xdr:row>1</xdr:row>
      <xdr:rowOff>120650</xdr:rowOff>
    </xdr:from>
    <xdr:to>
      <xdr:col>13</xdr:col>
      <xdr:colOff>190072</xdr:colOff>
      <xdr:row>7</xdr:row>
      <xdr:rowOff>63500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5BA2D569-C83F-A94C-BFF2-D502D1C01F1D}"/>
            </a:ext>
          </a:extLst>
        </xdr:cNvPr>
        <xdr:cNvSpPr/>
      </xdr:nvSpPr>
      <xdr:spPr>
        <a:xfrm>
          <a:off x="7114996" y="285750"/>
          <a:ext cx="3806576" cy="93345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13</xdr:col>
      <xdr:colOff>523268</xdr:colOff>
      <xdr:row>1</xdr:row>
      <xdr:rowOff>120650</xdr:rowOff>
    </xdr:from>
    <xdr:to>
      <xdr:col>18</xdr:col>
      <xdr:colOff>202344</xdr:colOff>
      <xdr:row>7</xdr:row>
      <xdr:rowOff>63500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97D2C3F5-377C-744D-96F0-A92F96045835}"/>
            </a:ext>
          </a:extLst>
        </xdr:cNvPr>
        <xdr:cNvSpPr/>
      </xdr:nvSpPr>
      <xdr:spPr>
        <a:xfrm>
          <a:off x="11254768" y="285750"/>
          <a:ext cx="3806576" cy="93345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</a:t>
          </a:r>
        </a:p>
      </xdr:txBody>
    </xdr:sp>
    <xdr:clientData/>
  </xdr:twoCellAnchor>
  <xdr:twoCellAnchor>
    <xdr:from>
      <xdr:col>18</xdr:col>
      <xdr:colOff>535540</xdr:colOff>
      <xdr:row>1</xdr:row>
      <xdr:rowOff>120650</xdr:rowOff>
    </xdr:from>
    <xdr:to>
      <xdr:col>23</xdr:col>
      <xdr:colOff>214616</xdr:colOff>
      <xdr:row>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969139C7-5564-9344-B05C-1EEE3834E090}"/>
            </a:ext>
          </a:extLst>
        </xdr:cNvPr>
        <xdr:cNvSpPr/>
      </xdr:nvSpPr>
      <xdr:spPr>
        <a:xfrm>
          <a:off x="15394540" y="285750"/>
          <a:ext cx="3806576" cy="93345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547812</xdr:colOff>
      <xdr:row>1</xdr:row>
      <xdr:rowOff>120650</xdr:rowOff>
    </xdr:from>
    <xdr:to>
      <xdr:col>28</xdr:col>
      <xdr:colOff>157791</xdr:colOff>
      <xdr:row>7</xdr:row>
      <xdr:rowOff>44437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B68D158-7FEF-1868-30E3-20A26414DB7E}"/>
            </a:ext>
          </a:extLst>
        </xdr:cNvPr>
        <xdr:cNvSpPr/>
      </xdr:nvSpPr>
      <xdr:spPr>
        <a:xfrm>
          <a:off x="19534312" y="285750"/>
          <a:ext cx="3737479" cy="914387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</a:t>
          </a:r>
        </a:p>
      </xdr:txBody>
    </xdr:sp>
    <xdr:clientData/>
  </xdr:twoCellAnchor>
  <xdr:twoCellAnchor>
    <xdr:from>
      <xdr:col>13</xdr:col>
      <xdr:colOff>268524</xdr:colOff>
      <xdr:row>9</xdr:row>
      <xdr:rowOff>136492</xdr:rowOff>
    </xdr:from>
    <xdr:to>
      <xdr:col>18</xdr:col>
      <xdr:colOff>348338</xdr:colOff>
      <xdr:row>29</xdr:row>
      <xdr:rowOff>150564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6E678C37-13A2-D8B7-6AE5-B9293364E5E8}"/>
            </a:ext>
          </a:extLst>
        </xdr:cNvPr>
        <xdr:cNvSpPr/>
      </xdr:nvSpPr>
      <xdr:spPr>
        <a:xfrm>
          <a:off x="11000024" y="1622392"/>
          <a:ext cx="4207314" cy="3316072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520700</xdr:colOff>
      <xdr:row>11</xdr:row>
      <xdr:rowOff>25400</xdr:rowOff>
    </xdr:from>
    <xdr:to>
      <xdr:col>28</xdr:col>
      <xdr:colOff>101600</xdr:colOff>
      <xdr:row>29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81EED-333F-0247-A557-11EA1C867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4</xdr:row>
      <xdr:rowOff>63500</xdr:rowOff>
    </xdr:from>
    <xdr:to>
      <xdr:col>2</xdr:col>
      <xdr:colOff>723900</xdr:colOff>
      <xdr:row>6</xdr:row>
      <xdr:rowOff>76200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5EB30-D37B-25FA-104C-CAEF4F3561CE}"/>
            </a:ext>
          </a:extLst>
        </xdr:cNvPr>
        <xdr:cNvSpPr txBox="1"/>
      </xdr:nvSpPr>
      <xdr:spPr>
        <a:xfrm>
          <a:off x="76200" y="723900"/>
          <a:ext cx="2298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2">
                  <a:lumMod val="50000"/>
                </a:schemeClr>
              </a:solidFill>
            </a:rPr>
            <a:t>People</a:t>
          </a:r>
          <a:r>
            <a:rPr lang="en-US" sz="2000" b="1" baseline="0">
              <a:solidFill>
                <a:schemeClr val="accent2">
                  <a:lumMod val="50000"/>
                </a:schemeClr>
              </a:solidFill>
            </a:rPr>
            <a:t> Analytics</a:t>
          </a:r>
          <a:endParaRPr lang="en-US" sz="20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292100</xdr:colOff>
      <xdr:row>10</xdr:row>
      <xdr:rowOff>12699</xdr:rowOff>
    </xdr:from>
    <xdr:to>
      <xdr:col>5</xdr:col>
      <xdr:colOff>393700</xdr:colOff>
      <xdr:row>29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7446367-D4C5-5A40-BE32-19FD7AF3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609600</xdr:colOff>
      <xdr:row>33</xdr:row>
      <xdr:rowOff>25400</xdr:rowOff>
    </xdr:from>
    <xdr:to>
      <xdr:col>6</xdr:col>
      <xdr:colOff>812800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CFAD36B-6945-D845-B4B3-87953C37C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330200</xdr:colOff>
      <xdr:row>32</xdr:row>
      <xdr:rowOff>98424</xdr:rowOff>
    </xdr:from>
    <xdr:to>
      <xdr:col>14</xdr:col>
      <xdr:colOff>647700</xdr:colOff>
      <xdr:row>50</xdr:row>
      <xdr:rowOff>165099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F173E9B-60E8-4642-BCC9-AE4E8220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762000</xdr:colOff>
      <xdr:row>10</xdr:row>
      <xdr:rowOff>15028</xdr:rowOff>
    </xdr:from>
    <xdr:to>
      <xdr:col>28</xdr:col>
      <xdr:colOff>279400</xdr:colOff>
      <xdr:row>30</xdr:row>
      <xdr:rowOff>11149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B783BBA9-FCF4-0EA8-6B18-5909A7635221}"/>
            </a:ext>
          </a:extLst>
        </xdr:cNvPr>
        <xdr:cNvSpPr/>
      </xdr:nvSpPr>
      <xdr:spPr>
        <a:xfrm>
          <a:off x="15621000" y="1666028"/>
          <a:ext cx="7772400" cy="3298121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153252</xdr:colOff>
      <xdr:row>31</xdr:row>
      <xdr:rowOff>38100</xdr:rowOff>
    </xdr:from>
    <xdr:to>
      <xdr:col>15</xdr:col>
      <xdr:colOff>148181</xdr:colOff>
      <xdr:row>51</xdr:row>
      <xdr:rowOff>88900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11F5C9A-EAD1-2AEF-E952-AB97D956851B}"/>
            </a:ext>
          </a:extLst>
        </xdr:cNvPr>
        <xdr:cNvSpPr/>
      </xdr:nvSpPr>
      <xdr:spPr>
        <a:xfrm>
          <a:off x="6757252" y="5156200"/>
          <a:ext cx="5773429" cy="341630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419101</xdr:colOff>
      <xdr:row>9</xdr:row>
      <xdr:rowOff>131074</xdr:rowOff>
    </xdr:from>
    <xdr:to>
      <xdr:col>6</xdr:col>
      <xdr:colOff>1</xdr:colOff>
      <xdr:row>30</xdr:row>
      <xdr:rowOff>35386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0E7C9CDD-7792-F685-0671-FFC9647F8207}"/>
            </a:ext>
          </a:extLst>
        </xdr:cNvPr>
        <xdr:cNvSpPr/>
      </xdr:nvSpPr>
      <xdr:spPr>
        <a:xfrm>
          <a:off x="419101" y="1616974"/>
          <a:ext cx="4533900" cy="3371412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11</xdr:row>
      <xdr:rowOff>63500</xdr:rowOff>
    </xdr:from>
    <xdr:to>
      <xdr:col>12</xdr:col>
      <xdr:colOff>279400</xdr:colOff>
      <xdr:row>29</xdr:row>
      <xdr:rowOff>73760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038AD-731E-5D4E-A4C0-FFB3386A8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749300</xdr:colOff>
      <xdr:row>31</xdr:row>
      <xdr:rowOff>146050</xdr:rowOff>
    </xdr:from>
    <xdr:to>
      <xdr:col>22</xdr:col>
      <xdr:colOff>635000</xdr:colOff>
      <xdr:row>51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9935D7-BF60-4C42-BAC6-5CAB312EB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393700</xdr:colOff>
      <xdr:row>31</xdr:row>
      <xdr:rowOff>15252</xdr:rowOff>
    </xdr:from>
    <xdr:to>
      <xdr:col>28</xdr:col>
      <xdr:colOff>660400</xdr:colOff>
      <xdr:row>52</xdr:row>
      <xdr:rowOff>38249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779BEFD-F58C-76A7-C57D-9F3CE29AD7F9}"/>
            </a:ext>
          </a:extLst>
        </xdr:cNvPr>
        <xdr:cNvSpPr/>
      </xdr:nvSpPr>
      <xdr:spPr>
        <a:xfrm>
          <a:off x="19380200" y="5133352"/>
          <a:ext cx="4394200" cy="3553597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531290</xdr:colOff>
      <xdr:row>31</xdr:row>
      <xdr:rowOff>15252</xdr:rowOff>
    </xdr:from>
    <xdr:to>
      <xdr:col>23</xdr:col>
      <xdr:colOff>35990</xdr:colOff>
      <xdr:row>51</xdr:row>
      <xdr:rowOff>41206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8EBAD0ED-F70D-599D-D9AD-B8BFD31C0E43}"/>
            </a:ext>
          </a:extLst>
        </xdr:cNvPr>
        <xdr:cNvSpPr/>
      </xdr:nvSpPr>
      <xdr:spPr>
        <a:xfrm>
          <a:off x="12913790" y="5133352"/>
          <a:ext cx="6108700" cy="3391454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413662</xdr:colOff>
      <xdr:row>10</xdr:row>
      <xdr:rowOff>12700</xdr:rowOff>
    </xdr:from>
    <xdr:to>
      <xdr:col>12</xdr:col>
      <xdr:colOff>680363</xdr:colOff>
      <xdr:row>30</xdr:row>
      <xdr:rowOff>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36CA0B9F-3CFB-ECF9-31B1-1841426A09AB}"/>
            </a:ext>
          </a:extLst>
        </xdr:cNvPr>
        <xdr:cNvSpPr/>
      </xdr:nvSpPr>
      <xdr:spPr>
        <a:xfrm>
          <a:off x="5366662" y="1663700"/>
          <a:ext cx="5219701" cy="3289300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355600</xdr:colOff>
      <xdr:row>31</xdr:row>
      <xdr:rowOff>73198</xdr:rowOff>
    </xdr:from>
    <xdr:to>
      <xdr:col>7</xdr:col>
      <xdr:colOff>659143</xdr:colOff>
      <xdr:row>50</xdr:row>
      <xdr:rowOff>127600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E58A1AB-40CE-FEC6-3B05-05B347BE325C}"/>
            </a:ext>
          </a:extLst>
        </xdr:cNvPr>
        <xdr:cNvSpPr/>
      </xdr:nvSpPr>
      <xdr:spPr>
        <a:xfrm>
          <a:off x="355600" y="5191298"/>
          <a:ext cx="6082043" cy="3254802"/>
        </a:xfrm>
        <a:prstGeom prst="roundRect">
          <a:avLst/>
        </a:prstGeom>
        <a:noFill/>
        <a:ln w="3175" cap="flat">
          <a:solidFill>
            <a:schemeClr val="accent2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5.513080671299" createdVersion="8" refreshedVersion="8" minRefreshableVersion="3" recordCount="210" xr:uid="{C6BA9E9E-C921-8C4D-A26D-81101482CC16}">
  <cacheSource type="worksheet">
    <worksheetSource ref="A1:J211" sheet="Employees Data"/>
  </cacheSource>
  <cacheFields count="12">
    <cacheField name="Employee ID" numFmtId="0">
      <sharedItems containsSemiMixedTypes="0" containsString="0" containsNumber="1" containsInteger="1" minValue="1001" maxValue="5028" count="21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</sharedItems>
    </cacheField>
    <cacheField name="Department" numFmtId="0">
      <sharedItems count="5">
        <s v="Operations"/>
        <s v="Sales"/>
        <s v="Marketing"/>
        <s v="Product &amp; Engineering"/>
        <s v="Customer Experience"/>
      </sharedItems>
    </cacheField>
    <cacheField name="Team" numFmtId="0">
      <sharedItems count="22">
        <s v="Biz Ops"/>
        <s v="Compliance"/>
        <s v="Talent Acquisition"/>
        <s v="Finance"/>
        <s v="Sales"/>
        <s v="Customer Marketing"/>
        <s v="Leap"/>
        <s v="Unknown"/>
        <s v="Business Enablement"/>
        <s v="Data Engineering"/>
        <s v="Foundations"/>
        <s v="Supply Chain"/>
        <s v="SRE"/>
        <s v="Monetization Platform"/>
        <s v="Activation"/>
        <s v="Feedback"/>
        <s v="Data Analytics"/>
        <s v="Buyer Experience"/>
        <s v="Security &amp; Auth"/>
        <s v="Core UX"/>
        <s v="Success"/>
        <s v="Support"/>
      </sharedItems>
    </cacheField>
    <cacheField name="Location" numFmtId="0">
      <sharedItems count="5">
        <s v="USA"/>
        <s v="Germany"/>
        <s v="Spain"/>
        <s v="Romania"/>
        <s v="Poland"/>
      </sharedItems>
    </cacheField>
    <cacheField name="Hire Date" numFmtId="164">
      <sharedItems containsSemiMixedTypes="0" containsNonDate="0" containsDate="1" containsString="0" minDate="2019-02-01T00:00:00" maxDate="2022-04-05T00:00:00" count="119">
        <d v="2019-02-01T00:00:00"/>
        <d v="2019-02-15T00:00:00"/>
        <d v="2019-05-02T00:00:00"/>
        <d v="2019-03-18T00:00:00"/>
        <d v="2019-04-14T00:00:00"/>
        <d v="2022-04-04T00:00:00"/>
        <d v="2022-01-10T00:00:00"/>
        <d v="2021-11-01T00:00:00"/>
        <d v="2021-04-05T00:00:00"/>
        <d v="2021-06-07T00:00:00"/>
        <d v="2020-04-06T00:00:00"/>
        <d v="2021-11-29T00:00:00"/>
        <d v="2021-03-01T00:00:00"/>
        <d v="2019-06-01T00:00:00"/>
        <d v="2019-07-01T00:00:00"/>
        <d v="2020-05-04T00:00:00"/>
        <d v="2020-05-10T00:00:00"/>
        <d v="2020-07-01T00:00:00"/>
        <d v="2021-10-26T00:00:00"/>
        <d v="2022-02-01T00:00:00"/>
        <d v="2020-08-16T00:00:00"/>
        <d v="2021-08-30T00:00:00"/>
        <d v="2021-08-16T00:00:00"/>
        <d v="2020-01-17T00:00:00"/>
        <d v="2021-10-13T00:00:00"/>
        <d v="2021-09-13T00:00:00"/>
        <d v="2021-08-02T00:00:00"/>
        <d v="2020-09-28T00:00:00"/>
        <d v="2021-04-23T00:00:00"/>
        <d v="2021-08-10T00:00:00"/>
        <d v="2022-03-07T00:00:00"/>
        <d v="2020-10-06T00:00:00"/>
        <d v="2022-01-06T00:00:00"/>
        <d v="2021-01-31T00:00:00"/>
        <d v="2020-03-22T00:00:00"/>
        <d v="2022-02-07T00:00:00"/>
        <d v="2021-10-05T00:00:00"/>
        <d v="2020-12-31T00:00:00"/>
        <d v="2021-06-12T00:00:00"/>
        <d v="2022-01-09T00:00:00"/>
        <d v="2020-05-28T00:00:00"/>
        <d v="2021-03-11T00:00:00"/>
        <d v="2021-03-10T00:00:00"/>
        <d v="2021-09-01T00:00:00"/>
        <d v="2020-07-27T00:00:00"/>
        <d v="2020-09-21T00:00:00"/>
        <d v="2020-12-01T00:00:00"/>
        <d v="2020-12-18T00:00:00"/>
        <d v="2021-01-17T00:00:00"/>
        <d v="2020-12-26T00:00:00"/>
        <d v="2020-06-17T00:00:00"/>
        <d v="2021-04-07T00:00:00"/>
        <d v="2022-03-14T00:00:00"/>
        <d v="2020-11-05T00:00:00"/>
        <d v="2021-07-22T00:00:00"/>
        <d v="2020-02-16T00:00:00"/>
        <d v="2020-06-22T00:00:00"/>
        <d v="2020-04-02T00:00:00"/>
        <d v="2020-03-01T00:00:00"/>
        <d v="2021-09-20T00:00:00"/>
        <d v="2021-01-12T00:00:00"/>
        <d v="2020-11-11T00:00:00"/>
        <d v="2021-09-25T00:00:00"/>
        <d v="2021-11-19T00:00:00"/>
        <d v="2021-08-29T00:00:00"/>
        <d v="2021-06-21T00:00:00"/>
        <d v="2022-02-19T00:00:00"/>
        <d v="2022-03-08T00:00:00"/>
        <d v="2021-07-18T00:00:00"/>
        <d v="2020-06-05T00:00:00"/>
        <d v="2020-07-17T00:00:00"/>
        <d v="2022-02-04T00:00:00"/>
        <d v="2020-04-10T00:00:00"/>
        <d v="2020-06-28T00:00:00"/>
        <d v="2021-03-05T00:00:00"/>
        <d v="2020-04-21T00:00:00"/>
        <d v="2020-03-06T00:00:00"/>
        <d v="2021-06-19T00:00:00"/>
        <d v="2021-04-21T00:00:00"/>
        <d v="2020-11-29T00:00:00"/>
        <d v="2021-01-21T00:00:00"/>
        <d v="2020-11-02T00:00:00"/>
        <d v="2021-04-29T00:00:00"/>
        <d v="2020-08-05T00:00:00"/>
        <d v="2020-03-28T00:00:00"/>
        <d v="2020-11-06T00:00:00"/>
        <d v="2021-11-13T00:00:00"/>
        <d v="2021-04-03T00:00:00"/>
        <d v="2022-02-12T00:00:00"/>
        <d v="2020-02-21T00:00:00"/>
        <d v="2020-03-15T00:00:00"/>
        <d v="2021-10-20T00:00:00"/>
        <d v="2021-09-30T00:00:00"/>
        <d v="2021-02-19T00:00:00"/>
        <d v="2020-02-25T00:00:00"/>
        <d v="2022-01-13T00:00:00"/>
        <d v="2020-05-27T00:00:00"/>
        <d v="2020-12-02T00:00:00"/>
        <d v="2021-09-03T00:00:00"/>
        <d v="2021-01-18T00:00:00"/>
        <d v="2020-10-19T00:00:00"/>
        <d v="2021-09-08T00:00:00"/>
        <d v="2021-06-01T00:00:00"/>
        <d v="2021-07-26T00:00:00"/>
        <d v="2020-02-22T00:00:00"/>
        <d v="2020-02-01T00:00:00"/>
        <d v="2021-09-29T00:00:00"/>
        <d v="2022-04-01T00:00:00"/>
        <d v="2020-08-15T00:00:00"/>
        <d v="2021-12-06T00:00:00"/>
        <d v="2022-02-14T00:00:00"/>
        <d v="2021-08-28T00:00:00"/>
        <d v="2022-01-08T00:00:00"/>
        <d v="2020-11-18T00:00:00"/>
        <d v="2021-11-06T00:00:00"/>
        <d v="2021-04-15T00:00:00"/>
        <d v="2021-08-20T00:00:00"/>
        <d v="2021-05-03T00:00:00"/>
        <d v="2020-11-30T00:00:00"/>
      </sharedItems>
      <fieldGroup par="11" base="4">
        <rangePr groupBy="months" startDate="2019-02-01T00:00:00" endDate="2022-04-05T00:00:00"/>
        <groupItems count="14">
          <s v="&lt;01/0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04/2022"/>
        </groupItems>
      </fieldGroup>
    </cacheField>
    <cacheField name="Termination Date" numFmtId="0">
      <sharedItems containsNonDate="0" containsDate="1" containsString="0" containsBlank="1" minDate="2019-11-15T00:00:00" maxDate="2022-06-02T00:00:00" count="18">
        <m/>
        <d v="2019-11-15T00:00:00"/>
        <d v="2021-09-02T00:00:00"/>
        <d v="2021-11-09T00:00:00"/>
        <d v="2021-11-11T00:00:00"/>
        <d v="2022-01-15T00:00:00"/>
        <d v="2021-05-12T00:00:00"/>
        <d v="2021-11-20T00:00:00"/>
        <d v="2022-05-01T00:00:00"/>
        <d v="2021-04-14T00:00:00"/>
        <d v="2021-06-01T00:00:00"/>
        <d v="2022-02-15T00:00:00"/>
        <d v="2022-06-01T00:00:00"/>
        <d v="2021-12-15T00:00:00"/>
        <d v="2022-03-01T00:00:00"/>
        <d v="2020-12-15T00:00:00"/>
        <d v="2022-04-29T00:00:00"/>
        <d v="2021-12-20T00:00:00"/>
      </sharedItems>
    </cacheField>
    <cacheField name="Termination Type" numFmtId="0">
      <sharedItems containsBlank="1" count="3">
        <m/>
        <s v="Resignation (Voluntary)"/>
        <s v="Termination (Involuntary)"/>
      </sharedItems>
    </cacheField>
    <cacheField name="Leave Type" numFmtId="0">
      <sharedItems count="6">
        <s v="Holiday"/>
        <s v=" "/>
        <s v="Sick"/>
        <s v="Others"/>
        <s v="Maternity Leave"/>
        <s v="Paternity Leave"/>
      </sharedItems>
    </cacheField>
    <cacheField name="Month" numFmtId="0">
      <sharedItems count="7">
        <s v="June"/>
        <s v=" "/>
        <s v="April"/>
        <s v="January"/>
        <s v="March"/>
        <s v="May"/>
        <s v="February"/>
      </sharedItems>
    </cacheField>
    <cacheField name="Length(days)" numFmtId="0">
      <sharedItems containsMixedTypes="1" containsNumber="1" containsInteger="1" minValue="1" maxValue="21" count="16">
        <n v="5"/>
        <s v=" "/>
        <n v="4"/>
        <n v="6"/>
        <n v="10"/>
        <n v="3"/>
        <n v="2"/>
        <n v="7"/>
        <n v="21"/>
        <n v="9"/>
        <n v="8"/>
        <n v="15"/>
        <n v="14"/>
        <n v="1"/>
        <n v="12"/>
        <n v="16"/>
      </sharedItems>
    </cacheField>
    <cacheField name="Quarters" numFmtId="0" databaseField="0">
      <fieldGroup base="4">
        <rangePr groupBy="quarters" startDate="2019-02-01T00:00:00" endDate="2022-04-05T00:00:00"/>
        <groupItems count="6">
          <s v="&lt;01/02/2019"/>
          <s v="Qtr1"/>
          <s v="Qtr2"/>
          <s v="Qtr3"/>
          <s v="Qtr4"/>
          <s v="&gt;05/04/2022"/>
        </groupItems>
      </fieldGroup>
    </cacheField>
    <cacheField name="Years" numFmtId="0" databaseField="0">
      <fieldGroup base="4">
        <rangePr groupBy="years" startDate="2019-02-01T00:00:00" endDate="2022-04-05T00:00:00"/>
        <groupItems count="6">
          <s v="&lt;01/02/2019"/>
          <s v="2019"/>
          <s v="2020"/>
          <s v="2021"/>
          <s v="2022"/>
          <s v="&gt;05/04/2022"/>
        </groupItems>
      </fieldGroup>
    </cacheField>
  </cacheFields>
  <extLst>
    <ext xmlns:x14="http://schemas.microsoft.com/office/spreadsheetml/2009/9/main" uri="{725AE2AE-9491-48be-B2B4-4EB974FC3084}">
      <x14:pivotCacheDefinition pivotCacheId="21474144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5.67693159722" createdVersion="8" refreshedVersion="8" minRefreshableVersion="3" recordCount="210" xr:uid="{E9A0802D-5B66-7B4C-84A6-20A329D99CEE}">
  <cacheSource type="worksheet">
    <worksheetSource ref="A1:K211" sheet="Employees Data"/>
  </cacheSource>
  <cacheFields count="15">
    <cacheField name="Employee ID" numFmtId="0">
      <sharedItems containsSemiMixedTypes="0" containsString="0" containsNumber="1" containsInteger="1" minValue="1001" maxValue="5028" count="21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</sharedItems>
    </cacheField>
    <cacheField name="Department" numFmtId="0">
      <sharedItems count="5">
        <s v="Operations"/>
        <s v="Sales"/>
        <s v="Marketing"/>
        <s v="Product &amp; Engineering"/>
        <s v="Customer Experience"/>
      </sharedItems>
    </cacheField>
    <cacheField name="Team" numFmtId="0">
      <sharedItems/>
    </cacheField>
    <cacheField name="Location" numFmtId="0">
      <sharedItems count="5">
        <s v="USA"/>
        <s v="Germany"/>
        <s v="Spain"/>
        <s v="Romania"/>
        <s v="Poland"/>
      </sharedItems>
    </cacheField>
    <cacheField name="Hire Date" numFmtId="164">
      <sharedItems containsSemiMixedTypes="0" containsNonDate="0" containsDate="1" containsString="0" minDate="2019-02-01T00:00:00" maxDate="2022-04-05T00:00:00" count="119">
        <d v="2019-02-01T00:00:00"/>
        <d v="2019-02-15T00:00:00"/>
        <d v="2019-05-02T00:00:00"/>
        <d v="2019-03-18T00:00:00"/>
        <d v="2019-04-14T00:00:00"/>
        <d v="2022-04-04T00:00:00"/>
        <d v="2022-01-10T00:00:00"/>
        <d v="2021-11-01T00:00:00"/>
        <d v="2021-04-05T00:00:00"/>
        <d v="2021-06-07T00:00:00"/>
        <d v="2020-04-06T00:00:00"/>
        <d v="2021-11-29T00:00:00"/>
        <d v="2021-03-01T00:00:00"/>
        <d v="2019-06-01T00:00:00"/>
        <d v="2019-07-01T00:00:00"/>
        <d v="2020-05-04T00:00:00"/>
        <d v="2020-05-10T00:00:00"/>
        <d v="2020-07-01T00:00:00"/>
        <d v="2021-10-26T00:00:00"/>
        <d v="2022-02-01T00:00:00"/>
        <d v="2020-08-16T00:00:00"/>
        <d v="2021-08-30T00:00:00"/>
        <d v="2021-08-16T00:00:00"/>
        <d v="2020-01-17T00:00:00"/>
        <d v="2021-10-13T00:00:00"/>
        <d v="2021-09-13T00:00:00"/>
        <d v="2021-08-02T00:00:00"/>
        <d v="2020-09-28T00:00:00"/>
        <d v="2021-04-23T00:00:00"/>
        <d v="2021-08-10T00:00:00"/>
        <d v="2022-03-07T00:00:00"/>
        <d v="2020-10-06T00:00:00"/>
        <d v="2022-01-06T00:00:00"/>
        <d v="2021-01-31T00:00:00"/>
        <d v="2020-03-22T00:00:00"/>
        <d v="2022-02-07T00:00:00"/>
        <d v="2021-10-05T00:00:00"/>
        <d v="2020-12-31T00:00:00"/>
        <d v="2021-06-12T00:00:00"/>
        <d v="2022-01-09T00:00:00"/>
        <d v="2020-05-28T00:00:00"/>
        <d v="2021-03-11T00:00:00"/>
        <d v="2021-03-10T00:00:00"/>
        <d v="2021-09-01T00:00:00"/>
        <d v="2020-07-27T00:00:00"/>
        <d v="2020-09-21T00:00:00"/>
        <d v="2020-12-01T00:00:00"/>
        <d v="2020-12-18T00:00:00"/>
        <d v="2021-01-17T00:00:00"/>
        <d v="2020-12-26T00:00:00"/>
        <d v="2020-06-17T00:00:00"/>
        <d v="2021-04-07T00:00:00"/>
        <d v="2022-03-14T00:00:00"/>
        <d v="2020-11-05T00:00:00"/>
        <d v="2021-07-22T00:00:00"/>
        <d v="2020-02-16T00:00:00"/>
        <d v="2020-06-22T00:00:00"/>
        <d v="2020-04-02T00:00:00"/>
        <d v="2020-03-01T00:00:00"/>
        <d v="2021-09-20T00:00:00"/>
        <d v="2021-01-12T00:00:00"/>
        <d v="2020-11-11T00:00:00"/>
        <d v="2021-09-25T00:00:00"/>
        <d v="2021-11-19T00:00:00"/>
        <d v="2021-08-29T00:00:00"/>
        <d v="2021-06-21T00:00:00"/>
        <d v="2022-02-19T00:00:00"/>
        <d v="2022-03-08T00:00:00"/>
        <d v="2021-07-18T00:00:00"/>
        <d v="2020-06-05T00:00:00"/>
        <d v="2020-07-17T00:00:00"/>
        <d v="2022-02-04T00:00:00"/>
        <d v="2020-04-10T00:00:00"/>
        <d v="2020-06-28T00:00:00"/>
        <d v="2021-03-05T00:00:00"/>
        <d v="2020-04-21T00:00:00"/>
        <d v="2020-03-06T00:00:00"/>
        <d v="2021-06-19T00:00:00"/>
        <d v="2021-04-21T00:00:00"/>
        <d v="2020-11-29T00:00:00"/>
        <d v="2021-01-21T00:00:00"/>
        <d v="2020-11-02T00:00:00"/>
        <d v="2021-04-29T00:00:00"/>
        <d v="2020-08-05T00:00:00"/>
        <d v="2020-03-28T00:00:00"/>
        <d v="2020-11-06T00:00:00"/>
        <d v="2021-11-13T00:00:00"/>
        <d v="2021-04-03T00:00:00"/>
        <d v="2022-02-12T00:00:00"/>
        <d v="2020-02-21T00:00:00"/>
        <d v="2020-03-15T00:00:00"/>
        <d v="2021-10-20T00:00:00"/>
        <d v="2021-09-30T00:00:00"/>
        <d v="2021-02-19T00:00:00"/>
        <d v="2020-02-25T00:00:00"/>
        <d v="2022-01-13T00:00:00"/>
        <d v="2020-05-27T00:00:00"/>
        <d v="2020-12-02T00:00:00"/>
        <d v="2021-09-03T00:00:00"/>
        <d v="2021-01-18T00:00:00"/>
        <d v="2020-10-19T00:00:00"/>
        <d v="2021-09-08T00:00:00"/>
        <d v="2021-06-01T00:00:00"/>
        <d v="2021-07-26T00:00:00"/>
        <d v="2020-02-22T00:00:00"/>
        <d v="2020-02-01T00:00:00"/>
        <d v="2021-09-29T00:00:00"/>
        <d v="2022-04-01T00:00:00"/>
        <d v="2020-08-15T00:00:00"/>
        <d v="2021-12-06T00:00:00"/>
        <d v="2022-02-14T00:00:00"/>
        <d v="2021-08-28T00:00:00"/>
        <d v="2022-01-08T00:00:00"/>
        <d v="2020-11-18T00:00:00"/>
        <d v="2021-11-06T00:00:00"/>
        <d v="2021-04-15T00:00:00"/>
        <d v="2021-08-20T00:00:00"/>
        <d v="2021-05-03T00:00:00"/>
        <d v="2020-11-30T00:00:00"/>
      </sharedItems>
      <fieldGroup par="14" base="4">
        <rangePr groupBy="months" startDate="2019-02-01T00:00:00" endDate="2022-04-05T00:00:00"/>
        <groupItems count="14">
          <s v="&lt;01/0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04/2022"/>
        </groupItems>
      </fieldGroup>
    </cacheField>
    <cacheField name="Termination Date" numFmtId="0">
      <sharedItems containsNonDate="0" containsDate="1" containsString="0" containsBlank="1" minDate="2019-11-15T00:00:00" maxDate="2022-06-02T00:00:00" count="18">
        <m/>
        <d v="2019-11-15T00:00:00"/>
        <d v="2021-09-02T00:00:00"/>
        <d v="2021-11-09T00:00:00"/>
        <d v="2021-11-11T00:00:00"/>
        <d v="2022-01-15T00:00:00"/>
        <d v="2021-05-12T00:00:00"/>
        <d v="2021-11-20T00:00:00"/>
        <d v="2022-05-01T00:00:00"/>
        <d v="2021-04-14T00:00:00"/>
        <d v="2021-06-01T00:00:00"/>
        <d v="2022-02-15T00:00:00"/>
        <d v="2022-06-01T00:00:00"/>
        <d v="2021-12-15T00:00:00"/>
        <d v="2022-03-01T00:00:00"/>
        <d v="2020-12-15T00:00:00"/>
        <d v="2022-04-29T00:00:00"/>
        <d v="2021-12-20T00:00:00"/>
      </sharedItems>
      <fieldGroup par="12" base="5">
        <rangePr groupBy="months" startDate="2019-11-15T00:00:00" endDate="2022-06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6/2022"/>
        </groupItems>
      </fieldGroup>
    </cacheField>
    <cacheField name="Termination Type" numFmtId="0">
      <sharedItems containsBlank="1"/>
    </cacheField>
    <cacheField name="Leave Type" numFmtId="0">
      <sharedItems count="6">
        <s v="Holiday"/>
        <s v=" "/>
        <s v="Sick"/>
        <s v="Others"/>
        <s v="Maternity Leave"/>
        <s v="Paternity Leave"/>
      </sharedItems>
    </cacheField>
    <cacheField name="Month" numFmtId="0">
      <sharedItems/>
    </cacheField>
    <cacheField name="Length(days)" numFmtId="0">
      <sharedItems containsMixedTypes="1" containsNumber="1" containsInteger="1" minValue="1" maxValue="21" count="16">
        <n v="5"/>
        <s v=" "/>
        <n v="4"/>
        <n v="6"/>
        <n v="10"/>
        <n v="3"/>
        <n v="2"/>
        <n v="7"/>
        <n v="21"/>
        <n v="9"/>
        <n v="8"/>
        <n v="15"/>
        <n v="14"/>
        <n v="1"/>
        <n v="12"/>
        <n v="16"/>
      </sharedItems>
    </cacheField>
    <cacheField name="Employees" numFmtId="0">
      <sharedItems count="3">
        <s v="Still Employed"/>
        <s v="Terminated"/>
        <s v=" Still Employed" u="1"/>
      </sharedItems>
    </cacheField>
    <cacheField name="Quarters" numFmtId="0" databaseField="0">
      <fieldGroup base="5">
        <rangePr groupBy="quarters" startDate="2019-11-15T00:00:00" endDate="2022-06-02T00:00:00"/>
        <groupItems count="6">
          <s v="&lt;15/11/2019"/>
          <s v="Qtr1"/>
          <s v="Qtr2"/>
          <s v="Qtr3"/>
          <s v="Qtr4"/>
          <s v="&gt;02/06/2022"/>
        </groupItems>
      </fieldGroup>
    </cacheField>
    <cacheField name="Years" numFmtId="0" databaseField="0">
      <fieldGroup base="5">
        <rangePr groupBy="years" startDate="2019-11-15T00:00:00" endDate="2022-06-02T00:00:00"/>
        <groupItems count="6">
          <s v="&lt;15/11/2019"/>
          <s v="2019"/>
          <s v="2020"/>
          <s v="2021"/>
          <s v="2022"/>
          <s v="&gt;02/06/2022"/>
        </groupItems>
      </fieldGroup>
    </cacheField>
    <cacheField name="Quarters2" numFmtId="0" databaseField="0">
      <fieldGroup base="4">
        <rangePr groupBy="quarters" startDate="2019-02-01T00:00:00" endDate="2022-04-05T00:00:00"/>
        <groupItems count="6">
          <s v="&lt;01/02/2019"/>
          <s v="Qtr1"/>
          <s v="Qtr2"/>
          <s v="Qtr3"/>
          <s v="Qtr4"/>
          <s v="&gt;05/04/2022"/>
        </groupItems>
      </fieldGroup>
    </cacheField>
    <cacheField name="Years2" numFmtId="0" databaseField="0">
      <fieldGroup base="4">
        <rangePr groupBy="years" startDate="2019-02-01T00:00:00" endDate="2022-04-05T00:00:00"/>
        <groupItems count="6">
          <s v="&lt;01/02/2019"/>
          <s v="2019"/>
          <s v="2020"/>
          <s v="2021"/>
          <s v="2022"/>
          <s v="&gt;05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x v="0"/>
    <x v="0"/>
    <x v="0"/>
    <x v="0"/>
    <x v="0"/>
    <x v="0"/>
    <x v="0"/>
  </r>
  <r>
    <x v="1"/>
    <x v="0"/>
    <x v="0"/>
    <x v="0"/>
    <x v="1"/>
    <x v="0"/>
    <x v="0"/>
    <x v="1"/>
    <x v="1"/>
    <x v="1"/>
  </r>
  <r>
    <x v="2"/>
    <x v="0"/>
    <x v="1"/>
    <x v="0"/>
    <x v="1"/>
    <x v="0"/>
    <x v="0"/>
    <x v="2"/>
    <x v="2"/>
    <x v="2"/>
  </r>
  <r>
    <x v="3"/>
    <x v="0"/>
    <x v="1"/>
    <x v="0"/>
    <x v="2"/>
    <x v="0"/>
    <x v="0"/>
    <x v="1"/>
    <x v="1"/>
    <x v="1"/>
  </r>
  <r>
    <x v="4"/>
    <x v="0"/>
    <x v="2"/>
    <x v="0"/>
    <x v="3"/>
    <x v="0"/>
    <x v="0"/>
    <x v="2"/>
    <x v="0"/>
    <x v="3"/>
  </r>
  <r>
    <x v="5"/>
    <x v="0"/>
    <x v="3"/>
    <x v="0"/>
    <x v="4"/>
    <x v="1"/>
    <x v="1"/>
    <x v="1"/>
    <x v="1"/>
    <x v="1"/>
  </r>
  <r>
    <x v="6"/>
    <x v="0"/>
    <x v="3"/>
    <x v="0"/>
    <x v="5"/>
    <x v="0"/>
    <x v="0"/>
    <x v="1"/>
    <x v="1"/>
    <x v="1"/>
  </r>
  <r>
    <x v="7"/>
    <x v="0"/>
    <x v="3"/>
    <x v="0"/>
    <x v="6"/>
    <x v="0"/>
    <x v="0"/>
    <x v="0"/>
    <x v="0"/>
    <x v="0"/>
  </r>
  <r>
    <x v="8"/>
    <x v="0"/>
    <x v="1"/>
    <x v="0"/>
    <x v="7"/>
    <x v="0"/>
    <x v="0"/>
    <x v="1"/>
    <x v="1"/>
    <x v="1"/>
  </r>
  <r>
    <x v="9"/>
    <x v="0"/>
    <x v="2"/>
    <x v="0"/>
    <x v="8"/>
    <x v="0"/>
    <x v="0"/>
    <x v="1"/>
    <x v="1"/>
    <x v="1"/>
  </r>
  <r>
    <x v="10"/>
    <x v="0"/>
    <x v="1"/>
    <x v="0"/>
    <x v="9"/>
    <x v="2"/>
    <x v="2"/>
    <x v="2"/>
    <x v="2"/>
    <x v="3"/>
  </r>
  <r>
    <x v="11"/>
    <x v="0"/>
    <x v="0"/>
    <x v="0"/>
    <x v="10"/>
    <x v="3"/>
    <x v="1"/>
    <x v="0"/>
    <x v="3"/>
    <x v="4"/>
  </r>
  <r>
    <x v="12"/>
    <x v="0"/>
    <x v="2"/>
    <x v="0"/>
    <x v="11"/>
    <x v="0"/>
    <x v="0"/>
    <x v="1"/>
    <x v="1"/>
    <x v="1"/>
  </r>
  <r>
    <x v="13"/>
    <x v="0"/>
    <x v="2"/>
    <x v="0"/>
    <x v="12"/>
    <x v="0"/>
    <x v="0"/>
    <x v="2"/>
    <x v="4"/>
    <x v="5"/>
  </r>
  <r>
    <x v="14"/>
    <x v="0"/>
    <x v="1"/>
    <x v="0"/>
    <x v="13"/>
    <x v="0"/>
    <x v="0"/>
    <x v="3"/>
    <x v="3"/>
    <x v="5"/>
  </r>
  <r>
    <x v="15"/>
    <x v="0"/>
    <x v="2"/>
    <x v="0"/>
    <x v="14"/>
    <x v="0"/>
    <x v="0"/>
    <x v="3"/>
    <x v="3"/>
    <x v="6"/>
  </r>
  <r>
    <x v="16"/>
    <x v="0"/>
    <x v="3"/>
    <x v="0"/>
    <x v="15"/>
    <x v="0"/>
    <x v="0"/>
    <x v="1"/>
    <x v="1"/>
    <x v="1"/>
  </r>
  <r>
    <x v="17"/>
    <x v="0"/>
    <x v="1"/>
    <x v="0"/>
    <x v="16"/>
    <x v="0"/>
    <x v="0"/>
    <x v="2"/>
    <x v="5"/>
    <x v="3"/>
  </r>
  <r>
    <x v="18"/>
    <x v="0"/>
    <x v="3"/>
    <x v="0"/>
    <x v="17"/>
    <x v="0"/>
    <x v="0"/>
    <x v="1"/>
    <x v="1"/>
    <x v="1"/>
  </r>
  <r>
    <x v="19"/>
    <x v="0"/>
    <x v="0"/>
    <x v="0"/>
    <x v="12"/>
    <x v="0"/>
    <x v="0"/>
    <x v="2"/>
    <x v="3"/>
    <x v="3"/>
  </r>
  <r>
    <x v="20"/>
    <x v="0"/>
    <x v="1"/>
    <x v="0"/>
    <x v="12"/>
    <x v="0"/>
    <x v="0"/>
    <x v="1"/>
    <x v="1"/>
    <x v="1"/>
  </r>
  <r>
    <x v="21"/>
    <x v="0"/>
    <x v="2"/>
    <x v="0"/>
    <x v="18"/>
    <x v="0"/>
    <x v="0"/>
    <x v="1"/>
    <x v="1"/>
    <x v="1"/>
  </r>
  <r>
    <x v="22"/>
    <x v="0"/>
    <x v="1"/>
    <x v="0"/>
    <x v="6"/>
    <x v="0"/>
    <x v="0"/>
    <x v="2"/>
    <x v="4"/>
    <x v="3"/>
  </r>
  <r>
    <x v="23"/>
    <x v="0"/>
    <x v="2"/>
    <x v="0"/>
    <x v="19"/>
    <x v="0"/>
    <x v="0"/>
    <x v="1"/>
    <x v="1"/>
    <x v="1"/>
  </r>
  <r>
    <x v="24"/>
    <x v="1"/>
    <x v="4"/>
    <x v="0"/>
    <x v="7"/>
    <x v="0"/>
    <x v="0"/>
    <x v="0"/>
    <x v="0"/>
    <x v="7"/>
  </r>
  <r>
    <x v="25"/>
    <x v="1"/>
    <x v="4"/>
    <x v="0"/>
    <x v="7"/>
    <x v="0"/>
    <x v="0"/>
    <x v="1"/>
    <x v="1"/>
    <x v="1"/>
  </r>
  <r>
    <x v="26"/>
    <x v="1"/>
    <x v="4"/>
    <x v="1"/>
    <x v="20"/>
    <x v="0"/>
    <x v="0"/>
    <x v="4"/>
    <x v="3"/>
    <x v="8"/>
  </r>
  <r>
    <x v="27"/>
    <x v="1"/>
    <x v="4"/>
    <x v="2"/>
    <x v="3"/>
    <x v="4"/>
    <x v="1"/>
    <x v="1"/>
    <x v="1"/>
    <x v="1"/>
  </r>
  <r>
    <x v="28"/>
    <x v="1"/>
    <x v="4"/>
    <x v="0"/>
    <x v="11"/>
    <x v="0"/>
    <x v="0"/>
    <x v="1"/>
    <x v="1"/>
    <x v="1"/>
  </r>
  <r>
    <x v="29"/>
    <x v="1"/>
    <x v="4"/>
    <x v="1"/>
    <x v="5"/>
    <x v="0"/>
    <x v="0"/>
    <x v="0"/>
    <x v="0"/>
    <x v="2"/>
  </r>
  <r>
    <x v="30"/>
    <x v="1"/>
    <x v="4"/>
    <x v="0"/>
    <x v="6"/>
    <x v="0"/>
    <x v="0"/>
    <x v="1"/>
    <x v="1"/>
    <x v="1"/>
  </r>
  <r>
    <x v="31"/>
    <x v="1"/>
    <x v="4"/>
    <x v="0"/>
    <x v="7"/>
    <x v="0"/>
    <x v="0"/>
    <x v="2"/>
    <x v="4"/>
    <x v="7"/>
  </r>
  <r>
    <x v="32"/>
    <x v="1"/>
    <x v="4"/>
    <x v="0"/>
    <x v="8"/>
    <x v="0"/>
    <x v="0"/>
    <x v="1"/>
    <x v="1"/>
    <x v="1"/>
  </r>
  <r>
    <x v="33"/>
    <x v="1"/>
    <x v="4"/>
    <x v="0"/>
    <x v="9"/>
    <x v="0"/>
    <x v="0"/>
    <x v="0"/>
    <x v="2"/>
    <x v="0"/>
  </r>
  <r>
    <x v="34"/>
    <x v="1"/>
    <x v="4"/>
    <x v="0"/>
    <x v="10"/>
    <x v="0"/>
    <x v="0"/>
    <x v="0"/>
    <x v="3"/>
    <x v="7"/>
  </r>
  <r>
    <x v="35"/>
    <x v="1"/>
    <x v="4"/>
    <x v="0"/>
    <x v="11"/>
    <x v="0"/>
    <x v="0"/>
    <x v="2"/>
    <x v="4"/>
    <x v="9"/>
  </r>
  <r>
    <x v="36"/>
    <x v="1"/>
    <x v="4"/>
    <x v="0"/>
    <x v="12"/>
    <x v="0"/>
    <x v="0"/>
    <x v="2"/>
    <x v="6"/>
    <x v="3"/>
  </r>
  <r>
    <x v="37"/>
    <x v="1"/>
    <x v="4"/>
    <x v="2"/>
    <x v="21"/>
    <x v="0"/>
    <x v="0"/>
    <x v="1"/>
    <x v="1"/>
    <x v="1"/>
  </r>
  <r>
    <x v="38"/>
    <x v="1"/>
    <x v="4"/>
    <x v="2"/>
    <x v="7"/>
    <x v="0"/>
    <x v="0"/>
    <x v="0"/>
    <x v="5"/>
    <x v="10"/>
  </r>
  <r>
    <x v="39"/>
    <x v="1"/>
    <x v="4"/>
    <x v="1"/>
    <x v="22"/>
    <x v="0"/>
    <x v="0"/>
    <x v="0"/>
    <x v="6"/>
    <x v="0"/>
  </r>
  <r>
    <x v="40"/>
    <x v="1"/>
    <x v="4"/>
    <x v="0"/>
    <x v="7"/>
    <x v="0"/>
    <x v="0"/>
    <x v="0"/>
    <x v="0"/>
    <x v="4"/>
  </r>
  <r>
    <x v="41"/>
    <x v="1"/>
    <x v="4"/>
    <x v="0"/>
    <x v="7"/>
    <x v="0"/>
    <x v="0"/>
    <x v="1"/>
    <x v="1"/>
    <x v="1"/>
  </r>
  <r>
    <x v="42"/>
    <x v="1"/>
    <x v="4"/>
    <x v="0"/>
    <x v="8"/>
    <x v="0"/>
    <x v="0"/>
    <x v="0"/>
    <x v="4"/>
    <x v="0"/>
  </r>
  <r>
    <x v="43"/>
    <x v="1"/>
    <x v="4"/>
    <x v="0"/>
    <x v="7"/>
    <x v="0"/>
    <x v="0"/>
    <x v="1"/>
    <x v="1"/>
    <x v="1"/>
  </r>
  <r>
    <x v="44"/>
    <x v="1"/>
    <x v="4"/>
    <x v="0"/>
    <x v="7"/>
    <x v="0"/>
    <x v="0"/>
    <x v="0"/>
    <x v="2"/>
    <x v="4"/>
  </r>
  <r>
    <x v="45"/>
    <x v="1"/>
    <x v="4"/>
    <x v="0"/>
    <x v="12"/>
    <x v="0"/>
    <x v="0"/>
    <x v="0"/>
    <x v="6"/>
    <x v="7"/>
  </r>
  <r>
    <x v="46"/>
    <x v="2"/>
    <x v="5"/>
    <x v="0"/>
    <x v="23"/>
    <x v="5"/>
    <x v="1"/>
    <x v="0"/>
    <x v="3"/>
    <x v="0"/>
  </r>
  <r>
    <x v="47"/>
    <x v="2"/>
    <x v="6"/>
    <x v="0"/>
    <x v="7"/>
    <x v="0"/>
    <x v="0"/>
    <x v="2"/>
    <x v="0"/>
    <x v="10"/>
  </r>
  <r>
    <x v="48"/>
    <x v="2"/>
    <x v="5"/>
    <x v="0"/>
    <x v="24"/>
    <x v="0"/>
    <x v="0"/>
    <x v="1"/>
    <x v="1"/>
    <x v="1"/>
  </r>
  <r>
    <x v="49"/>
    <x v="2"/>
    <x v="6"/>
    <x v="0"/>
    <x v="22"/>
    <x v="0"/>
    <x v="0"/>
    <x v="2"/>
    <x v="0"/>
    <x v="9"/>
  </r>
  <r>
    <x v="50"/>
    <x v="2"/>
    <x v="5"/>
    <x v="0"/>
    <x v="21"/>
    <x v="0"/>
    <x v="0"/>
    <x v="1"/>
    <x v="1"/>
    <x v="1"/>
  </r>
  <r>
    <x v="51"/>
    <x v="2"/>
    <x v="7"/>
    <x v="0"/>
    <x v="7"/>
    <x v="0"/>
    <x v="0"/>
    <x v="1"/>
    <x v="1"/>
    <x v="1"/>
  </r>
  <r>
    <x v="52"/>
    <x v="2"/>
    <x v="5"/>
    <x v="0"/>
    <x v="18"/>
    <x v="0"/>
    <x v="0"/>
    <x v="1"/>
    <x v="1"/>
    <x v="1"/>
  </r>
  <r>
    <x v="53"/>
    <x v="2"/>
    <x v="5"/>
    <x v="0"/>
    <x v="7"/>
    <x v="0"/>
    <x v="0"/>
    <x v="1"/>
    <x v="1"/>
    <x v="1"/>
  </r>
  <r>
    <x v="54"/>
    <x v="2"/>
    <x v="5"/>
    <x v="0"/>
    <x v="12"/>
    <x v="0"/>
    <x v="0"/>
    <x v="0"/>
    <x v="6"/>
    <x v="4"/>
  </r>
  <r>
    <x v="55"/>
    <x v="2"/>
    <x v="5"/>
    <x v="0"/>
    <x v="7"/>
    <x v="0"/>
    <x v="0"/>
    <x v="1"/>
    <x v="1"/>
    <x v="1"/>
  </r>
  <r>
    <x v="56"/>
    <x v="2"/>
    <x v="7"/>
    <x v="0"/>
    <x v="8"/>
    <x v="0"/>
    <x v="0"/>
    <x v="0"/>
    <x v="6"/>
    <x v="0"/>
  </r>
  <r>
    <x v="57"/>
    <x v="2"/>
    <x v="6"/>
    <x v="0"/>
    <x v="11"/>
    <x v="0"/>
    <x v="0"/>
    <x v="0"/>
    <x v="6"/>
    <x v="7"/>
  </r>
  <r>
    <x v="58"/>
    <x v="2"/>
    <x v="5"/>
    <x v="0"/>
    <x v="11"/>
    <x v="0"/>
    <x v="0"/>
    <x v="1"/>
    <x v="1"/>
    <x v="1"/>
  </r>
  <r>
    <x v="59"/>
    <x v="2"/>
    <x v="5"/>
    <x v="0"/>
    <x v="25"/>
    <x v="0"/>
    <x v="0"/>
    <x v="1"/>
    <x v="1"/>
    <x v="1"/>
  </r>
  <r>
    <x v="60"/>
    <x v="2"/>
    <x v="6"/>
    <x v="0"/>
    <x v="25"/>
    <x v="0"/>
    <x v="0"/>
    <x v="0"/>
    <x v="2"/>
    <x v="4"/>
  </r>
  <r>
    <x v="61"/>
    <x v="3"/>
    <x v="8"/>
    <x v="0"/>
    <x v="9"/>
    <x v="0"/>
    <x v="0"/>
    <x v="1"/>
    <x v="1"/>
    <x v="1"/>
  </r>
  <r>
    <x v="62"/>
    <x v="3"/>
    <x v="9"/>
    <x v="0"/>
    <x v="6"/>
    <x v="0"/>
    <x v="0"/>
    <x v="1"/>
    <x v="1"/>
    <x v="1"/>
  </r>
  <r>
    <x v="63"/>
    <x v="3"/>
    <x v="10"/>
    <x v="0"/>
    <x v="7"/>
    <x v="0"/>
    <x v="0"/>
    <x v="1"/>
    <x v="1"/>
    <x v="1"/>
  </r>
  <r>
    <x v="64"/>
    <x v="3"/>
    <x v="11"/>
    <x v="0"/>
    <x v="9"/>
    <x v="0"/>
    <x v="0"/>
    <x v="1"/>
    <x v="1"/>
    <x v="1"/>
  </r>
  <r>
    <x v="65"/>
    <x v="3"/>
    <x v="9"/>
    <x v="0"/>
    <x v="7"/>
    <x v="0"/>
    <x v="0"/>
    <x v="0"/>
    <x v="4"/>
    <x v="10"/>
  </r>
  <r>
    <x v="66"/>
    <x v="3"/>
    <x v="9"/>
    <x v="3"/>
    <x v="18"/>
    <x v="0"/>
    <x v="0"/>
    <x v="0"/>
    <x v="0"/>
    <x v="4"/>
  </r>
  <r>
    <x v="67"/>
    <x v="3"/>
    <x v="12"/>
    <x v="0"/>
    <x v="8"/>
    <x v="0"/>
    <x v="0"/>
    <x v="1"/>
    <x v="1"/>
    <x v="1"/>
  </r>
  <r>
    <x v="68"/>
    <x v="3"/>
    <x v="13"/>
    <x v="0"/>
    <x v="12"/>
    <x v="0"/>
    <x v="0"/>
    <x v="2"/>
    <x v="3"/>
    <x v="0"/>
  </r>
  <r>
    <x v="69"/>
    <x v="3"/>
    <x v="14"/>
    <x v="0"/>
    <x v="12"/>
    <x v="0"/>
    <x v="0"/>
    <x v="1"/>
    <x v="1"/>
    <x v="1"/>
  </r>
  <r>
    <x v="70"/>
    <x v="3"/>
    <x v="10"/>
    <x v="0"/>
    <x v="7"/>
    <x v="0"/>
    <x v="0"/>
    <x v="2"/>
    <x v="6"/>
    <x v="4"/>
  </r>
  <r>
    <x v="71"/>
    <x v="3"/>
    <x v="15"/>
    <x v="0"/>
    <x v="7"/>
    <x v="0"/>
    <x v="0"/>
    <x v="1"/>
    <x v="1"/>
    <x v="1"/>
  </r>
  <r>
    <x v="72"/>
    <x v="3"/>
    <x v="15"/>
    <x v="0"/>
    <x v="6"/>
    <x v="0"/>
    <x v="0"/>
    <x v="1"/>
    <x v="1"/>
    <x v="1"/>
  </r>
  <r>
    <x v="73"/>
    <x v="3"/>
    <x v="10"/>
    <x v="0"/>
    <x v="8"/>
    <x v="0"/>
    <x v="0"/>
    <x v="1"/>
    <x v="1"/>
    <x v="1"/>
  </r>
  <r>
    <x v="74"/>
    <x v="3"/>
    <x v="11"/>
    <x v="0"/>
    <x v="9"/>
    <x v="0"/>
    <x v="0"/>
    <x v="1"/>
    <x v="1"/>
    <x v="1"/>
  </r>
  <r>
    <x v="75"/>
    <x v="3"/>
    <x v="16"/>
    <x v="3"/>
    <x v="6"/>
    <x v="0"/>
    <x v="0"/>
    <x v="0"/>
    <x v="6"/>
    <x v="0"/>
  </r>
  <r>
    <x v="76"/>
    <x v="3"/>
    <x v="9"/>
    <x v="3"/>
    <x v="9"/>
    <x v="0"/>
    <x v="0"/>
    <x v="1"/>
    <x v="1"/>
    <x v="1"/>
  </r>
  <r>
    <x v="77"/>
    <x v="3"/>
    <x v="13"/>
    <x v="0"/>
    <x v="9"/>
    <x v="0"/>
    <x v="0"/>
    <x v="0"/>
    <x v="0"/>
    <x v="2"/>
  </r>
  <r>
    <x v="78"/>
    <x v="3"/>
    <x v="8"/>
    <x v="0"/>
    <x v="12"/>
    <x v="0"/>
    <x v="0"/>
    <x v="1"/>
    <x v="1"/>
    <x v="1"/>
  </r>
  <r>
    <x v="79"/>
    <x v="3"/>
    <x v="9"/>
    <x v="0"/>
    <x v="22"/>
    <x v="0"/>
    <x v="0"/>
    <x v="1"/>
    <x v="1"/>
    <x v="1"/>
  </r>
  <r>
    <x v="80"/>
    <x v="3"/>
    <x v="16"/>
    <x v="0"/>
    <x v="7"/>
    <x v="0"/>
    <x v="0"/>
    <x v="2"/>
    <x v="4"/>
    <x v="6"/>
  </r>
  <r>
    <x v="81"/>
    <x v="3"/>
    <x v="14"/>
    <x v="0"/>
    <x v="9"/>
    <x v="0"/>
    <x v="0"/>
    <x v="1"/>
    <x v="1"/>
    <x v="1"/>
  </r>
  <r>
    <x v="82"/>
    <x v="3"/>
    <x v="16"/>
    <x v="0"/>
    <x v="8"/>
    <x v="0"/>
    <x v="0"/>
    <x v="0"/>
    <x v="4"/>
    <x v="0"/>
  </r>
  <r>
    <x v="83"/>
    <x v="3"/>
    <x v="15"/>
    <x v="0"/>
    <x v="18"/>
    <x v="0"/>
    <x v="0"/>
    <x v="1"/>
    <x v="1"/>
    <x v="1"/>
  </r>
  <r>
    <x v="84"/>
    <x v="3"/>
    <x v="12"/>
    <x v="0"/>
    <x v="7"/>
    <x v="0"/>
    <x v="0"/>
    <x v="0"/>
    <x v="0"/>
    <x v="0"/>
  </r>
  <r>
    <x v="85"/>
    <x v="3"/>
    <x v="12"/>
    <x v="0"/>
    <x v="26"/>
    <x v="0"/>
    <x v="0"/>
    <x v="0"/>
    <x v="6"/>
    <x v="7"/>
  </r>
  <r>
    <x v="86"/>
    <x v="3"/>
    <x v="17"/>
    <x v="0"/>
    <x v="18"/>
    <x v="0"/>
    <x v="0"/>
    <x v="1"/>
    <x v="1"/>
    <x v="1"/>
  </r>
  <r>
    <x v="87"/>
    <x v="3"/>
    <x v="11"/>
    <x v="0"/>
    <x v="7"/>
    <x v="0"/>
    <x v="0"/>
    <x v="0"/>
    <x v="2"/>
    <x v="3"/>
  </r>
  <r>
    <x v="88"/>
    <x v="3"/>
    <x v="13"/>
    <x v="0"/>
    <x v="22"/>
    <x v="0"/>
    <x v="0"/>
    <x v="0"/>
    <x v="4"/>
    <x v="10"/>
  </r>
  <r>
    <x v="89"/>
    <x v="3"/>
    <x v="16"/>
    <x v="0"/>
    <x v="8"/>
    <x v="0"/>
    <x v="0"/>
    <x v="0"/>
    <x v="4"/>
    <x v="2"/>
  </r>
  <r>
    <x v="90"/>
    <x v="3"/>
    <x v="14"/>
    <x v="0"/>
    <x v="18"/>
    <x v="0"/>
    <x v="0"/>
    <x v="0"/>
    <x v="2"/>
    <x v="5"/>
  </r>
  <r>
    <x v="91"/>
    <x v="3"/>
    <x v="18"/>
    <x v="0"/>
    <x v="7"/>
    <x v="0"/>
    <x v="0"/>
    <x v="0"/>
    <x v="2"/>
    <x v="11"/>
  </r>
  <r>
    <x v="92"/>
    <x v="3"/>
    <x v="15"/>
    <x v="0"/>
    <x v="22"/>
    <x v="0"/>
    <x v="0"/>
    <x v="0"/>
    <x v="4"/>
    <x v="7"/>
  </r>
  <r>
    <x v="93"/>
    <x v="3"/>
    <x v="18"/>
    <x v="0"/>
    <x v="11"/>
    <x v="0"/>
    <x v="0"/>
    <x v="0"/>
    <x v="2"/>
    <x v="7"/>
  </r>
  <r>
    <x v="94"/>
    <x v="3"/>
    <x v="14"/>
    <x v="0"/>
    <x v="27"/>
    <x v="6"/>
    <x v="1"/>
    <x v="2"/>
    <x v="3"/>
    <x v="2"/>
  </r>
  <r>
    <x v="95"/>
    <x v="3"/>
    <x v="19"/>
    <x v="0"/>
    <x v="11"/>
    <x v="0"/>
    <x v="0"/>
    <x v="0"/>
    <x v="2"/>
    <x v="10"/>
  </r>
  <r>
    <x v="96"/>
    <x v="3"/>
    <x v="9"/>
    <x v="0"/>
    <x v="11"/>
    <x v="0"/>
    <x v="0"/>
    <x v="0"/>
    <x v="0"/>
    <x v="12"/>
  </r>
  <r>
    <x v="97"/>
    <x v="3"/>
    <x v="17"/>
    <x v="0"/>
    <x v="26"/>
    <x v="0"/>
    <x v="0"/>
    <x v="2"/>
    <x v="4"/>
    <x v="0"/>
  </r>
  <r>
    <x v="98"/>
    <x v="3"/>
    <x v="8"/>
    <x v="0"/>
    <x v="22"/>
    <x v="0"/>
    <x v="0"/>
    <x v="0"/>
    <x v="4"/>
    <x v="4"/>
  </r>
  <r>
    <x v="99"/>
    <x v="3"/>
    <x v="16"/>
    <x v="3"/>
    <x v="12"/>
    <x v="0"/>
    <x v="0"/>
    <x v="0"/>
    <x v="5"/>
    <x v="7"/>
  </r>
  <r>
    <x v="100"/>
    <x v="3"/>
    <x v="12"/>
    <x v="0"/>
    <x v="8"/>
    <x v="0"/>
    <x v="0"/>
    <x v="0"/>
    <x v="0"/>
    <x v="4"/>
  </r>
  <r>
    <x v="101"/>
    <x v="3"/>
    <x v="10"/>
    <x v="0"/>
    <x v="9"/>
    <x v="0"/>
    <x v="0"/>
    <x v="1"/>
    <x v="1"/>
    <x v="1"/>
  </r>
  <r>
    <x v="102"/>
    <x v="3"/>
    <x v="19"/>
    <x v="0"/>
    <x v="6"/>
    <x v="0"/>
    <x v="0"/>
    <x v="0"/>
    <x v="0"/>
    <x v="10"/>
  </r>
  <r>
    <x v="103"/>
    <x v="3"/>
    <x v="11"/>
    <x v="0"/>
    <x v="7"/>
    <x v="0"/>
    <x v="0"/>
    <x v="1"/>
    <x v="1"/>
    <x v="1"/>
  </r>
  <r>
    <x v="104"/>
    <x v="3"/>
    <x v="12"/>
    <x v="0"/>
    <x v="12"/>
    <x v="0"/>
    <x v="0"/>
    <x v="0"/>
    <x v="2"/>
    <x v="2"/>
  </r>
  <r>
    <x v="105"/>
    <x v="3"/>
    <x v="13"/>
    <x v="0"/>
    <x v="9"/>
    <x v="0"/>
    <x v="0"/>
    <x v="0"/>
    <x v="5"/>
    <x v="0"/>
  </r>
  <r>
    <x v="106"/>
    <x v="3"/>
    <x v="14"/>
    <x v="0"/>
    <x v="12"/>
    <x v="0"/>
    <x v="0"/>
    <x v="0"/>
    <x v="5"/>
    <x v="0"/>
  </r>
  <r>
    <x v="107"/>
    <x v="3"/>
    <x v="8"/>
    <x v="0"/>
    <x v="7"/>
    <x v="0"/>
    <x v="0"/>
    <x v="2"/>
    <x v="2"/>
    <x v="5"/>
  </r>
  <r>
    <x v="108"/>
    <x v="3"/>
    <x v="19"/>
    <x v="0"/>
    <x v="7"/>
    <x v="0"/>
    <x v="0"/>
    <x v="1"/>
    <x v="1"/>
    <x v="1"/>
  </r>
  <r>
    <x v="109"/>
    <x v="3"/>
    <x v="13"/>
    <x v="0"/>
    <x v="12"/>
    <x v="0"/>
    <x v="0"/>
    <x v="0"/>
    <x v="2"/>
    <x v="9"/>
  </r>
  <r>
    <x v="110"/>
    <x v="3"/>
    <x v="17"/>
    <x v="0"/>
    <x v="25"/>
    <x v="0"/>
    <x v="0"/>
    <x v="0"/>
    <x v="0"/>
    <x v="7"/>
  </r>
  <r>
    <x v="111"/>
    <x v="3"/>
    <x v="9"/>
    <x v="0"/>
    <x v="12"/>
    <x v="7"/>
    <x v="1"/>
    <x v="1"/>
    <x v="1"/>
    <x v="1"/>
  </r>
  <r>
    <x v="112"/>
    <x v="3"/>
    <x v="16"/>
    <x v="3"/>
    <x v="12"/>
    <x v="0"/>
    <x v="0"/>
    <x v="0"/>
    <x v="6"/>
    <x v="0"/>
  </r>
  <r>
    <x v="113"/>
    <x v="3"/>
    <x v="16"/>
    <x v="3"/>
    <x v="28"/>
    <x v="0"/>
    <x v="0"/>
    <x v="0"/>
    <x v="4"/>
    <x v="7"/>
  </r>
  <r>
    <x v="114"/>
    <x v="3"/>
    <x v="16"/>
    <x v="3"/>
    <x v="22"/>
    <x v="0"/>
    <x v="0"/>
    <x v="0"/>
    <x v="5"/>
    <x v="7"/>
  </r>
  <r>
    <x v="115"/>
    <x v="3"/>
    <x v="12"/>
    <x v="0"/>
    <x v="29"/>
    <x v="0"/>
    <x v="0"/>
    <x v="0"/>
    <x v="0"/>
    <x v="0"/>
  </r>
  <r>
    <x v="116"/>
    <x v="3"/>
    <x v="17"/>
    <x v="0"/>
    <x v="30"/>
    <x v="0"/>
    <x v="0"/>
    <x v="0"/>
    <x v="2"/>
    <x v="2"/>
  </r>
  <r>
    <x v="117"/>
    <x v="3"/>
    <x v="13"/>
    <x v="0"/>
    <x v="31"/>
    <x v="0"/>
    <x v="0"/>
    <x v="2"/>
    <x v="3"/>
    <x v="3"/>
  </r>
  <r>
    <x v="118"/>
    <x v="3"/>
    <x v="17"/>
    <x v="0"/>
    <x v="32"/>
    <x v="0"/>
    <x v="0"/>
    <x v="2"/>
    <x v="2"/>
    <x v="0"/>
  </r>
  <r>
    <x v="119"/>
    <x v="3"/>
    <x v="9"/>
    <x v="0"/>
    <x v="33"/>
    <x v="0"/>
    <x v="0"/>
    <x v="0"/>
    <x v="0"/>
    <x v="10"/>
  </r>
  <r>
    <x v="120"/>
    <x v="3"/>
    <x v="11"/>
    <x v="0"/>
    <x v="34"/>
    <x v="0"/>
    <x v="0"/>
    <x v="0"/>
    <x v="3"/>
    <x v="4"/>
  </r>
  <r>
    <x v="121"/>
    <x v="3"/>
    <x v="17"/>
    <x v="0"/>
    <x v="35"/>
    <x v="0"/>
    <x v="0"/>
    <x v="2"/>
    <x v="5"/>
    <x v="10"/>
  </r>
  <r>
    <x v="122"/>
    <x v="3"/>
    <x v="12"/>
    <x v="0"/>
    <x v="36"/>
    <x v="0"/>
    <x v="0"/>
    <x v="2"/>
    <x v="0"/>
    <x v="2"/>
  </r>
  <r>
    <x v="123"/>
    <x v="3"/>
    <x v="9"/>
    <x v="0"/>
    <x v="37"/>
    <x v="8"/>
    <x v="1"/>
    <x v="2"/>
    <x v="6"/>
    <x v="2"/>
  </r>
  <r>
    <x v="124"/>
    <x v="3"/>
    <x v="16"/>
    <x v="3"/>
    <x v="38"/>
    <x v="0"/>
    <x v="0"/>
    <x v="0"/>
    <x v="0"/>
    <x v="11"/>
  </r>
  <r>
    <x v="125"/>
    <x v="3"/>
    <x v="12"/>
    <x v="0"/>
    <x v="23"/>
    <x v="9"/>
    <x v="1"/>
    <x v="1"/>
    <x v="1"/>
    <x v="1"/>
  </r>
  <r>
    <x v="126"/>
    <x v="3"/>
    <x v="13"/>
    <x v="0"/>
    <x v="39"/>
    <x v="0"/>
    <x v="0"/>
    <x v="1"/>
    <x v="1"/>
    <x v="1"/>
  </r>
  <r>
    <x v="127"/>
    <x v="3"/>
    <x v="16"/>
    <x v="0"/>
    <x v="40"/>
    <x v="10"/>
    <x v="2"/>
    <x v="1"/>
    <x v="1"/>
    <x v="1"/>
  </r>
  <r>
    <x v="128"/>
    <x v="3"/>
    <x v="14"/>
    <x v="0"/>
    <x v="41"/>
    <x v="0"/>
    <x v="0"/>
    <x v="0"/>
    <x v="6"/>
    <x v="10"/>
  </r>
  <r>
    <x v="129"/>
    <x v="3"/>
    <x v="15"/>
    <x v="0"/>
    <x v="42"/>
    <x v="0"/>
    <x v="0"/>
    <x v="0"/>
    <x v="6"/>
    <x v="2"/>
  </r>
  <r>
    <x v="130"/>
    <x v="3"/>
    <x v="14"/>
    <x v="0"/>
    <x v="43"/>
    <x v="0"/>
    <x v="0"/>
    <x v="1"/>
    <x v="1"/>
    <x v="1"/>
  </r>
  <r>
    <x v="131"/>
    <x v="3"/>
    <x v="9"/>
    <x v="0"/>
    <x v="44"/>
    <x v="10"/>
    <x v="2"/>
    <x v="1"/>
    <x v="1"/>
    <x v="1"/>
  </r>
  <r>
    <x v="132"/>
    <x v="3"/>
    <x v="8"/>
    <x v="0"/>
    <x v="45"/>
    <x v="0"/>
    <x v="0"/>
    <x v="0"/>
    <x v="6"/>
    <x v="0"/>
  </r>
  <r>
    <x v="133"/>
    <x v="3"/>
    <x v="13"/>
    <x v="0"/>
    <x v="46"/>
    <x v="0"/>
    <x v="0"/>
    <x v="0"/>
    <x v="3"/>
    <x v="10"/>
  </r>
  <r>
    <x v="134"/>
    <x v="3"/>
    <x v="19"/>
    <x v="0"/>
    <x v="47"/>
    <x v="0"/>
    <x v="0"/>
    <x v="0"/>
    <x v="2"/>
    <x v="7"/>
  </r>
  <r>
    <x v="135"/>
    <x v="3"/>
    <x v="15"/>
    <x v="0"/>
    <x v="48"/>
    <x v="0"/>
    <x v="0"/>
    <x v="1"/>
    <x v="1"/>
    <x v="1"/>
  </r>
  <r>
    <x v="136"/>
    <x v="3"/>
    <x v="10"/>
    <x v="0"/>
    <x v="49"/>
    <x v="0"/>
    <x v="0"/>
    <x v="2"/>
    <x v="6"/>
    <x v="6"/>
  </r>
  <r>
    <x v="137"/>
    <x v="3"/>
    <x v="18"/>
    <x v="0"/>
    <x v="50"/>
    <x v="0"/>
    <x v="0"/>
    <x v="0"/>
    <x v="2"/>
    <x v="5"/>
  </r>
  <r>
    <x v="138"/>
    <x v="3"/>
    <x v="17"/>
    <x v="0"/>
    <x v="51"/>
    <x v="0"/>
    <x v="0"/>
    <x v="2"/>
    <x v="4"/>
    <x v="3"/>
  </r>
  <r>
    <x v="139"/>
    <x v="3"/>
    <x v="16"/>
    <x v="4"/>
    <x v="52"/>
    <x v="0"/>
    <x v="0"/>
    <x v="1"/>
    <x v="1"/>
    <x v="1"/>
  </r>
  <r>
    <x v="140"/>
    <x v="3"/>
    <x v="9"/>
    <x v="4"/>
    <x v="53"/>
    <x v="10"/>
    <x v="2"/>
    <x v="1"/>
    <x v="1"/>
    <x v="1"/>
  </r>
  <r>
    <x v="141"/>
    <x v="3"/>
    <x v="9"/>
    <x v="4"/>
    <x v="54"/>
    <x v="0"/>
    <x v="0"/>
    <x v="0"/>
    <x v="0"/>
    <x v="0"/>
  </r>
  <r>
    <x v="142"/>
    <x v="3"/>
    <x v="9"/>
    <x v="0"/>
    <x v="55"/>
    <x v="0"/>
    <x v="0"/>
    <x v="2"/>
    <x v="6"/>
    <x v="0"/>
  </r>
  <r>
    <x v="143"/>
    <x v="3"/>
    <x v="13"/>
    <x v="0"/>
    <x v="56"/>
    <x v="0"/>
    <x v="0"/>
    <x v="2"/>
    <x v="3"/>
    <x v="0"/>
  </r>
  <r>
    <x v="144"/>
    <x v="3"/>
    <x v="11"/>
    <x v="0"/>
    <x v="57"/>
    <x v="0"/>
    <x v="0"/>
    <x v="2"/>
    <x v="5"/>
    <x v="2"/>
  </r>
  <r>
    <x v="145"/>
    <x v="3"/>
    <x v="17"/>
    <x v="0"/>
    <x v="58"/>
    <x v="0"/>
    <x v="0"/>
    <x v="2"/>
    <x v="3"/>
    <x v="0"/>
  </r>
  <r>
    <x v="146"/>
    <x v="3"/>
    <x v="16"/>
    <x v="0"/>
    <x v="59"/>
    <x v="0"/>
    <x v="0"/>
    <x v="0"/>
    <x v="0"/>
    <x v="9"/>
  </r>
  <r>
    <x v="147"/>
    <x v="3"/>
    <x v="16"/>
    <x v="0"/>
    <x v="47"/>
    <x v="11"/>
    <x v="1"/>
    <x v="1"/>
    <x v="1"/>
    <x v="1"/>
  </r>
  <r>
    <x v="148"/>
    <x v="3"/>
    <x v="17"/>
    <x v="0"/>
    <x v="60"/>
    <x v="0"/>
    <x v="0"/>
    <x v="2"/>
    <x v="0"/>
    <x v="5"/>
  </r>
  <r>
    <x v="149"/>
    <x v="3"/>
    <x v="14"/>
    <x v="0"/>
    <x v="61"/>
    <x v="0"/>
    <x v="0"/>
    <x v="0"/>
    <x v="3"/>
    <x v="10"/>
  </r>
  <r>
    <x v="150"/>
    <x v="3"/>
    <x v="9"/>
    <x v="0"/>
    <x v="62"/>
    <x v="0"/>
    <x v="0"/>
    <x v="1"/>
    <x v="1"/>
    <x v="1"/>
  </r>
  <r>
    <x v="151"/>
    <x v="3"/>
    <x v="9"/>
    <x v="0"/>
    <x v="63"/>
    <x v="0"/>
    <x v="0"/>
    <x v="2"/>
    <x v="4"/>
    <x v="10"/>
  </r>
  <r>
    <x v="152"/>
    <x v="3"/>
    <x v="15"/>
    <x v="0"/>
    <x v="64"/>
    <x v="0"/>
    <x v="0"/>
    <x v="1"/>
    <x v="1"/>
    <x v="1"/>
  </r>
  <r>
    <x v="153"/>
    <x v="3"/>
    <x v="15"/>
    <x v="0"/>
    <x v="65"/>
    <x v="0"/>
    <x v="0"/>
    <x v="1"/>
    <x v="1"/>
    <x v="1"/>
  </r>
  <r>
    <x v="154"/>
    <x v="3"/>
    <x v="16"/>
    <x v="4"/>
    <x v="66"/>
    <x v="0"/>
    <x v="0"/>
    <x v="0"/>
    <x v="4"/>
    <x v="0"/>
  </r>
  <r>
    <x v="155"/>
    <x v="3"/>
    <x v="17"/>
    <x v="0"/>
    <x v="67"/>
    <x v="0"/>
    <x v="0"/>
    <x v="1"/>
    <x v="1"/>
    <x v="1"/>
  </r>
  <r>
    <x v="156"/>
    <x v="3"/>
    <x v="14"/>
    <x v="0"/>
    <x v="68"/>
    <x v="0"/>
    <x v="0"/>
    <x v="2"/>
    <x v="4"/>
    <x v="0"/>
  </r>
  <r>
    <x v="157"/>
    <x v="3"/>
    <x v="16"/>
    <x v="4"/>
    <x v="69"/>
    <x v="0"/>
    <x v="0"/>
    <x v="2"/>
    <x v="3"/>
    <x v="2"/>
  </r>
  <r>
    <x v="158"/>
    <x v="3"/>
    <x v="19"/>
    <x v="0"/>
    <x v="70"/>
    <x v="0"/>
    <x v="0"/>
    <x v="1"/>
    <x v="1"/>
    <x v="1"/>
  </r>
  <r>
    <x v="159"/>
    <x v="3"/>
    <x v="8"/>
    <x v="0"/>
    <x v="71"/>
    <x v="0"/>
    <x v="0"/>
    <x v="1"/>
    <x v="1"/>
    <x v="1"/>
  </r>
  <r>
    <x v="160"/>
    <x v="3"/>
    <x v="18"/>
    <x v="0"/>
    <x v="72"/>
    <x v="0"/>
    <x v="0"/>
    <x v="3"/>
    <x v="2"/>
    <x v="10"/>
  </r>
  <r>
    <x v="161"/>
    <x v="3"/>
    <x v="17"/>
    <x v="0"/>
    <x v="73"/>
    <x v="0"/>
    <x v="0"/>
    <x v="1"/>
    <x v="1"/>
    <x v="1"/>
  </r>
  <r>
    <x v="162"/>
    <x v="3"/>
    <x v="9"/>
    <x v="4"/>
    <x v="74"/>
    <x v="0"/>
    <x v="0"/>
    <x v="1"/>
    <x v="1"/>
    <x v="1"/>
  </r>
  <r>
    <x v="163"/>
    <x v="3"/>
    <x v="16"/>
    <x v="0"/>
    <x v="75"/>
    <x v="12"/>
    <x v="1"/>
    <x v="1"/>
    <x v="1"/>
    <x v="1"/>
  </r>
  <r>
    <x v="164"/>
    <x v="3"/>
    <x v="14"/>
    <x v="0"/>
    <x v="76"/>
    <x v="0"/>
    <x v="0"/>
    <x v="2"/>
    <x v="4"/>
    <x v="13"/>
  </r>
  <r>
    <x v="165"/>
    <x v="3"/>
    <x v="8"/>
    <x v="0"/>
    <x v="77"/>
    <x v="0"/>
    <x v="0"/>
    <x v="1"/>
    <x v="1"/>
    <x v="1"/>
  </r>
  <r>
    <x v="166"/>
    <x v="3"/>
    <x v="9"/>
    <x v="4"/>
    <x v="78"/>
    <x v="0"/>
    <x v="0"/>
    <x v="0"/>
    <x v="0"/>
    <x v="14"/>
  </r>
  <r>
    <x v="167"/>
    <x v="3"/>
    <x v="14"/>
    <x v="0"/>
    <x v="79"/>
    <x v="0"/>
    <x v="0"/>
    <x v="1"/>
    <x v="1"/>
    <x v="1"/>
  </r>
  <r>
    <x v="168"/>
    <x v="3"/>
    <x v="11"/>
    <x v="0"/>
    <x v="80"/>
    <x v="0"/>
    <x v="0"/>
    <x v="1"/>
    <x v="1"/>
    <x v="1"/>
  </r>
  <r>
    <x v="169"/>
    <x v="3"/>
    <x v="16"/>
    <x v="0"/>
    <x v="81"/>
    <x v="12"/>
    <x v="1"/>
    <x v="0"/>
    <x v="3"/>
    <x v="4"/>
  </r>
  <r>
    <x v="170"/>
    <x v="3"/>
    <x v="10"/>
    <x v="0"/>
    <x v="82"/>
    <x v="0"/>
    <x v="0"/>
    <x v="1"/>
    <x v="1"/>
    <x v="1"/>
  </r>
  <r>
    <x v="171"/>
    <x v="3"/>
    <x v="13"/>
    <x v="0"/>
    <x v="83"/>
    <x v="0"/>
    <x v="0"/>
    <x v="1"/>
    <x v="1"/>
    <x v="1"/>
  </r>
  <r>
    <x v="172"/>
    <x v="3"/>
    <x v="8"/>
    <x v="0"/>
    <x v="84"/>
    <x v="0"/>
    <x v="0"/>
    <x v="1"/>
    <x v="1"/>
    <x v="1"/>
  </r>
  <r>
    <x v="173"/>
    <x v="3"/>
    <x v="16"/>
    <x v="0"/>
    <x v="85"/>
    <x v="13"/>
    <x v="1"/>
    <x v="1"/>
    <x v="1"/>
    <x v="1"/>
  </r>
  <r>
    <x v="174"/>
    <x v="3"/>
    <x v="8"/>
    <x v="0"/>
    <x v="86"/>
    <x v="0"/>
    <x v="0"/>
    <x v="1"/>
    <x v="1"/>
    <x v="1"/>
  </r>
  <r>
    <x v="175"/>
    <x v="3"/>
    <x v="9"/>
    <x v="0"/>
    <x v="87"/>
    <x v="0"/>
    <x v="0"/>
    <x v="3"/>
    <x v="5"/>
    <x v="5"/>
  </r>
  <r>
    <x v="176"/>
    <x v="3"/>
    <x v="16"/>
    <x v="0"/>
    <x v="88"/>
    <x v="0"/>
    <x v="0"/>
    <x v="1"/>
    <x v="1"/>
    <x v="1"/>
  </r>
  <r>
    <x v="177"/>
    <x v="3"/>
    <x v="16"/>
    <x v="4"/>
    <x v="89"/>
    <x v="8"/>
    <x v="2"/>
    <x v="1"/>
    <x v="1"/>
    <x v="1"/>
  </r>
  <r>
    <x v="178"/>
    <x v="3"/>
    <x v="13"/>
    <x v="0"/>
    <x v="90"/>
    <x v="0"/>
    <x v="0"/>
    <x v="0"/>
    <x v="3"/>
    <x v="0"/>
  </r>
  <r>
    <x v="179"/>
    <x v="3"/>
    <x v="19"/>
    <x v="0"/>
    <x v="91"/>
    <x v="0"/>
    <x v="0"/>
    <x v="1"/>
    <x v="1"/>
    <x v="1"/>
  </r>
  <r>
    <x v="180"/>
    <x v="3"/>
    <x v="9"/>
    <x v="0"/>
    <x v="92"/>
    <x v="0"/>
    <x v="0"/>
    <x v="1"/>
    <x v="1"/>
    <x v="1"/>
  </r>
  <r>
    <x v="181"/>
    <x v="3"/>
    <x v="15"/>
    <x v="0"/>
    <x v="10"/>
    <x v="0"/>
    <x v="0"/>
    <x v="2"/>
    <x v="3"/>
    <x v="14"/>
  </r>
  <r>
    <x v="182"/>
    <x v="4"/>
    <x v="20"/>
    <x v="1"/>
    <x v="93"/>
    <x v="0"/>
    <x v="0"/>
    <x v="0"/>
    <x v="5"/>
    <x v="9"/>
  </r>
  <r>
    <x v="183"/>
    <x v="4"/>
    <x v="21"/>
    <x v="0"/>
    <x v="94"/>
    <x v="0"/>
    <x v="0"/>
    <x v="2"/>
    <x v="5"/>
    <x v="5"/>
  </r>
  <r>
    <x v="184"/>
    <x v="4"/>
    <x v="21"/>
    <x v="0"/>
    <x v="95"/>
    <x v="8"/>
    <x v="1"/>
    <x v="1"/>
    <x v="1"/>
    <x v="1"/>
  </r>
  <r>
    <x v="185"/>
    <x v="4"/>
    <x v="20"/>
    <x v="0"/>
    <x v="66"/>
    <x v="0"/>
    <x v="0"/>
    <x v="1"/>
    <x v="1"/>
    <x v="1"/>
  </r>
  <r>
    <x v="186"/>
    <x v="4"/>
    <x v="21"/>
    <x v="1"/>
    <x v="96"/>
    <x v="0"/>
    <x v="0"/>
    <x v="0"/>
    <x v="3"/>
    <x v="4"/>
  </r>
  <r>
    <x v="187"/>
    <x v="4"/>
    <x v="21"/>
    <x v="1"/>
    <x v="97"/>
    <x v="0"/>
    <x v="0"/>
    <x v="1"/>
    <x v="1"/>
    <x v="1"/>
  </r>
  <r>
    <x v="188"/>
    <x v="4"/>
    <x v="21"/>
    <x v="0"/>
    <x v="98"/>
    <x v="0"/>
    <x v="0"/>
    <x v="1"/>
    <x v="1"/>
    <x v="1"/>
  </r>
  <r>
    <x v="189"/>
    <x v="4"/>
    <x v="21"/>
    <x v="0"/>
    <x v="99"/>
    <x v="0"/>
    <x v="0"/>
    <x v="0"/>
    <x v="5"/>
    <x v="0"/>
  </r>
  <r>
    <x v="190"/>
    <x v="4"/>
    <x v="21"/>
    <x v="0"/>
    <x v="100"/>
    <x v="14"/>
    <x v="1"/>
    <x v="1"/>
    <x v="1"/>
    <x v="1"/>
  </r>
  <r>
    <x v="191"/>
    <x v="4"/>
    <x v="20"/>
    <x v="1"/>
    <x v="101"/>
    <x v="0"/>
    <x v="0"/>
    <x v="1"/>
    <x v="1"/>
    <x v="1"/>
  </r>
  <r>
    <x v="192"/>
    <x v="4"/>
    <x v="21"/>
    <x v="0"/>
    <x v="102"/>
    <x v="0"/>
    <x v="0"/>
    <x v="1"/>
    <x v="1"/>
    <x v="1"/>
  </r>
  <r>
    <x v="193"/>
    <x v="4"/>
    <x v="21"/>
    <x v="0"/>
    <x v="103"/>
    <x v="0"/>
    <x v="0"/>
    <x v="2"/>
    <x v="6"/>
    <x v="0"/>
  </r>
  <r>
    <x v="194"/>
    <x v="4"/>
    <x v="21"/>
    <x v="0"/>
    <x v="104"/>
    <x v="15"/>
    <x v="2"/>
    <x v="1"/>
    <x v="1"/>
    <x v="1"/>
  </r>
  <r>
    <x v="195"/>
    <x v="4"/>
    <x v="21"/>
    <x v="0"/>
    <x v="105"/>
    <x v="4"/>
    <x v="2"/>
    <x v="2"/>
    <x v="3"/>
    <x v="4"/>
  </r>
  <r>
    <x v="196"/>
    <x v="4"/>
    <x v="21"/>
    <x v="0"/>
    <x v="106"/>
    <x v="0"/>
    <x v="0"/>
    <x v="1"/>
    <x v="1"/>
    <x v="1"/>
  </r>
  <r>
    <x v="197"/>
    <x v="4"/>
    <x v="20"/>
    <x v="0"/>
    <x v="107"/>
    <x v="0"/>
    <x v="0"/>
    <x v="3"/>
    <x v="5"/>
    <x v="5"/>
  </r>
  <r>
    <x v="198"/>
    <x v="4"/>
    <x v="21"/>
    <x v="0"/>
    <x v="108"/>
    <x v="0"/>
    <x v="0"/>
    <x v="0"/>
    <x v="5"/>
    <x v="7"/>
  </r>
  <r>
    <x v="199"/>
    <x v="4"/>
    <x v="20"/>
    <x v="0"/>
    <x v="109"/>
    <x v="16"/>
    <x v="2"/>
    <x v="1"/>
    <x v="1"/>
    <x v="1"/>
  </r>
  <r>
    <x v="200"/>
    <x v="4"/>
    <x v="21"/>
    <x v="0"/>
    <x v="110"/>
    <x v="8"/>
    <x v="1"/>
    <x v="1"/>
    <x v="1"/>
    <x v="1"/>
  </r>
  <r>
    <x v="201"/>
    <x v="4"/>
    <x v="20"/>
    <x v="0"/>
    <x v="111"/>
    <x v="0"/>
    <x v="0"/>
    <x v="2"/>
    <x v="5"/>
    <x v="0"/>
  </r>
  <r>
    <x v="202"/>
    <x v="4"/>
    <x v="21"/>
    <x v="0"/>
    <x v="112"/>
    <x v="0"/>
    <x v="0"/>
    <x v="2"/>
    <x v="6"/>
    <x v="0"/>
  </r>
  <r>
    <x v="203"/>
    <x v="4"/>
    <x v="21"/>
    <x v="0"/>
    <x v="113"/>
    <x v="17"/>
    <x v="1"/>
    <x v="1"/>
    <x v="1"/>
    <x v="1"/>
  </r>
  <r>
    <x v="204"/>
    <x v="4"/>
    <x v="20"/>
    <x v="0"/>
    <x v="114"/>
    <x v="0"/>
    <x v="0"/>
    <x v="2"/>
    <x v="5"/>
    <x v="9"/>
  </r>
  <r>
    <x v="205"/>
    <x v="4"/>
    <x v="20"/>
    <x v="2"/>
    <x v="115"/>
    <x v="0"/>
    <x v="0"/>
    <x v="0"/>
    <x v="0"/>
    <x v="3"/>
  </r>
  <r>
    <x v="206"/>
    <x v="4"/>
    <x v="21"/>
    <x v="0"/>
    <x v="116"/>
    <x v="5"/>
    <x v="2"/>
    <x v="1"/>
    <x v="1"/>
    <x v="1"/>
  </r>
  <r>
    <x v="207"/>
    <x v="4"/>
    <x v="21"/>
    <x v="2"/>
    <x v="117"/>
    <x v="0"/>
    <x v="0"/>
    <x v="2"/>
    <x v="5"/>
    <x v="7"/>
  </r>
  <r>
    <x v="208"/>
    <x v="4"/>
    <x v="21"/>
    <x v="2"/>
    <x v="42"/>
    <x v="0"/>
    <x v="0"/>
    <x v="0"/>
    <x v="0"/>
    <x v="10"/>
  </r>
  <r>
    <x v="209"/>
    <x v="4"/>
    <x v="20"/>
    <x v="2"/>
    <x v="118"/>
    <x v="0"/>
    <x v="0"/>
    <x v="5"/>
    <x v="3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s v="Biz Ops"/>
    <x v="0"/>
    <x v="0"/>
    <x v="0"/>
    <m/>
    <x v="0"/>
    <s v="June"/>
    <x v="0"/>
    <x v="0"/>
  </r>
  <r>
    <x v="1"/>
    <x v="0"/>
    <s v="Biz Ops"/>
    <x v="0"/>
    <x v="1"/>
    <x v="0"/>
    <m/>
    <x v="1"/>
    <s v=" "/>
    <x v="1"/>
    <x v="0"/>
  </r>
  <r>
    <x v="2"/>
    <x v="0"/>
    <s v="Compliance"/>
    <x v="0"/>
    <x v="1"/>
    <x v="0"/>
    <m/>
    <x v="2"/>
    <s v="April"/>
    <x v="2"/>
    <x v="0"/>
  </r>
  <r>
    <x v="3"/>
    <x v="0"/>
    <s v="Compliance"/>
    <x v="0"/>
    <x v="2"/>
    <x v="0"/>
    <m/>
    <x v="1"/>
    <s v=" "/>
    <x v="1"/>
    <x v="0"/>
  </r>
  <r>
    <x v="4"/>
    <x v="0"/>
    <s v="Talent Acquisition"/>
    <x v="0"/>
    <x v="3"/>
    <x v="0"/>
    <m/>
    <x v="2"/>
    <s v="June"/>
    <x v="3"/>
    <x v="0"/>
  </r>
  <r>
    <x v="5"/>
    <x v="0"/>
    <s v="Finance"/>
    <x v="0"/>
    <x v="4"/>
    <x v="1"/>
    <s v="Resignation (Voluntary)"/>
    <x v="1"/>
    <s v=" "/>
    <x v="1"/>
    <x v="1"/>
  </r>
  <r>
    <x v="6"/>
    <x v="0"/>
    <s v="Finance"/>
    <x v="0"/>
    <x v="5"/>
    <x v="0"/>
    <m/>
    <x v="1"/>
    <s v=" "/>
    <x v="1"/>
    <x v="0"/>
  </r>
  <r>
    <x v="7"/>
    <x v="0"/>
    <s v="Finance"/>
    <x v="0"/>
    <x v="6"/>
    <x v="0"/>
    <m/>
    <x v="0"/>
    <s v="June"/>
    <x v="0"/>
    <x v="0"/>
  </r>
  <r>
    <x v="8"/>
    <x v="0"/>
    <s v="Compliance"/>
    <x v="0"/>
    <x v="7"/>
    <x v="0"/>
    <m/>
    <x v="1"/>
    <s v=" "/>
    <x v="1"/>
    <x v="0"/>
  </r>
  <r>
    <x v="9"/>
    <x v="0"/>
    <s v="Talent Acquisition"/>
    <x v="0"/>
    <x v="8"/>
    <x v="0"/>
    <m/>
    <x v="1"/>
    <s v=" "/>
    <x v="1"/>
    <x v="0"/>
  </r>
  <r>
    <x v="10"/>
    <x v="0"/>
    <s v="Compliance"/>
    <x v="0"/>
    <x v="9"/>
    <x v="2"/>
    <s v="Termination (Involuntary)"/>
    <x v="2"/>
    <s v="April"/>
    <x v="3"/>
    <x v="1"/>
  </r>
  <r>
    <x v="11"/>
    <x v="0"/>
    <s v="Biz Ops"/>
    <x v="0"/>
    <x v="10"/>
    <x v="3"/>
    <s v="Resignation (Voluntary)"/>
    <x v="0"/>
    <s v="January"/>
    <x v="4"/>
    <x v="1"/>
  </r>
  <r>
    <x v="12"/>
    <x v="0"/>
    <s v="Talent Acquisition"/>
    <x v="0"/>
    <x v="11"/>
    <x v="0"/>
    <m/>
    <x v="1"/>
    <s v=" "/>
    <x v="1"/>
    <x v="0"/>
  </r>
  <r>
    <x v="13"/>
    <x v="0"/>
    <s v="Talent Acquisition"/>
    <x v="0"/>
    <x v="12"/>
    <x v="0"/>
    <m/>
    <x v="2"/>
    <s v="March"/>
    <x v="5"/>
    <x v="0"/>
  </r>
  <r>
    <x v="14"/>
    <x v="0"/>
    <s v="Compliance"/>
    <x v="0"/>
    <x v="13"/>
    <x v="0"/>
    <m/>
    <x v="3"/>
    <s v="January"/>
    <x v="5"/>
    <x v="0"/>
  </r>
  <r>
    <x v="15"/>
    <x v="0"/>
    <s v="Talent Acquisition"/>
    <x v="0"/>
    <x v="14"/>
    <x v="0"/>
    <m/>
    <x v="3"/>
    <s v="January"/>
    <x v="6"/>
    <x v="0"/>
  </r>
  <r>
    <x v="16"/>
    <x v="0"/>
    <s v="Finance"/>
    <x v="0"/>
    <x v="15"/>
    <x v="0"/>
    <m/>
    <x v="1"/>
    <s v=" "/>
    <x v="1"/>
    <x v="0"/>
  </r>
  <r>
    <x v="17"/>
    <x v="0"/>
    <s v="Compliance"/>
    <x v="0"/>
    <x v="16"/>
    <x v="0"/>
    <m/>
    <x v="2"/>
    <s v="May"/>
    <x v="3"/>
    <x v="0"/>
  </r>
  <r>
    <x v="18"/>
    <x v="0"/>
    <s v="Finance"/>
    <x v="0"/>
    <x v="17"/>
    <x v="0"/>
    <m/>
    <x v="1"/>
    <s v=" "/>
    <x v="1"/>
    <x v="0"/>
  </r>
  <r>
    <x v="19"/>
    <x v="0"/>
    <s v="Biz Ops"/>
    <x v="0"/>
    <x v="12"/>
    <x v="0"/>
    <m/>
    <x v="2"/>
    <s v="January"/>
    <x v="3"/>
    <x v="0"/>
  </r>
  <r>
    <x v="20"/>
    <x v="0"/>
    <s v="Compliance"/>
    <x v="0"/>
    <x v="12"/>
    <x v="0"/>
    <m/>
    <x v="1"/>
    <s v=" "/>
    <x v="1"/>
    <x v="0"/>
  </r>
  <r>
    <x v="21"/>
    <x v="0"/>
    <s v="Talent Acquisition"/>
    <x v="0"/>
    <x v="18"/>
    <x v="0"/>
    <m/>
    <x v="1"/>
    <s v=" "/>
    <x v="1"/>
    <x v="0"/>
  </r>
  <r>
    <x v="22"/>
    <x v="0"/>
    <s v="Compliance"/>
    <x v="0"/>
    <x v="6"/>
    <x v="0"/>
    <m/>
    <x v="2"/>
    <s v="March"/>
    <x v="3"/>
    <x v="0"/>
  </r>
  <r>
    <x v="23"/>
    <x v="0"/>
    <s v="Talent Acquisition"/>
    <x v="0"/>
    <x v="19"/>
    <x v="0"/>
    <m/>
    <x v="1"/>
    <s v=" "/>
    <x v="1"/>
    <x v="0"/>
  </r>
  <r>
    <x v="24"/>
    <x v="1"/>
    <s v="Sales"/>
    <x v="0"/>
    <x v="7"/>
    <x v="0"/>
    <m/>
    <x v="0"/>
    <s v="June"/>
    <x v="7"/>
    <x v="0"/>
  </r>
  <r>
    <x v="25"/>
    <x v="1"/>
    <s v="Sales"/>
    <x v="0"/>
    <x v="7"/>
    <x v="0"/>
    <m/>
    <x v="1"/>
    <s v=" "/>
    <x v="1"/>
    <x v="0"/>
  </r>
  <r>
    <x v="26"/>
    <x v="1"/>
    <s v="Sales"/>
    <x v="1"/>
    <x v="20"/>
    <x v="0"/>
    <m/>
    <x v="4"/>
    <s v="January"/>
    <x v="8"/>
    <x v="0"/>
  </r>
  <r>
    <x v="27"/>
    <x v="1"/>
    <s v="Sales"/>
    <x v="2"/>
    <x v="3"/>
    <x v="4"/>
    <s v="Resignation (Voluntary)"/>
    <x v="1"/>
    <s v=" "/>
    <x v="1"/>
    <x v="1"/>
  </r>
  <r>
    <x v="28"/>
    <x v="1"/>
    <s v="Sales"/>
    <x v="0"/>
    <x v="11"/>
    <x v="0"/>
    <m/>
    <x v="1"/>
    <s v=" "/>
    <x v="1"/>
    <x v="0"/>
  </r>
  <r>
    <x v="29"/>
    <x v="1"/>
    <s v="Sales"/>
    <x v="1"/>
    <x v="5"/>
    <x v="0"/>
    <m/>
    <x v="0"/>
    <s v="June"/>
    <x v="2"/>
    <x v="0"/>
  </r>
  <r>
    <x v="30"/>
    <x v="1"/>
    <s v="Sales"/>
    <x v="0"/>
    <x v="6"/>
    <x v="0"/>
    <m/>
    <x v="1"/>
    <s v=" "/>
    <x v="1"/>
    <x v="0"/>
  </r>
  <r>
    <x v="31"/>
    <x v="1"/>
    <s v="Sales"/>
    <x v="0"/>
    <x v="7"/>
    <x v="0"/>
    <m/>
    <x v="2"/>
    <s v="March"/>
    <x v="7"/>
    <x v="0"/>
  </r>
  <r>
    <x v="32"/>
    <x v="1"/>
    <s v="Sales"/>
    <x v="0"/>
    <x v="8"/>
    <x v="0"/>
    <m/>
    <x v="1"/>
    <s v=" "/>
    <x v="1"/>
    <x v="0"/>
  </r>
  <r>
    <x v="33"/>
    <x v="1"/>
    <s v="Sales"/>
    <x v="0"/>
    <x v="9"/>
    <x v="0"/>
    <m/>
    <x v="0"/>
    <s v="April"/>
    <x v="0"/>
    <x v="0"/>
  </r>
  <r>
    <x v="34"/>
    <x v="1"/>
    <s v="Sales"/>
    <x v="0"/>
    <x v="10"/>
    <x v="0"/>
    <m/>
    <x v="0"/>
    <s v="January"/>
    <x v="7"/>
    <x v="0"/>
  </r>
  <r>
    <x v="35"/>
    <x v="1"/>
    <s v="Sales"/>
    <x v="0"/>
    <x v="11"/>
    <x v="0"/>
    <m/>
    <x v="2"/>
    <s v="March"/>
    <x v="9"/>
    <x v="0"/>
  </r>
  <r>
    <x v="36"/>
    <x v="1"/>
    <s v="Sales"/>
    <x v="0"/>
    <x v="12"/>
    <x v="0"/>
    <m/>
    <x v="2"/>
    <s v="February"/>
    <x v="3"/>
    <x v="0"/>
  </r>
  <r>
    <x v="37"/>
    <x v="1"/>
    <s v="Sales"/>
    <x v="2"/>
    <x v="21"/>
    <x v="0"/>
    <m/>
    <x v="1"/>
    <s v=" "/>
    <x v="1"/>
    <x v="0"/>
  </r>
  <r>
    <x v="38"/>
    <x v="1"/>
    <s v="Sales"/>
    <x v="2"/>
    <x v="7"/>
    <x v="0"/>
    <m/>
    <x v="0"/>
    <s v="May"/>
    <x v="10"/>
    <x v="0"/>
  </r>
  <r>
    <x v="39"/>
    <x v="1"/>
    <s v="Sales"/>
    <x v="1"/>
    <x v="22"/>
    <x v="0"/>
    <m/>
    <x v="0"/>
    <s v="February"/>
    <x v="0"/>
    <x v="0"/>
  </r>
  <r>
    <x v="40"/>
    <x v="1"/>
    <s v="Sales"/>
    <x v="0"/>
    <x v="7"/>
    <x v="0"/>
    <m/>
    <x v="0"/>
    <s v="June"/>
    <x v="4"/>
    <x v="0"/>
  </r>
  <r>
    <x v="41"/>
    <x v="1"/>
    <s v="Sales"/>
    <x v="0"/>
    <x v="7"/>
    <x v="0"/>
    <m/>
    <x v="1"/>
    <s v=" "/>
    <x v="1"/>
    <x v="0"/>
  </r>
  <r>
    <x v="42"/>
    <x v="1"/>
    <s v="Sales"/>
    <x v="0"/>
    <x v="8"/>
    <x v="0"/>
    <m/>
    <x v="0"/>
    <s v="March"/>
    <x v="0"/>
    <x v="0"/>
  </r>
  <r>
    <x v="43"/>
    <x v="1"/>
    <s v="Sales"/>
    <x v="0"/>
    <x v="7"/>
    <x v="0"/>
    <m/>
    <x v="1"/>
    <s v=" "/>
    <x v="1"/>
    <x v="0"/>
  </r>
  <r>
    <x v="44"/>
    <x v="1"/>
    <s v="Sales"/>
    <x v="0"/>
    <x v="7"/>
    <x v="0"/>
    <m/>
    <x v="0"/>
    <s v="April"/>
    <x v="4"/>
    <x v="0"/>
  </r>
  <r>
    <x v="45"/>
    <x v="1"/>
    <s v="Sales"/>
    <x v="0"/>
    <x v="12"/>
    <x v="0"/>
    <m/>
    <x v="0"/>
    <s v="February"/>
    <x v="7"/>
    <x v="0"/>
  </r>
  <r>
    <x v="46"/>
    <x v="2"/>
    <s v="Customer Marketing"/>
    <x v="0"/>
    <x v="23"/>
    <x v="5"/>
    <s v="Resignation (Voluntary)"/>
    <x v="0"/>
    <s v="January"/>
    <x v="0"/>
    <x v="1"/>
  </r>
  <r>
    <x v="47"/>
    <x v="2"/>
    <s v="Leap"/>
    <x v="0"/>
    <x v="7"/>
    <x v="0"/>
    <m/>
    <x v="2"/>
    <s v="June"/>
    <x v="10"/>
    <x v="0"/>
  </r>
  <r>
    <x v="48"/>
    <x v="2"/>
    <s v="Customer Marketing"/>
    <x v="0"/>
    <x v="24"/>
    <x v="0"/>
    <m/>
    <x v="1"/>
    <s v=" "/>
    <x v="1"/>
    <x v="0"/>
  </r>
  <r>
    <x v="49"/>
    <x v="2"/>
    <s v="Leap"/>
    <x v="0"/>
    <x v="22"/>
    <x v="0"/>
    <m/>
    <x v="2"/>
    <s v="June"/>
    <x v="9"/>
    <x v="0"/>
  </r>
  <r>
    <x v="50"/>
    <x v="2"/>
    <s v="Customer Marketing"/>
    <x v="0"/>
    <x v="21"/>
    <x v="0"/>
    <m/>
    <x v="1"/>
    <s v=" "/>
    <x v="1"/>
    <x v="0"/>
  </r>
  <r>
    <x v="51"/>
    <x v="2"/>
    <s v="Unknown"/>
    <x v="0"/>
    <x v="7"/>
    <x v="0"/>
    <m/>
    <x v="1"/>
    <s v=" "/>
    <x v="1"/>
    <x v="0"/>
  </r>
  <r>
    <x v="52"/>
    <x v="2"/>
    <s v="Customer Marketing"/>
    <x v="0"/>
    <x v="18"/>
    <x v="0"/>
    <m/>
    <x v="1"/>
    <s v=" "/>
    <x v="1"/>
    <x v="0"/>
  </r>
  <r>
    <x v="53"/>
    <x v="2"/>
    <s v="Customer Marketing"/>
    <x v="0"/>
    <x v="7"/>
    <x v="0"/>
    <m/>
    <x v="1"/>
    <s v=" "/>
    <x v="1"/>
    <x v="0"/>
  </r>
  <r>
    <x v="54"/>
    <x v="2"/>
    <s v="Customer Marketing"/>
    <x v="0"/>
    <x v="12"/>
    <x v="0"/>
    <m/>
    <x v="0"/>
    <s v="February"/>
    <x v="4"/>
    <x v="0"/>
  </r>
  <r>
    <x v="55"/>
    <x v="2"/>
    <s v="Customer Marketing"/>
    <x v="0"/>
    <x v="7"/>
    <x v="0"/>
    <m/>
    <x v="1"/>
    <s v=" "/>
    <x v="1"/>
    <x v="0"/>
  </r>
  <r>
    <x v="56"/>
    <x v="2"/>
    <s v="Unknown"/>
    <x v="0"/>
    <x v="8"/>
    <x v="0"/>
    <m/>
    <x v="0"/>
    <s v="February"/>
    <x v="0"/>
    <x v="0"/>
  </r>
  <r>
    <x v="57"/>
    <x v="2"/>
    <s v="Leap"/>
    <x v="0"/>
    <x v="11"/>
    <x v="0"/>
    <m/>
    <x v="0"/>
    <s v="February"/>
    <x v="7"/>
    <x v="0"/>
  </r>
  <r>
    <x v="58"/>
    <x v="2"/>
    <s v="Customer Marketing"/>
    <x v="0"/>
    <x v="11"/>
    <x v="0"/>
    <m/>
    <x v="1"/>
    <s v=" "/>
    <x v="1"/>
    <x v="0"/>
  </r>
  <r>
    <x v="59"/>
    <x v="2"/>
    <s v="Customer Marketing"/>
    <x v="0"/>
    <x v="25"/>
    <x v="0"/>
    <m/>
    <x v="1"/>
    <s v=" "/>
    <x v="1"/>
    <x v="0"/>
  </r>
  <r>
    <x v="60"/>
    <x v="2"/>
    <s v="Leap"/>
    <x v="0"/>
    <x v="25"/>
    <x v="0"/>
    <m/>
    <x v="0"/>
    <s v="April"/>
    <x v="4"/>
    <x v="0"/>
  </r>
  <r>
    <x v="61"/>
    <x v="3"/>
    <s v="Business Enablement"/>
    <x v="0"/>
    <x v="9"/>
    <x v="0"/>
    <m/>
    <x v="1"/>
    <s v=" "/>
    <x v="1"/>
    <x v="0"/>
  </r>
  <r>
    <x v="62"/>
    <x v="3"/>
    <s v="Data Engineering"/>
    <x v="0"/>
    <x v="6"/>
    <x v="0"/>
    <m/>
    <x v="1"/>
    <s v=" "/>
    <x v="1"/>
    <x v="0"/>
  </r>
  <r>
    <x v="63"/>
    <x v="3"/>
    <s v="Foundations"/>
    <x v="0"/>
    <x v="7"/>
    <x v="0"/>
    <m/>
    <x v="1"/>
    <s v=" "/>
    <x v="1"/>
    <x v="0"/>
  </r>
  <r>
    <x v="64"/>
    <x v="3"/>
    <s v="Supply Chain"/>
    <x v="0"/>
    <x v="9"/>
    <x v="0"/>
    <m/>
    <x v="1"/>
    <s v=" "/>
    <x v="1"/>
    <x v="0"/>
  </r>
  <r>
    <x v="65"/>
    <x v="3"/>
    <s v="Data Engineering"/>
    <x v="0"/>
    <x v="7"/>
    <x v="0"/>
    <m/>
    <x v="0"/>
    <s v="March"/>
    <x v="10"/>
    <x v="0"/>
  </r>
  <r>
    <x v="66"/>
    <x v="3"/>
    <s v="Data Engineering"/>
    <x v="3"/>
    <x v="18"/>
    <x v="0"/>
    <m/>
    <x v="0"/>
    <s v="June"/>
    <x v="4"/>
    <x v="0"/>
  </r>
  <r>
    <x v="67"/>
    <x v="3"/>
    <s v="SRE"/>
    <x v="0"/>
    <x v="8"/>
    <x v="0"/>
    <m/>
    <x v="1"/>
    <s v=" "/>
    <x v="1"/>
    <x v="0"/>
  </r>
  <r>
    <x v="68"/>
    <x v="3"/>
    <s v="Monetization Platform"/>
    <x v="0"/>
    <x v="12"/>
    <x v="0"/>
    <m/>
    <x v="2"/>
    <s v="January"/>
    <x v="0"/>
    <x v="0"/>
  </r>
  <r>
    <x v="69"/>
    <x v="3"/>
    <s v="Activation"/>
    <x v="0"/>
    <x v="12"/>
    <x v="0"/>
    <m/>
    <x v="1"/>
    <s v=" "/>
    <x v="1"/>
    <x v="0"/>
  </r>
  <r>
    <x v="70"/>
    <x v="3"/>
    <s v="Foundations"/>
    <x v="0"/>
    <x v="7"/>
    <x v="0"/>
    <m/>
    <x v="2"/>
    <s v="February"/>
    <x v="4"/>
    <x v="0"/>
  </r>
  <r>
    <x v="71"/>
    <x v="3"/>
    <s v="Feedback"/>
    <x v="0"/>
    <x v="7"/>
    <x v="0"/>
    <m/>
    <x v="1"/>
    <s v=" "/>
    <x v="1"/>
    <x v="0"/>
  </r>
  <r>
    <x v="72"/>
    <x v="3"/>
    <s v="Feedback"/>
    <x v="0"/>
    <x v="6"/>
    <x v="0"/>
    <m/>
    <x v="1"/>
    <s v=" "/>
    <x v="1"/>
    <x v="0"/>
  </r>
  <r>
    <x v="73"/>
    <x v="3"/>
    <s v="Foundations"/>
    <x v="0"/>
    <x v="8"/>
    <x v="0"/>
    <m/>
    <x v="1"/>
    <s v=" "/>
    <x v="1"/>
    <x v="0"/>
  </r>
  <r>
    <x v="74"/>
    <x v="3"/>
    <s v="Supply Chain"/>
    <x v="0"/>
    <x v="9"/>
    <x v="0"/>
    <m/>
    <x v="1"/>
    <s v=" "/>
    <x v="1"/>
    <x v="0"/>
  </r>
  <r>
    <x v="75"/>
    <x v="3"/>
    <s v="Data Analytics"/>
    <x v="3"/>
    <x v="6"/>
    <x v="0"/>
    <m/>
    <x v="0"/>
    <s v="February"/>
    <x v="0"/>
    <x v="0"/>
  </r>
  <r>
    <x v="76"/>
    <x v="3"/>
    <s v="Data Engineering"/>
    <x v="3"/>
    <x v="9"/>
    <x v="0"/>
    <m/>
    <x v="1"/>
    <s v=" "/>
    <x v="1"/>
    <x v="0"/>
  </r>
  <r>
    <x v="77"/>
    <x v="3"/>
    <s v="Monetization Platform"/>
    <x v="0"/>
    <x v="9"/>
    <x v="0"/>
    <m/>
    <x v="0"/>
    <s v="June"/>
    <x v="2"/>
    <x v="0"/>
  </r>
  <r>
    <x v="78"/>
    <x v="3"/>
    <s v="Business Enablement"/>
    <x v="0"/>
    <x v="12"/>
    <x v="0"/>
    <m/>
    <x v="1"/>
    <s v=" "/>
    <x v="1"/>
    <x v="0"/>
  </r>
  <r>
    <x v="79"/>
    <x v="3"/>
    <s v="Data Engineering"/>
    <x v="0"/>
    <x v="22"/>
    <x v="0"/>
    <m/>
    <x v="1"/>
    <s v=" "/>
    <x v="1"/>
    <x v="0"/>
  </r>
  <r>
    <x v="80"/>
    <x v="3"/>
    <s v="Data Analytics"/>
    <x v="0"/>
    <x v="7"/>
    <x v="0"/>
    <m/>
    <x v="2"/>
    <s v="March"/>
    <x v="6"/>
    <x v="0"/>
  </r>
  <r>
    <x v="81"/>
    <x v="3"/>
    <s v="Activation"/>
    <x v="0"/>
    <x v="9"/>
    <x v="0"/>
    <m/>
    <x v="1"/>
    <s v=" "/>
    <x v="1"/>
    <x v="0"/>
  </r>
  <r>
    <x v="82"/>
    <x v="3"/>
    <s v="Data Analytics"/>
    <x v="0"/>
    <x v="8"/>
    <x v="0"/>
    <m/>
    <x v="0"/>
    <s v="March"/>
    <x v="0"/>
    <x v="0"/>
  </r>
  <r>
    <x v="83"/>
    <x v="3"/>
    <s v="Feedback"/>
    <x v="0"/>
    <x v="18"/>
    <x v="0"/>
    <m/>
    <x v="1"/>
    <s v=" "/>
    <x v="1"/>
    <x v="0"/>
  </r>
  <r>
    <x v="84"/>
    <x v="3"/>
    <s v="SRE"/>
    <x v="0"/>
    <x v="7"/>
    <x v="0"/>
    <m/>
    <x v="0"/>
    <s v="June"/>
    <x v="0"/>
    <x v="0"/>
  </r>
  <r>
    <x v="85"/>
    <x v="3"/>
    <s v="SRE"/>
    <x v="0"/>
    <x v="26"/>
    <x v="0"/>
    <m/>
    <x v="0"/>
    <s v="February"/>
    <x v="7"/>
    <x v="0"/>
  </r>
  <r>
    <x v="86"/>
    <x v="3"/>
    <s v="Buyer Experience"/>
    <x v="0"/>
    <x v="18"/>
    <x v="0"/>
    <m/>
    <x v="1"/>
    <s v=" "/>
    <x v="1"/>
    <x v="0"/>
  </r>
  <r>
    <x v="87"/>
    <x v="3"/>
    <s v="Supply Chain"/>
    <x v="0"/>
    <x v="7"/>
    <x v="0"/>
    <m/>
    <x v="0"/>
    <s v="April"/>
    <x v="3"/>
    <x v="0"/>
  </r>
  <r>
    <x v="88"/>
    <x v="3"/>
    <s v="Monetization Platform"/>
    <x v="0"/>
    <x v="22"/>
    <x v="0"/>
    <m/>
    <x v="0"/>
    <s v="March"/>
    <x v="10"/>
    <x v="0"/>
  </r>
  <r>
    <x v="89"/>
    <x v="3"/>
    <s v="Data Analytics"/>
    <x v="0"/>
    <x v="8"/>
    <x v="0"/>
    <m/>
    <x v="0"/>
    <s v="March"/>
    <x v="2"/>
    <x v="0"/>
  </r>
  <r>
    <x v="90"/>
    <x v="3"/>
    <s v="Activation"/>
    <x v="0"/>
    <x v="18"/>
    <x v="0"/>
    <m/>
    <x v="0"/>
    <s v="April"/>
    <x v="5"/>
    <x v="0"/>
  </r>
  <r>
    <x v="91"/>
    <x v="3"/>
    <s v="Security &amp; Auth"/>
    <x v="0"/>
    <x v="7"/>
    <x v="0"/>
    <m/>
    <x v="0"/>
    <s v="April"/>
    <x v="11"/>
    <x v="0"/>
  </r>
  <r>
    <x v="92"/>
    <x v="3"/>
    <s v="Feedback"/>
    <x v="0"/>
    <x v="22"/>
    <x v="0"/>
    <m/>
    <x v="0"/>
    <s v="March"/>
    <x v="7"/>
    <x v="0"/>
  </r>
  <r>
    <x v="93"/>
    <x v="3"/>
    <s v="Security &amp; Auth"/>
    <x v="0"/>
    <x v="11"/>
    <x v="0"/>
    <m/>
    <x v="0"/>
    <s v="April"/>
    <x v="7"/>
    <x v="0"/>
  </r>
  <r>
    <x v="94"/>
    <x v="3"/>
    <s v="Activation"/>
    <x v="0"/>
    <x v="27"/>
    <x v="6"/>
    <s v="Resignation (Voluntary)"/>
    <x v="2"/>
    <s v="January"/>
    <x v="2"/>
    <x v="1"/>
  </r>
  <r>
    <x v="95"/>
    <x v="3"/>
    <s v="Core UX"/>
    <x v="0"/>
    <x v="11"/>
    <x v="0"/>
    <m/>
    <x v="0"/>
    <s v="April"/>
    <x v="10"/>
    <x v="0"/>
  </r>
  <r>
    <x v="96"/>
    <x v="3"/>
    <s v="Data Engineering"/>
    <x v="0"/>
    <x v="11"/>
    <x v="0"/>
    <m/>
    <x v="0"/>
    <s v="June"/>
    <x v="12"/>
    <x v="0"/>
  </r>
  <r>
    <x v="97"/>
    <x v="3"/>
    <s v="Buyer Experience"/>
    <x v="0"/>
    <x v="26"/>
    <x v="0"/>
    <m/>
    <x v="2"/>
    <s v="March"/>
    <x v="0"/>
    <x v="0"/>
  </r>
  <r>
    <x v="98"/>
    <x v="3"/>
    <s v="Business Enablement"/>
    <x v="0"/>
    <x v="22"/>
    <x v="0"/>
    <m/>
    <x v="0"/>
    <s v="March"/>
    <x v="4"/>
    <x v="0"/>
  </r>
  <r>
    <x v="99"/>
    <x v="3"/>
    <s v="Data Analytics"/>
    <x v="3"/>
    <x v="12"/>
    <x v="0"/>
    <m/>
    <x v="0"/>
    <s v="May"/>
    <x v="7"/>
    <x v="0"/>
  </r>
  <r>
    <x v="100"/>
    <x v="3"/>
    <s v="SRE"/>
    <x v="0"/>
    <x v="8"/>
    <x v="0"/>
    <m/>
    <x v="0"/>
    <s v="June"/>
    <x v="4"/>
    <x v="0"/>
  </r>
  <r>
    <x v="101"/>
    <x v="3"/>
    <s v="Foundations"/>
    <x v="0"/>
    <x v="9"/>
    <x v="0"/>
    <m/>
    <x v="1"/>
    <s v=" "/>
    <x v="1"/>
    <x v="0"/>
  </r>
  <r>
    <x v="102"/>
    <x v="3"/>
    <s v="Core UX"/>
    <x v="0"/>
    <x v="6"/>
    <x v="0"/>
    <m/>
    <x v="0"/>
    <s v="June"/>
    <x v="10"/>
    <x v="0"/>
  </r>
  <r>
    <x v="103"/>
    <x v="3"/>
    <s v="Supply Chain"/>
    <x v="0"/>
    <x v="7"/>
    <x v="0"/>
    <m/>
    <x v="1"/>
    <s v=" "/>
    <x v="1"/>
    <x v="0"/>
  </r>
  <r>
    <x v="104"/>
    <x v="3"/>
    <s v="SRE"/>
    <x v="0"/>
    <x v="12"/>
    <x v="0"/>
    <m/>
    <x v="0"/>
    <s v="April"/>
    <x v="2"/>
    <x v="0"/>
  </r>
  <r>
    <x v="105"/>
    <x v="3"/>
    <s v="Monetization Platform"/>
    <x v="0"/>
    <x v="9"/>
    <x v="0"/>
    <m/>
    <x v="0"/>
    <s v="May"/>
    <x v="0"/>
    <x v="0"/>
  </r>
  <r>
    <x v="106"/>
    <x v="3"/>
    <s v="Activation"/>
    <x v="0"/>
    <x v="12"/>
    <x v="0"/>
    <m/>
    <x v="0"/>
    <s v="May"/>
    <x v="0"/>
    <x v="0"/>
  </r>
  <r>
    <x v="107"/>
    <x v="3"/>
    <s v="Business Enablement"/>
    <x v="0"/>
    <x v="7"/>
    <x v="0"/>
    <m/>
    <x v="2"/>
    <s v="April"/>
    <x v="5"/>
    <x v="0"/>
  </r>
  <r>
    <x v="108"/>
    <x v="3"/>
    <s v="Core UX"/>
    <x v="0"/>
    <x v="7"/>
    <x v="0"/>
    <m/>
    <x v="1"/>
    <s v=" "/>
    <x v="1"/>
    <x v="0"/>
  </r>
  <r>
    <x v="109"/>
    <x v="3"/>
    <s v="Monetization Platform"/>
    <x v="0"/>
    <x v="12"/>
    <x v="0"/>
    <m/>
    <x v="0"/>
    <s v="April"/>
    <x v="9"/>
    <x v="0"/>
  </r>
  <r>
    <x v="110"/>
    <x v="3"/>
    <s v="Buyer Experience"/>
    <x v="0"/>
    <x v="25"/>
    <x v="0"/>
    <m/>
    <x v="0"/>
    <s v="June"/>
    <x v="7"/>
    <x v="0"/>
  </r>
  <r>
    <x v="111"/>
    <x v="3"/>
    <s v="Data Engineering"/>
    <x v="0"/>
    <x v="12"/>
    <x v="7"/>
    <s v="Resignation (Voluntary)"/>
    <x v="1"/>
    <s v=" "/>
    <x v="1"/>
    <x v="1"/>
  </r>
  <r>
    <x v="112"/>
    <x v="3"/>
    <s v="Data Analytics"/>
    <x v="3"/>
    <x v="12"/>
    <x v="0"/>
    <m/>
    <x v="0"/>
    <s v="February"/>
    <x v="0"/>
    <x v="0"/>
  </r>
  <r>
    <x v="113"/>
    <x v="3"/>
    <s v="Data Analytics"/>
    <x v="3"/>
    <x v="28"/>
    <x v="0"/>
    <m/>
    <x v="0"/>
    <s v="March"/>
    <x v="7"/>
    <x v="0"/>
  </r>
  <r>
    <x v="114"/>
    <x v="3"/>
    <s v="Data Analytics"/>
    <x v="3"/>
    <x v="22"/>
    <x v="0"/>
    <m/>
    <x v="0"/>
    <s v="May"/>
    <x v="7"/>
    <x v="0"/>
  </r>
  <r>
    <x v="115"/>
    <x v="3"/>
    <s v="SRE"/>
    <x v="0"/>
    <x v="29"/>
    <x v="0"/>
    <m/>
    <x v="0"/>
    <s v="June"/>
    <x v="0"/>
    <x v="0"/>
  </r>
  <r>
    <x v="116"/>
    <x v="3"/>
    <s v="Buyer Experience"/>
    <x v="0"/>
    <x v="30"/>
    <x v="0"/>
    <m/>
    <x v="0"/>
    <s v="April"/>
    <x v="2"/>
    <x v="0"/>
  </r>
  <r>
    <x v="117"/>
    <x v="3"/>
    <s v="Monetization Platform"/>
    <x v="0"/>
    <x v="31"/>
    <x v="0"/>
    <m/>
    <x v="2"/>
    <s v="January"/>
    <x v="3"/>
    <x v="0"/>
  </r>
  <r>
    <x v="118"/>
    <x v="3"/>
    <s v="Buyer Experience"/>
    <x v="0"/>
    <x v="32"/>
    <x v="0"/>
    <m/>
    <x v="2"/>
    <s v="April"/>
    <x v="0"/>
    <x v="0"/>
  </r>
  <r>
    <x v="119"/>
    <x v="3"/>
    <s v="Data Engineering"/>
    <x v="0"/>
    <x v="33"/>
    <x v="0"/>
    <m/>
    <x v="0"/>
    <s v="June"/>
    <x v="10"/>
    <x v="0"/>
  </r>
  <r>
    <x v="120"/>
    <x v="3"/>
    <s v="Supply Chain"/>
    <x v="0"/>
    <x v="34"/>
    <x v="0"/>
    <m/>
    <x v="0"/>
    <s v="January"/>
    <x v="4"/>
    <x v="0"/>
  </r>
  <r>
    <x v="121"/>
    <x v="3"/>
    <s v="Buyer Experience"/>
    <x v="0"/>
    <x v="35"/>
    <x v="0"/>
    <m/>
    <x v="2"/>
    <s v="May"/>
    <x v="10"/>
    <x v="0"/>
  </r>
  <r>
    <x v="122"/>
    <x v="3"/>
    <s v="SRE"/>
    <x v="0"/>
    <x v="36"/>
    <x v="0"/>
    <m/>
    <x v="2"/>
    <s v="June"/>
    <x v="2"/>
    <x v="0"/>
  </r>
  <r>
    <x v="123"/>
    <x v="3"/>
    <s v="Data Engineering"/>
    <x v="0"/>
    <x v="37"/>
    <x v="8"/>
    <s v="Resignation (Voluntary)"/>
    <x v="2"/>
    <s v="February"/>
    <x v="2"/>
    <x v="1"/>
  </r>
  <r>
    <x v="124"/>
    <x v="3"/>
    <s v="Data Analytics"/>
    <x v="3"/>
    <x v="38"/>
    <x v="0"/>
    <m/>
    <x v="0"/>
    <s v="June"/>
    <x v="11"/>
    <x v="0"/>
  </r>
  <r>
    <x v="125"/>
    <x v="3"/>
    <s v="SRE"/>
    <x v="0"/>
    <x v="23"/>
    <x v="9"/>
    <s v="Resignation (Voluntary)"/>
    <x v="1"/>
    <s v=" "/>
    <x v="1"/>
    <x v="1"/>
  </r>
  <r>
    <x v="126"/>
    <x v="3"/>
    <s v="Monetization Platform"/>
    <x v="0"/>
    <x v="39"/>
    <x v="0"/>
    <m/>
    <x v="1"/>
    <s v=" "/>
    <x v="1"/>
    <x v="0"/>
  </r>
  <r>
    <x v="127"/>
    <x v="3"/>
    <s v="Data Analytics"/>
    <x v="0"/>
    <x v="40"/>
    <x v="10"/>
    <s v="Termination (Involuntary)"/>
    <x v="1"/>
    <s v=" "/>
    <x v="1"/>
    <x v="1"/>
  </r>
  <r>
    <x v="128"/>
    <x v="3"/>
    <s v="Activation"/>
    <x v="0"/>
    <x v="41"/>
    <x v="0"/>
    <m/>
    <x v="0"/>
    <s v="February"/>
    <x v="10"/>
    <x v="0"/>
  </r>
  <r>
    <x v="129"/>
    <x v="3"/>
    <s v="Feedback"/>
    <x v="0"/>
    <x v="42"/>
    <x v="0"/>
    <m/>
    <x v="0"/>
    <s v="February"/>
    <x v="2"/>
    <x v="0"/>
  </r>
  <r>
    <x v="130"/>
    <x v="3"/>
    <s v="Activation"/>
    <x v="0"/>
    <x v="43"/>
    <x v="0"/>
    <m/>
    <x v="1"/>
    <s v=" "/>
    <x v="1"/>
    <x v="0"/>
  </r>
  <r>
    <x v="131"/>
    <x v="3"/>
    <s v="Data Engineering"/>
    <x v="0"/>
    <x v="44"/>
    <x v="10"/>
    <s v="Termination (Involuntary)"/>
    <x v="1"/>
    <s v=" "/>
    <x v="1"/>
    <x v="1"/>
  </r>
  <r>
    <x v="132"/>
    <x v="3"/>
    <s v="Business Enablement"/>
    <x v="0"/>
    <x v="45"/>
    <x v="0"/>
    <m/>
    <x v="0"/>
    <s v="February"/>
    <x v="0"/>
    <x v="0"/>
  </r>
  <r>
    <x v="133"/>
    <x v="3"/>
    <s v="Monetization Platform"/>
    <x v="0"/>
    <x v="46"/>
    <x v="0"/>
    <m/>
    <x v="0"/>
    <s v="January"/>
    <x v="10"/>
    <x v="0"/>
  </r>
  <r>
    <x v="134"/>
    <x v="3"/>
    <s v="Core UX"/>
    <x v="0"/>
    <x v="47"/>
    <x v="0"/>
    <m/>
    <x v="0"/>
    <s v="April"/>
    <x v="7"/>
    <x v="0"/>
  </r>
  <r>
    <x v="135"/>
    <x v="3"/>
    <s v="Feedback"/>
    <x v="0"/>
    <x v="48"/>
    <x v="0"/>
    <m/>
    <x v="1"/>
    <s v=" "/>
    <x v="1"/>
    <x v="0"/>
  </r>
  <r>
    <x v="136"/>
    <x v="3"/>
    <s v="Foundations"/>
    <x v="0"/>
    <x v="49"/>
    <x v="0"/>
    <m/>
    <x v="2"/>
    <s v="February"/>
    <x v="6"/>
    <x v="0"/>
  </r>
  <r>
    <x v="137"/>
    <x v="3"/>
    <s v="Security &amp; Auth"/>
    <x v="0"/>
    <x v="50"/>
    <x v="0"/>
    <m/>
    <x v="0"/>
    <s v="April"/>
    <x v="5"/>
    <x v="0"/>
  </r>
  <r>
    <x v="138"/>
    <x v="3"/>
    <s v="Buyer Experience"/>
    <x v="0"/>
    <x v="51"/>
    <x v="0"/>
    <m/>
    <x v="2"/>
    <s v="March"/>
    <x v="3"/>
    <x v="0"/>
  </r>
  <r>
    <x v="139"/>
    <x v="3"/>
    <s v="Data Analytics"/>
    <x v="4"/>
    <x v="52"/>
    <x v="0"/>
    <m/>
    <x v="1"/>
    <s v=" "/>
    <x v="1"/>
    <x v="0"/>
  </r>
  <r>
    <x v="140"/>
    <x v="3"/>
    <s v="Data Engineering"/>
    <x v="4"/>
    <x v="53"/>
    <x v="10"/>
    <s v="Termination (Involuntary)"/>
    <x v="1"/>
    <s v=" "/>
    <x v="1"/>
    <x v="1"/>
  </r>
  <r>
    <x v="141"/>
    <x v="3"/>
    <s v="Data Engineering"/>
    <x v="4"/>
    <x v="54"/>
    <x v="0"/>
    <m/>
    <x v="0"/>
    <s v="June"/>
    <x v="0"/>
    <x v="0"/>
  </r>
  <r>
    <x v="142"/>
    <x v="3"/>
    <s v="Data Engineering"/>
    <x v="0"/>
    <x v="55"/>
    <x v="0"/>
    <m/>
    <x v="2"/>
    <s v="February"/>
    <x v="0"/>
    <x v="0"/>
  </r>
  <r>
    <x v="143"/>
    <x v="3"/>
    <s v="Monetization Platform"/>
    <x v="0"/>
    <x v="56"/>
    <x v="0"/>
    <m/>
    <x v="2"/>
    <s v="January"/>
    <x v="0"/>
    <x v="0"/>
  </r>
  <r>
    <x v="144"/>
    <x v="3"/>
    <s v="Supply Chain"/>
    <x v="0"/>
    <x v="57"/>
    <x v="0"/>
    <m/>
    <x v="2"/>
    <s v="May"/>
    <x v="2"/>
    <x v="0"/>
  </r>
  <r>
    <x v="145"/>
    <x v="3"/>
    <s v="Buyer Experience"/>
    <x v="0"/>
    <x v="58"/>
    <x v="0"/>
    <m/>
    <x v="2"/>
    <s v="January"/>
    <x v="0"/>
    <x v="0"/>
  </r>
  <r>
    <x v="146"/>
    <x v="3"/>
    <s v="Data Analytics"/>
    <x v="0"/>
    <x v="59"/>
    <x v="0"/>
    <m/>
    <x v="0"/>
    <s v="June"/>
    <x v="9"/>
    <x v="0"/>
  </r>
  <r>
    <x v="147"/>
    <x v="3"/>
    <s v="Data Analytics"/>
    <x v="0"/>
    <x v="47"/>
    <x v="11"/>
    <s v="Resignation (Voluntary)"/>
    <x v="1"/>
    <s v=" "/>
    <x v="1"/>
    <x v="1"/>
  </r>
  <r>
    <x v="148"/>
    <x v="3"/>
    <s v="Buyer Experience"/>
    <x v="0"/>
    <x v="60"/>
    <x v="0"/>
    <m/>
    <x v="2"/>
    <s v="June"/>
    <x v="5"/>
    <x v="0"/>
  </r>
  <r>
    <x v="149"/>
    <x v="3"/>
    <s v="Activation"/>
    <x v="0"/>
    <x v="61"/>
    <x v="0"/>
    <m/>
    <x v="0"/>
    <s v="January"/>
    <x v="10"/>
    <x v="0"/>
  </r>
  <r>
    <x v="150"/>
    <x v="3"/>
    <s v="Data Engineering"/>
    <x v="0"/>
    <x v="62"/>
    <x v="0"/>
    <m/>
    <x v="1"/>
    <s v=" "/>
    <x v="1"/>
    <x v="0"/>
  </r>
  <r>
    <x v="151"/>
    <x v="3"/>
    <s v="Data Engineering"/>
    <x v="0"/>
    <x v="63"/>
    <x v="0"/>
    <m/>
    <x v="2"/>
    <s v="March"/>
    <x v="10"/>
    <x v="0"/>
  </r>
  <r>
    <x v="152"/>
    <x v="3"/>
    <s v="Feedback"/>
    <x v="0"/>
    <x v="64"/>
    <x v="0"/>
    <m/>
    <x v="1"/>
    <s v=" "/>
    <x v="1"/>
    <x v="0"/>
  </r>
  <r>
    <x v="153"/>
    <x v="3"/>
    <s v="Feedback"/>
    <x v="0"/>
    <x v="65"/>
    <x v="0"/>
    <m/>
    <x v="1"/>
    <s v=" "/>
    <x v="1"/>
    <x v="0"/>
  </r>
  <r>
    <x v="154"/>
    <x v="3"/>
    <s v="Data Analytics"/>
    <x v="4"/>
    <x v="66"/>
    <x v="0"/>
    <m/>
    <x v="0"/>
    <s v="March"/>
    <x v="0"/>
    <x v="0"/>
  </r>
  <r>
    <x v="155"/>
    <x v="3"/>
    <s v="Buyer Experience"/>
    <x v="0"/>
    <x v="67"/>
    <x v="0"/>
    <m/>
    <x v="1"/>
    <s v=" "/>
    <x v="1"/>
    <x v="0"/>
  </r>
  <r>
    <x v="156"/>
    <x v="3"/>
    <s v="Activation"/>
    <x v="0"/>
    <x v="68"/>
    <x v="0"/>
    <m/>
    <x v="2"/>
    <s v="March"/>
    <x v="0"/>
    <x v="0"/>
  </r>
  <r>
    <x v="157"/>
    <x v="3"/>
    <s v="Data Analytics"/>
    <x v="4"/>
    <x v="69"/>
    <x v="0"/>
    <m/>
    <x v="2"/>
    <s v="January"/>
    <x v="2"/>
    <x v="0"/>
  </r>
  <r>
    <x v="158"/>
    <x v="3"/>
    <s v="Core UX"/>
    <x v="0"/>
    <x v="70"/>
    <x v="0"/>
    <m/>
    <x v="1"/>
    <s v=" "/>
    <x v="1"/>
    <x v="0"/>
  </r>
  <r>
    <x v="159"/>
    <x v="3"/>
    <s v="Business Enablement"/>
    <x v="0"/>
    <x v="71"/>
    <x v="0"/>
    <m/>
    <x v="1"/>
    <s v=" "/>
    <x v="1"/>
    <x v="0"/>
  </r>
  <r>
    <x v="160"/>
    <x v="3"/>
    <s v="Security &amp; Auth"/>
    <x v="0"/>
    <x v="72"/>
    <x v="0"/>
    <m/>
    <x v="3"/>
    <s v="April"/>
    <x v="10"/>
    <x v="0"/>
  </r>
  <r>
    <x v="161"/>
    <x v="3"/>
    <s v="Buyer Experience"/>
    <x v="0"/>
    <x v="73"/>
    <x v="0"/>
    <m/>
    <x v="1"/>
    <s v=" "/>
    <x v="1"/>
    <x v="0"/>
  </r>
  <r>
    <x v="162"/>
    <x v="3"/>
    <s v="Data Engineering"/>
    <x v="4"/>
    <x v="74"/>
    <x v="0"/>
    <m/>
    <x v="1"/>
    <s v=" "/>
    <x v="1"/>
    <x v="0"/>
  </r>
  <r>
    <x v="163"/>
    <x v="3"/>
    <s v="Data Analytics"/>
    <x v="0"/>
    <x v="75"/>
    <x v="12"/>
    <s v="Resignation (Voluntary)"/>
    <x v="1"/>
    <s v=" "/>
    <x v="1"/>
    <x v="1"/>
  </r>
  <r>
    <x v="164"/>
    <x v="3"/>
    <s v="Activation"/>
    <x v="0"/>
    <x v="76"/>
    <x v="0"/>
    <m/>
    <x v="2"/>
    <s v="March"/>
    <x v="13"/>
    <x v="0"/>
  </r>
  <r>
    <x v="165"/>
    <x v="3"/>
    <s v="Business Enablement"/>
    <x v="0"/>
    <x v="77"/>
    <x v="0"/>
    <m/>
    <x v="1"/>
    <s v=" "/>
    <x v="1"/>
    <x v="0"/>
  </r>
  <r>
    <x v="166"/>
    <x v="3"/>
    <s v="Data Engineering"/>
    <x v="4"/>
    <x v="78"/>
    <x v="0"/>
    <m/>
    <x v="0"/>
    <s v="June"/>
    <x v="14"/>
    <x v="0"/>
  </r>
  <r>
    <x v="167"/>
    <x v="3"/>
    <s v="Activation"/>
    <x v="0"/>
    <x v="79"/>
    <x v="0"/>
    <m/>
    <x v="1"/>
    <s v=" "/>
    <x v="1"/>
    <x v="0"/>
  </r>
  <r>
    <x v="168"/>
    <x v="3"/>
    <s v="Supply Chain"/>
    <x v="0"/>
    <x v="80"/>
    <x v="0"/>
    <m/>
    <x v="1"/>
    <s v=" "/>
    <x v="1"/>
    <x v="0"/>
  </r>
  <r>
    <x v="169"/>
    <x v="3"/>
    <s v="Data Analytics"/>
    <x v="0"/>
    <x v="81"/>
    <x v="12"/>
    <s v="Resignation (Voluntary)"/>
    <x v="0"/>
    <s v="January"/>
    <x v="4"/>
    <x v="1"/>
  </r>
  <r>
    <x v="170"/>
    <x v="3"/>
    <s v="Foundations"/>
    <x v="0"/>
    <x v="82"/>
    <x v="0"/>
    <m/>
    <x v="1"/>
    <s v=" "/>
    <x v="1"/>
    <x v="0"/>
  </r>
  <r>
    <x v="171"/>
    <x v="3"/>
    <s v="Monetization Platform"/>
    <x v="0"/>
    <x v="83"/>
    <x v="0"/>
    <m/>
    <x v="1"/>
    <s v=" "/>
    <x v="1"/>
    <x v="0"/>
  </r>
  <r>
    <x v="172"/>
    <x v="3"/>
    <s v="Business Enablement"/>
    <x v="0"/>
    <x v="84"/>
    <x v="0"/>
    <m/>
    <x v="1"/>
    <s v=" "/>
    <x v="1"/>
    <x v="0"/>
  </r>
  <r>
    <x v="173"/>
    <x v="3"/>
    <s v="Data Analytics"/>
    <x v="0"/>
    <x v="85"/>
    <x v="13"/>
    <s v="Resignation (Voluntary)"/>
    <x v="1"/>
    <s v=" "/>
    <x v="1"/>
    <x v="1"/>
  </r>
  <r>
    <x v="174"/>
    <x v="3"/>
    <s v="Business Enablement"/>
    <x v="0"/>
    <x v="86"/>
    <x v="0"/>
    <m/>
    <x v="1"/>
    <s v=" "/>
    <x v="1"/>
    <x v="0"/>
  </r>
  <r>
    <x v="175"/>
    <x v="3"/>
    <s v="Data Engineering"/>
    <x v="0"/>
    <x v="87"/>
    <x v="0"/>
    <m/>
    <x v="3"/>
    <s v="May"/>
    <x v="5"/>
    <x v="0"/>
  </r>
  <r>
    <x v="176"/>
    <x v="3"/>
    <s v="Data Analytics"/>
    <x v="0"/>
    <x v="88"/>
    <x v="0"/>
    <m/>
    <x v="1"/>
    <s v=" "/>
    <x v="1"/>
    <x v="0"/>
  </r>
  <r>
    <x v="177"/>
    <x v="3"/>
    <s v="Data Analytics"/>
    <x v="4"/>
    <x v="89"/>
    <x v="8"/>
    <s v="Termination (Involuntary)"/>
    <x v="1"/>
    <s v=" "/>
    <x v="1"/>
    <x v="1"/>
  </r>
  <r>
    <x v="178"/>
    <x v="3"/>
    <s v="Monetization Platform"/>
    <x v="0"/>
    <x v="90"/>
    <x v="0"/>
    <m/>
    <x v="0"/>
    <s v="January"/>
    <x v="0"/>
    <x v="0"/>
  </r>
  <r>
    <x v="179"/>
    <x v="3"/>
    <s v="Core UX"/>
    <x v="0"/>
    <x v="91"/>
    <x v="0"/>
    <m/>
    <x v="1"/>
    <s v=" "/>
    <x v="1"/>
    <x v="0"/>
  </r>
  <r>
    <x v="180"/>
    <x v="3"/>
    <s v="Data Engineering"/>
    <x v="0"/>
    <x v="92"/>
    <x v="0"/>
    <m/>
    <x v="1"/>
    <s v=" "/>
    <x v="1"/>
    <x v="0"/>
  </r>
  <r>
    <x v="181"/>
    <x v="3"/>
    <s v="Feedback"/>
    <x v="0"/>
    <x v="10"/>
    <x v="0"/>
    <m/>
    <x v="2"/>
    <s v="January"/>
    <x v="14"/>
    <x v="0"/>
  </r>
  <r>
    <x v="182"/>
    <x v="4"/>
    <s v="Success"/>
    <x v="1"/>
    <x v="93"/>
    <x v="0"/>
    <m/>
    <x v="0"/>
    <s v="May"/>
    <x v="9"/>
    <x v="0"/>
  </r>
  <r>
    <x v="183"/>
    <x v="4"/>
    <s v="Support"/>
    <x v="0"/>
    <x v="94"/>
    <x v="0"/>
    <m/>
    <x v="2"/>
    <s v="May"/>
    <x v="5"/>
    <x v="0"/>
  </r>
  <r>
    <x v="184"/>
    <x v="4"/>
    <s v="Support"/>
    <x v="0"/>
    <x v="95"/>
    <x v="8"/>
    <s v="Resignation (Voluntary)"/>
    <x v="1"/>
    <s v=" "/>
    <x v="1"/>
    <x v="1"/>
  </r>
  <r>
    <x v="185"/>
    <x v="4"/>
    <s v="Success"/>
    <x v="0"/>
    <x v="66"/>
    <x v="0"/>
    <m/>
    <x v="1"/>
    <s v=" "/>
    <x v="1"/>
    <x v="0"/>
  </r>
  <r>
    <x v="186"/>
    <x v="4"/>
    <s v="Support"/>
    <x v="1"/>
    <x v="96"/>
    <x v="0"/>
    <m/>
    <x v="0"/>
    <s v="January"/>
    <x v="4"/>
    <x v="0"/>
  </r>
  <r>
    <x v="187"/>
    <x v="4"/>
    <s v="Support"/>
    <x v="1"/>
    <x v="97"/>
    <x v="0"/>
    <m/>
    <x v="1"/>
    <s v=" "/>
    <x v="1"/>
    <x v="0"/>
  </r>
  <r>
    <x v="188"/>
    <x v="4"/>
    <s v="Support"/>
    <x v="0"/>
    <x v="98"/>
    <x v="0"/>
    <m/>
    <x v="1"/>
    <s v=" "/>
    <x v="1"/>
    <x v="0"/>
  </r>
  <r>
    <x v="189"/>
    <x v="4"/>
    <s v="Support"/>
    <x v="0"/>
    <x v="99"/>
    <x v="0"/>
    <m/>
    <x v="0"/>
    <s v="May"/>
    <x v="0"/>
    <x v="0"/>
  </r>
  <r>
    <x v="190"/>
    <x v="4"/>
    <s v="Support"/>
    <x v="0"/>
    <x v="100"/>
    <x v="14"/>
    <s v="Resignation (Voluntary)"/>
    <x v="1"/>
    <s v=" "/>
    <x v="1"/>
    <x v="1"/>
  </r>
  <r>
    <x v="191"/>
    <x v="4"/>
    <s v="Success"/>
    <x v="1"/>
    <x v="101"/>
    <x v="0"/>
    <m/>
    <x v="1"/>
    <s v=" "/>
    <x v="1"/>
    <x v="0"/>
  </r>
  <r>
    <x v="192"/>
    <x v="4"/>
    <s v="Support"/>
    <x v="0"/>
    <x v="102"/>
    <x v="0"/>
    <m/>
    <x v="1"/>
    <s v=" "/>
    <x v="1"/>
    <x v="0"/>
  </r>
  <r>
    <x v="193"/>
    <x v="4"/>
    <s v="Support"/>
    <x v="0"/>
    <x v="103"/>
    <x v="0"/>
    <m/>
    <x v="2"/>
    <s v="February"/>
    <x v="0"/>
    <x v="0"/>
  </r>
  <r>
    <x v="194"/>
    <x v="4"/>
    <s v="Support"/>
    <x v="0"/>
    <x v="104"/>
    <x v="15"/>
    <s v="Termination (Involuntary)"/>
    <x v="1"/>
    <s v=" "/>
    <x v="1"/>
    <x v="1"/>
  </r>
  <r>
    <x v="195"/>
    <x v="4"/>
    <s v="Support"/>
    <x v="0"/>
    <x v="105"/>
    <x v="4"/>
    <s v="Termination (Involuntary)"/>
    <x v="2"/>
    <s v="January"/>
    <x v="4"/>
    <x v="1"/>
  </r>
  <r>
    <x v="196"/>
    <x v="4"/>
    <s v="Support"/>
    <x v="0"/>
    <x v="106"/>
    <x v="0"/>
    <m/>
    <x v="1"/>
    <s v=" "/>
    <x v="1"/>
    <x v="0"/>
  </r>
  <r>
    <x v="197"/>
    <x v="4"/>
    <s v="Success"/>
    <x v="0"/>
    <x v="107"/>
    <x v="0"/>
    <m/>
    <x v="3"/>
    <s v="May"/>
    <x v="5"/>
    <x v="0"/>
  </r>
  <r>
    <x v="198"/>
    <x v="4"/>
    <s v="Support"/>
    <x v="0"/>
    <x v="108"/>
    <x v="0"/>
    <m/>
    <x v="0"/>
    <s v="May"/>
    <x v="7"/>
    <x v="0"/>
  </r>
  <r>
    <x v="199"/>
    <x v="4"/>
    <s v="Success"/>
    <x v="0"/>
    <x v="109"/>
    <x v="16"/>
    <s v="Termination (Involuntary)"/>
    <x v="1"/>
    <s v=" "/>
    <x v="1"/>
    <x v="1"/>
  </r>
  <r>
    <x v="200"/>
    <x v="4"/>
    <s v="Support"/>
    <x v="0"/>
    <x v="110"/>
    <x v="8"/>
    <s v="Resignation (Voluntary)"/>
    <x v="1"/>
    <s v=" "/>
    <x v="1"/>
    <x v="1"/>
  </r>
  <r>
    <x v="201"/>
    <x v="4"/>
    <s v="Success"/>
    <x v="0"/>
    <x v="111"/>
    <x v="0"/>
    <m/>
    <x v="2"/>
    <s v="May"/>
    <x v="0"/>
    <x v="0"/>
  </r>
  <r>
    <x v="202"/>
    <x v="4"/>
    <s v="Support"/>
    <x v="0"/>
    <x v="112"/>
    <x v="0"/>
    <m/>
    <x v="2"/>
    <s v="February"/>
    <x v="0"/>
    <x v="0"/>
  </r>
  <r>
    <x v="203"/>
    <x v="4"/>
    <s v="Support"/>
    <x v="0"/>
    <x v="113"/>
    <x v="17"/>
    <s v="Resignation (Voluntary)"/>
    <x v="1"/>
    <s v=" "/>
    <x v="1"/>
    <x v="1"/>
  </r>
  <r>
    <x v="204"/>
    <x v="4"/>
    <s v="Success"/>
    <x v="0"/>
    <x v="114"/>
    <x v="0"/>
    <m/>
    <x v="2"/>
    <s v="May"/>
    <x v="9"/>
    <x v="0"/>
  </r>
  <r>
    <x v="205"/>
    <x v="4"/>
    <s v="Success"/>
    <x v="2"/>
    <x v="115"/>
    <x v="0"/>
    <m/>
    <x v="0"/>
    <s v="June"/>
    <x v="3"/>
    <x v="0"/>
  </r>
  <r>
    <x v="206"/>
    <x v="4"/>
    <s v="Support"/>
    <x v="0"/>
    <x v="116"/>
    <x v="5"/>
    <s v="Termination (Involuntary)"/>
    <x v="1"/>
    <s v=" "/>
    <x v="1"/>
    <x v="1"/>
  </r>
  <r>
    <x v="207"/>
    <x v="4"/>
    <s v="Support"/>
    <x v="2"/>
    <x v="117"/>
    <x v="0"/>
    <m/>
    <x v="2"/>
    <s v="May"/>
    <x v="7"/>
    <x v="0"/>
  </r>
  <r>
    <x v="208"/>
    <x v="4"/>
    <s v="Support"/>
    <x v="2"/>
    <x v="42"/>
    <x v="0"/>
    <m/>
    <x v="0"/>
    <s v="June"/>
    <x v="10"/>
    <x v="0"/>
  </r>
  <r>
    <x v="209"/>
    <x v="4"/>
    <s v="Success"/>
    <x v="2"/>
    <x v="118"/>
    <x v="0"/>
    <m/>
    <x v="5"/>
    <s v="January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5E961-E221-0F48-8A9E-28A6E127835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2:B69" firstHeaderRow="1" firstDataRow="1" firstDataCol="1"/>
  <pivotFields count="15">
    <pivotField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m="1" x="2"/>
        <item h="1" x="1"/>
        <item n="Employees"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10"/>
    <field x="14"/>
    <field x="4"/>
  </rowFields>
  <rowItems count="37">
    <i>
      <x v="2"/>
    </i>
    <i r="1">
      <x v="1"/>
    </i>
    <i r="2">
      <x v="2"/>
    </i>
    <i r="2">
      <x v="3"/>
    </i>
    <i r="2">
      <x v="5"/>
    </i>
    <i r="2">
      <x v="6"/>
    </i>
    <i r="2">
      <x v="7"/>
    </i>
    <i r="1">
      <x v="2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s" fld="1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A71E3-7AC4-1F4B-B34A-051DBF83444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30" firstHeaderRow="1" firstDataRow="1" firstDataCol="1"/>
  <pivotFields count="15">
    <pivotField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m="1" x="2"/>
        <item h="1" x="1"/>
        <item n="Employees"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4">
    <field x="10"/>
    <field x="14"/>
    <field x="13"/>
    <field x="4"/>
  </rowFields>
  <rowItems count="19">
    <i>
      <x v="2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t="grand">
      <x/>
    </i>
  </rowItems>
  <colItems count="1">
    <i/>
  </colItems>
  <dataFields count="1">
    <dataField name="Count of Employees" fld="1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2750D-CA9A-2A49-8DD0-A9E4B818498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5">
    <pivotField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axis="axisRow" showAll="0" sortType="descending">
      <items count="6">
        <item sd="0" x="1"/>
        <item sd="0" x="3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4">
        <item h="1" x="1"/>
        <item x="0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5">
    <field x="1"/>
    <field x="10"/>
    <field x="14"/>
    <field x="13"/>
    <field x="4"/>
  </rowFields>
  <rowItems count="6">
    <i>
      <x v="1"/>
    </i>
    <i>
      <x/>
    </i>
    <i>
      <x v="2"/>
    </i>
    <i>
      <x v="4"/>
    </i>
    <i>
      <x v="3"/>
    </i>
    <i t="grand">
      <x/>
    </i>
  </rowItems>
  <colItems count="1">
    <i/>
  </colItems>
  <dataFields count="1">
    <dataField name="Count of Employees" fld="1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67631-4F1A-104C-8817-28081EA0D52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3:N11" firstHeaderRow="1" firstDataRow="2" firstDataCol="1"/>
  <pivotFields count="12">
    <pivotField dataField="1"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23">
        <item x="14"/>
        <item x="0"/>
        <item x="8"/>
        <item x="17"/>
        <item x="1"/>
        <item x="19"/>
        <item x="5"/>
        <item x="16"/>
        <item x="9"/>
        <item x="15"/>
        <item x="3"/>
        <item x="10"/>
        <item x="6"/>
        <item x="13"/>
        <item x="4"/>
        <item x="18"/>
        <item x="12"/>
        <item x="20"/>
        <item x="11"/>
        <item x="21"/>
        <item x="2"/>
        <item x="7"/>
        <item t="default"/>
      </items>
    </pivotField>
    <pivotField showAll="0">
      <items count="6">
        <item h="1" x="1"/>
        <item x="4"/>
        <item h="1" x="3"/>
        <item h="1" x="2"/>
        <item h="1" x="0"/>
        <item t="default"/>
      </items>
    </pivotField>
    <pivotField numFmtId="164" showAll="0"/>
    <pivotField showAll="0"/>
    <pivotField showAll="0"/>
    <pivotField axis="axisCol" showAll="0" sortType="descending">
      <items count="7">
        <item x="1"/>
        <item x="0"/>
        <item x="4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3"/>
        <item x="6"/>
        <item x="4"/>
        <item x="2"/>
        <item x="5"/>
        <item x="0"/>
        <item h="1"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8"/>
  </rowFields>
  <rowItems count="7">
    <i>
      <x v="5"/>
    </i>
    <i>
      <x/>
    </i>
    <i>
      <x v="2"/>
    </i>
    <i>
      <x v="3"/>
    </i>
    <i>
      <x v="1"/>
    </i>
    <i>
      <x v="4"/>
    </i>
    <i t="grand">
      <x/>
    </i>
  </rowItems>
  <colFields count="1">
    <field x="7"/>
  </colFields>
  <colItems count="6">
    <i>
      <x v="1"/>
    </i>
    <i>
      <x v="5"/>
    </i>
    <i>
      <x v="3"/>
    </i>
    <i>
      <x v="2"/>
    </i>
    <i>
      <x v="4"/>
    </i>
    <i t="grand">
      <x/>
    </i>
  </colItems>
  <dataFields count="1">
    <dataField name="Count of Employee ID" fld="0" subtotal="count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7B0B1-DB60-D549-A778-55EDB8203FE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16:L22" firstHeaderRow="1" firstDataRow="1" firstDataCol="1"/>
  <pivotFields count="15">
    <pivotField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showAll="0" sortType="descending">
      <items count="6">
        <item sd="0" x="1"/>
        <item sd="0" x="3"/>
        <item sd="0" x="0"/>
        <item sd="0" x="2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sd="0" x="0"/>
        <item sd="0" x="2"/>
        <item sd="0" x="3"/>
        <item sd="0" x="4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4">
        <item h="1" x="1"/>
        <item sd="0" x="0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5">
    <field x="3"/>
    <field x="10"/>
    <field x="14"/>
    <field x="13"/>
    <field x="4"/>
  </rowFields>
  <rowItems count="6">
    <i>
      <x/>
    </i>
    <i>
      <x v="2"/>
    </i>
    <i>
      <x v="4"/>
    </i>
    <i>
      <x v="1"/>
    </i>
    <i>
      <x v="3"/>
    </i>
    <i t="grand">
      <x/>
    </i>
  </rowItems>
  <colItems count="1">
    <i/>
  </colItems>
  <dataFields count="1">
    <dataField name="Count of Employees" fld="10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4EEAA-8F59-7E4B-8B3A-63F86A5A060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8:J24" firstHeaderRow="0" firstDataRow="1" firstDataCol="1"/>
  <pivotFields count="15"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 sortType="descending">
      <items count="6"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axis="axisRow" dataField="1" showAll="0" sortType="descending">
      <items count="7">
        <item x="2"/>
        <item x="5"/>
        <item x="3"/>
        <item x="4"/>
        <item x="0"/>
        <item h="1"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7">
        <item x="13"/>
        <item x="6"/>
        <item x="5"/>
        <item x="2"/>
        <item x="0"/>
        <item x="3"/>
        <item x="7"/>
        <item x="10"/>
        <item x="9"/>
        <item x="4"/>
        <item x="14"/>
        <item x="12"/>
        <item x="11"/>
        <item x="15"/>
        <item x="8"/>
        <item x="1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 v="4"/>
    </i>
    <i>
      <x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Leaves" fld="7" subtotal="count" baseField="0" baseItem="0"/>
    <dataField name="Average Length of Leave in Days" fld="9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1"/>
  <sheetViews>
    <sheetView workbookViewId="0">
      <selection activeCell="I40" sqref="I40"/>
    </sheetView>
  </sheetViews>
  <sheetFormatPr baseColWidth="10" defaultColWidth="12.6640625" defaultRowHeight="15.75" customHeight="1"/>
  <cols>
    <col min="2" max="2" width="21.1640625" customWidth="1"/>
    <col min="3" max="3" width="17.6640625" customWidth="1"/>
    <col min="4" max="4" width="16.33203125" customWidth="1"/>
    <col min="6" max="6" width="18.6640625" customWidth="1"/>
    <col min="7" max="7" width="21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>
      <c r="A2" s="2">
        <v>1001</v>
      </c>
      <c r="B2" s="2" t="s">
        <v>7</v>
      </c>
      <c r="C2" s="2" t="s">
        <v>8</v>
      </c>
      <c r="D2" s="2" t="s">
        <v>9</v>
      </c>
      <c r="E2" s="3">
        <v>43497</v>
      </c>
      <c r="F2" s="3"/>
      <c r="G2" s="2"/>
      <c r="I2" s="9" t="s">
        <v>103</v>
      </c>
      <c r="J2">
        <f>COUNTBLANK(G2:G211)</f>
        <v>185</v>
      </c>
    </row>
    <row r="3" spans="1:10" ht="15.75" customHeight="1">
      <c r="A3" s="2">
        <v>1002</v>
      </c>
      <c r="B3" s="2" t="s">
        <v>7</v>
      </c>
      <c r="C3" s="2" t="s">
        <v>8</v>
      </c>
      <c r="D3" s="2" t="s">
        <v>9</v>
      </c>
      <c r="E3" s="3">
        <v>43511</v>
      </c>
      <c r="F3" s="3"/>
      <c r="G3" s="2"/>
      <c r="I3" s="9" t="s">
        <v>104</v>
      </c>
      <c r="J3">
        <f>J4-J2</f>
        <v>25</v>
      </c>
    </row>
    <row r="4" spans="1:10" ht="15.75" customHeight="1">
      <c r="A4" s="2">
        <v>1003</v>
      </c>
      <c r="B4" s="2" t="s">
        <v>7</v>
      </c>
      <c r="C4" s="2" t="s">
        <v>10</v>
      </c>
      <c r="D4" s="2" t="s">
        <v>9</v>
      </c>
      <c r="E4" s="3">
        <v>43511</v>
      </c>
      <c r="F4" s="3"/>
      <c r="G4" s="2"/>
      <c r="I4" s="9" t="s">
        <v>105</v>
      </c>
      <c r="J4">
        <f>COUNT(A2:A211)</f>
        <v>210</v>
      </c>
    </row>
    <row r="5" spans="1:10" ht="15.75" customHeight="1">
      <c r="A5" s="2">
        <v>1004</v>
      </c>
      <c r="B5" s="2" t="s">
        <v>7</v>
      </c>
      <c r="C5" s="2" t="s">
        <v>10</v>
      </c>
      <c r="D5" s="2" t="s">
        <v>9</v>
      </c>
      <c r="E5" s="3">
        <v>43587</v>
      </c>
      <c r="F5" s="3"/>
      <c r="G5" s="2"/>
    </row>
    <row r="6" spans="1:10" ht="15.75" customHeight="1">
      <c r="A6" s="2">
        <v>1005</v>
      </c>
      <c r="B6" s="2" t="s">
        <v>7</v>
      </c>
      <c r="C6" s="2" t="s">
        <v>11</v>
      </c>
      <c r="D6" s="2" t="s">
        <v>9</v>
      </c>
      <c r="E6" s="3">
        <v>43542</v>
      </c>
      <c r="F6" s="3"/>
      <c r="G6" s="2"/>
    </row>
    <row r="7" spans="1:10" ht="15.75" customHeight="1">
      <c r="A7" s="2">
        <v>1006</v>
      </c>
      <c r="B7" s="2" t="s">
        <v>7</v>
      </c>
      <c r="C7" s="2" t="s">
        <v>12</v>
      </c>
      <c r="D7" s="2" t="s">
        <v>9</v>
      </c>
      <c r="E7" s="3">
        <v>43569</v>
      </c>
      <c r="F7" s="3">
        <v>43784</v>
      </c>
      <c r="G7" s="2" t="s">
        <v>13</v>
      </c>
    </row>
    <row r="8" spans="1:10" ht="15.75" customHeight="1">
      <c r="A8" s="2">
        <v>1007</v>
      </c>
      <c r="B8" s="2" t="s">
        <v>7</v>
      </c>
      <c r="C8" s="2" t="s">
        <v>12</v>
      </c>
      <c r="D8" s="2" t="s">
        <v>9</v>
      </c>
      <c r="E8" s="3">
        <v>44655</v>
      </c>
      <c r="F8" s="3"/>
      <c r="G8" s="2"/>
    </row>
    <row r="9" spans="1:10" ht="15.75" customHeight="1">
      <c r="A9" s="2">
        <v>1008</v>
      </c>
      <c r="B9" s="2" t="s">
        <v>7</v>
      </c>
      <c r="C9" s="2" t="s">
        <v>12</v>
      </c>
      <c r="D9" s="2" t="s">
        <v>9</v>
      </c>
      <c r="E9" s="3">
        <v>44571</v>
      </c>
      <c r="F9" s="3"/>
      <c r="G9" s="2"/>
    </row>
    <row r="10" spans="1:10" ht="15.75" customHeight="1">
      <c r="A10" s="2">
        <v>1009</v>
      </c>
      <c r="B10" s="2" t="s">
        <v>7</v>
      </c>
      <c r="C10" s="2" t="s">
        <v>10</v>
      </c>
      <c r="D10" s="2" t="s">
        <v>9</v>
      </c>
      <c r="E10" s="3">
        <v>44501</v>
      </c>
      <c r="F10" s="3"/>
      <c r="G10" s="2"/>
    </row>
    <row r="11" spans="1:10" ht="15.75" customHeight="1">
      <c r="A11" s="2">
        <v>1010</v>
      </c>
      <c r="B11" s="2" t="s">
        <v>7</v>
      </c>
      <c r="C11" s="2" t="s">
        <v>11</v>
      </c>
      <c r="D11" s="2" t="s">
        <v>9</v>
      </c>
      <c r="E11" s="3">
        <v>44291</v>
      </c>
      <c r="F11" s="3"/>
      <c r="G11" s="2"/>
    </row>
    <row r="12" spans="1:10" ht="14" customHeight="1">
      <c r="A12" s="2">
        <v>1011</v>
      </c>
      <c r="B12" s="2" t="s">
        <v>7</v>
      </c>
      <c r="C12" s="2" t="s">
        <v>10</v>
      </c>
      <c r="D12" s="2" t="s">
        <v>9</v>
      </c>
      <c r="E12" s="3">
        <v>44354</v>
      </c>
      <c r="F12" s="3">
        <v>44441</v>
      </c>
      <c r="G12" s="2" t="s">
        <v>14</v>
      </c>
    </row>
    <row r="13" spans="1:10" ht="15.75" customHeight="1">
      <c r="A13" s="2">
        <v>1012</v>
      </c>
      <c r="B13" s="2" t="s">
        <v>7</v>
      </c>
      <c r="C13" s="2" t="s">
        <v>8</v>
      </c>
      <c r="D13" s="2" t="s">
        <v>9</v>
      </c>
      <c r="E13" s="3">
        <v>43927</v>
      </c>
      <c r="F13" s="3">
        <v>44509</v>
      </c>
      <c r="G13" s="2" t="s">
        <v>13</v>
      </c>
    </row>
    <row r="14" spans="1:10" ht="15.75" customHeight="1">
      <c r="A14" s="2">
        <v>1013</v>
      </c>
      <c r="B14" s="2" t="s">
        <v>7</v>
      </c>
      <c r="C14" s="2" t="s">
        <v>11</v>
      </c>
      <c r="D14" s="2" t="s">
        <v>9</v>
      </c>
      <c r="E14" s="3">
        <v>44529</v>
      </c>
      <c r="F14" s="2"/>
      <c r="G14" s="2"/>
    </row>
    <row r="15" spans="1:10" ht="15.75" customHeight="1">
      <c r="A15" s="2">
        <v>1014</v>
      </c>
      <c r="B15" s="2" t="s">
        <v>7</v>
      </c>
      <c r="C15" s="2" t="s">
        <v>11</v>
      </c>
      <c r="D15" s="2" t="s">
        <v>9</v>
      </c>
      <c r="E15" s="3">
        <v>44256</v>
      </c>
      <c r="F15" s="2"/>
      <c r="G15" s="2"/>
    </row>
    <row r="16" spans="1:10" ht="15.75" customHeight="1">
      <c r="A16" s="2">
        <v>1015</v>
      </c>
      <c r="B16" s="2" t="s">
        <v>7</v>
      </c>
      <c r="C16" s="2" t="s">
        <v>10</v>
      </c>
      <c r="D16" s="2" t="s">
        <v>9</v>
      </c>
      <c r="E16" s="3">
        <v>43617</v>
      </c>
      <c r="F16" s="4"/>
      <c r="G16" s="2"/>
    </row>
    <row r="17" spans="1:7" ht="15.75" customHeight="1">
      <c r="A17" s="2">
        <v>1016</v>
      </c>
      <c r="B17" s="2" t="s">
        <v>7</v>
      </c>
      <c r="C17" s="2" t="s">
        <v>11</v>
      </c>
      <c r="D17" s="2" t="s">
        <v>9</v>
      </c>
      <c r="E17" s="3">
        <v>43647</v>
      </c>
      <c r="F17" s="2"/>
      <c r="G17" s="2"/>
    </row>
    <row r="18" spans="1:7" ht="15.75" customHeight="1">
      <c r="A18" s="2">
        <v>1017</v>
      </c>
      <c r="B18" s="2" t="s">
        <v>7</v>
      </c>
      <c r="C18" s="2" t="s">
        <v>12</v>
      </c>
      <c r="D18" s="2" t="s">
        <v>9</v>
      </c>
      <c r="E18" s="3">
        <v>43955</v>
      </c>
      <c r="F18" s="2"/>
      <c r="G18" s="2"/>
    </row>
    <row r="19" spans="1:7" ht="15.75" customHeight="1">
      <c r="A19" s="2">
        <v>1018</v>
      </c>
      <c r="B19" s="2" t="s">
        <v>7</v>
      </c>
      <c r="C19" s="2" t="s">
        <v>10</v>
      </c>
      <c r="D19" s="2" t="s">
        <v>9</v>
      </c>
      <c r="E19" s="3">
        <v>43961</v>
      </c>
      <c r="F19" s="2"/>
      <c r="G19" s="2"/>
    </row>
    <row r="20" spans="1:7" ht="15.75" customHeight="1">
      <c r="A20" s="2">
        <v>1019</v>
      </c>
      <c r="B20" s="2" t="s">
        <v>7</v>
      </c>
      <c r="C20" s="2" t="s">
        <v>12</v>
      </c>
      <c r="D20" s="2" t="s">
        <v>9</v>
      </c>
      <c r="E20" s="3">
        <v>44013</v>
      </c>
      <c r="F20" s="4"/>
      <c r="G20" s="2"/>
    </row>
    <row r="21" spans="1:7" ht="15.75" customHeight="1">
      <c r="A21" s="2">
        <v>1020</v>
      </c>
      <c r="B21" s="2" t="s">
        <v>7</v>
      </c>
      <c r="C21" s="2" t="s">
        <v>8</v>
      </c>
      <c r="D21" s="2" t="s">
        <v>9</v>
      </c>
      <c r="E21" s="3">
        <v>44256</v>
      </c>
      <c r="F21" s="2"/>
      <c r="G21" s="2"/>
    </row>
    <row r="22" spans="1:7" ht="15.75" customHeight="1">
      <c r="A22" s="2">
        <v>1021</v>
      </c>
      <c r="B22" s="2" t="s">
        <v>7</v>
      </c>
      <c r="C22" s="2" t="s">
        <v>10</v>
      </c>
      <c r="D22" s="2" t="s">
        <v>9</v>
      </c>
      <c r="E22" s="3">
        <v>44256</v>
      </c>
      <c r="F22" s="4"/>
      <c r="G22" s="2"/>
    </row>
    <row r="23" spans="1:7" ht="15.75" customHeight="1">
      <c r="A23" s="2">
        <v>1022</v>
      </c>
      <c r="B23" s="2" t="s">
        <v>7</v>
      </c>
      <c r="C23" s="2" t="s">
        <v>11</v>
      </c>
      <c r="D23" s="2" t="s">
        <v>9</v>
      </c>
      <c r="E23" s="3">
        <v>44495</v>
      </c>
      <c r="F23" s="2"/>
      <c r="G23" s="2"/>
    </row>
    <row r="24" spans="1:7" ht="15.75" customHeight="1">
      <c r="A24" s="2">
        <v>1023</v>
      </c>
      <c r="B24" s="2" t="s">
        <v>7</v>
      </c>
      <c r="C24" s="2" t="s">
        <v>10</v>
      </c>
      <c r="D24" s="2" t="s">
        <v>9</v>
      </c>
      <c r="E24" s="3">
        <v>44571</v>
      </c>
      <c r="F24" s="2"/>
      <c r="G24" s="2"/>
    </row>
    <row r="25" spans="1:7" ht="15.75" customHeight="1">
      <c r="A25" s="2">
        <v>1024</v>
      </c>
      <c r="B25" s="2" t="s">
        <v>7</v>
      </c>
      <c r="C25" s="2" t="s">
        <v>11</v>
      </c>
      <c r="D25" s="2" t="s">
        <v>9</v>
      </c>
      <c r="E25" s="3">
        <v>44593</v>
      </c>
      <c r="F25" s="4"/>
      <c r="G25" s="2"/>
    </row>
    <row r="26" spans="1:7" ht="15.75" customHeight="1">
      <c r="A26" s="2">
        <v>2001</v>
      </c>
      <c r="B26" s="2" t="s">
        <v>15</v>
      </c>
      <c r="C26" s="2" t="s">
        <v>15</v>
      </c>
      <c r="D26" s="2" t="s">
        <v>9</v>
      </c>
      <c r="E26" s="3">
        <v>44501</v>
      </c>
      <c r="F26" s="2"/>
      <c r="G26" s="2"/>
    </row>
    <row r="27" spans="1:7" ht="15.75" customHeight="1">
      <c r="A27" s="2">
        <v>2002</v>
      </c>
      <c r="B27" s="2" t="s">
        <v>15</v>
      </c>
      <c r="C27" s="2" t="s">
        <v>15</v>
      </c>
      <c r="D27" s="2" t="s">
        <v>9</v>
      </c>
      <c r="E27" s="3">
        <v>44501</v>
      </c>
      <c r="F27" s="2"/>
      <c r="G27" s="2"/>
    </row>
    <row r="28" spans="1:7" ht="15.75" customHeight="1">
      <c r="A28" s="2">
        <v>2003</v>
      </c>
      <c r="B28" s="2" t="s">
        <v>15</v>
      </c>
      <c r="C28" s="2" t="s">
        <v>15</v>
      </c>
      <c r="D28" s="2" t="s">
        <v>16</v>
      </c>
      <c r="E28" s="3">
        <v>44059</v>
      </c>
      <c r="F28" s="2"/>
      <c r="G28" s="2"/>
    </row>
    <row r="29" spans="1:7" ht="15.75" customHeight="1">
      <c r="A29" s="2">
        <v>2004</v>
      </c>
      <c r="B29" s="2" t="s">
        <v>15</v>
      </c>
      <c r="C29" s="2" t="s">
        <v>15</v>
      </c>
      <c r="D29" s="2" t="s">
        <v>17</v>
      </c>
      <c r="E29" s="3">
        <v>43542</v>
      </c>
      <c r="F29" s="3">
        <v>44511</v>
      </c>
      <c r="G29" s="2" t="s">
        <v>13</v>
      </c>
    </row>
    <row r="30" spans="1:7" ht="15.75" customHeight="1">
      <c r="A30" s="2">
        <v>2005</v>
      </c>
      <c r="B30" s="2" t="s">
        <v>15</v>
      </c>
      <c r="C30" s="2" t="s">
        <v>15</v>
      </c>
      <c r="D30" s="2" t="s">
        <v>9</v>
      </c>
      <c r="E30" s="3">
        <v>44529</v>
      </c>
      <c r="F30" s="2"/>
      <c r="G30" s="2"/>
    </row>
    <row r="31" spans="1:7" ht="15.75" customHeight="1">
      <c r="A31" s="2">
        <v>2006</v>
      </c>
      <c r="B31" s="2" t="s">
        <v>15</v>
      </c>
      <c r="C31" s="2" t="s">
        <v>15</v>
      </c>
      <c r="D31" s="2" t="s">
        <v>16</v>
      </c>
      <c r="E31" s="3">
        <v>44655</v>
      </c>
      <c r="F31" s="2"/>
      <c r="G31" s="2"/>
    </row>
    <row r="32" spans="1:7" ht="15.75" customHeight="1">
      <c r="A32" s="2">
        <v>2007</v>
      </c>
      <c r="B32" s="2" t="s">
        <v>15</v>
      </c>
      <c r="C32" s="2" t="s">
        <v>15</v>
      </c>
      <c r="D32" s="2" t="s">
        <v>9</v>
      </c>
      <c r="E32" s="3">
        <v>44571</v>
      </c>
      <c r="F32" s="2"/>
      <c r="G32" s="2"/>
    </row>
    <row r="33" spans="1:7" ht="15.75" customHeight="1">
      <c r="A33" s="2">
        <v>2008</v>
      </c>
      <c r="B33" s="2" t="s">
        <v>15</v>
      </c>
      <c r="C33" s="2" t="s">
        <v>15</v>
      </c>
      <c r="D33" s="2" t="s">
        <v>9</v>
      </c>
      <c r="E33" s="3">
        <v>44501</v>
      </c>
      <c r="F33" s="2"/>
      <c r="G33" s="2"/>
    </row>
    <row r="34" spans="1:7" ht="15.75" customHeight="1">
      <c r="A34" s="2">
        <v>2009</v>
      </c>
      <c r="B34" s="2" t="s">
        <v>15</v>
      </c>
      <c r="C34" s="2" t="s">
        <v>15</v>
      </c>
      <c r="D34" s="2" t="s">
        <v>9</v>
      </c>
      <c r="E34" s="3">
        <v>44291</v>
      </c>
      <c r="F34" s="4"/>
      <c r="G34" s="2"/>
    </row>
    <row r="35" spans="1:7" ht="15.75" customHeight="1">
      <c r="A35" s="2">
        <v>2010</v>
      </c>
      <c r="B35" s="2" t="s">
        <v>15</v>
      </c>
      <c r="C35" s="2" t="s">
        <v>15</v>
      </c>
      <c r="D35" s="2" t="s">
        <v>9</v>
      </c>
      <c r="E35" s="3">
        <v>44354</v>
      </c>
      <c r="F35" s="2"/>
      <c r="G35" s="2"/>
    </row>
    <row r="36" spans="1:7" ht="15.75" customHeight="1">
      <c r="A36" s="2">
        <v>2011</v>
      </c>
      <c r="B36" s="2" t="s">
        <v>15</v>
      </c>
      <c r="C36" s="2" t="s">
        <v>15</v>
      </c>
      <c r="D36" s="2" t="s">
        <v>9</v>
      </c>
      <c r="E36" s="3">
        <v>43927</v>
      </c>
      <c r="F36" s="4"/>
      <c r="G36" s="2"/>
    </row>
    <row r="37" spans="1:7" ht="15.75" customHeight="1">
      <c r="A37" s="2">
        <v>2012</v>
      </c>
      <c r="B37" s="2" t="s">
        <v>15</v>
      </c>
      <c r="C37" s="2" t="s">
        <v>15</v>
      </c>
      <c r="D37" s="2" t="s">
        <v>9</v>
      </c>
      <c r="E37" s="3">
        <v>44529</v>
      </c>
      <c r="F37" s="2"/>
      <c r="G37" s="2"/>
    </row>
    <row r="38" spans="1:7" ht="15.75" customHeight="1">
      <c r="A38" s="2">
        <v>2013</v>
      </c>
      <c r="B38" s="2" t="s">
        <v>15</v>
      </c>
      <c r="C38" s="2" t="s">
        <v>15</v>
      </c>
      <c r="D38" s="2" t="s">
        <v>9</v>
      </c>
      <c r="E38" s="3">
        <v>44256</v>
      </c>
      <c r="F38" s="2"/>
      <c r="G38" s="2"/>
    </row>
    <row r="39" spans="1:7" ht="15.75" customHeight="1">
      <c r="A39" s="2">
        <v>2014</v>
      </c>
      <c r="B39" s="2" t="s">
        <v>15</v>
      </c>
      <c r="C39" s="2" t="s">
        <v>15</v>
      </c>
      <c r="D39" s="2" t="s">
        <v>17</v>
      </c>
      <c r="E39" s="3">
        <v>44438</v>
      </c>
      <c r="F39" s="2"/>
      <c r="G39" s="2"/>
    </row>
    <row r="40" spans="1:7" ht="15.75" customHeight="1">
      <c r="A40" s="2">
        <v>2015</v>
      </c>
      <c r="B40" s="2" t="s">
        <v>15</v>
      </c>
      <c r="C40" s="2" t="s">
        <v>15</v>
      </c>
      <c r="D40" s="2" t="s">
        <v>17</v>
      </c>
      <c r="E40" s="3">
        <v>44501</v>
      </c>
      <c r="F40" s="2"/>
      <c r="G40" s="2"/>
    </row>
    <row r="41" spans="1:7" ht="15.75" customHeight="1">
      <c r="A41" s="2">
        <v>2016</v>
      </c>
      <c r="B41" s="2" t="s">
        <v>15</v>
      </c>
      <c r="C41" s="2" t="s">
        <v>15</v>
      </c>
      <c r="D41" s="2" t="s">
        <v>16</v>
      </c>
      <c r="E41" s="3">
        <v>44424</v>
      </c>
      <c r="F41" s="2"/>
      <c r="G41" s="2"/>
    </row>
    <row r="42" spans="1:7" ht="15.75" customHeight="1">
      <c r="A42" s="2">
        <v>2017</v>
      </c>
      <c r="B42" s="2" t="s">
        <v>15</v>
      </c>
      <c r="C42" s="2" t="s">
        <v>15</v>
      </c>
      <c r="D42" s="2" t="s">
        <v>9</v>
      </c>
      <c r="E42" s="3">
        <v>44501</v>
      </c>
      <c r="F42" s="3"/>
      <c r="G42" s="2"/>
    </row>
    <row r="43" spans="1:7" ht="15.75" customHeight="1">
      <c r="A43" s="2">
        <v>2018</v>
      </c>
      <c r="B43" s="2" t="s">
        <v>15</v>
      </c>
      <c r="C43" s="2" t="s">
        <v>15</v>
      </c>
      <c r="D43" s="2" t="s">
        <v>9</v>
      </c>
      <c r="E43" s="3">
        <v>44501</v>
      </c>
      <c r="F43" s="2"/>
      <c r="G43" s="2"/>
    </row>
    <row r="44" spans="1:7" ht="15.75" customHeight="1">
      <c r="A44" s="2">
        <v>2019</v>
      </c>
      <c r="B44" s="2" t="s">
        <v>15</v>
      </c>
      <c r="C44" s="2" t="s">
        <v>15</v>
      </c>
      <c r="D44" s="2" t="s">
        <v>9</v>
      </c>
      <c r="E44" s="3">
        <v>44291</v>
      </c>
      <c r="F44" s="2"/>
      <c r="G44" s="2"/>
    </row>
    <row r="45" spans="1:7" ht="15.75" customHeight="1">
      <c r="A45" s="2">
        <v>2020</v>
      </c>
      <c r="B45" s="2" t="s">
        <v>15</v>
      </c>
      <c r="C45" s="2" t="s">
        <v>15</v>
      </c>
      <c r="D45" s="2" t="s">
        <v>9</v>
      </c>
      <c r="E45" s="3">
        <v>44501</v>
      </c>
      <c r="F45" s="2"/>
      <c r="G45" s="2"/>
    </row>
    <row r="46" spans="1:7" ht="15.75" customHeight="1">
      <c r="A46" s="2">
        <v>2021</v>
      </c>
      <c r="B46" s="2" t="s">
        <v>15</v>
      </c>
      <c r="C46" s="2" t="s">
        <v>15</v>
      </c>
      <c r="D46" s="2" t="s">
        <v>9</v>
      </c>
      <c r="E46" s="3">
        <v>44501</v>
      </c>
      <c r="F46" s="2"/>
      <c r="G46" s="2"/>
    </row>
    <row r="47" spans="1:7" ht="15.75" customHeight="1">
      <c r="A47" s="2">
        <v>2022</v>
      </c>
      <c r="B47" s="2" t="s">
        <v>15</v>
      </c>
      <c r="C47" s="2" t="s">
        <v>15</v>
      </c>
      <c r="D47" s="2" t="s">
        <v>9</v>
      </c>
      <c r="E47" s="3">
        <v>44256</v>
      </c>
      <c r="F47" s="4"/>
      <c r="G47" s="2"/>
    </row>
    <row r="48" spans="1:7" ht="15.75" customHeight="1">
      <c r="A48" s="2">
        <v>3001</v>
      </c>
      <c r="B48" s="2" t="s">
        <v>18</v>
      </c>
      <c r="C48" s="2" t="s">
        <v>19</v>
      </c>
      <c r="D48" s="2" t="s">
        <v>9</v>
      </c>
      <c r="E48" s="3">
        <v>43847</v>
      </c>
      <c r="F48" s="3">
        <v>44576</v>
      </c>
      <c r="G48" s="2" t="s">
        <v>13</v>
      </c>
    </row>
    <row r="49" spans="1:7" ht="15.75" customHeight="1">
      <c r="A49" s="2">
        <v>3002</v>
      </c>
      <c r="B49" s="2" t="s">
        <v>18</v>
      </c>
      <c r="C49" s="2" t="s">
        <v>20</v>
      </c>
      <c r="D49" s="2" t="s">
        <v>9</v>
      </c>
      <c r="E49" s="3">
        <v>44501</v>
      </c>
      <c r="F49" s="2"/>
      <c r="G49" s="2"/>
    </row>
    <row r="50" spans="1:7" ht="15.75" customHeight="1">
      <c r="A50" s="2">
        <v>3003</v>
      </c>
      <c r="B50" s="2" t="s">
        <v>18</v>
      </c>
      <c r="C50" s="2" t="s">
        <v>19</v>
      </c>
      <c r="D50" s="2" t="s">
        <v>9</v>
      </c>
      <c r="E50" s="3">
        <v>44482</v>
      </c>
      <c r="F50" s="2"/>
      <c r="G50" s="2"/>
    </row>
    <row r="51" spans="1:7" ht="15.75" customHeight="1">
      <c r="A51" s="2">
        <v>3004</v>
      </c>
      <c r="B51" s="2" t="s">
        <v>18</v>
      </c>
      <c r="C51" s="2" t="s">
        <v>20</v>
      </c>
      <c r="D51" s="2" t="s">
        <v>9</v>
      </c>
      <c r="E51" s="3">
        <v>44424</v>
      </c>
      <c r="F51" s="2"/>
      <c r="G51" s="2"/>
    </row>
    <row r="52" spans="1:7" ht="15.75" customHeight="1">
      <c r="A52" s="2">
        <v>3005</v>
      </c>
      <c r="B52" s="2" t="s">
        <v>18</v>
      </c>
      <c r="C52" s="2" t="s">
        <v>19</v>
      </c>
      <c r="D52" s="2" t="s">
        <v>9</v>
      </c>
      <c r="E52" s="3">
        <v>44438</v>
      </c>
      <c r="F52" s="2"/>
      <c r="G52" s="2"/>
    </row>
    <row r="53" spans="1:7" ht="15.75" customHeight="1">
      <c r="A53" s="2">
        <v>3006</v>
      </c>
      <c r="B53" s="2" t="s">
        <v>18</v>
      </c>
      <c r="C53" s="2" t="s">
        <v>21</v>
      </c>
      <c r="D53" s="2" t="s">
        <v>9</v>
      </c>
      <c r="E53" s="3">
        <v>44501</v>
      </c>
      <c r="F53" s="2"/>
      <c r="G53" s="2"/>
    </row>
    <row r="54" spans="1:7" ht="15.75" customHeight="1">
      <c r="A54" s="2">
        <v>3007</v>
      </c>
      <c r="B54" s="2" t="s">
        <v>18</v>
      </c>
      <c r="C54" s="2" t="s">
        <v>19</v>
      </c>
      <c r="D54" s="2" t="s">
        <v>9</v>
      </c>
      <c r="E54" s="3">
        <v>44495</v>
      </c>
      <c r="F54" s="2"/>
      <c r="G54" s="2"/>
    </row>
    <row r="55" spans="1:7" ht="15.75" customHeight="1">
      <c r="A55" s="2">
        <v>3008</v>
      </c>
      <c r="B55" s="2" t="s">
        <v>18</v>
      </c>
      <c r="C55" s="2" t="s">
        <v>19</v>
      </c>
      <c r="D55" s="2" t="s">
        <v>9</v>
      </c>
      <c r="E55" s="3">
        <v>44501</v>
      </c>
      <c r="F55" s="2"/>
      <c r="G55" s="2"/>
    </row>
    <row r="56" spans="1:7" ht="15.75" customHeight="1">
      <c r="A56" s="2">
        <v>3009</v>
      </c>
      <c r="B56" s="2" t="s">
        <v>18</v>
      </c>
      <c r="C56" s="2" t="s">
        <v>19</v>
      </c>
      <c r="D56" s="2" t="s">
        <v>9</v>
      </c>
      <c r="E56" s="3">
        <v>44256</v>
      </c>
      <c r="F56" s="2"/>
      <c r="G56" s="2"/>
    </row>
    <row r="57" spans="1:7" ht="13">
      <c r="A57" s="2">
        <v>3010</v>
      </c>
      <c r="B57" s="2" t="s">
        <v>18</v>
      </c>
      <c r="C57" s="2" t="s">
        <v>19</v>
      </c>
      <c r="D57" s="2" t="s">
        <v>9</v>
      </c>
      <c r="E57" s="3">
        <v>44501</v>
      </c>
      <c r="F57" s="2"/>
      <c r="G57" s="2"/>
    </row>
    <row r="58" spans="1:7" ht="13">
      <c r="A58" s="2">
        <v>3011</v>
      </c>
      <c r="B58" s="2" t="s">
        <v>18</v>
      </c>
      <c r="C58" s="2" t="s">
        <v>21</v>
      </c>
      <c r="D58" s="2" t="s">
        <v>9</v>
      </c>
      <c r="E58" s="3">
        <v>44291</v>
      </c>
      <c r="F58" s="4"/>
      <c r="G58" s="2"/>
    </row>
    <row r="59" spans="1:7" ht="13">
      <c r="A59" s="2">
        <v>3012</v>
      </c>
      <c r="B59" s="2" t="s">
        <v>18</v>
      </c>
      <c r="C59" s="2" t="s">
        <v>20</v>
      </c>
      <c r="D59" s="2" t="s">
        <v>9</v>
      </c>
      <c r="E59" s="3">
        <v>44529</v>
      </c>
      <c r="F59" s="2"/>
      <c r="G59" s="2"/>
    </row>
    <row r="60" spans="1:7" ht="13">
      <c r="A60" s="2">
        <v>3013</v>
      </c>
      <c r="B60" s="2" t="s">
        <v>18</v>
      </c>
      <c r="C60" s="2" t="s">
        <v>19</v>
      </c>
      <c r="D60" s="2" t="s">
        <v>9</v>
      </c>
      <c r="E60" s="3">
        <v>44529</v>
      </c>
      <c r="F60" s="3"/>
      <c r="G60" s="2"/>
    </row>
    <row r="61" spans="1:7" ht="13">
      <c r="A61" s="2">
        <v>3014</v>
      </c>
      <c r="B61" s="2" t="s">
        <v>18</v>
      </c>
      <c r="C61" s="2" t="s">
        <v>19</v>
      </c>
      <c r="D61" s="2" t="s">
        <v>9</v>
      </c>
      <c r="E61" s="3">
        <v>44452</v>
      </c>
      <c r="F61" s="2"/>
      <c r="G61" s="2"/>
    </row>
    <row r="62" spans="1:7" ht="13">
      <c r="A62" s="2">
        <v>3015</v>
      </c>
      <c r="B62" s="2" t="s">
        <v>18</v>
      </c>
      <c r="C62" s="2" t="s">
        <v>20</v>
      </c>
      <c r="D62" s="2" t="s">
        <v>9</v>
      </c>
      <c r="E62" s="3">
        <v>44452</v>
      </c>
      <c r="F62" s="4"/>
      <c r="G62" s="2"/>
    </row>
    <row r="63" spans="1:7" ht="13">
      <c r="A63" s="2">
        <v>4001</v>
      </c>
      <c r="B63" s="2" t="s">
        <v>22</v>
      </c>
      <c r="C63" s="2" t="s">
        <v>23</v>
      </c>
      <c r="D63" s="2" t="s">
        <v>9</v>
      </c>
      <c r="E63" s="3">
        <v>44354</v>
      </c>
      <c r="F63" s="2"/>
      <c r="G63" s="2"/>
    </row>
    <row r="64" spans="1:7" ht="13">
      <c r="A64" s="2">
        <v>4002</v>
      </c>
      <c r="B64" s="2" t="s">
        <v>22</v>
      </c>
      <c r="C64" s="2" t="s">
        <v>24</v>
      </c>
      <c r="D64" s="2" t="s">
        <v>9</v>
      </c>
      <c r="E64" s="3">
        <v>44571</v>
      </c>
      <c r="F64" s="2"/>
      <c r="G64" s="2"/>
    </row>
    <row r="65" spans="1:7" ht="13">
      <c r="A65" s="2">
        <v>4003</v>
      </c>
      <c r="B65" s="2" t="s">
        <v>22</v>
      </c>
      <c r="C65" s="2" t="s">
        <v>25</v>
      </c>
      <c r="D65" s="2" t="s">
        <v>9</v>
      </c>
      <c r="E65" s="3">
        <v>44501</v>
      </c>
      <c r="F65" s="2"/>
      <c r="G65" s="2"/>
    </row>
    <row r="66" spans="1:7" ht="13">
      <c r="A66" s="2">
        <v>4004</v>
      </c>
      <c r="B66" s="2" t="s">
        <v>22</v>
      </c>
      <c r="C66" s="2" t="s">
        <v>26</v>
      </c>
      <c r="D66" s="2" t="s">
        <v>9</v>
      </c>
      <c r="E66" s="3">
        <v>44354</v>
      </c>
      <c r="F66" s="3"/>
      <c r="G66" s="2"/>
    </row>
    <row r="67" spans="1:7" ht="13">
      <c r="A67" s="2">
        <v>4005</v>
      </c>
      <c r="B67" s="2" t="s">
        <v>22</v>
      </c>
      <c r="C67" s="2" t="s">
        <v>24</v>
      </c>
      <c r="D67" s="2" t="s">
        <v>9</v>
      </c>
      <c r="E67" s="3">
        <v>44501</v>
      </c>
      <c r="F67" s="2"/>
      <c r="G67" s="2"/>
    </row>
    <row r="68" spans="1:7" ht="13">
      <c r="A68" s="2">
        <v>4006</v>
      </c>
      <c r="B68" s="2" t="s">
        <v>22</v>
      </c>
      <c r="C68" s="2" t="s">
        <v>24</v>
      </c>
      <c r="D68" s="2" t="s">
        <v>27</v>
      </c>
      <c r="E68" s="3">
        <v>44495</v>
      </c>
      <c r="F68" s="2"/>
      <c r="G68" s="2"/>
    </row>
    <row r="69" spans="1:7" ht="13">
      <c r="A69" s="2">
        <v>4007</v>
      </c>
      <c r="B69" s="2" t="s">
        <v>22</v>
      </c>
      <c r="C69" s="2" t="s">
        <v>28</v>
      </c>
      <c r="D69" s="2" t="s">
        <v>9</v>
      </c>
      <c r="E69" s="3">
        <v>44291</v>
      </c>
      <c r="F69" s="2"/>
      <c r="G69" s="2"/>
    </row>
    <row r="70" spans="1:7" ht="13">
      <c r="A70" s="2">
        <v>4008</v>
      </c>
      <c r="B70" s="2" t="s">
        <v>22</v>
      </c>
      <c r="C70" s="2" t="s">
        <v>29</v>
      </c>
      <c r="D70" s="2" t="s">
        <v>9</v>
      </c>
      <c r="E70" s="3">
        <v>44256</v>
      </c>
      <c r="F70" s="4"/>
      <c r="G70" s="2"/>
    </row>
    <row r="71" spans="1:7" ht="13">
      <c r="A71" s="2">
        <v>4009</v>
      </c>
      <c r="B71" s="2" t="s">
        <v>22</v>
      </c>
      <c r="C71" s="2" t="s">
        <v>30</v>
      </c>
      <c r="D71" s="2" t="s">
        <v>9</v>
      </c>
      <c r="E71" s="3">
        <v>44256</v>
      </c>
      <c r="F71" s="4"/>
      <c r="G71" s="2"/>
    </row>
    <row r="72" spans="1:7" ht="13">
      <c r="A72" s="2">
        <v>4010</v>
      </c>
      <c r="B72" s="2" t="s">
        <v>22</v>
      </c>
      <c r="C72" s="2" t="s">
        <v>25</v>
      </c>
      <c r="D72" s="2" t="s">
        <v>9</v>
      </c>
      <c r="E72" s="3">
        <v>44501</v>
      </c>
      <c r="F72" s="2"/>
      <c r="G72" s="2"/>
    </row>
    <row r="73" spans="1:7" ht="13">
      <c r="A73" s="2">
        <v>4011</v>
      </c>
      <c r="B73" s="2" t="s">
        <v>22</v>
      </c>
      <c r="C73" s="2" t="s">
        <v>31</v>
      </c>
      <c r="D73" s="2" t="s">
        <v>9</v>
      </c>
      <c r="E73" s="3">
        <v>44501</v>
      </c>
      <c r="F73" s="2"/>
      <c r="G73" s="2"/>
    </row>
    <row r="74" spans="1:7" ht="13">
      <c r="A74" s="2">
        <v>4012</v>
      </c>
      <c r="B74" s="2" t="s">
        <v>22</v>
      </c>
      <c r="C74" s="2" t="s">
        <v>31</v>
      </c>
      <c r="D74" s="2" t="s">
        <v>9</v>
      </c>
      <c r="E74" s="3">
        <v>44571</v>
      </c>
      <c r="F74" s="2"/>
      <c r="G74" s="2"/>
    </row>
    <row r="75" spans="1:7" ht="13">
      <c r="A75" s="2">
        <v>4013</v>
      </c>
      <c r="B75" s="2" t="s">
        <v>22</v>
      </c>
      <c r="C75" s="2" t="s">
        <v>25</v>
      </c>
      <c r="D75" s="2" t="s">
        <v>9</v>
      </c>
      <c r="E75" s="3">
        <v>44291</v>
      </c>
      <c r="F75" s="4"/>
      <c r="G75" s="2"/>
    </row>
    <row r="76" spans="1:7" ht="13">
      <c r="A76" s="2">
        <v>4014</v>
      </c>
      <c r="B76" s="2" t="s">
        <v>22</v>
      </c>
      <c r="C76" s="2" t="s">
        <v>26</v>
      </c>
      <c r="D76" s="2" t="s">
        <v>9</v>
      </c>
      <c r="E76" s="3">
        <v>44354</v>
      </c>
      <c r="F76" s="2"/>
      <c r="G76" s="2"/>
    </row>
    <row r="77" spans="1:7" ht="13">
      <c r="A77" s="2">
        <v>4015</v>
      </c>
      <c r="B77" s="2" t="s">
        <v>22</v>
      </c>
      <c r="C77" s="2" t="s">
        <v>32</v>
      </c>
      <c r="D77" s="2" t="s">
        <v>27</v>
      </c>
      <c r="E77" s="3">
        <v>44571</v>
      </c>
      <c r="F77" s="2"/>
      <c r="G77" s="2"/>
    </row>
    <row r="78" spans="1:7" ht="13">
      <c r="A78" s="2">
        <v>4016</v>
      </c>
      <c r="B78" s="2" t="s">
        <v>22</v>
      </c>
      <c r="C78" s="2" t="s">
        <v>24</v>
      </c>
      <c r="D78" s="2" t="s">
        <v>27</v>
      </c>
      <c r="E78" s="3">
        <v>44354</v>
      </c>
      <c r="F78" s="2"/>
      <c r="G78" s="2"/>
    </row>
    <row r="79" spans="1:7" ht="13">
      <c r="A79" s="2">
        <v>4017</v>
      </c>
      <c r="B79" s="2" t="s">
        <v>22</v>
      </c>
      <c r="C79" s="2" t="s">
        <v>29</v>
      </c>
      <c r="D79" s="2" t="s">
        <v>9</v>
      </c>
      <c r="E79" s="3">
        <v>44354</v>
      </c>
      <c r="F79" s="3"/>
      <c r="G79" s="2"/>
    </row>
    <row r="80" spans="1:7" ht="13">
      <c r="A80" s="2">
        <v>4018</v>
      </c>
      <c r="B80" s="2" t="s">
        <v>22</v>
      </c>
      <c r="C80" s="2" t="s">
        <v>23</v>
      </c>
      <c r="D80" s="2" t="s">
        <v>9</v>
      </c>
      <c r="E80" s="3">
        <v>44256</v>
      </c>
      <c r="F80" s="4"/>
      <c r="G80" s="2"/>
    </row>
    <row r="81" spans="1:7" ht="13">
      <c r="A81" s="2">
        <v>4019</v>
      </c>
      <c r="B81" s="2" t="s">
        <v>22</v>
      </c>
      <c r="C81" s="2" t="s">
        <v>24</v>
      </c>
      <c r="D81" s="2" t="s">
        <v>9</v>
      </c>
      <c r="E81" s="3">
        <v>44424</v>
      </c>
      <c r="F81" s="4"/>
      <c r="G81" s="2"/>
    </row>
    <row r="82" spans="1:7" ht="13">
      <c r="A82" s="2">
        <v>4020</v>
      </c>
      <c r="B82" s="2" t="s">
        <v>22</v>
      </c>
      <c r="C82" s="2" t="s">
        <v>32</v>
      </c>
      <c r="D82" s="2" t="s">
        <v>9</v>
      </c>
      <c r="E82" s="3">
        <v>44501</v>
      </c>
      <c r="F82" s="2"/>
      <c r="G82" s="2"/>
    </row>
    <row r="83" spans="1:7" ht="13">
      <c r="A83" s="2">
        <v>4021</v>
      </c>
      <c r="B83" s="2" t="s">
        <v>22</v>
      </c>
      <c r="C83" s="2" t="s">
        <v>30</v>
      </c>
      <c r="D83" s="2" t="s">
        <v>9</v>
      </c>
      <c r="E83" s="3">
        <v>44354</v>
      </c>
      <c r="F83" s="2"/>
      <c r="G83" s="2"/>
    </row>
    <row r="84" spans="1:7" ht="13">
      <c r="A84" s="2">
        <v>4022</v>
      </c>
      <c r="B84" s="2" t="s">
        <v>22</v>
      </c>
      <c r="C84" s="2" t="s">
        <v>32</v>
      </c>
      <c r="D84" s="2" t="s">
        <v>9</v>
      </c>
      <c r="E84" s="3">
        <v>44291</v>
      </c>
      <c r="F84" s="4"/>
      <c r="G84" s="2"/>
    </row>
    <row r="85" spans="1:7" ht="13">
      <c r="A85" s="2">
        <v>4023</v>
      </c>
      <c r="B85" s="2" t="s">
        <v>22</v>
      </c>
      <c r="C85" s="2" t="s">
        <v>31</v>
      </c>
      <c r="D85" s="2" t="s">
        <v>9</v>
      </c>
      <c r="E85" s="3">
        <v>44495</v>
      </c>
      <c r="F85" s="2"/>
      <c r="G85" s="2"/>
    </row>
    <row r="86" spans="1:7" ht="13">
      <c r="A86" s="2">
        <v>4024</v>
      </c>
      <c r="B86" s="2" t="s">
        <v>22</v>
      </c>
      <c r="C86" s="2" t="s">
        <v>28</v>
      </c>
      <c r="D86" s="2" t="s">
        <v>9</v>
      </c>
      <c r="E86" s="3">
        <v>44501</v>
      </c>
      <c r="F86" s="2"/>
      <c r="G86" s="2"/>
    </row>
    <row r="87" spans="1:7" ht="13">
      <c r="A87" s="2">
        <v>4025</v>
      </c>
      <c r="B87" s="2" t="s">
        <v>22</v>
      </c>
      <c r="C87" s="2" t="s">
        <v>28</v>
      </c>
      <c r="D87" s="2" t="s">
        <v>9</v>
      </c>
      <c r="E87" s="3">
        <v>44410</v>
      </c>
      <c r="F87" s="2"/>
      <c r="G87" s="2"/>
    </row>
    <row r="88" spans="1:7" ht="13">
      <c r="A88" s="2">
        <v>4026</v>
      </c>
      <c r="B88" s="2" t="s">
        <v>22</v>
      </c>
      <c r="C88" s="2" t="s">
        <v>33</v>
      </c>
      <c r="D88" s="2" t="s">
        <v>9</v>
      </c>
      <c r="E88" s="3">
        <v>44495</v>
      </c>
      <c r="F88" s="2"/>
      <c r="G88" s="2"/>
    </row>
    <row r="89" spans="1:7" ht="13">
      <c r="A89" s="2">
        <v>4027</v>
      </c>
      <c r="B89" s="2" t="s">
        <v>22</v>
      </c>
      <c r="C89" s="2" t="s">
        <v>26</v>
      </c>
      <c r="D89" s="2" t="s">
        <v>9</v>
      </c>
      <c r="E89" s="3">
        <v>44501</v>
      </c>
      <c r="F89" s="4"/>
      <c r="G89" s="2"/>
    </row>
    <row r="90" spans="1:7" ht="13">
      <c r="A90" s="2">
        <v>4028</v>
      </c>
      <c r="B90" s="2" t="s">
        <v>22</v>
      </c>
      <c r="C90" s="2" t="s">
        <v>29</v>
      </c>
      <c r="D90" s="2" t="s">
        <v>9</v>
      </c>
      <c r="E90" s="3">
        <v>44424</v>
      </c>
      <c r="F90" s="2"/>
      <c r="G90" s="2"/>
    </row>
    <row r="91" spans="1:7" ht="13">
      <c r="A91" s="2">
        <v>4029</v>
      </c>
      <c r="B91" s="2" t="s">
        <v>22</v>
      </c>
      <c r="C91" s="2" t="s">
        <v>32</v>
      </c>
      <c r="D91" s="2" t="s">
        <v>9</v>
      </c>
      <c r="E91" s="3">
        <v>44291</v>
      </c>
      <c r="F91" s="3"/>
      <c r="G91" s="2"/>
    </row>
    <row r="92" spans="1:7" ht="13">
      <c r="A92" s="2">
        <v>4030</v>
      </c>
      <c r="B92" s="2" t="s">
        <v>22</v>
      </c>
      <c r="C92" s="2" t="s">
        <v>30</v>
      </c>
      <c r="D92" s="2" t="s">
        <v>9</v>
      </c>
      <c r="E92" s="3">
        <v>44495</v>
      </c>
      <c r="F92" s="2"/>
      <c r="G92" s="2"/>
    </row>
    <row r="93" spans="1:7" ht="13">
      <c r="A93" s="2">
        <v>4031</v>
      </c>
      <c r="B93" s="2" t="s">
        <v>22</v>
      </c>
      <c r="C93" s="2" t="s">
        <v>34</v>
      </c>
      <c r="D93" s="2" t="s">
        <v>9</v>
      </c>
      <c r="E93" s="3">
        <v>44501</v>
      </c>
      <c r="F93" s="3"/>
      <c r="G93" s="2"/>
    </row>
    <row r="94" spans="1:7" ht="13">
      <c r="A94" s="2">
        <v>4032</v>
      </c>
      <c r="B94" s="2" t="s">
        <v>22</v>
      </c>
      <c r="C94" s="2" t="s">
        <v>31</v>
      </c>
      <c r="D94" s="2" t="s">
        <v>9</v>
      </c>
      <c r="E94" s="3">
        <v>44424</v>
      </c>
      <c r="F94" s="2"/>
      <c r="G94" s="2"/>
    </row>
    <row r="95" spans="1:7" ht="13">
      <c r="A95" s="2">
        <v>4033</v>
      </c>
      <c r="B95" s="2" t="s">
        <v>22</v>
      </c>
      <c r="C95" s="2" t="s">
        <v>34</v>
      </c>
      <c r="D95" s="2" t="s">
        <v>9</v>
      </c>
      <c r="E95" s="3">
        <v>44529</v>
      </c>
      <c r="F95" s="2"/>
      <c r="G95" s="2"/>
    </row>
    <row r="96" spans="1:7" ht="13">
      <c r="A96" s="2">
        <v>4034</v>
      </c>
      <c r="B96" s="2" t="s">
        <v>22</v>
      </c>
      <c r="C96" s="2" t="s">
        <v>30</v>
      </c>
      <c r="D96" s="2" t="s">
        <v>9</v>
      </c>
      <c r="E96" s="3">
        <v>44102</v>
      </c>
      <c r="F96" s="3">
        <v>44328</v>
      </c>
      <c r="G96" s="2" t="s">
        <v>13</v>
      </c>
    </row>
    <row r="97" spans="1:7" ht="13">
      <c r="A97" s="2">
        <v>4035</v>
      </c>
      <c r="B97" s="2" t="s">
        <v>22</v>
      </c>
      <c r="C97" s="2" t="s">
        <v>35</v>
      </c>
      <c r="D97" s="2" t="s">
        <v>9</v>
      </c>
      <c r="E97" s="3">
        <v>44529</v>
      </c>
      <c r="F97" s="2"/>
      <c r="G97" s="2"/>
    </row>
    <row r="98" spans="1:7" ht="13">
      <c r="A98" s="2">
        <v>4036</v>
      </c>
      <c r="B98" s="2" t="s">
        <v>22</v>
      </c>
      <c r="C98" s="2" t="s">
        <v>24</v>
      </c>
      <c r="D98" s="2" t="s">
        <v>9</v>
      </c>
      <c r="E98" s="3">
        <v>44529</v>
      </c>
      <c r="F98" s="2"/>
      <c r="G98" s="2"/>
    </row>
    <row r="99" spans="1:7" ht="13">
      <c r="A99" s="2">
        <v>4037</v>
      </c>
      <c r="B99" s="2" t="s">
        <v>22</v>
      </c>
      <c r="C99" s="2" t="s">
        <v>33</v>
      </c>
      <c r="D99" s="2" t="s">
        <v>9</v>
      </c>
      <c r="E99" s="3">
        <v>44410</v>
      </c>
      <c r="F99" s="2"/>
      <c r="G99" s="2"/>
    </row>
    <row r="100" spans="1:7" ht="13">
      <c r="A100" s="2">
        <v>4038</v>
      </c>
      <c r="B100" s="2" t="s">
        <v>22</v>
      </c>
      <c r="C100" s="2" t="s">
        <v>23</v>
      </c>
      <c r="D100" s="2" t="s">
        <v>9</v>
      </c>
      <c r="E100" s="3">
        <v>44424</v>
      </c>
      <c r="F100" s="2"/>
      <c r="G100" s="2"/>
    </row>
    <row r="101" spans="1:7" ht="13">
      <c r="A101" s="2">
        <v>4039</v>
      </c>
      <c r="B101" s="2" t="s">
        <v>22</v>
      </c>
      <c r="C101" s="2" t="s">
        <v>32</v>
      </c>
      <c r="D101" s="2" t="s">
        <v>27</v>
      </c>
      <c r="E101" s="3">
        <v>44256</v>
      </c>
      <c r="F101" s="4"/>
      <c r="G101" s="2"/>
    </row>
    <row r="102" spans="1:7" ht="13">
      <c r="A102" s="2">
        <v>4040</v>
      </c>
      <c r="B102" s="2" t="s">
        <v>22</v>
      </c>
      <c r="C102" s="2" t="s">
        <v>28</v>
      </c>
      <c r="D102" s="2" t="s">
        <v>9</v>
      </c>
      <c r="E102" s="3">
        <v>44291</v>
      </c>
      <c r="F102" s="4"/>
      <c r="G102" s="2"/>
    </row>
    <row r="103" spans="1:7" ht="13">
      <c r="A103" s="2">
        <v>4041</v>
      </c>
      <c r="B103" s="2" t="s">
        <v>22</v>
      </c>
      <c r="C103" s="2" t="s">
        <v>25</v>
      </c>
      <c r="D103" s="2" t="s">
        <v>9</v>
      </c>
      <c r="E103" s="3">
        <v>44354</v>
      </c>
      <c r="F103" s="2"/>
      <c r="G103" s="2"/>
    </row>
    <row r="104" spans="1:7" ht="13">
      <c r="A104" s="2">
        <v>4042</v>
      </c>
      <c r="B104" s="2" t="s">
        <v>22</v>
      </c>
      <c r="C104" s="2" t="s">
        <v>35</v>
      </c>
      <c r="D104" s="2" t="s">
        <v>9</v>
      </c>
      <c r="E104" s="3">
        <v>44571</v>
      </c>
      <c r="F104" s="2"/>
      <c r="G104" s="2"/>
    </row>
    <row r="105" spans="1:7" ht="13">
      <c r="A105" s="2">
        <v>4043</v>
      </c>
      <c r="B105" s="2" t="s">
        <v>22</v>
      </c>
      <c r="C105" s="2" t="s">
        <v>26</v>
      </c>
      <c r="D105" s="2" t="s">
        <v>9</v>
      </c>
      <c r="E105" s="3">
        <v>44501</v>
      </c>
      <c r="F105" s="4"/>
      <c r="G105" s="2"/>
    </row>
    <row r="106" spans="1:7" ht="13">
      <c r="A106" s="2">
        <v>4044</v>
      </c>
      <c r="B106" s="2" t="s">
        <v>22</v>
      </c>
      <c r="C106" s="2" t="s">
        <v>28</v>
      </c>
      <c r="D106" s="2" t="s">
        <v>9</v>
      </c>
      <c r="E106" s="3">
        <v>44256</v>
      </c>
      <c r="F106" s="4"/>
      <c r="G106" s="2"/>
    </row>
    <row r="107" spans="1:7" ht="13">
      <c r="A107" s="2">
        <v>4045</v>
      </c>
      <c r="B107" s="2" t="s">
        <v>22</v>
      </c>
      <c r="C107" s="2" t="s">
        <v>29</v>
      </c>
      <c r="D107" s="2" t="s">
        <v>9</v>
      </c>
      <c r="E107" s="3">
        <v>44354</v>
      </c>
      <c r="F107" s="4"/>
      <c r="G107" s="2"/>
    </row>
    <row r="108" spans="1:7" ht="13">
      <c r="A108" s="2">
        <v>4046</v>
      </c>
      <c r="B108" s="2" t="s">
        <v>22</v>
      </c>
      <c r="C108" s="2" t="s">
        <v>30</v>
      </c>
      <c r="D108" s="2" t="s">
        <v>9</v>
      </c>
      <c r="E108" s="3">
        <v>44256</v>
      </c>
      <c r="F108" s="2"/>
      <c r="G108" s="2"/>
    </row>
    <row r="109" spans="1:7" ht="13">
      <c r="A109" s="2">
        <v>4047</v>
      </c>
      <c r="B109" s="2" t="s">
        <v>22</v>
      </c>
      <c r="C109" s="2" t="s">
        <v>23</v>
      </c>
      <c r="D109" s="2" t="s">
        <v>9</v>
      </c>
      <c r="E109" s="3">
        <v>44501</v>
      </c>
      <c r="F109" s="2"/>
      <c r="G109" s="2"/>
    </row>
    <row r="110" spans="1:7" ht="13">
      <c r="A110" s="2">
        <v>4048</v>
      </c>
      <c r="B110" s="2" t="s">
        <v>22</v>
      </c>
      <c r="C110" s="2" t="s">
        <v>35</v>
      </c>
      <c r="D110" s="2" t="s">
        <v>9</v>
      </c>
      <c r="E110" s="3">
        <v>44501</v>
      </c>
      <c r="F110" s="2"/>
      <c r="G110" s="2"/>
    </row>
    <row r="111" spans="1:7" ht="13">
      <c r="A111" s="2">
        <v>4049</v>
      </c>
      <c r="B111" s="2" t="s">
        <v>22</v>
      </c>
      <c r="C111" s="2" t="s">
        <v>29</v>
      </c>
      <c r="D111" s="2" t="s">
        <v>9</v>
      </c>
      <c r="E111" s="3">
        <v>44256</v>
      </c>
      <c r="F111" s="4"/>
      <c r="G111" s="2"/>
    </row>
    <row r="112" spans="1:7" ht="13">
      <c r="A112" s="2">
        <v>4050</v>
      </c>
      <c r="B112" s="2" t="s">
        <v>22</v>
      </c>
      <c r="C112" s="2" t="s">
        <v>33</v>
      </c>
      <c r="D112" s="2" t="s">
        <v>9</v>
      </c>
      <c r="E112" s="3">
        <v>44452</v>
      </c>
      <c r="F112" s="3"/>
      <c r="G112" s="2"/>
    </row>
    <row r="113" spans="1:7" ht="13">
      <c r="A113" s="2">
        <v>4051</v>
      </c>
      <c r="B113" s="2" t="s">
        <v>22</v>
      </c>
      <c r="C113" s="2" t="s">
        <v>24</v>
      </c>
      <c r="D113" s="2" t="s">
        <v>9</v>
      </c>
      <c r="E113" s="3">
        <v>44256</v>
      </c>
      <c r="F113" s="3">
        <v>44520</v>
      </c>
      <c r="G113" s="2" t="s">
        <v>13</v>
      </c>
    </row>
    <row r="114" spans="1:7" ht="13">
      <c r="A114" s="2">
        <v>4052</v>
      </c>
      <c r="B114" s="2" t="s">
        <v>22</v>
      </c>
      <c r="C114" s="2" t="s">
        <v>32</v>
      </c>
      <c r="D114" s="2" t="s">
        <v>27</v>
      </c>
      <c r="E114" s="3">
        <v>44256</v>
      </c>
      <c r="F114" s="2"/>
      <c r="G114" s="2"/>
    </row>
    <row r="115" spans="1:7" ht="13">
      <c r="A115" s="2">
        <v>4053</v>
      </c>
      <c r="B115" s="2" t="s">
        <v>22</v>
      </c>
      <c r="C115" s="2" t="s">
        <v>32</v>
      </c>
      <c r="D115" s="2" t="s">
        <v>27</v>
      </c>
      <c r="E115" s="5">
        <v>44309</v>
      </c>
      <c r="F115" s="2"/>
      <c r="G115" s="2"/>
    </row>
    <row r="116" spans="1:7" ht="13">
      <c r="A116" s="2">
        <v>4054</v>
      </c>
      <c r="B116" s="2" t="s">
        <v>22</v>
      </c>
      <c r="C116" s="2" t="s">
        <v>32</v>
      </c>
      <c r="D116" s="2" t="s">
        <v>27</v>
      </c>
      <c r="E116" s="5">
        <v>44424</v>
      </c>
      <c r="F116" s="2"/>
      <c r="G116" s="2"/>
    </row>
    <row r="117" spans="1:7" ht="13">
      <c r="A117" s="2">
        <v>4055</v>
      </c>
      <c r="B117" s="2" t="s">
        <v>22</v>
      </c>
      <c r="C117" s="2" t="s">
        <v>28</v>
      </c>
      <c r="D117" s="2" t="s">
        <v>9</v>
      </c>
      <c r="E117" s="5">
        <v>44418</v>
      </c>
      <c r="F117" s="2"/>
      <c r="G117" s="2"/>
    </row>
    <row r="118" spans="1:7" ht="13">
      <c r="A118" s="2">
        <v>4056</v>
      </c>
      <c r="B118" s="2" t="s">
        <v>22</v>
      </c>
      <c r="C118" s="2" t="s">
        <v>33</v>
      </c>
      <c r="D118" s="2" t="s">
        <v>9</v>
      </c>
      <c r="E118" s="5">
        <v>44627</v>
      </c>
      <c r="F118" s="2"/>
      <c r="G118" s="2"/>
    </row>
    <row r="119" spans="1:7" ht="13">
      <c r="A119" s="2">
        <v>4057</v>
      </c>
      <c r="B119" s="2" t="s">
        <v>22</v>
      </c>
      <c r="C119" s="2" t="s">
        <v>29</v>
      </c>
      <c r="D119" s="2" t="s">
        <v>9</v>
      </c>
      <c r="E119" s="5">
        <v>44110</v>
      </c>
      <c r="F119" s="2"/>
      <c r="G119" s="2"/>
    </row>
    <row r="120" spans="1:7" ht="13">
      <c r="A120" s="2">
        <v>4058</v>
      </c>
      <c r="B120" s="2" t="s">
        <v>22</v>
      </c>
      <c r="C120" s="2" t="s">
        <v>33</v>
      </c>
      <c r="D120" s="2" t="s">
        <v>9</v>
      </c>
      <c r="E120" s="5">
        <v>44567</v>
      </c>
      <c r="F120" s="2"/>
      <c r="G120" s="2"/>
    </row>
    <row r="121" spans="1:7" ht="13">
      <c r="A121" s="2">
        <v>4059</v>
      </c>
      <c r="B121" s="2" t="s">
        <v>22</v>
      </c>
      <c r="C121" s="2" t="s">
        <v>24</v>
      </c>
      <c r="D121" s="2" t="s">
        <v>9</v>
      </c>
      <c r="E121" s="5">
        <v>44227</v>
      </c>
      <c r="F121" s="2"/>
      <c r="G121" s="2"/>
    </row>
    <row r="122" spans="1:7" ht="13">
      <c r="A122" s="2">
        <v>4060</v>
      </c>
      <c r="B122" s="2" t="s">
        <v>22</v>
      </c>
      <c r="C122" s="2" t="s">
        <v>26</v>
      </c>
      <c r="D122" s="2" t="s">
        <v>9</v>
      </c>
      <c r="E122" s="5">
        <v>43912</v>
      </c>
      <c r="F122" s="2"/>
      <c r="G122" s="2"/>
    </row>
    <row r="123" spans="1:7" ht="13">
      <c r="A123" s="2">
        <v>4061</v>
      </c>
      <c r="B123" s="2" t="s">
        <v>22</v>
      </c>
      <c r="C123" s="2" t="s">
        <v>33</v>
      </c>
      <c r="D123" s="2" t="s">
        <v>9</v>
      </c>
      <c r="E123" s="5">
        <v>44599</v>
      </c>
      <c r="F123" s="2"/>
      <c r="G123" s="2"/>
    </row>
    <row r="124" spans="1:7" ht="13">
      <c r="A124" s="2">
        <v>4062</v>
      </c>
      <c r="B124" s="2" t="s">
        <v>22</v>
      </c>
      <c r="C124" s="2" t="s">
        <v>28</v>
      </c>
      <c r="D124" s="2" t="s">
        <v>9</v>
      </c>
      <c r="E124" s="5">
        <v>44474</v>
      </c>
      <c r="F124" s="2"/>
      <c r="G124" s="2"/>
    </row>
    <row r="125" spans="1:7" ht="13">
      <c r="A125" s="2">
        <v>4063</v>
      </c>
      <c r="B125" s="2" t="s">
        <v>22</v>
      </c>
      <c r="C125" s="2" t="s">
        <v>24</v>
      </c>
      <c r="D125" s="2" t="s">
        <v>9</v>
      </c>
      <c r="E125" s="5">
        <v>44196</v>
      </c>
      <c r="F125" s="3">
        <v>44682</v>
      </c>
      <c r="G125" s="2" t="s">
        <v>13</v>
      </c>
    </row>
    <row r="126" spans="1:7" ht="13">
      <c r="A126" s="2">
        <v>4064</v>
      </c>
      <c r="B126" s="2" t="s">
        <v>22</v>
      </c>
      <c r="C126" s="2" t="s">
        <v>32</v>
      </c>
      <c r="D126" s="2" t="s">
        <v>27</v>
      </c>
      <c r="E126" s="5">
        <v>44359</v>
      </c>
      <c r="F126" s="3"/>
      <c r="G126" s="2"/>
    </row>
    <row r="127" spans="1:7" ht="13">
      <c r="A127" s="2">
        <v>4065</v>
      </c>
      <c r="B127" s="2" t="s">
        <v>22</v>
      </c>
      <c r="C127" s="2" t="s">
        <v>28</v>
      </c>
      <c r="D127" s="2" t="s">
        <v>9</v>
      </c>
      <c r="E127" s="5">
        <v>43847</v>
      </c>
      <c r="F127" s="3">
        <v>44300</v>
      </c>
      <c r="G127" s="2" t="s">
        <v>13</v>
      </c>
    </row>
    <row r="128" spans="1:7" ht="13">
      <c r="A128" s="2">
        <v>4066</v>
      </c>
      <c r="B128" s="2" t="s">
        <v>22</v>
      </c>
      <c r="C128" s="2" t="s">
        <v>29</v>
      </c>
      <c r="D128" s="2" t="s">
        <v>9</v>
      </c>
      <c r="E128" s="5">
        <v>44570</v>
      </c>
      <c r="F128" s="3"/>
      <c r="G128" s="2"/>
    </row>
    <row r="129" spans="1:7" ht="13">
      <c r="A129" s="2">
        <v>4067</v>
      </c>
      <c r="B129" s="2" t="s">
        <v>22</v>
      </c>
      <c r="C129" s="2" t="s">
        <v>32</v>
      </c>
      <c r="D129" s="2" t="s">
        <v>9</v>
      </c>
      <c r="E129" s="5">
        <v>43979</v>
      </c>
      <c r="F129" s="3">
        <v>44348</v>
      </c>
      <c r="G129" s="2" t="s">
        <v>14</v>
      </c>
    </row>
    <row r="130" spans="1:7" ht="13">
      <c r="A130" s="2">
        <v>4068</v>
      </c>
      <c r="B130" s="2" t="s">
        <v>22</v>
      </c>
      <c r="C130" s="2" t="s">
        <v>30</v>
      </c>
      <c r="D130" s="2" t="s">
        <v>9</v>
      </c>
      <c r="E130" s="5">
        <v>44266</v>
      </c>
      <c r="F130" s="3"/>
      <c r="G130" s="2"/>
    </row>
    <row r="131" spans="1:7" ht="13">
      <c r="A131" s="2">
        <v>4069</v>
      </c>
      <c r="B131" s="2" t="s">
        <v>22</v>
      </c>
      <c r="C131" s="2" t="s">
        <v>31</v>
      </c>
      <c r="D131" s="2" t="s">
        <v>9</v>
      </c>
      <c r="E131" s="5">
        <v>44265</v>
      </c>
      <c r="F131" s="3"/>
      <c r="G131" s="2"/>
    </row>
    <row r="132" spans="1:7" ht="13">
      <c r="A132" s="2">
        <v>4070</v>
      </c>
      <c r="B132" s="2" t="s">
        <v>22</v>
      </c>
      <c r="C132" s="2" t="s">
        <v>30</v>
      </c>
      <c r="D132" s="2" t="s">
        <v>9</v>
      </c>
      <c r="E132" s="5">
        <v>44440</v>
      </c>
      <c r="F132" s="3"/>
      <c r="G132" s="2"/>
    </row>
    <row r="133" spans="1:7" ht="13">
      <c r="A133" s="2">
        <v>4071</v>
      </c>
      <c r="B133" s="2" t="s">
        <v>22</v>
      </c>
      <c r="C133" s="2" t="s">
        <v>24</v>
      </c>
      <c r="D133" s="2" t="s">
        <v>9</v>
      </c>
      <c r="E133" s="5">
        <v>44039</v>
      </c>
      <c r="F133" s="3">
        <v>44348</v>
      </c>
      <c r="G133" s="2" t="s">
        <v>14</v>
      </c>
    </row>
    <row r="134" spans="1:7" ht="13">
      <c r="A134" s="2">
        <v>4072</v>
      </c>
      <c r="B134" s="2" t="s">
        <v>22</v>
      </c>
      <c r="C134" s="2" t="s">
        <v>23</v>
      </c>
      <c r="D134" s="2" t="s">
        <v>9</v>
      </c>
      <c r="E134" s="5">
        <v>44095</v>
      </c>
      <c r="F134" s="3"/>
      <c r="G134" s="2"/>
    </row>
    <row r="135" spans="1:7" ht="13">
      <c r="A135" s="2">
        <v>4073</v>
      </c>
      <c r="B135" s="2" t="s">
        <v>22</v>
      </c>
      <c r="C135" s="2" t="s">
        <v>29</v>
      </c>
      <c r="D135" s="2" t="s">
        <v>9</v>
      </c>
      <c r="E135" s="5">
        <v>44166</v>
      </c>
      <c r="F135" s="3"/>
      <c r="G135" s="2"/>
    </row>
    <row r="136" spans="1:7" ht="13">
      <c r="A136" s="2">
        <v>4074</v>
      </c>
      <c r="B136" s="2" t="s">
        <v>22</v>
      </c>
      <c r="C136" s="2" t="s">
        <v>35</v>
      </c>
      <c r="D136" s="2" t="s">
        <v>9</v>
      </c>
      <c r="E136" s="5">
        <v>44183</v>
      </c>
      <c r="F136" s="3"/>
      <c r="G136" s="2"/>
    </row>
    <row r="137" spans="1:7" ht="13">
      <c r="A137" s="2">
        <v>4075</v>
      </c>
      <c r="B137" s="2" t="s">
        <v>22</v>
      </c>
      <c r="C137" s="2" t="s">
        <v>31</v>
      </c>
      <c r="D137" s="2" t="s">
        <v>9</v>
      </c>
      <c r="E137" s="5">
        <v>44213</v>
      </c>
      <c r="F137" s="3"/>
      <c r="G137" s="2"/>
    </row>
    <row r="138" spans="1:7" ht="13">
      <c r="A138" s="2">
        <v>4076</v>
      </c>
      <c r="B138" s="2" t="s">
        <v>22</v>
      </c>
      <c r="C138" s="2" t="s">
        <v>25</v>
      </c>
      <c r="D138" s="2" t="s">
        <v>9</v>
      </c>
      <c r="E138" s="5">
        <v>44191</v>
      </c>
      <c r="F138" s="3"/>
      <c r="G138" s="2"/>
    </row>
    <row r="139" spans="1:7" ht="13">
      <c r="A139" s="2">
        <v>4077</v>
      </c>
      <c r="B139" s="2" t="s">
        <v>22</v>
      </c>
      <c r="C139" s="2" t="s">
        <v>34</v>
      </c>
      <c r="D139" s="2" t="s">
        <v>9</v>
      </c>
      <c r="E139" s="5">
        <v>43999</v>
      </c>
      <c r="F139" s="3"/>
      <c r="G139" s="2"/>
    </row>
    <row r="140" spans="1:7" ht="13">
      <c r="A140" s="2">
        <v>4078</v>
      </c>
      <c r="B140" s="2" t="s">
        <v>22</v>
      </c>
      <c r="C140" s="2" t="s">
        <v>33</v>
      </c>
      <c r="D140" s="2" t="s">
        <v>9</v>
      </c>
      <c r="E140" s="5">
        <v>44293</v>
      </c>
      <c r="F140" s="3"/>
      <c r="G140" s="2"/>
    </row>
    <row r="141" spans="1:7" ht="13">
      <c r="A141" s="2">
        <v>4079</v>
      </c>
      <c r="B141" s="2" t="s">
        <v>22</v>
      </c>
      <c r="C141" s="2" t="s">
        <v>32</v>
      </c>
      <c r="D141" s="2" t="s">
        <v>36</v>
      </c>
      <c r="E141" s="5">
        <v>44634</v>
      </c>
      <c r="F141" s="3"/>
      <c r="G141" s="2"/>
    </row>
    <row r="142" spans="1:7" ht="13">
      <c r="A142" s="2">
        <v>4080</v>
      </c>
      <c r="B142" s="2" t="s">
        <v>22</v>
      </c>
      <c r="C142" s="2" t="s">
        <v>24</v>
      </c>
      <c r="D142" s="2" t="s">
        <v>36</v>
      </c>
      <c r="E142" s="5">
        <v>44140</v>
      </c>
      <c r="F142" s="3">
        <v>44348</v>
      </c>
      <c r="G142" s="2" t="s">
        <v>14</v>
      </c>
    </row>
    <row r="143" spans="1:7" ht="13">
      <c r="A143" s="2">
        <v>4081</v>
      </c>
      <c r="B143" s="2" t="s">
        <v>22</v>
      </c>
      <c r="C143" s="2" t="s">
        <v>24</v>
      </c>
      <c r="D143" s="2" t="s">
        <v>36</v>
      </c>
      <c r="E143" s="5">
        <v>44399</v>
      </c>
      <c r="F143" s="3"/>
      <c r="G143" s="2"/>
    </row>
    <row r="144" spans="1:7" ht="13">
      <c r="A144" s="2">
        <v>4082</v>
      </c>
      <c r="B144" s="2" t="s">
        <v>22</v>
      </c>
      <c r="C144" s="2" t="s">
        <v>24</v>
      </c>
      <c r="D144" s="2" t="s">
        <v>9</v>
      </c>
      <c r="E144" s="5">
        <v>43877</v>
      </c>
      <c r="F144" s="3"/>
      <c r="G144" s="2"/>
    </row>
    <row r="145" spans="1:7" ht="13">
      <c r="A145" s="2">
        <v>4083</v>
      </c>
      <c r="B145" s="2" t="s">
        <v>22</v>
      </c>
      <c r="C145" s="2" t="s">
        <v>29</v>
      </c>
      <c r="D145" s="2" t="s">
        <v>9</v>
      </c>
      <c r="E145" s="5">
        <v>44004</v>
      </c>
      <c r="F145" s="3"/>
      <c r="G145" s="2"/>
    </row>
    <row r="146" spans="1:7" ht="13">
      <c r="A146" s="2">
        <v>4084</v>
      </c>
      <c r="B146" s="2" t="s">
        <v>22</v>
      </c>
      <c r="C146" s="2" t="s">
        <v>26</v>
      </c>
      <c r="D146" s="2" t="s">
        <v>9</v>
      </c>
      <c r="E146" s="5">
        <v>43923</v>
      </c>
      <c r="F146" s="3"/>
      <c r="G146" s="2"/>
    </row>
    <row r="147" spans="1:7" ht="13">
      <c r="A147" s="2">
        <v>4085</v>
      </c>
      <c r="B147" s="2" t="s">
        <v>22</v>
      </c>
      <c r="C147" s="2" t="s">
        <v>33</v>
      </c>
      <c r="D147" s="2" t="s">
        <v>9</v>
      </c>
      <c r="E147" s="5">
        <v>43891</v>
      </c>
      <c r="F147" s="3"/>
      <c r="G147" s="2"/>
    </row>
    <row r="148" spans="1:7" ht="13">
      <c r="A148" s="2">
        <v>4086</v>
      </c>
      <c r="B148" s="2" t="s">
        <v>22</v>
      </c>
      <c r="C148" s="2" t="s">
        <v>32</v>
      </c>
      <c r="D148" s="2" t="s">
        <v>9</v>
      </c>
      <c r="E148" s="5">
        <v>44459</v>
      </c>
      <c r="F148" s="3"/>
      <c r="G148" s="2"/>
    </row>
    <row r="149" spans="1:7" ht="13">
      <c r="A149" s="2">
        <v>4087</v>
      </c>
      <c r="B149" s="2" t="s">
        <v>22</v>
      </c>
      <c r="C149" s="2" t="s">
        <v>32</v>
      </c>
      <c r="D149" s="2" t="s">
        <v>9</v>
      </c>
      <c r="E149" s="5">
        <v>44183</v>
      </c>
      <c r="F149" s="3">
        <v>44607</v>
      </c>
      <c r="G149" s="2" t="s">
        <v>13</v>
      </c>
    </row>
    <row r="150" spans="1:7" ht="13">
      <c r="A150" s="2">
        <v>4088</v>
      </c>
      <c r="B150" s="2" t="s">
        <v>22</v>
      </c>
      <c r="C150" s="2" t="s">
        <v>33</v>
      </c>
      <c r="D150" s="2" t="s">
        <v>9</v>
      </c>
      <c r="E150" s="5">
        <v>44208</v>
      </c>
      <c r="F150" s="3"/>
      <c r="G150" s="2"/>
    </row>
    <row r="151" spans="1:7" ht="13">
      <c r="A151" s="2">
        <v>4089</v>
      </c>
      <c r="B151" s="2" t="s">
        <v>22</v>
      </c>
      <c r="C151" s="2" t="s">
        <v>30</v>
      </c>
      <c r="D151" s="2" t="s">
        <v>9</v>
      </c>
      <c r="E151" s="5">
        <v>44146</v>
      </c>
      <c r="F151" s="3"/>
      <c r="G151" s="2"/>
    </row>
    <row r="152" spans="1:7" ht="13">
      <c r="A152" s="2">
        <v>4090</v>
      </c>
      <c r="B152" s="2" t="s">
        <v>22</v>
      </c>
      <c r="C152" s="2" t="s">
        <v>24</v>
      </c>
      <c r="D152" s="2" t="s">
        <v>9</v>
      </c>
      <c r="E152" s="5">
        <v>44464</v>
      </c>
      <c r="F152" s="3"/>
      <c r="G152" s="2"/>
    </row>
    <row r="153" spans="1:7" ht="13">
      <c r="A153" s="2">
        <v>4091</v>
      </c>
      <c r="B153" s="2" t="s">
        <v>22</v>
      </c>
      <c r="C153" s="2" t="s">
        <v>24</v>
      </c>
      <c r="D153" s="2" t="s">
        <v>9</v>
      </c>
      <c r="E153" s="5">
        <v>44519</v>
      </c>
      <c r="F153" s="3"/>
      <c r="G153" s="2"/>
    </row>
    <row r="154" spans="1:7" ht="13">
      <c r="A154" s="2">
        <v>4092</v>
      </c>
      <c r="B154" s="2" t="s">
        <v>22</v>
      </c>
      <c r="C154" s="2" t="s">
        <v>31</v>
      </c>
      <c r="D154" s="2" t="s">
        <v>9</v>
      </c>
      <c r="E154" s="5">
        <v>44437</v>
      </c>
      <c r="F154" s="3"/>
      <c r="G154" s="2"/>
    </row>
    <row r="155" spans="1:7" ht="13">
      <c r="A155" s="2">
        <v>4093</v>
      </c>
      <c r="B155" s="2" t="s">
        <v>22</v>
      </c>
      <c r="C155" s="2" t="s">
        <v>31</v>
      </c>
      <c r="D155" s="2" t="s">
        <v>9</v>
      </c>
      <c r="E155" s="5">
        <v>44368</v>
      </c>
      <c r="F155" s="3"/>
      <c r="G155" s="2"/>
    </row>
    <row r="156" spans="1:7" ht="13">
      <c r="A156" s="2">
        <v>4094</v>
      </c>
      <c r="B156" s="2" t="s">
        <v>22</v>
      </c>
      <c r="C156" s="2" t="s">
        <v>32</v>
      </c>
      <c r="D156" s="2" t="s">
        <v>36</v>
      </c>
      <c r="E156" s="5">
        <v>44611</v>
      </c>
      <c r="F156" s="3"/>
      <c r="G156" s="2"/>
    </row>
    <row r="157" spans="1:7" ht="13">
      <c r="A157" s="2">
        <v>4095</v>
      </c>
      <c r="B157" s="2" t="s">
        <v>22</v>
      </c>
      <c r="C157" s="2" t="s">
        <v>33</v>
      </c>
      <c r="D157" s="2" t="s">
        <v>9</v>
      </c>
      <c r="E157" s="5">
        <v>44628</v>
      </c>
      <c r="F157" s="3"/>
      <c r="G157" s="2"/>
    </row>
    <row r="158" spans="1:7" ht="13">
      <c r="A158" s="2">
        <v>4096</v>
      </c>
      <c r="B158" s="2" t="s">
        <v>22</v>
      </c>
      <c r="C158" s="2" t="s">
        <v>30</v>
      </c>
      <c r="D158" s="2" t="s">
        <v>9</v>
      </c>
      <c r="E158" s="5">
        <v>44395</v>
      </c>
      <c r="F158" s="3"/>
      <c r="G158" s="2"/>
    </row>
    <row r="159" spans="1:7" ht="13">
      <c r="A159" s="2">
        <v>4097</v>
      </c>
      <c r="B159" s="2" t="s">
        <v>22</v>
      </c>
      <c r="C159" s="2" t="s">
        <v>32</v>
      </c>
      <c r="D159" s="2" t="s">
        <v>36</v>
      </c>
      <c r="E159" s="5">
        <v>43987</v>
      </c>
      <c r="F159" s="3"/>
      <c r="G159" s="2"/>
    </row>
    <row r="160" spans="1:7" ht="13">
      <c r="A160" s="2">
        <v>4098</v>
      </c>
      <c r="B160" s="2" t="s">
        <v>22</v>
      </c>
      <c r="C160" s="2" t="s">
        <v>35</v>
      </c>
      <c r="D160" s="2" t="s">
        <v>9</v>
      </c>
      <c r="E160" s="5">
        <v>44029</v>
      </c>
      <c r="F160" s="3"/>
      <c r="G160" s="2"/>
    </row>
    <row r="161" spans="1:7" ht="13">
      <c r="A161" s="2">
        <v>4099</v>
      </c>
      <c r="B161" s="2" t="s">
        <v>22</v>
      </c>
      <c r="C161" s="2" t="s">
        <v>23</v>
      </c>
      <c r="D161" s="2" t="s">
        <v>9</v>
      </c>
      <c r="E161" s="5">
        <v>44596</v>
      </c>
      <c r="F161" s="3"/>
      <c r="G161" s="2"/>
    </row>
    <row r="162" spans="1:7" ht="13">
      <c r="A162" s="2">
        <v>4100</v>
      </c>
      <c r="B162" s="2" t="s">
        <v>22</v>
      </c>
      <c r="C162" s="2" t="s">
        <v>34</v>
      </c>
      <c r="D162" s="2" t="s">
        <v>9</v>
      </c>
      <c r="E162" s="5">
        <v>43931</v>
      </c>
      <c r="F162" s="3"/>
      <c r="G162" s="2"/>
    </row>
    <row r="163" spans="1:7" ht="13">
      <c r="A163" s="2">
        <v>4101</v>
      </c>
      <c r="B163" s="2" t="s">
        <v>22</v>
      </c>
      <c r="C163" s="2" t="s">
        <v>33</v>
      </c>
      <c r="D163" s="2" t="s">
        <v>9</v>
      </c>
      <c r="E163" s="5">
        <v>44010</v>
      </c>
      <c r="F163" s="3"/>
      <c r="G163" s="2"/>
    </row>
    <row r="164" spans="1:7" ht="13">
      <c r="A164" s="2">
        <v>4102</v>
      </c>
      <c r="B164" s="2" t="s">
        <v>22</v>
      </c>
      <c r="C164" s="2" t="s">
        <v>24</v>
      </c>
      <c r="D164" s="2" t="s">
        <v>36</v>
      </c>
      <c r="E164" s="5">
        <v>44260</v>
      </c>
      <c r="F164" s="3"/>
      <c r="G164" s="2"/>
    </row>
    <row r="165" spans="1:7" ht="13">
      <c r="A165" s="2">
        <v>4103</v>
      </c>
      <c r="B165" s="2" t="s">
        <v>22</v>
      </c>
      <c r="C165" s="2" t="s">
        <v>32</v>
      </c>
      <c r="D165" s="2" t="s">
        <v>9</v>
      </c>
      <c r="E165" s="5">
        <v>43942</v>
      </c>
      <c r="F165" s="3">
        <v>44713</v>
      </c>
      <c r="G165" s="2" t="s">
        <v>13</v>
      </c>
    </row>
    <row r="166" spans="1:7" ht="13">
      <c r="A166" s="2">
        <v>4104</v>
      </c>
      <c r="B166" s="2" t="s">
        <v>22</v>
      </c>
      <c r="C166" s="2" t="s">
        <v>30</v>
      </c>
      <c r="D166" s="2" t="s">
        <v>9</v>
      </c>
      <c r="E166" s="5">
        <v>43896</v>
      </c>
      <c r="F166" s="3"/>
      <c r="G166" s="2"/>
    </row>
    <row r="167" spans="1:7" ht="13">
      <c r="A167" s="2">
        <v>4105</v>
      </c>
      <c r="B167" s="2" t="s">
        <v>22</v>
      </c>
      <c r="C167" s="2" t="s">
        <v>23</v>
      </c>
      <c r="D167" s="2" t="s">
        <v>9</v>
      </c>
      <c r="E167" s="5">
        <v>44366</v>
      </c>
      <c r="F167" s="3"/>
      <c r="G167" s="2"/>
    </row>
    <row r="168" spans="1:7" ht="13">
      <c r="A168" s="2">
        <v>4106</v>
      </c>
      <c r="B168" s="2" t="s">
        <v>22</v>
      </c>
      <c r="C168" s="2" t="s">
        <v>24</v>
      </c>
      <c r="D168" s="2" t="s">
        <v>36</v>
      </c>
      <c r="E168" s="5">
        <v>44307</v>
      </c>
      <c r="F168" s="3"/>
      <c r="G168" s="2"/>
    </row>
    <row r="169" spans="1:7" ht="13">
      <c r="A169" s="2">
        <v>4107</v>
      </c>
      <c r="B169" s="2" t="s">
        <v>22</v>
      </c>
      <c r="C169" s="2" t="s">
        <v>30</v>
      </c>
      <c r="D169" s="2" t="s">
        <v>9</v>
      </c>
      <c r="E169" s="5">
        <v>44164</v>
      </c>
      <c r="F169" s="3"/>
      <c r="G169" s="2"/>
    </row>
    <row r="170" spans="1:7" ht="13">
      <c r="A170" s="2">
        <v>4108</v>
      </c>
      <c r="B170" s="2" t="s">
        <v>22</v>
      </c>
      <c r="C170" s="2" t="s">
        <v>26</v>
      </c>
      <c r="D170" s="2" t="s">
        <v>9</v>
      </c>
      <c r="E170" s="5">
        <v>44217</v>
      </c>
      <c r="F170" s="3"/>
      <c r="G170" s="2"/>
    </row>
    <row r="171" spans="1:7" ht="13">
      <c r="A171" s="2">
        <v>4109</v>
      </c>
      <c r="B171" s="2" t="s">
        <v>22</v>
      </c>
      <c r="C171" s="2" t="s">
        <v>32</v>
      </c>
      <c r="D171" s="2" t="s">
        <v>9</v>
      </c>
      <c r="E171" s="5">
        <v>44137</v>
      </c>
      <c r="F171" s="3">
        <v>44713</v>
      </c>
      <c r="G171" s="2" t="s">
        <v>13</v>
      </c>
    </row>
    <row r="172" spans="1:7" ht="13">
      <c r="A172" s="2">
        <v>4110</v>
      </c>
      <c r="B172" s="2" t="s">
        <v>22</v>
      </c>
      <c r="C172" s="2" t="s">
        <v>25</v>
      </c>
      <c r="D172" s="2" t="s">
        <v>9</v>
      </c>
      <c r="E172" s="5">
        <v>44315</v>
      </c>
      <c r="F172" s="3"/>
      <c r="G172" s="2"/>
    </row>
    <row r="173" spans="1:7" ht="13">
      <c r="A173" s="2">
        <v>4111</v>
      </c>
      <c r="B173" s="2" t="s">
        <v>22</v>
      </c>
      <c r="C173" s="2" t="s">
        <v>29</v>
      </c>
      <c r="D173" s="2" t="s">
        <v>9</v>
      </c>
      <c r="E173" s="5">
        <v>44048</v>
      </c>
      <c r="F173" s="3"/>
      <c r="G173" s="2"/>
    </row>
    <row r="174" spans="1:7" ht="13">
      <c r="A174" s="2">
        <v>4112</v>
      </c>
      <c r="B174" s="2" t="s">
        <v>22</v>
      </c>
      <c r="C174" s="2" t="s">
        <v>23</v>
      </c>
      <c r="D174" s="2" t="s">
        <v>9</v>
      </c>
      <c r="E174" s="5">
        <v>43918</v>
      </c>
      <c r="F174" s="3"/>
      <c r="G174" s="2"/>
    </row>
    <row r="175" spans="1:7" ht="13">
      <c r="A175" s="2">
        <v>4113</v>
      </c>
      <c r="B175" s="2" t="s">
        <v>22</v>
      </c>
      <c r="C175" s="2" t="s">
        <v>32</v>
      </c>
      <c r="D175" s="2" t="s">
        <v>9</v>
      </c>
      <c r="E175" s="5">
        <v>44141</v>
      </c>
      <c r="F175" s="3">
        <v>44545</v>
      </c>
      <c r="G175" s="2" t="s">
        <v>13</v>
      </c>
    </row>
    <row r="176" spans="1:7" ht="13">
      <c r="A176" s="2">
        <v>4114</v>
      </c>
      <c r="B176" s="2" t="s">
        <v>22</v>
      </c>
      <c r="C176" s="2" t="s">
        <v>23</v>
      </c>
      <c r="D176" s="2" t="s">
        <v>9</v>
      </c>
      <c r="E176" s="5">
        <v>44513</v>
      </c>
      <c r="F176" s="3"/>
      <c r="G176" s="2"/>
    </row>
    <row r="177" spans="1:7" ht="13">
      <c r="A177" s="2">
        <v>4115</v>
      </c>
      <c r="B177" s="2" t="s">
        <v>22</v>
      </c>
      <c r="C177" s="2" t="s">
        <v>24</v>
      </c>
      <c r="D177" s="2" t="s">
        <v>9</v>
      </c>
      <c r="E177" s="5">
        <v>44289</v>
      </c>
      <c r="F177" s="3"/>
      <c r="G177" s="2"/>
    </row>
    <row r="178" spans="1:7" ht="13">
      <c r="A178" s="2">
        <v>4116</v>
      </c>
      <c r="B178" s="2" t="s">
        <v>22</v>
      </c>
      <c r="C178" s="2" t="s">
        <v>32</v>
      </c>
      <c r="D178" s="2" t="s">
        <v>9</v>
      </c>
      <c r="E178" s="5">
        <v>44604</v>
      </c>
      <c r="F178" s="3"/>
      <c r="G178" s="2"/>
    </row>
    <row r="179" spans="1:7" ht="13">
      <c r="A179" s="2">
        <v>4117</v>
      </c>
      <c r="B179" s="2" t="s">
        <v>22</v>
      </c>
      <c r="C179" s="2" t="s">
        <v>32</v>
      </c>
      <c r="D179" s="2" t="s">
        <v>36</v>
      </c>
      <c r="E179" s="5">
        <v>43882</v>
      </c>
      <c r="F179" s="3">
        <v>44682</v>
      </c>
      <c r="G179" s="2" t="s">
        <v>14</v>
      </c>
    </row>
    <row r="180" spans="1:7" ht="13">
      <c r="A180" s="2">
        <v>4118</v>
      </c>
      <c r="B180" s="2" t="s">
        <v>22</v>
      </c>
      <c r="C180" s="2" t="s">
        <v>29</v>
      </c>
      <c r="D180" s="2" t="s">
        <v>9</v>
      </c>
      <c r="E180" s="5">
        <v>43905</v>
      </c>
      <c r="F180" s="3"/>
      <c r="G180" s="2"/>
    </row>
    <row r="181" spans="1:7" ht="13">
      <c r="A181" s="2">
        <v>4119</v>
      </c>
      <c r="B181" s="2" t="s">
        <v>22</v>
      </c>
      <c r="C181" s="2" t="s">
        <v>35</v>
      </c>
      <c r="D181" s="2" t="s">
        <v>9</v>
      </c>
      <c r="E181" s="5">
        <v>44489</v>
      </c>
      <c r="F181" s="3"/>
      <c r="G181" s="2"/>
    </row>
    <row r="182" spans="1:7" ht="13">
      <c r="A182" s="2">
        <v>4120</v>
      </c>
      <c r="B182" s="2" t="s">
        <v>22</v>
      </c>
      <c r="C182" s="2" t="s">
        <v>24</v>
      </c>
      <c r="D182" s="2" t="s">
        <v>9</v>
      </c>
      <c r="E182" s="5">
        <v>44469</v>
      </c>
      <c r="F182" s="3"/>
      <c r="G182" s="2"/>
    </row>
    <row r="183" spans="1:7" ht="13">
      <c r="A183" s="2">
        <v>4121</v>
      </c>
      <c r="B183" s="2" t="s">
        <v>22</v>
      </c>
      <c r="C183" s="2" t="s">
        <v>31</v>
      </c>
      <c r="D183" s="2" t="s">
        <v>9</v>
      </c>
      <c r="E183" s="5">
        <v>43927</v>
      </c>
      <c r="F183" s="3"/>
      <c r="G183" s="2"/>
    </row>
    <row r="184" spans="1:7" ht="13">
      <c r="A184" s="2">
        <v>5001</v>
      </c>
      <c r="B184" s="2" t="s">
        <v>37</v>
      </c>
      <c r="C184" s="2" t="s">
        <v>38</v>
      </c>
      <c r="D184" s="2" t="s">
        <v>16</v>
      </c>
      <c r="E184" s="5">
        <v>44246</v>
      </c>
      <c r="F184" s="3"/>
      <c r="G184" s="2"/>
    </row>
    <row r="185" spans="1:7" ht="13">
      <c r="A185" s="2">
        <v>5002</v>
      </c>
      <c r="B185" s="2" t="s">
        <v>37</v>
      </c>
      <c r="C185" s="2" t="s">
        <v>39</v>
      </c>
      <c r="D185" s="2" t="s">
        <v>9</v>
      </c>
      <c r="E185" s="5">
        <v>43886</v>
      </c>
      <c r="F185" s="3"/>
      <c r="G185" s="2"/>
    </row>
    <row r="186" spans="1:7" ht="13">
      <c r="A186" s="2">
        <v>5003</v>
      </c>
      <c r="B186" s="2" t="s">
        <v>37</v>
      </c>
      <c r="C186" s="2" t="s">
        <v>39</v>
      </c>
      <c r="D186" s="2" t="s">
        <v>9</v>
      </c>
      <c r="E186" s="5">
        <v>44574</v>
      </c>
      <c r="F186" s="3">
        <v>44682</v>
      </c>
      <c r="G186" s="2" t="s">
        <v>13</v>
      </c>
    </row>
    <row r="187" spans="1:7" ht="13">
      <c r="A187" s="2">
        <v>5004</v>
      </c>
      <c r="B187" s="2" t="s">
        <v>37</v>
      </c>
      <c r="C187" s="2" t="s">
        <v>38</v>
      </c>
      <c r="D187" s="2" t="s">
        <v>9</v>
      </c>
      <c r="E187" s="5">
        <v>44611</v>
      </c>
      <c r="F187" s="2"/>
      <c r="G187" s="2"/>
    </row>
    <row r="188" spans="1:7" ht="13">
      <c r="A188" s="2">
        <v>5005</v>
      </c>
      <c r="B188" s="2" t="s">
        <v>37</v>
      </c>
      <c r="C188" s="2" t="s">
        <v>39</v>
      </c>
      <c r="D188" s="2" t="s">
        <v>16</v>
      </c>
      <c r="E188" s="5">
        <v>43978</v>
      </c>
      <c r="F188" s="2"/>
      <c r="G188" s="2"/>
    </row>
    <row r="189" spans="1:7" ht="13">
      <c r="A189" s="2">
        <v>5006</v>
      </c>
      <c r="B189" s="2" t="s">
        <v>37</v>
      </c>
      <c r="C189" s="2" t="s">
        <v>39</v>
      </c>
      <c r="D189" s="2" t="s">
        <v>16</v>
      </c>
      <c r="E189" s="5">
        <v>44167</v>
      </c>
      <c r="F189" s="2"/>
      <c r="G189" s="2"/>
    </row>
    <row r="190" spans="1:7" ht="13">
      <c r="A190" s="2">
        <v>5007</v>
      </c>
      <c r="B190" s="2" t="s">
        <v>37</v>
      </c>
      <c r="C190" s="2" t="s">
        <v>39</v>
      </c>
      <c r="D190" s="2" t="s">
        <v>9</v>
      </c>
      <c r="E190" s="5">
        <v>44442</v>
      </c>
      <c r="F190" s="2"/>
      <c r="G190" s="2"/>
    </row>
    <row r="191" spans="1:7" ht="13">
      <c r="A191" s="2">
        <v>5008</v>
      </c>
      <c r="B191" s="2" t="s">
        <v>37</v>
      </c>
      <c r="C191" s="2" t="s">
        <v>39</v>
      </c>
      <c r="D191" s="2" t="s">
        <v>9</v>
      </c>
      <c r="E191" s="5">
        <v>44214</v>
      </c>
      <c r="F191" s="2"/>
      <c r="G191" s="2"/>
    </row>
    <row r="192" spans="1:7" ht="13">
      <c r="A192" s="2">
        <v>5009</v>
      </c>
      <c r="B192" s="2" t="s">
        <v>37</v>
      </c>
      <c r="C192" s="2" t="s">
        <v>39</v>
      </c>
      <c r="D192" s="2" t="s">
        <v>9</v>
      </c>
      <c r="E192" s="5">
        <v>44123</v>
      </c>
      <c r="F192" s="3">
        <v>44621</v>
      </c>
      <c r="G192" s="2" t="s">
        <v>13</v>
      </c>
    </row>
    <row r="193" spans="1:7" ht="13">
      <c r="A193" s="2">
        <v>5010</v>
      </c>
      <c r="B193" s="2" t="s">
        <v>37</v>
      </c>
      <c r="C193" s="2" t="s">
        <v>38</v>
      </c>
      <c r="D193" s="2" t="s">
        <v>16</v>
      </c>
      <c r="E193" s="5">
        <v>44447</v>
      </c>
      <c r="F193" s="3"/>
      <c r="G193" s="2"/>
    </row>
    <row r="194" spans="1:7" ht="13">
      <c r="A194" s="2">
        <v>5011</v>
      </c>
      <c r="B194" s="2" t="s">
        <v>37</v>
      </c>
      <c r="C194" s="2" t="s">
        <v>39</v>
      </c>
      <c r="D194" s="2" t="s">
        <v>9</v>
      </c>
      <c r="E194" s="5">
        <v>44348</v>
      </c>
      <c r="F194" s="3"/>
      <c r="G194" s="2"/>
    </row>
    <row r="195" spans="1:7" ht="13">
      <c r="A195" s="2">
        <v>5012</v>
      </c>
      <c r="B195" s="2" t="s">
        <v>37</v>
      </c>
      <c r="C195" s="2" t="s">
        <v>39</v>
      </c>
      <c r="D195" s="2" t="s">
        <v>9</v>
      </c>
      <c r="E195" s="5">
        <v>44403</v>
      </c>
      <c r="F195" s="3"/>
      <c r="G195" s="2"/>
    </row>
    <row r="196" spans="1:7" ht="13">
      <c r="A196" s="2">
        <v>5013</v>
      </c>
      <c r="B196" s="2" t="s">
        <v>37</v>
      </c>
      <c r="C196" s="2" t="s">
        <v>39</v>
      </c>
      <c r="D196" s="2" t="s">
        <v>9</v>
      </c>
      <c r="E196" s="5">
        <v>43883</v>
      </c>
      <c r="F196" s="3">
        <v>44180</v>
      </c>
      <c r="G196" s="2" t="s">
        <v>14</v>
      </c>
    </row>
    <row r="197" spans="1:7" ht="13">
      <c r="A197" s="2">
        <v>5014</v>
      </c>
      <c r="B197" s="2" t="s">
        <v>37</v>
      </c>
      <c r="C197" s="2" t="s">
        <v>39</v>
      </c>
      <c r="D197" s="2" t="s">
        <v>9</v>
      </c>
      <c r="E197" s="5">
        <v>43862</v>
      </c>
      <c r="F197" s="3">
        <v>44511</v>
      </c>
      <c r="G197" s="2" t="s">
        <v>14</v>
      </c>
    </row>
    <row r="198" spans="1:7" ht="13">
      <c r="A198" s="2">
        <v>5015</v>
      </c>
      <c r="B198" s="2" t="s">
        <v>37</v>
      </c>
      <c r="C198" s="2" t="s">
        <v>39</v>
      </c>
      <c r="D198" s="2" t="s">
        <v>9</v>
      </c>
      <c r="E198" s="5">
        <v>44468</v>
      </c>
      <c r="F198" s="3"/>
      <c r="G198" s="2"/>
    </row>
    <row r="199" spans="1:7" ht="13">
      <c r="A199" s="2">
        <v>5016</v>
      </c>
      <c r="B199" s="2" t="s">
        <v>37</v>
      </c>
      <c r="C199" s="2" t="s">
        <v>38</v>
      </c>
      <c r="D199" s="2" t="s">
        <v>9</v>
      </c>
      <c r="E199" s="5">
        <v>44652</v>
      </c>
      <c r="F199" s="3"/>
      <c r="G199" s="2"/>
    </row>
    <row r="200" spans="1:7" ht="13">
      <c r="A200" s="2">
        <v>5017</v>
      </c>
      <c r="B200" s="2" t="s">
        <v>37</v>
      </c>
      <c r="C200" s="2" t="s">
        <v>39</v>
      </c>
      <c r="D200" s="2" t="s">
        <v>9</v>
      </c>
      <c r="E200" s="5">
        <v>44058</v>
      </c>
      <c r="F200" s="3"/>
      <c r="G200" s="2"/>
    </row>
    <row r="201" spans="1:7" ht="13">
      <c r="A201" s="2">
        <v>5018</v>
      </c>
      <c r="B201" s="2" t="s">
        <v>37</v>
      </c>
      <c r="C201" s="2" t="s">
        <v>38</v>
      </c>
      <c r="D201" s="2" t="s">
        <v>9</v>
      </c>
      <c r="E201" s="5">
        <v>44536</v>
      </c>
      <c r="F201" s="3">
        <v>44680</v>
      </c>
      <c r="G201" s="2" t="s">
        <v>14</v>
      </c>
    </row>
    <row r="202" spans="1:7" ht="13">
      <c r="A202" s="2">
        <v>5019</v>
      </c>
      <c r="B202" s="2" t="s">
        <v>37</v>
      </c>
      <c r="C202" s="2" t="s">
        <v>39</v>
      </c>
      <c r="D202" s="2" t="s">
        <v>9</v>
      </c>
      <c r="E202" s="5">
        <v>44606</v>
      </c>
      <c r="F202" s="3">
        <v>44682</v>
      </c>
      <c r="G202" s="2" t="s">
        <v>13</v>
      </c>
    </row>
    <row r="203" spans="1:7" ht="13">
      <c r="A203" s="2">
        <v>5020</v>
      </c>
      <c r="B203" s="2" t="s">
        <v>37</v>
      </c>
      <c r="C203" s="2" t="s">
        <v>38</v>
      </c>
      <c r="D203" s="2" t="s">
        <v>9</v>
      </c>
      <c r="E203" s="5">
        <v>44436</v>
      </c>
      <c r="F203" s="3"/>
      <c r="G203" s="2"/>
    </row>
    <row r="204" spans="1:7" ht="13">
      <c r="A204" s="2">
        <v>5021</v>
      </c>
      <c r="B204" s="2" t="s">
        <v>37</v>
      </c>
      <c r="C204" s="2" t="s">
        <v>39</v>
      </c>
      <c r="D204" s="2" t="s">
        <v>9</v>
      </c>
      <c r="E204" s="5">
        <v>44569</v>
      </c>
      <c r="F204" s="3"/>
      <c r="G204" s="2"/>
    </row>
    <row r="205" spans="1:7" ht="13">
      <c r="A205" s="2">
        <v>5022</v>
      </c>
      <c r="B205" s="2" t="s">
        <v>37</v>
      </c>
      <c r="C205" s="2" t="s">
        <v>39</v>
      </c>
      <c r="D205" s="2" t="s">
        <v>9</v>
      </c>
      <c r="E205" s="5">
        <v>44153</v>
      </c>
      <c r="F205" s="3">
        <v>44550</v>
      </c>
      <c r="G205" s="2" t="s">
        <v>13</v>
      </c>
    </row>
    <row r="206" spans="1:7" ht="13">
      <c r="A206" s="2">
        <v>5023</v>
      </c>
      <c r="B206" s="2" t="s">
        <v>37</v>
      </c>
      <c r="C206" s="2" t="s">
        <v>38</v>
      </c>
      <c r="D206" s="2" t="s">
        <v>9</v>
      </c>
      <c r="E206" s="5">
        <v>44506</v>
      </c>
      <c r="F206" s="3"/>
      <c r="G206" s="2"/>
    </row>
    <row r="207" spans="1:7" ht="13">
      <c r="A207" s="2">
        <v>5024</v>
      </c>
      <c r="B207" s="2" t="s">
        <v>37</v>
      </c>
      <c r="C207" s="2" t="s">
        <v>38</v>
      </c>
      <c r="D207" s="2" t="s">
        <v>17</v>
      </c>
      <c r="E207" s="5">
        <v>44301</v>
      </c>
      <c r="F207" s="3"/>
      <c r="G207" s="2"/>
    </row>
    <row r="208" spans="1:7" ht="13">
      <c r="A208" s="2">
        <v>5025</v>
      </c>
      <c r="B208" s="2" t="s">
        <v>37</v>
      </c>
      <c r="C208" s="2" t="s">
        <v>39</v>
      </c>
      <c r="D208" s="2" t="s">
        <v>9</v>
      </c>
      <c r="E208" s="5">
        <v>44428</v>
      </c>
      <c r="F208" s="3">
        <v>44576</v>
      </c>
      <c r="G208" s="2" t="s">
        <v>14</v>
      </c>
    </row>
    <row r="209" spans="1:7" ht="13">
      <c r="A209" s="2">
        <v>5026</v>
      </c>
      <c r="B209" s="2" t="s">
        <v>37</v>
      </c>
      <c r="C209" s="2" t="s">
        <v>39</v>
      </c>
      <c r="D209" s="2" t="s">
        <v>17</v>
      </c>
      <c r="E209" s="5">
        <v>44319</v>
      </c>
      <c r="F209" s="3"/>
      <c r="G209" s="2"/>
    </row>
    <row r="210" spans="1:7" ht="13">
      <c r="A210" s="2">
        <v>5027</v>
      </c>
      <c r="B210" s="2" t="s">
        <v>37</v>
      </c>
      <c r="C210" s="2" t="s">
        <v>39</v>
      </c>
      <c r="D210" s="2" t="s">
        <v>17</v>
      </c>
      <c r="E210" s="5">
        <v>44265</v>
      </c>
      <c r="F210" s="3"/>
      <c r="G210" s="2"/>
    </row>
    <row r="211" spans="1:7" ht="13">
      <c r="A211" s="2">
        <v>5028</v>
      </c>
      <c r="B211" s="2" t="s">
        <v>37</v>
      </c>
      <c r="C211" s="2" t="s">
        <v>38</v>
      </c>
      <c r="D211" s="2" t="s">
        <v>17</v>
      </c>
      <c r="E211" s="5">
        <v>44165</v>
      </c>
      <c r="F211" s="3"/>
      <c r="G211" s="2"/>
    </row>
  </sheetData>
  <autoFilter ref="A1:G211" xr:uid="{00000000-0001-0000-0000-000000000000}"/>
  <pageMargins left="0.7" right="0.7" top="0.75" bottom="0.75" header="0.3" footer="0.3"/>
  <ignoredErrors>
    <ignoredError sqref="J2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4"/>
  <sheetViews>
    <sheetView workbookViewId="0">
      <selection activeCell="M111" sqref="M103:M111"/>
    </sheetView>
  </sheetViews>
  <sheetFormatPr baseColWidth="10" defaultColWidth="12.6640625" defaultRowHeight="15.75" customHeight="1"/>
  <cols>
    <col min="2" max="2" width="21.1640625" customWidth="1"/>
    <col min="3" max="3" width="18.1640625" customWidth="1"/>
    <col min="5" max="6" width="16.1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81</v>
      </c>
      <c r="G1" s="1" t="s">
        <v>82</v>
      </c>
    </row>
    <row r="2" spans="1:7" ht="15.75" customHeight="1">
      <c r="A2" s="2">
        <v>1001</v>
      </c>
      <c r="B2" s="2" t="s">
        <v>7</v>
      </c>
      <c r="C2" s="2" t="s">
        <v>8</v>
      </c>
      <c r="D2" s="2" t="s">
        <v>9</v>
      </c>
      <c r="E2" s="2" t="s">
        <v>86</v>
      </c>
      <c r="F2" s="2" t="s">
        <v>93</v>
      </c>
      <c r="G2" s="2">
        <v>5</v>
      </c>
    </row>
    <row r="3" spans="1:7" ht="15.75" customHeight="1">
      <c r="A3" s="2">
        <v>1003</v>
      </c>
      <c r="B3" s="2" t="s">
        <v>7</v>
      </c>
      <c r="C3" s="2" t="s">
        <v>10</v>
      </c>
      <c r="D3" s="2" t="s">
        <v>9</v>
      </c>
      <c r="E3" s="2" t="s">
        <v>87</v>
      </c>
      <c r="F3" s="2" t="s">
        <v>91</v>
      </c>
      <c r="G3" s="8">
        <v>4</v>
      </c>
    </row>
    <row r="4" spans="1:7" ht="15.75" customHeight="1">
      <c r="A4" s="2">
        <v>1005</v>
      </c>
      <c r="B4" s="2" t="s">
        <v>7</v>
      </c>
      <c r="C4" s="2" t="s">
        <v>11</v>
      </c>
      <c r="D4" s="2" t="s">
        <v>9</v>
      </c>
      <c r="E4" s="2" t="s">
        <v>87</v>
      </c>
      <c r="F4" s="2" t="s">
        <v>93</v>
      </c>
      <c r="G4" s="8">
        <v>6</v>
      </c>
    </row>
    <row r="5" spans="1:7" ht="15.75" customHeight="1">
      <c r="A5" s="2">
        <v>1008</v>
      </c>
      <c r="B5" s="2" t="s">
        <v>7</v>
      </c>
      <c r="C5" s="2" t="s">
        <v>12</v>
      </c>
      <c r="D5" s="2" t="s">
        <v>9</v>
      </c>
      <c r="E5" s="2" t="s">
        <v>86</v>
      </c>
      <c r="F5" s="2" t="s">
        <v>93</v>
      </c>
      <c r="G5" s="2">
        <v>5</v>
      </c>
    </row>
    <row r="6" spans="1:7" ht="15.75" customHeight="1">
      <c r="A6" s="2">
        <v>1011</v>
      </c>
      <c r="B6" s="2" t="s">
        <v>7</v>
      </c>
      <c r="C6" s="2" t="s">
        <v>10</v>
      </c>
      <c r="D6" s="2" t="s">
        <v>9</v>
      </c>
      <c r="E6" s="2" t="s">
        <v>87</v>
      </c>
      <c r="F6" s="2" t="s">
        <v>91</v>
      </c>
      <c r="G6" s="8">
        <v>6</v>
      </c>
    </row>
    <row r="7" spans="1:7" ht="15.75" customHeight="1">
      <c r="A7" s="2">
        <v>1012</v>
      </c>
      <c r="B7" s="2" t="s">
        <v>7</v>
      </c>
      <c r="C7" s="2" t="s">
        <v>8</v>
      </c>
      <c r="D7" s="2" t="s">
        <v>9</v>
      </c>
      <c r="E7" s="2" t="s">
        <v>86</v>
      </c>
      <c r="F7" s="2" t="s">
        <v>84</v>
      </c>
      <c r="G7" s="2">
        <v>10</v>
      </c>
    </row>
    <row r="8" spans="1:7" ht="15.75" customHeight="1">
      <c r="A8" s="2">
        <v>1014</v>
      </c>
      <c r="B8" s="2" t="s">
        <v>7</v>
      </c>
      <c r="C8" s="2" t="s">
        <v>11</v>
      </c>
      <c r="D8" s="2" t="s">
        <v>9</v>
      </c>
      <c r="E8" s="2" t="s">
        <v>87</v>
      </c>
      <c r="F8" s="2" t="s">
        <v>90</v>
      </c>
      <c r="G8" s="2">
        <v>3</v>
      </c>
    </row>
    <row r="9" spans="1:7" ht="15.75" customHeight="1">
      <c r="A9" s="2">
        <v>1015</v>
      </c>
      <c r="B9" s="2" t="s">
        <v>7</v>
      </c>
      <c r="C9" s="2" t="s">
        <v>10</v>
      </c>
      <c r="D9" s="2" t="s">
        <v>9</v>
      </c>
      <c r="E9" s="2" t="s">
        <v>88</v>
      </c>
      <c r="F9" s="2" t="s">
        <v>84</v>
      </c>
      <c r="G9" s="2">
        <v>3</v>
      </c>
    </row>
    <row r="10" spans="1:7" ht="15.75" customHeight="1">
      <c r="A10" s="2">
        <v>1016</v>
      </c>
      <c r="B10" s="2" t="s">
        <v>7</v>
      </c>
      <c r="C10" s="2" t="s">
        <v>11</v>
      </c>
      <c r="D10" s="2" t="s">
        <v>9</v>
      </c>
      <c r="E10" s="2" t="s">
        <v>88</v>
      </c>
      <c r="F10" s="2" t="s">
        <v>84</v>
      </c>
      <c r="G10" s="2">
        <v>2</v>
      </c>
    </row>
    <row r="11" spans="1:7" ht="15.75" customHeight="1">
      <c r="A11" s="2">
        <v>1016</v>
      </c>
      <c r="B11" s="2" t="s">
        <v>7</v>
      </c>
      <c r="C11" s="2" t="s">
        <v>11</v>
      </c>
      <c r="D11" s="2" t="s">
        <v>9</v>
      </c>
      <c r="E11" s="2" t="s">
        <v>86</v>
      </c>
      <c r="F11" s="2" t="s">
        <v>92</v>
      </c>
      <c r="G11" s="2">
        <v>5</v>
      </c>
    </row>
    <row r="12" spans="1:7" ht="15.75" customHeight="1">
      <c r="A12" s="2">
        <v>1018</v>
      </c>
      <c r="B12" s="2" t="s">
        <v>7</v>
      </c>
      <c r="C12" s="2" t="s">
        <v>10</v>
      </c>
      <c r="D12" s="2" t="s">
        <v>9</v>
      </c>
      <c r="E12" s="2" t="s">
        <v>87</v>
      </c>
      <c r="F12" s="2" t="s">
        <v>92</v>
      </c>
      <c r="G12" s="8">
        <v>6</v>
      </c>
    </row>
    <row r="13" spans="1:7" ht="15.75" customHeight="1">
      <c r="A13" s="2">
        <v>1020</v>
      </c>
      <c r="B13" s="2" t="s">
        <v>7</v>
      </c>
      <c r="C13" s="2" t="s">
        <v>8</v>
      </c>
      <c r="D13" s="2" t="s">
        <v>9</v>
      </c>
      <c r="E13" s="7" t="s">
        <v>87</v>
      </c>
      <c r="F13" s="2" t="s">
        <v>84</v>
      </c>
      <c r="G13" s="2">
        <v>6</v>
      </c>
    </row>
    <row r="14" spans="1:7" ht="15.75" customHeight="1">
      <c r="A14" s="2">
        <v>1020</v>
      </c>
      <c r="B14" s="2" t="s">
        <v>7</v>
      </c>
      <c r="C14" s="2" t="s">
        <v>8</v>
      </c>
      <c r="D14" s="2" t="s">
        <v>9</v>
      </c>
      <c r="E14" s="2" t="s">
        <v>87</v>
      </c>
      <c r="F14" s="2" t="s">
        <v>90</v>
      </c>
      <c r="G14" s="2">
        <v>4</v>
      </c>
    </row>
    <row r="15" spans="1:7" ht="15.75" customHeight="1">
      <c r="A15" s="2">
        <v>1023</v>
      </c>
      <c r="B15" s="2" t="s">
        <v>7</v>
      </c>
      <c r="C15" s="2" t="s">
        <v>10</v>
      </c>
      <c r="D15" s="2" t="s">
        <v>9</v>
      </c>
      <c r="E15" s="2" t="s">
        <v>87</v>
      </c>
      <c r="F15" s="2" t="s">
        <v>90</v>
      </c>
      <c r="G15" s="2">
        <v>6</v>
      </c>
    </row>
    <row r="16" spans="1:7" ht="15.75" customHeight="1">
      <c r="A16" s="2">
        <v>2001</v>
      </c>
      <c r="B16" s="2" t="s">
        <v>15</v>
      </c>
      <c r="C16" s="2" t="s">
        <v>15</v>
      </c>
      <c r="D16" s="2" t="s">
        <v>9</v>
      </c>
      <c r="E16" s="2" t="s">
        <v>86</v>
      </c>
      <c r="F16" s="2" t="s">
        <v>93</v>
      </c>
      <c r="G16" s="2">
        <v>7</v>
      </c>
    </row>
    <row r="17" spans="1:7" ht="15.75" customHeight="1">
      <c r="A17" s="2">
        <v>2003</v>
      </c>
      <c r="B17" s="2" t="s">
        <v>15</v>
      </c>
      <c r="C17" s="2" t="s">
        <v>15</v>
      </c>
      <c r="D17" s="2" t="s">
        <v>16</v>
      </c>
      <c r="E17" s="2" t="s">
        <v>83</v>
      </c>
      <c r="F17" s="2" t="s">
        <v>84</v>
      </c>
      <c r="G17" s="2">
        <v>21</v>
      </c>
    </row>
    <row r="18" spans="1:7" ht="15.75" customHeight="1">
      <c r="A18" s="2">
        <v>2003</v>
      </c>
      <c r="B18" s="2" t="s">
        <v>15</v>
      </c>
      <c r="C18" s="2" t="s">
        <v>15</v>
      </c>
      <c r="D18" s="2" t="s">
        <v>16</v>
      </c>
      <c r="E18" s="2" t="s">
        <v>83</v>
      </c>
      <c r="F18" s="2" t="s">
        <v>89</v>
      </c>
      <c r="G18" s="2">
        <v>20</v>
      </c>
    </row>
    <row r="19" spans="1:7" ht="15.75" customHeight="1">
      <c r="A19" s="2">
        <v>2003</v>
      </c>
      <c r="B19" s="2" t="s">
        <v>15</v>
      </c>
      <c r="C19" s="2" t="s">
        <v>15</v>
      </c>
      <c r="D19" s="2" t="s">
        <v>16</v>
      </c>
      <c r="E19" s="2" t="s">
        <v>83</v>
      </c>
      <c r="F19" s="2" t="s">
        <v>90</v>
      </c>
      <c r="G19" s="2">
        <v>14</v>
      </c>
    </row>
    <row r="20" spans="1:7" ht="15.75" customHeight="1">
      <c r="A20" s="2">
        <v>2003</v>
      </c>
      <c r="B20" s="2" t="s">
        <v>15</v>
      </c>
      <c r="C20" s="2" t="s">
        <v>15</v>
      </c>
      <c r="D20" s="2" t="s">
        <v>16</v>
      </c>
      <c r="E20" s="2" t="s">
        <v>87</v>
      </c>
      <c r="F20" s="2" t="s">
        <v>93</v>
      </c>
      <c r="G20" s="8">
        <v>7</v>
      </c>
    </row>
    <row r="21" spans="1:7" ht="15.75" customHeight="1">
      <c r="A21" s="2">
        <v>2006</v>
      </c>
      <c r="B21" s="2" t="s">
        <v>15</v>
      </c>
      <c r="C21" s="2" t="s">
        <v>15</v>
      </c>
      <c r="D21" s="2" t="s">
        <v>16</v>
      </c>
      <c r="E21" s="2" t="s">
        <v>86</v>
      </c>
      <c r="F21" s="2" t="s">
        <v>93</v>
      </c>
      <c r="G21" s="2">
        <v>4</v>
      </c>
    </row>
    <row r="22" spans="1:7" ht="15.75" customHeight="1">
      <c r="A22" s="2">
        <v>2008</v>
      </c>
      <c r="B22" s="2" t="s">
        <v>15</v>
      </c>
      <c r="C22" s="2" t="s">
        <v>15</v>
      </c>
      <c r="D22" s="2" t="s">
        <v>9</v>
      </c>
      <c r="E22" s="2" t="s">
        <v>87</v>
      </c>
      <c r="F22" s="2" t="s">
        <v>90</v>
      </c>
      <c r="G22" s="2">
        <v>7</v>
      </c>
    </row>
    <row r="23" spans="1:7" ht="15.75" customHeight="1">
      <c r="A23" s="2">
        <v>2010</v>
      </c>
      <c r="B23" s="2" t="s">
        <v>15</v>
      </c>
      <c r="C23" s="2" t="s">
        <v>15</v>
      </c>
      <c r="D23" s="2" t="s">
        <v>9</v>
      </c>
      <c r="E23" s="2" t="s">
        <v>86</v>
      </c>
      <c r="F23" s="2" t="s">
        <v>91</v>
      </c>
      <c r="G23" s="8">
        <v>5</v>
      </c>
    </row>
    <row r="24" spans="1:7" ht="15.75" customHeight="1">
      <c r="A24" s="2">
        <v>2011</v>
      </c>
      <c r="B24" s="2" t="s">
        <v>15</v>
      </c>
      <c r="C24" s="2" t="s">
        <v>15</v>
      </c>
      <c r="D24" s="2" t="s">
        <v>9</v>
      </c>
      <c r="E24" s="2" t="s">
        <v>86</v>
      </c>
      <c r="F24" s="2" t="s">
        <v>84</v>
      </c>
      <c r="G24" s="2">
        <v>7</v>
      </c>
    </row>
    <row r="25" spans="1:7" ht="15.75" customHeight="1">
      <c r="A25" s="2">
        <v>2011</v>
      </c>
      <c r="B25" s="2" t="s">
        <v>15</v>
      </c>
      <c r="C25" s="2" t="s">
        <v>15</v>
      </c>
      <c r="D25" s="2" t="s">
        <v>9</v>
      </c>
      <c r="E25" s="2" t="s">
        <v>86</v>
      </c>
      <c r="F25" s="2" t="s">
        <v>89</v>
      </c>
      <c r="G25" s="2">
        <v>6</v>
      </c>
    </row>
    <row r="26" spans="1:7" ht="15.75" customHeight="1">
      <c r="A26" s="2">
        <v>2012</v>
      </c>
      <c r="B26" s="2" t="s">
        <v>15</v>
      </c>
      <c r="C26" s="2" t="s">
        <v>15</v>
      </c>
      <c r="D26" s="2" t="s">
        <v>9</v>
      </c>
      <c r="E26" s="2" t="s">
        <v>87</v>
      </c>
      <c r="F26" s="2" t="s">
        <v>90</v>
      </c>
      <c r="G26" s="2">
        <v>9</v>
      </c>
    </row>
    <row r="27" spans="1:7" ht="15.75" customHeight="1">
      <c r="A27" s="2">
        <v>2013</v>
      </c>
      <c r="B27" s="2" t="s">
        <v>15</v>
      </c>
      <c r="C27" s="2" t="s">
        <v>15</v>
      </c>
      <c r="D27" s="2" t="s">
        <v>9</v>
      </c>
      <c r="E27" s="2" t="s">
        <v>87</v>
      </c>
      <c r="F27" s="2" t="s">
        <v>89</v>
      </c>
      <c r="G27" s="2">
        <v>6</v>
      </c>
    </row>
    <row r="28" spans="1:7" ht="15.75" customHeight="1">
      <c r="A28" s="2">
        <v>2013</v>
      </c>
      <c r="B28" s="2" t="s">
        <v>15</v>
      </c>
      <c r="C28" s="2" t="s">
        <v>15</v>
      </c>
      <c r="D28" s="2" t="s">
        <v>9</v>
      </c>
      <c r="E28" s="2" t="s">
        <v>87</v>
      </c>
      <c r="F28" s="2" t="s">
        <v>90</v>
      </c>
      <c r="G28" s="2">
        <v>10</v>
      </c>
    </row>
    <row r="29" spans="1:7" ht="15.75" customHeight="1">
      <c r="A29" s="2">
        <v>2015</v>
      </c>
      <c r="B29" s="2" t="s">
        <v>15</v>
      </c>
      <c r="C29" s="2" t="s">
        <v>15</v>
      </c>
      <c r="D29" s="2" t="s">
        <v>17</v>
      </c>
      <c r="E29" s="2" t="s">
        <v>86</v>
      </c>
      <c r="F29" s="2" t="s">
        <v>92</v>
      </c>
      <c r="G29" s="2">
        <v>8</v>
      </c>
    </row>
    <row r="30" spans="1:7" ht="15.75" customHeight="1">
      <c r="A30" s="2">
        <v>2016</v>
      </c>
      <c r="B30" s="2" t="s">
        <v>15</v>
      </c>
      <c r="C30" s="2" t="s">
        <v>15</v>
      </c>
      <c r="D30" s="2" t="s">
        <v>16</v>
      </c>
      <c r="E30" s="2" t="s">
        <v>86</v>
      </c>
      <c r="F30" s="2" t="s">
        <v>89</v>
      </c>
      <c r="G30" s="2">
        <v>5</v>
      </c>
    </row>
    <row r="31" spans="1:7" ht="15.75" customHeight="1">
      <c r="A31" s="2">
        <v>2017</v>
      </c>
      <c r="B31" s="2" t="s">
        <v>15</v>
      </c>
      <c r="C31" s="2" t="s">
        <v>15</v>
      </c>
      <c r="D31" s="2" t="s">
        <v>9</v>
      </c>
      <c r="E31" s="2" t="s">
        <v>86</v>
      </c>
      <c r="F31" s="2" t="s">
        <v>93</v>
      </c>
      <c r="G31" s="2">
        <v>10</v>
      </c>
    </row>
    <row r="32" spans="1:7" ht="15.75" customHeight="1">
      <c r="A32" s="2">
        <v>2019</v>
      </c>
      <c r="B32" s="2" t="s">
        <v>15</v>
      </c>
      <c r="C32" s="2" t="s">
        <v>15</v>
      </c>
      <c r="D32" s="2" t="s">
        <v>9</v>
      </c>
      <c r="E32" s="2" t="s">
        <v>86</v>
      </c>
      <c r="F32" s="2" t="s">
        <v>90</v>
      </c>
      <c r="G32" s="2">
        <v>5</v>
      </c>
    </row>
    <row r="33" spans="1:7" ht="15.75" customHeight="1">
      <c r="A33" s="2">
        <v>2021</v>
      </c>
      <c r="B33" s="2" t="s">
        <v>15</v>
      </c>
      <c r="C33" s="2" t="s">
        <v>15</v>
      </c>
      <c r="D33" s="2" t="s">
        <v>9</v>
      </c>
      <c r="E33" s="2" t="s">
        <v>86</v>
      </c>
      <c r="F33" s="2" t="s">
        <v>91</v>
      </c>
      <c r="G33" s="2">
        <v>10</v>
      </c>
    </row>
    <row r="34" spans="1:7" ht="15.75" customHeight="1">
      <c r="A34" s="2">
        <v>2022</v>
      </c>
      <c r="B34" s="2" t="s">
        <v>15</v>
      </c>
      <c r="C34" s="2" t="s">
        <v>15</v>
      </c>
      <c r="D34" s="2" t="s">
        <v>9</v>
      </c>
      <c r="E34" s="2" t="s">
        <v>86</v>
      </c>
      <c r="F34" s="2" t="s">
        <v>89</v>
      </c>
      <c r="G34" s="2">
        <v>7</v>
      </c>
    </row>
    <row r="35" spans="1:7" ht="15.75" customHeight="1">
      <c r="A35" s="2">
        <v>3001</v>
      </c>
      <c r="B35" s="2" t="s">
        <v>18</v>
      </c>
      <c r="C35" s="2" t="s">
        <v>19</v>
      </c>
      <c r="D35" s="2" t="s">
        <v>9</v>
      </c>
      <c r="E35" s="2" t="s">
        <v>86</v>
      </c>
      <c r="F35" s="2" t="s">
        <v>84</v>
      </c>
      <c r="G35" s="2">
        <v>5</v>
      </c>
    </row>
    <row r="36" spans="1:7" ht="15.75" customHeight="1">
      <c r="A36" s="2">
        <v>3001</v>
      </c>
      <c r="B36" s="2" t="s">
        <v>18</v>
      </c>
      <c r="C36" s="2" t="s">
        <v>19</v>
      </c>
      <c r="D36" s="2" t="s">
        <v>9</v>
      </c>
      <c r="E36" s="7" t="s">
        <v>87</v>
      </c>
      <c r="F36" s="2" t="s">
        <v>84</v>
      </c>
      <c r="G36" s="2">
        <v>2</v>
      </c>
    </row>
    <row r="37" spans="1:7" ht="15.75" customHeight="1">
      <c r="A37" s="2">
        <v>3002</v>
      </c>
      <c r="B37" s="2" t="s">
        <v>18</v>
      </c>
      <c r="C37" s="2" t="s">
        <v>20</v>
      </c>
      <c r="D37" s="2" t="s">
        <v>9</v>
      </c>
      <c r="E37" s="2" t="s">
        <v>87</v>
      </c>
      <c r="F37" s="2" t="s">
        <v>93</v>
      </c>
      <c r="G37" s="8">
        <v>8</v>
      </c>
    </row>
    <row r="38" spans="1:7" ht="15.75" customHeight="1">
      <c r="A38" s="2">
        <v>3004</v>
      </c>
      <c r="B38" s="2" t="s">
        <v>18</v>
      </c>
      <c r="C38" s="2" t="s">
        <v>20</v>
      </c>
      <c r="D38" s="2" t="s">
        <v>9</v>
      </c>
      <c r="E38" s="2" t="s">
        <v>87</v>
      </c>
      <c r="F38" s="2" t="s">
        <v>93</v>
      </c>
      <c r="G38" s="8">
        <v>9</v>
      </c>
    </row>
    <row r="39" spans="1:7" ht="15.75" customHeight="1">
      <c r="A39" s="2">
        <v>3009</v>
      </c>
      <c r="B39" s="2" t="s">
        <v>18</v>
      </c>
      <c r="C39" s="2" t="s">
        <v>19</v>
      </c>
      <c r="D39" s="2" t="s">
        <v>9</v>
      </c>
      <c r="E39" s="2" t="s">
        <v>86</v>
      </c>
      <c r="F39" s="2" t="s">
        <v>89</v>
      </c>
      <c r="G39" s="2">
        <v>10</v>
      </c>
    </row>
    <row r="40" spans="1:7" ht="15.75" customHeight="1">
      <c r="A40" s="2">
        <v>3011</v>
      </c>
      <c r="B40" s="2" t="s">
        <v>18</v>
      </c>
      <c r="C40" s="2" t="s">
        <v>21</v>
      </c>
      <c r="D40" s="2" t="s">
        <v>9</v>
      </c>
      <c r="E40" s="2" t="s">
        <v>86</v>
      </c>
      <c r="F40" s="2" t="s">
        <v>89</v>
      </c>
      <c r="G40" s="2">
        <v>5</v>
      </c>
    </row>
    <row r="41" spans="1:7" ht="15.75" customHeight="1">
      <c r="A41" s="2">
        <v>3012</v>
      </c>
      <c r="B41" s="2" t="s">
        <v>18</v>
      </c>
      <c r="C41" s="2" t="s">
        <v>20</v>
      </c>
      <c r="D41" s="2" t="s">
        <v>9</v>
      </c>
      <c r="E41" s="2" t="s">
        <v>86</v>
      </c>
      <c r="F41" s="2" t="s">
        <v>89</v>
      </c>
      <c r="G41" s="2">
        <v>7</v>
      </c>
    </row>
    <row r="42" spans="1:7" ht="15.75" customHeight="1">
      <c r="A42" s="2">
        <v>3012</v>
      </c>
      <c r="B42" s="2" t="s">
        <v>18</v>
      </c>
      <c r="C42" s="2" t="s">
        <v>20</v>
      </c>
      <c r="D42" s="2" t="s">
        <v>9</v>
      </c>
      <c r="E42" s="2" t="s">
        <v>87</v>
      </c>
      <c r="F42" s="2" t="s">
        <v>92</v>
      </c>
      <c r="G42" s="8">
        <v>10</v>
      </c>
    </row>
    <row r="43" spans="1:7" ht="15.75" customHeight="1">
      <c r="A43" s="2">
        <v>3015</v>
      </c>
      <c r="B43" s="2" t="s">
        <v>18</v>
      </c>
      <c r="C43" s="2" t="s">
        <v>20</v>
      </c>
      <c r="D43" s="2" t="s">
        <v>9</v>
      </c>
      <c r="E43" s="2" t="s">
        <v>86</v>
      </c>
      <c r="F43" s="2" t="s">
        <v>91</v>
      </c>
      <c r="G43" s="8">
        <v>10</v>
      </c>
    </row>
    <row r="44" spans="1:7" ht="15.75" customHeight="1">
      <c r="A44" s="2">
        <v>3015</v>
      </c>
      <c r="B44" s="2" t="s">
        <v>18</v>
      </c>
      <c r="C44" s="2" t="s">
        <v>20</v>
      </c>
      <c r="D44" s="2" t="s">
        <v>9</v>
      </c>
      <c r="E44" s="2" t="s">
        <v>87</v>
      </c>
      <c r="F44" s="2" t="s">
        <v>93</v>
      </c>
      <c r="G44" s="8">
        <v>10</v>
      </c>
    </row>
    <row r="45" spans="1:7" ht="15.75" customHeight="1">
      <c r="A45" s="2">
        <v>4005</v>
      </c>
      <c r="B45" s="2" t="s">
        <v>22</v>
      </c>
      <c r="C45" s="2" t="s">
        <v>24</v>
      </c>
      <c r="D45" s="2" t="s">
        <v>9</v>
      </c>
      <c r="E45" s="2" t="s">
        <v>86</v>
      </c>
      <c r="F45" s="2" t="s">
        <v>90</v>
      </c>
      <c r="G45" s="2">
        <v>8</v>
      </c>
    </row>
    <row r="46" spans="1:7" ht="15.75" customHeight="1">
      <c r="A46" s="2">
        <v>4005</v>
      </c>
      <c r="B46" s="2" t="s">
        <v>22</v>
      </c>
      <c r="C46" s="2" t="s">
        <v>24</v>
      </c>
      <c r="D46" s="2" t="s">
        <v>9</v>
      </c>
      <c r="E46" s="2" t="s">
        <v>86</v>
      </c>
      <c r="F46" s="2" t="s">
        <v>93</v>
      </c>
      <c r="G46" s="2">
        <v>5</v>
      </c>
    </row>
    <row r="47" spans="1:7" ht="15.75" customHeight="1">
      <c r="A47" s="2">
        <v>4006</v>
      </c>
      <c r="B47" s="2" t="s">
        <v>22</v>
      </c>
      <c r="C47" s="2" t="s">
        <v>24</v>
      </c>
      <c r="D47" s="2" t="s">
        <v>27</v>
      </c>
      <c r="E47" s="2" t="s">
        <v>86</v>
      </c>
      <c r="F47" s="2" t="s">
        <v>93</v>
      </c>
      <c r="G47" s="2">
        <v>10</v>
      </c>
    </row>
    <row r="48" spans="1:7" ht="15.75" customHeight="1">
      <c r="A48" s="2">
        <v>4008</v>
      </c>
      <c r="B48" s="2" t="s">
        <v>22</v>
      </c>
      <c r="C48" s="2" t="s">
        <v>29</v>
      </c>
      <c r="D48" s="2" t="s">
        <v>9</v>
      </c>
      <c r="E48" s="7" t="s">
        <v>87</v>
      </c>
      <c r="F48" s="2" t="s">
        <v>84</v>
      </c>
      <c r="G48" s="2">
        <v>5</v>
      </c>
    </row>
    <row r="49" spans="1:7" ht="15.75" customHeight="1">
      <c r="A49" s="2">
        <v>4008</v>
      </c>
      <c r="B49" s="2" t="s">
        <v>22</v>
      </c>
      <c r="C49" s="2" t="s">
        <v>29</v>
      </c>
      <c r="D49" s="2" t="s">
        <v>9</v>
      </c>
      <c r="E49" s="2" t="s">
        <v>87</v>
      </c>
      <c r="F49" s="2" t="s">
        <v>90</v>
      </c>
      <c r="G49" s="2">
        <v>2</v>
      </c>
    </row>
    <row r="50" spans="1:7" ht="15.75" customHeight="1">
      <c r="A50" s="2">
        <v>4010</v>
      </c>
      <c r="B50" s="2" t="s">
        <v>22</v>
      </c>
      <c r="C50" s="2" t="s">
        <v>25</v>
      </c>
      <c r="D50" s="2" t="s">
        <v>9</v>
      </c>
      <c r="E50" s="2" t="s">
        <v>87</v>
      </c>
      <c r="F50" s="2" t="s">
        <v>89</v>
      </c>
      <c r="G50" s="2">
        <v>10</v>
      </c>
    </row>
    <row r="51" spans="1:7" ht="15.75" customHeight="1">
      <c r="A51" s="2">
        <v>4015</v>
      </c>
      <c r="B51" s="2" t="s">
        <v>22</v>
      </c>
      <c r="C51" s="2" t="s">
        <v>32</v>
      </c>
      <c r="D51" s="2" t="s">
        <v>27</v>
      </c>
      <c r="E51" s="2" t="s">
        <v>86</v>
      </c>
      <c r="F51" s="2" t="s">
        <v>89</v>
      </c>
      <c r="G51" s="2">
        <v>5</v>
      </c>
    </row>
    <row r="52" spans="1:7" ht="15.75" customHeight="1">
      <c r="A52" s="2">
        <v>4017</v>
      </c>
      <c r="B52" s="2" t="s">
        <v>22</v>
      </c>
      <c r="C52" s="2" t="s">
        <v>29</v>
      </c>
      <c r="D52" s="2" t="s">
        <v>9</v>
      </c>
      <c r="E52" s="2" t="s">
        <v>86</v>
      </c>
      <c r="F52" s="2" t="s">
        <v>93</v>
      </c>
      <c r="G52" s="2">
        <v>4</v>
      </c>
    </row>
    <row r="53" spans="1:7" ht="15.75" customHeight="1">
      <c r="A53" s="2">
        <v>4020</v>
      </c>
      <c r="B53" s="2" t="s">
        <v>22</v>
      </c>
      <c r="C53" s="2" t="s">
        <v>32</v>
      </c>
      <c r="D53" s="2" t="s">
        <v>9</v>
      </c>
      <c r="E53" s="2" t="s">
        <v>87</v>
      </c>
      <c r="F53" s="2" t="s">
        <v>90</v>
      </c>
      <c r="G53" s="2">
        <v>2</v>
      </c>
    </row>
    <row r="54" spans="1:7" ht="15.75" customHeight="1">
      <c r="A54" s="2">
        <v>4022</v>
      </c>
      <c r="B54" s="2" t="s">
        <v>22</v>
      </c>
      <c r="C54" s="2" t="s">
        <v>32</v>
      </c>
      <c r="D54" s="2" t="s">
        <v>9</v>
      </c>
      <c r="E54" s="2" t="s">
        <v>86</v>
      </c>
      <c r="F54" s="2" t="s">
        <v>90</v>
      </c>
      <c r="G54" s="2">
        <v>5</v>
      </c>
    </row>
    <row r="55" spans="1:7" ht="15.75" customHeight="1">
      <c r="A55" s="2">
        <v>4024</v>
      </c>
      <c r="B55" s="2" t="s">
        <v>22</v>
      </c>
      <c r="C55" s="2" t="s">
        <v>28</v>
      </c>
      <c r="D55" s="2" t="s">
        <v>9</v>
      </c>
      <c r="E55" s="2" t="s">
        <v>86</v>
      </c>
      <c r="F55" s="2" t="s">
        <v>93</v>
      </c>
      <c r="G55" s="2">
        <v>5</v>
      </c>
    </row>
    <row r="56" spans="1:7" ht="15.75" customHeight="1">
      <c r="A56" s="2">
        <v>4025</v>
      </c>
      <c r="B56" s="2" t="s">
        <v>22</v>
      </c>
      <c r="C56" s="2" t="s">
        <v>28</v>
      </c>
      <c r="D56" s="2" t="s">
        <v>9</v>
      </c>
      <c r="E56" s="2" t="s">
        <v>86</v>
      </c>
      <c r="F56" s="2" t="s">
        <v>89</v>
      </c>
      <c r="G56" s="2">
        <v>7</v>
      </c>
    </row>
    <row r="57" spans="1:7" ht="13">
      <c r="A57" s="2">
        <v>4027</v>
      </c>
      <c r="B57" s="2" t="s">
        <v>22</v>
      </c>
      <c r="C57" s="2" t="s">
        <v>26</v>
      </c>
      <c r="D57" s="2" t="s">
        <v>9</v>
      </c>
      <c r="E57" s="2" t="s">
        <v>86</v>
      </c>
      <c r="F57" s="2" t="s">
        <v>91</v>
      </c>
      <c r="G57" s="8">
        <v>6</v>
      </c>
    </row>
    <row r="58" spans="1:7" ht="13">
      <c r="A58" s="2">
        <v>4028</v>
      </c>
      <c r="B58" s="2" t="s">
        <v>22</v>
      </c>
      <c r="C58" s="2" t="s">
        <v>29</v>
      </c>
      <c r="D58" s="2" t="s">
        <v>9</v>
      </c>
      <c r="E58" s="2" t="s">
        <v>86</v>
      </c>
      <c r="F58" s="2" t="s">
        <v>90</v>
      </c>
      <c r="G58" s="2">
        <v>8</v>
      </c>
    </row>
    <row r="59" spans="1:7" ht="13">
      <c r="A59" s="2">
        <v>4029</v>
      </c>
      <c r="B59" s="2" t="s">
        <v>22</v>
      </c>
      <c r="C59" s="2" t="s">
        <v>32</v>
      </c>
      <c r="D59" s="2" t="s">
        <v>9</v>
      </c>
      <c r="E59" s="2" t="s">
        <v>86</v>
      </c>
      <c r="F59" s="2" t="s">
        <v>90</v>
      </c>
      <c r="G59" s="2">
        <v>4</v>
      </c>
    </row>
    <row r="60" spans="1:7" ht="13">
      <c r="A60" s="2">
        <v>4030</v>
      </c>
      <c r="B60" s="2" t="s">
        <v>22</v>
      </c>
      <c r="C60" s="2" t="s">
        <v>30</v>
      </c>
      <c r="D60" s="2" t="s">
        <v>9</v>
      </c>
      <c r="E60" s="2" t="s">
        <v>86</v>
      </c>
      <c r="F60" s="2" t="s">
        <v>91</v>
      </c>
      <c r="G60" s="8">
        <v>3</v>
      </c>
    </row>
    <row r="61" spans="1:7" ht="13">
      <c r="A61" s="2">
        <v>4031</v>
      </c>
      <c r="B61" s="2" t="s">
        <v>22</v>
      </c>
      <c r="C61" s="2" t="s">
        <v>34</v>
      </c>
      <c r="D61" s="2" t="s">
        <v>9</v>
      </c>
      <c r="E61" s="2" t="s">
        <v>86</v>
      </c>
      <c r="F61" s="2" t="s">
        <v>91</v>
      </c>
      <c r="G61" s="2">
        <v>15</v>
      </c>
    </row>
    <row r="62" spans="1:7" ht="13">
      <c r="A62" s="2">
        <v>4032</v>
      </c>
      <c r="B62" s="2" t="s">
        <v>22</v>
      </c>
      <c r="C62" s="2" t="s">
        <v>31</v>
      </c>
      <c r="D62" s="2" t="s">
        <v>9</v>
      </c>
      <c r="E62" s="2" t="s">
        <v>86</v>
      </c>
      <c r="F62" s="2" t="s">
        <v>90</v>
      </c>
      <c r="G62" s="2">
        <v>7</v>
      </c>
    </row>
    <row r="63" spans="1:7" ht="13">
      <c r="A63" s="2">
        <v>4033</v>
      </c>
      <c r="B63" s="2" t="s">
        <v>22</v>
      </c>
      <c r="C63" s="2" t="s">
        <v>34</v>
      </c>
      <c r="D63" s="2" t="s">
        <v>9</v>
      </c>
      <c r="E63" s="2" t="s">
        <v>86</v>
      </c>
      <c r="F63" s="2" t="s">
        <v>91</v>
      </c>
      <c r="G63" s="8">
        <v>7</v>
      </c>
    </row>
    <row r="64" spans="1:7" ht="13">
      <c r="A64" s="2">
        <v>4034</v>
      </c>
      <c r="B64" s="2" t="s">
        <v>22</v>
      </c>
      <c r="C64" s="2" t="s">
        <v>30</v>
      </c>
      <c r="D64" s="2" t="s">
        <v>9</v>
      </c>
      <c r="E64" s="7" t="s">
        <v>87</v>
      </c>
      <c r="F64" s="2" t="s">
        <v>84</v>
      </c>
      <c r="G64" s="2">
        <v>4</v>
      </c>
    </row>
    <row r="65" spans="1:7" ht="13">
      <c r="A65" s="2">
        <v>4035</v>
      </c>
      <c r="B65" s="2" t="s">
        <v>22</v>
      </c>
      <c r="C65" s="2" t="s">
        <v>35</v>
      </c>
      <c r="D65" s="2" t="s">
        <v>9</v>
      </c>
      <c r="E65" s="2" t="s">
        <v>86</v>
      </c>
      <c r="F65" s="2" t="s">
        <v>91</v>
      </c>
      <c r="G65" s="8">
        <v>8</v>
      </c>
    </row>
    <row r="66" spans="1:7" ht="13">
      <c r="A66" s="2">
        <v>4036</v>
      </c>
      <c r="B66" s="2" t="s">
        <v>22</v>
      </c>
      <c r="C66" s="2" t="s">
        <v>24</v>
      </c>
      <c r="D66" s="2" t="s">
        <v>9</v>
      </c>
      <c r="E66" s="2" t="s">
        <v>86</v>
      </c>
      <c r="F66" s="2" t="s">
        <v>93</v>
      </c>
      <c r="G66" s="2">
        <v>14</v>
      </c>
    </row>
    <row r="67" spans="1:7" ht="13">
      <c r="A67" s="2">
        <v>4037</v>
      </c>
      <c r="B67" s="2" t="s">
        <v>22</v>
      </c>
      <c r="C67" s="2" t="s">
        <v>33</v>
      </c>
      <c r="D67" s="2" t="s">
        <v>9</v>
      </c>
      <c r="E67" s="2" t="s">
        <v>87</v>
      </c>
      <c r="F67" s="2" t="s">
        <v>90</v>
      </c>
      <c r="G67" s="2">
        <v>5</v>
      </c>
    </row>
    <row r="68" spans="1:7" ht="13">
      <c r="A68" s="2">
        <v>4038</v>
      </c>
      <c r="B68" s="2" t="s">
        <v>22</v>
      </c>
      <c r="C68" s="2" t="s">
        <v>23</v>
      </c>
      <c r="D68" s="2" t="s">
        <v>9</v>
      </c>
      <c r="E68" s="2" t="s">
        <v>86</v>
      </c>
      <c r="F68" s="2" t="s">
        <v>90</v>
      </c>
      <c r="G68" s="2">
        <v>10</v>
      </c>
    </row>
    <row r="69" spans="1:7" ht="13">
      <c r="A69" s="2">
        <v>4039</v>
      </c>
      <c r="B69" s="2" t="s">
        <v>22</v>
      </c>
      <c r="C69" s="2" t="s">
        <v>32</v>
      </c>
      <c r="D69" s="2" t="s">
        <v>27</v>
      </c>
      <c r="E69" s="2" t="s">
        <v>86</v>
      </c>
      <c r="F69" s="2" t="s">
        <v>92</v>
      </c>
      <c r="G69" s="8">
        <v>7</v>
      </c>
    </row>
    <row r="70" spans="1:7" ht="13">
      <c r="A70" s="2">
        <v>4040</v>
      </c>
      <c r="B70" s="2" t="s">
        <v>22</v>
      </c>
      <c r="C70" s="2" t="s">
        <v>28</v>
      </c>
      <c r="D70" s="2" t="s">
        <v>9</v>
      </c>
      <c r="E70" s="2" t="s">
        <v>86</v>
      </c>
      <c r="F70" s="2" t="s">
        <v>93</v>
      </c>
      <c r="G70" s="2">
        <v>10</v>
      </c>
    </row>
    <row r="71" spans="1:7" ht="13">
      <c r="A71" s="2">
        <v>4042</v>
      </c>
      <c r="B71" s="2" t="s">
        <v>22</v>
      </c>
      <c r="C71" s="2" t="s">
        <v>35</v>
      </c>
      <c r="D71" s="2" t="s">
        <v>9</v>
      </c>
      <c r="E71" s="2" t="s">
        <v>86</v>
      </c>
      <c r="F71" s="2" t="s">
        <v>93</v>
      </c>
      <c r="G71" s="2">
        <v>8</v>
      </c>
    </row>
    <row r="72" spans="1:7" ht="13">
      <c r="A72" s="2">
        <v>4044</v>
      </c>
      <c r="B72" s="2" t="s">
        <v>22</v>
      </c>
      <c r="C72" s="2" t="s">
        <v>28</v>
      </c>
      <c r="D72" s="2" t="s">
        <v>9</v>
      </c>
      <c r="E72" s="2" t="s">
        <v>86</v>
      </c>
      <c r="F72" s="2" t="s">
        <v>91</v>
      </c>
      <c r="G72" s="8">
        <v>4</v>
      </c>
    </row>
    <row r="73" spans="1:7" ht="13">
      <c r="A73" s="2">
        <v>4045</v>
      </c>
      <c r="B73" s="2" t="s">
        <v>22</v>
      </c>
      <c r="C73" s="2" t="s">
        <v>29</v>
      </c>
      <c r="D73" s="2" t="s">
        <v>9</v>
      </c>
      <c r="E73" s="2" t="s">
        <v>86</v>
      </c>
      <c r="F73" s="2" t="s">
        <v>92</v>
      </c>
      <c r="G73" s="2">
        <v>5</v>
      </c>
    </row>
    <row r="74" spans="1:7" ht="13">
      <c r="A74" s="2">
        <v>4046</v>
      </c>
      <c r="B74" s="2" t="s">
        <v>22</v>
      </c>
      <c r="C74" s="2" t="s">
        <v>30</v>
      </c>
      <c r="D74" s="2" t="s">
        <v>9</v>
      </c>
      <c r="E74" s="2" t="s">
        <v>86</v>
      </c>
      <c r="F74" s="2" t="s">
        <v>92</v>
      </c>
      <c r="G74" s="2">
        <v>5</v>
      </c>
    </row>
    <row r="75" spans="1:7" ht="13">
      <c r="A75" s="2">
        <v>4047</v>
      </c>
      <c r="B75" s="2" t="s">
        <v>22</v>
      </c>
      <c r="C75" s="2" t="s">
        <v>23</v>
      </c>
      <c r="D75" s="2" t="s">
        <v>9</v>
      </c>
      <c r="E75" s="2" t="s">
        <v>87</v>
      </c>
      <c r="F75" s="2" t="s">
        <v>91</v>
      </c>
      <c r="G75" s="8">
        <v>3</v>
      </c>
    </row>
    <row r="76" spans="1:7" ht="13">
      <c r="A76" s="2">
        <v>4049</v>
      </c>
      <c r="B76" s="2" t="s">
        <v>22</v>
      </c>
      <c r="C76" s="2" t="s">
        <v>29</v>
      </c>
      <c r="D76" s="2" t="s">
        <v>9</v>
      </c>
      <c r="E76" s="2" t="s">
        <v>86</v>
      </c>
      <c r="F76" s="2" t="s">
        <v>91</v>
      </c>
      <c r="G76" s="8">
        <v>9</v>
      </c>
    </row>
    <row r="77" spans="1:7" ht="13">
      <c r="A77" s="2">
        <v>4050</v>
      </c>
      <c r="B77" s="2" t="s">
        <v>22</v>
      </c>
      <c r="C77" s="2" t="s">
        <v>33</v>
      </c>
      <c r="D77" s="2" t="s">
        <v>9</v>
      </c>
      <c r="E77" s="2" t="s">
        <v>86</v>
      </c>
      <c r="F77" s="2" t="s">
        <v>93</v>
      </c>
      <c r="G77" s="2">
        <v>7</v>
      </c>
    </row>
    <row r="78" spans="1:7" ht="13">
      <c r="A78" s="2">
        <v>4052</v>
      </c>
      <c r="B78" s="2" t="s">
        <v>22</v>
      </c>
      <c r="C78" s="2" t="s">
        <v>32</v>
      </c>
      <c r="D78" s="2" t="s">
        <v>27</v>
      </c>
      <c r="E78" s="2" t="s">
        <v>86</v>
      </c>
      <c r="F78" s="2" t="s">
        <v>89</v>
      </c>
      <c r="G78" s="2">
        <v>5</v>
      </c>
    </row>
    <row r="79" spans="1:7" ht="13">
      <c r="A79" s="2">
        <v>4052</v>
      </c>
      <c r="B79" s="2" t="s">
        <v>22</v>
      </c>
      <c r="C79" s="2" t="s">
        <v>32</v>
      </c>
      <c r="D79" s="2" t="s">
        <v>27</v>
      </c>
      <c r="E79" s="2" t="s">
        <v>86</v>
      </c>
      <c r="F79" s="2" t="s">
        <v>92</v>
      </c>
      <c r="G79" s="2">
        <v>10</v>
      </c>
    </row>
    <row r="80" spans="1:7" ht="13">
      <c r="A80" s="2">
        <v>4053</v>
      </c>
      <c r="B80" s="2" t="s">
        <v>22</v>
      </c>
      <c r="C80" s="2" t="s">
        <v>32</v>
      </c>
      <c r="D80" s="2" t="s">
        <v>27</v>
      </c>
      <c r="E80" s="2" t="s">
        <v>86</v>
      </c>
      <c r="F80" s="2" t="s">
        <v>90</v>
      </c>
      <c r="G80" s="2">
        <v>7</v>
      </c>
    </row>
    <row r="81" spans="1:7" ht="13">
      <c r="A81" s="2">
        <v>4054</v>
      </c>
      <c r="B81" s="2" t="s">
        <v>22</v>
      </c>
      <c r="C81" s="2" t="s">
        <v>32</v>
      </c>
      <c r="D81" s="2" t="s">
        <v>27</v>
      </c>
      <c r="E81" s="2" t="s">
        <v>86</v>
      </c>
      <c r="F81" s="2" t="s">
        <v>92</v>
      </c>
      <c r="G81" s="2">
        <v>7</v>
      </c>
    </row>
    <row r="82" spans="1:7" ht="13">
      <c r="A82" s="2">
        <v>4055</v>
      </c>
      <c r="B82" s="2" t="s">
        <v>22</v>
      </c>
      <c r="C82" s="2" t="s">
        <v>28</v>
      </c>
      <c r="D82" s="2" t="s">
        <v>9</v>
      </c>
      <c r="E82" s="2" t="s">
        <v>86</v>
      </c>
      <c r="F82" s="2" t="s">
        <v>93</v>
      </c>
      <c r="G82" s="2">
        <v>5</v>
      </c>
    </row>
    <row r="83" spans="1:7" ht="13">
      <c r="A83" s="2">
        <v>4056</v>
      </c>
      <c r="B83" s="2" t="s">
        <v>22</v>
      </c>
      <c r="C83" s="2" t="s">
        <v>33</v>
      </c>
      <c r="D83" s="2" t="s">
        <v>9</v>
      </c>
      <c r="E83" s="2" t="s">
        <v>86</v>
      </c>
      <c r="F83" s="2" t="s">
        <v>91</v>
      </c>
      <c r="G83" s="2">
        <v>4</v>
      </c>
    </row>
    <row r="84" spans="1:7" ht="13">
      <c r="A84" s="2">
        <v>4057</v>
      </c>
      <c r="B84" s="2" t="s">
        <v>22</v>
      </c>
      <c r="C84" s="2" t="s">
        <v>29</v>
      </c>
      <c r="D84" s="2" t="s">
        <v>9</v>
      </c>
      <c r="E84" s="7" t="s">
        <v>87</v>
      </c>
      <c r="F84" s="2" t="s">
        <v>84</v>
      </c>
      <c r="G84" s="2">
        <v>6</v>
      </c>
    </row>
    <row r="85" spans="1:7" ht="13">
      <c r="A85" s="2">
        <v>4057</v>
      </c>
      <c r="B85" s="2" t="s">
        <v>22</v>
      </c>
      <c r="C85" s="2" t="s">
        <v>29</v>
      </c>
      <c r="D85" s="2" t="s">
        <v>9</v>
      </c>
      <c r="E85" s="2" t="s">
        <v>88</v>
      </c>
      <c r="F85" s="2" t="s">
        <v>84</v>
      </c>
      <c r="G85" s="2">
        <v>3</v>
      </c>
    </row>
    <row r="86" spans="1:7" ht="13">
      <c r="A86" s="2">
        <v>4057</v>
      </c>
      <c r="B86" s="2" t="s">
        <v>22</v>
      </c>
      <c r="C86" s="2" t="s">
        <v>29</v>
      </c>
      <c r="D86" s="2" t="s">
        <v>9</v>
      </c>
      <c r="E86" s="2" t="s">
        <v>86</v>
      </c>
      <c r="F86" s="2" t="s">
        <v>89</v>
      </c>
      <c r="G86" s="2">
        <v>5</v>
      </c>
    </row>
    <row r="87" spans="1:7" ht="13">
      <c r="A87" s="2">
        <v>4058</v>
      </c>
      <c r="B87" s="2" t="s">
        <v>22</v>
      </c>
      <c r="C87" s="2" t="s">
        <v>33</v>
      </c>
      <c r="D87" s="2" t="s">
        <v>9</v>
      </c>
      <c r="E87" s="2" t="s">
        <v>87</v>
      </c>
      <c r="F87" s="2" t="s">
        <v>91</v>
      </c>
      <c r="G87" s="8">
        <v>5</v>
      </c>
    </row>
    <row r="88" spans="1:7" ht="13">
      <c r="A88" s="2">
        <v>4059</v>
      </c>
      <c r="B88" s="2" t="s">
        <v>22</v>
      </c>
      <c r="C88" s="2" t="s">
        <v>24</v>
      </c>
      <c r="D88" s="2" t="s">
        <v>9</v>
      </c>
      <c r="E88" s="2" t="s">
        <v>86</v>
      </c>
      <c r="F88" s="2" t="s">
        <v>93</v>
      </c>
      <c r="G88" s="2">
        <v>8</v>
      </c>
    </row>
    <row r="89" spans="1:7" ht="13">
      <c r="A89" s="2">
        <v>4060</v>
      </c>
      <c r="B89" s="2" t="s">
        <v>22</v>
      </c>
      <c r="C89" s="2" t="s">
        <v>26</v>
      </c>
      <c r="D89" s="2" t="s">
        <v>9</v>
      </c>
      <c r="E89" s="7" t="s">
        <v>86</v>
      </c>
      <c r="F89" s="2" t="s">
        <v>84</v>
      </c>
      <c r="G89" s="2">
        <v>10</v>
      </c>
    </row>
    <row r="90" spans="1:7" ht="13">
      <c r="A90" s="2">
        <v>4061</v>
      </c>
      <c r="B90" s="2" t="s">
        <v>22</v>
      </c>
      <c r="C90" s="2" t="s">
        <v>33</v>
      </c>
      <c r="D90" s="2" t="s">
        <v>9</v>
      </c>
      <c r="E90" s="2" t="s">
        <v>87</v>
      </c>
      <c r="F90" s="2" t="s">
        <v>92</v>
      </c>
      <c r="G90" s="8">
        <v>8</v>
      </c>
    </row>
    <row r="91" spans="1:7" ht="13">
      <c r="A91" s="2">
        <v>4062</v>
      </c>
      <c r="B91" s="2" t="s">
        <v>22</v>
      </c>
      <c r="C91" s="2" t="s">
        <v>28</v>
      </c>
      <c r="D91" s="2" t="s">
        <v>9</v>
      </c>
      <c r="E91" s="2" t="s">
        <v>87</v>
      </c>
      <c r="F91" s="2" t="s">
        <v>93</v>
      </c>
      <c r="G91" s="8">
        <v>4</v>
      </c>
    </row>
    <row r="92" spans="1:7" ht="13">
      <c r="A92" s="2">
        <v>4063</v>
      </c>
      <c r="B92" s="2" t="s">
        <v>22</v>
      </c>
      <c r="C92" s="2" t="s">
        <v>24</v>
      </c>
      <c r="D92" s="2" t="s">
        <v>9</v>
      </c>
      <c r="E92" s="2" t="s">
        <v>87</v>
      </c>
      <c r="F92" s="2" t="s">
        <v>89</v>
      </c>
      <c r="G92" s="2">
        <v>4</v>
      </c>
    </row>
    <row r="93" spans="1:7" ht="13">
      <c r="A93" s="2">
        <v>4064</v>
      </c>
      <c r="B93" s="2" t="s">
        <v>22</v>
      </c>
      <c r="C93" s="2" t="s">
        <v>32</v>
      </c>
      <c r="D93" s="2" t="s">
        <v>27</v>
      </c>
      <c r="E93" s="2" t="s">
        <v>86</v>
      </c>
      <c r="F93" s="2" t="s">
        <v>93</v>
      </c>
      <c r="G93" s="2">
        <v>15</v>
      </c>
    </row>
    <row r="94" spans="1:7" ht="13">
      <c r="A94" s="2">
        <v>4068</v>
      </c>
      <c r="B94" s="2" t="s">
        <v>22</v>
      </c>
      <c r="C94" s="2" t="s">
        <v>30</v>
      </c>
      <c r="D94" s="2" t="s">
        <v>9</v>
      </c>
      <c r="E94" s="2" t="s">
        <v>86</v>
      </c>
      <c r="F94" s="2" t="s">
        <v>89</v>
      </c>
      <c r="G94" s="2">
        <v>8</v>
      </c>
    </row>
    <row r="95" spans="1:7" ht="13">
      <c r="A95" s="2">
        <v>4068</v>
      </c>
      <c r="B95" s="2" t="s">
        <v>22</v>
      </c>
      <c r="C95" s="2" t="s">
        <v>30</v>
      </c>
      <c r="D95" s="2" t="s">
        <v>9</v>
      </c>
      <c r="E95" s="2" t="s">
        <v>86</v>
      </c>
      <c r="F95" s="2" t="s">
        <v>92</v>
      </c>
      <c r="G95" s="8">
        <v>9</v>
      </c>
    </row>
    <row r="96" spans="1:7" ht="13">
      <c r="A96" s="2">
        <v>4069</v>
      </c>
      <c r="B96" s="2" t="s">
        <v>22</v>
      </c>
      <c r="C96" s="2" t="s">
        <v>31</v>
      </c>
      <c r="D96" s="2" t="s">
        <v>9</v>
      </c>
      <c r="E96" s="2" t="s">
        <v>86</v>
      </c>
      <c r="F96" s="2" t="s">
        <v>89</v>
      </c>
      <c r="G96" s="2">
        <v>4</v>
      </c>
    </row>
    <row r="97" spans="1:7" ht="13">
      <c r="A97" s="2">
        <v>4072</v>
      </c>
      <c r="B97" s="2" t="s">
        <v>22</v>
      </c>
      <c r="C97" s="2" t="s">
        <v>23</v>
      </c>
      <c r="D97" s="2" t="s">
        <v>9</v>
      </c>
      <c r="E97" s="2" t="s">
        <v>86</v>
      </c>
      <c r="F97" s="2" t="s">
        <v>89</v>
      </c>
      <c r="G97" s="2">
        <v>5</v>
      </c>
    </row>
    <row r="98" spans="1:7" ht="13">
      <c r="A98" s="2">
        <v>4073</v>
      </c>
      <c r="B98" s="2" t="s">
        <v>22</v>
      </c>
      <c r="C98" s="2" t="s">
        <v>29</v>
      </c>
      <c r="D98" s="2" t="s">
        <v>9</v>
      </c>
      <c r="E98" s="7" t="s">
        <v>86</v>
      </c>
      <c r="F98" s="2" t="s">
        <v>84</v>
      </c>
      <c r="G98" s="2">
        <v>8</v>
      </c>
    </row>
    <row r="99" spans="1:7" ht="13">
      <c r="A99" s="2">
        <v>4073</v>
      </c>
      <c r="B99" s="2" t="s">
        <v>22</v>
      </c>
      <c r="C99" s="2" t="s">
        <v>29</v>
      </c>
      <c r="D99" s="2" t="s">
        <v>9</v>
      </c>
      <c r="E99" s="2" t="s">
        <v>87</v>
      </c>
      <c r="F99" s="2" t="s">
        <v>89</v>
      </c>
      <c r="G99" s="2">
        <v>3</v>
      </c>
    </row>
    <row r="100" spans="1:7" ht="13">
      <c r="A100" s="2">
        <v>4074</v>
      </c>
      <c r="B100" s="2" t="s">
        <v>22</v>
      </c>
      <c r="C100" s="2" t="s">
        <v>35</v>
      </c>
      <c r="D100" s="2" t="s">
        <v>9</v>
      </c>
      <c r="E100" s="2" t="s">
        <v>86</v>
      </c>
      <c r="F100" s="2" t="s">
        <v>91</v>
      </c>
      <c r="G100" s="2">
        <v>7</v>
      </c>
    </row>
    <row r="101" spans="1:7" ht="13">
      <c r="A101" s="2">
        <v>4076</v>
      </c>
      <c r="B101" s="2" t="s">
        <v>22</v>
      </c>
      <c r="C101" s="2" t="s">
        <v>25</v>
      </c>
      <c r="D101" s="2" t="s">
        <v>9</v>
      </c>
      <c r="E101" s="2" t="s">
        <v>87</v>
      </c>
      <c r="F101" s="2" t="s">
        <v>89</v>
      </c>
      <c r="G101" s="2">
        <v>2</v>
      </c>
    </row>
    <row r="102" spans="1:7" ht="13">
      <c r="A102" s="2">
        <v>4076</v>
      </c>
      <c r="B102" s="2" t="s">
        <v>22</v>
      </c>
      <c r="C102" s="2" t="s">
        <v>25</v>
      </c>
      <c r="D102" s="2" t="s">
        <v>9</v>
      </c>
      <c r="E102" s="2" t="s">
        <v>88</v>
      </c>
      <c r="F102" s="2" t="s">
        <v>93</v>
      </c>
      <c r="G102" s="2">
        <v>4</v>
      </c>
    </row>
    <row r="103" spans="1:7" ht="13">
      <c r="A103" s="2">
        <v>4077</v>
      </c>
      <c r="B103" s="2" t="s">
        <v>22</v>
      </c>
      <c r="C103" s="2" t="s">
        <v>34</v>
      </c>
      <c r="D103" s="2" t="s">
        <v>9</v>
      </c>
      <c r="E103" s="2" t="s">
        <v>86</v>
      </c>
      <c r="F103" s="2" t="s">
        <v>91</v>
      </c>
      <c r="G103" s="2">
        <v>3</v>
      </c>
    </row>
    <row r="104" spans="1:7" ht="13">
      <c r="A104" s="2">
        <v>4077</v>
      </c>
      <c r="B104" s="2" t="s">
        <v>22</v>
      </c>
      <c r="C104" s="2" t="s">
        <v>34</v>
      </c>
      <c r="D104" s="2" t="s">
        <v>9</v>
      </c>
      <c r="E104" s="2" t="s">
        <v>88</v>
      </c>
      <c r="F104" s="2" t="s">
        <v>93</v>
      </c>
      <c r="G104" s="2">
        <v>5</v>
      </c>
    </row>
    <row r="105" spans="1:7" ht="13">
      <c r="A105" s="2">
        <v>4078</v>
      </c>
      <c r="B105" s="2" t="s">
        <v>22</v>
      </c>
      <c r="C105" s="2" t="s">
        <v>33</v>
      </c>
      <c r="D105" s="2" t="s">
        <v>9</v>
      </c>
      <c r="E105" s="2" t="s">
        <v>87</v>
      </c>
      <c r="F105" s="2" t="s">
        <v>90</v>
      </c>
      <c r="G105" s="2">
        <v>6</v>
      </c>
    </row>
    <row r="106" spans="1:7" ht="13">
      <c r="A106" s="2">
        <v>4081</v>
      </c>
      <c r="B106" s="2" t="s">
        <v>22</v>
      </c>
      <c r="C106" s="2" t="s">
        <v>24</v>
      </c>
      <c r="D106" s="2" t="s">
        <v>36</v>
      </c>
      <c r="E106" s="2" t="s">
        <v>86</v>
      </c>
      <c r="F106" s="2" t="s">
        <v>93</v>
      </c>
      <c r="G106" s="2">
        <v>5</v>
      </c>
    </row>
    <row r="107" spans="1:7" ht="13">
      <c r="A107" s="2">
        <v>4082</v>
      </c>
      <c r="B107" s="2" t="s">
        <v>22</v>
      </c>
      <c r="C107" s="2" t="s">
        <v>24</v>
      </c>
      <c r="D107" s="2" t="s">
        <v>9</v>
      </c>
      <c r="E107" s="2" t="s">
        <v>87</v>
      </c>
      <c r="F107" s="2" t="s">
        <v>89</v>
      </c>
      <c r="G107" s="2">
        <v>5</v>
      </c>
    </row>
    <row r="108" spans="1:7" ht="13">
      <c r="A108" s="2">
        <v>4082</v>
      </c>
      <c r="B108" s="2" t="s">
        <v>22</v>
      </c>
      <c r="C108" s="2" t="s">
        <v>24</v>
      </c>
      <c r="D108" s="2" t="s">
        <v>9</v>
      </c>
      <c r="E108" s="2" t="s">
        <v>87</v>
      </c>
      <c r="F108" s="2" t="s">
        <v>93</v>
      </c>
      <c r="G108" s="8">
        <v>5</v>
      </c>
    </row>
    <row r="109" spans="1:7" ht="13">
      <c r="A109" s="2">
        <v>4083</v>
      </c>
      <c r="B109" s="2" t="s">
        <v>22</v>
      </c>
      <c r="C109" s="2" t="s">
        <v>29</v>
      </c>
      <c r="D109" s="2" t="s">
        <v>9</v>
      </c>
      <c r="E109" s="7" t="s">
        <v>87</v>
      </c>
      <c r="F109" s="2" t="s">
        <v>84</v>
      </c>
      <c r="G109" s="2">
        <v>5</v>
      </c>
    </row>
    <row r="110" spans="1:7" ht="13">
      <c r="A110" s="2">
        <v>4084</v>
      </c>
      <c r="B110" s="2" t="s">
        <v>22</v>
      </c>
      <c r="C110" s="2" t="s">
        <v>26</v>
      </c>
      <c r="D110" s="2" t="s">
        <v>9</v>
      </c>
      <c r="E110" s="2" t="s">
        <v>87</v>
      </c>
      <c r="F110" s="2" t="s">
        <v>92</v>
      </c>
      <c r="G110" s="8">
        <v>4</v>
      </c>
    </row>
    <row r="111" spans="1:7" ht="13">
      <c r="A111" s="2">
        <v>4085</v>
      </c>
      <c r="B111" s="2" t="s">
        <v>22</v>
      </c>
      <c r="C111" s="2" t="s">
        <v>33</v>
      </c>
      <c r="D111" s="2" t="s">
        <v>9</v>
      </c>
      <c r="E111" s="7" t="s">
        <v>87</v>
      </c>
      <c r="F111" s="2" t="s">
        <v>84</v>
      </c>
      <c r="G111" s="2">
        <v>5</v>
      </c>
    </row>
    <row r="112" spans="1:7" ht="13">
      <c r="A112" s="2">
        <v>4086</v>
      </c>
      <c r="B112" s="2" t="s">
        <v>22</v>
      </c>
      <c r="C112" s="2" t="s">
        <v>32</v>
      </c>
      <c r="D112" s="2" t="s">
        <v>9</v>
      </c>
      <c r="E112" s="2" t="s">
        <v>86</v>
      </c>
      <c r="F112" s="2" t="s">
        <v>93</v>
      </c>
      <c r="G112" s="2">
        <v>9</v>
      </c>
    </row>
    <row r="113" spans="1:7" ht="13">
      <c r="A113" s="2">
        <v>4088</v>
      </c>
      <c r="B113" s="2" t="s">
        <v>22</v>
      </c>
      <c r="C113" s="2" t="s">
        <v>33</v>
      </c>
      <c r="D113" s="2" t="s">
        <v>9</v>
      </c>
      <c r="E113" s="2" t="s">
        <v>87</v>
      </c>
      <c r="F113" s="2" t="s">
        <v>93</v>
      </c>
      <c r="G113" s="8">
        <v>3</v>
      </c>
    </row>
    <row r="114" spans="1:7" ht="13">
      <c r="A114" s="2">
        <v>4089</v>
      </c>
      <c r="B114" s="2" t="s">
        <v>22</v>
      </c>
      <c r="C114" s="2" t="s">
        <v>30</v>
      </c>
      <c r="D114" s="2" t="s">
        <v>9</v>
      </c>
      <c r="E114" s="7" t="s">
        <v>86</v>
      </c>
      <c r="F114" s="2" t="s">
        <v>84</v>
      </c>
      <c r="G114" s="2">
        <v>8</v>
      </c>
    </row>
    <row r="115" spans="1:7" ht="13">
      <c r="A115" s="2">
        <v>4089</v>
      </c>
      <c r="B115" s="2" t="s">
        <v>22</v>
      </c>
      <c r="C115" s="2" t="s">
        <v>30</v>
      </c>
      <c r="D115" s="2" t="s">
        <v>9</v>
      </c>
      <c r="E115" s="2" t="s">
        <v>87</v>
      </c>
      <c r="F115" s="2" t="s">
        <v>91</v>
      </c>
      <c r="G115" s="8">
        <v>10</v>
      </c>
    </row>
    <row r="116" spans="1:7" ht="13">
      <c r="A116" s="2">
        <v>4091</v>
      </c>
      <c r="B116" s="2" t="s">
        <v>22</v>
      </c>
      <c r="C116" s="2" t="s">
        <v>24</v>
      </c>
      <c r="D116" s="2" t="s">
        <v>9</v>
      </c>
      <c r="E116" s="2" t="s">
        <v>87</v>
      </c>
      <c r="F116" s="2" t="s">
        <v>90</v>
      </c>
      <c r="G116" s="2">
        <v>8</v>
      </c>
    </row>
    <row r="117" spans="1:7" ht="13">
      <c r="A117" s="2">
        <v>4094</v>
      </c>
      <c r="B117" s="2" t="s">
        <v>22</v>
      </c>
      <c r="C117" s="2" t="s">
        <v>32</v>
      </c>
      <c r="D117" s="2" t="s">
        <v>36</v>
      </c>
      <c r="E117" s="2" t="s">
        <v>86</v>
      </c>
      <c r="F117" s="2" t="s">
        <v>90</v>
      </c>
      <c r="G117" s="2">
        <v>5</v>
      </c>
    </row>
    <row r="118" spans="1:7" ht="13">
      <c r="A118" s="2">
        <v>4096</v>
      </c>
      <c r="B118" s="2" t="s">
        <v>22</v>
      </c>
      <c r="C118" s="2" t="s">
        <v>30</v>
      </c>
      <c r="D118" s="2" t="s">
        <v>9</v>
      </c>
      <c r="E118" s="2" t="s">
        <v>87</v>
      </c>
      <c r="F118" s="2" t="s">
        <v>90</v>
      </c>
      <c r="G118" s="2">
        <v>5</v>
      </c>
    </row>
    <row r="119" spans="1:7" ht="13">
      <c r="A119" s="2">
        <v>4097</v>
      </c>
      <c r="B119" s="2" t="s">
        <v>22</v>
      </c>
      <c r="C119" s="2" t="s">
        <v>32</v>
      </c>
      <c r="D119" s="2" t="s">
        <v>36</v>
      </c>
      <c r="E119" s="7" t="s">
        <v>87</v>
      </c>
      <c r="F119" s="2" t="s">
        <v>84</v>
      </c>
      <c r="G119" s="2">
        <v>4</v>
      </c>
    </row>
    <row r="120" spans="1:7" ht="13">
      <c r="A120" s="2">
        <v>4100</v>
      </c>
      <c r="B120" s="2" t="s">
        <v>22</v>
      </c>
      <c r="C120" s="2" t="s">
        <v>34</v>
      </c>
      <c r="D120" s="2" t="s">
        <v>9</v>
      </c>
      <c r="E120" s="2" t="s">
        <v>88</v>
      </c>
      <c r="F120" s="2" t="s">
        <v>91</v>
      </c>
      <c r="G120" s="8">
        <v>8</v>
      </c>
    </row>
    <row r="121" spans="1:7" ht="13">
      <c r="A121" s="2">
        <v>4104</v>
      </c>
      <c r="B121" s="2" t="s">
        <v>22</v>
      </c>
      <c r="C121" s="2" t="s">
        <v>30</v>
      </c>
      <c r="D121" s="2" t="s">
        <v>9</v>
      </c>
      <c r="E121" s="2" t="s">
        <v>87</v>
      </c>
      <c r="F121" s="2" t="s">
        <v>90</v>
      </c>
      <c r="G121" s="2">
        <v>1</v>
      </c>
    </row>
    <row r="122" spans="1:7" ht="13">
      <c r="A122" s="2">
        <v>4106</v>
      </c>
      <c r="B122" s="2" t="s">
        <v>22</v>
      </c>
      <c r="C122" s="2" t="s">
        <v>24</v>
      </c>
      <c r="D122" s="2" t="s">
        <v>36</v>
      </c>
      <c r="E122" s="2" t="s">
        <v>86</v>
      </c>
      <c r="F122" s="2" t="s">
        <v>93</v>
      </c>
      <c r="G122" s="2">
        <v>12</v>
      </c>
    </row>
    <row r="123" spans="1:7" ht="13">
      <c r="A123" s="2">
        <v>4109</v>
      </c>
      <c r="B123" s="2" t="s">
        <v>22</v>
      </c>
      <c r="C123" s="2" t="s">
        <v>32</v>
      </c>
      <c r="D123" s="2" t="s">
        <v>9</v>
      </c>
      <c r="E123" s="2" t="s">
        <v>86</v>
      </c>
      <c r="F123" s="2" t="s">
        <v>84</v>
      </c>
      <c r="G123" s="2">
        <v>10</v>
      </c>
    </row>
    <row r="124" spans="1:7" ht="13">
      <c r="A124" s="2">
        <v>4115</v>
      </c>
      <c r="B124" s="2" t="s">
        <v>22</v>
      </c>
      <c r="C124" s="2" t="s">
        <v>24</v>
      </c>
      <c r="D124" s="2" t="s">
        <v>9</v>
      </c>
      <c r="E124" s="2" t="s">
        <v>88</v>
      </c>
      <c r="F124" s="2" t="s">
        <v>92</v>
      </c>
      <c r="G124" s="2">
        <v>3</v>
      </c>
    </row>
    <row r="125" spans="1:7" ht="13">
      <c r="A125" s="2">
        <v>4118</v>
      </c>
      <c r="B125" s="2" t="s">
        <v>22</v>
      </c>
      <c r="C125" s="2" t="s">
        <v>29</v>
      </c>
      <c r="D125" s="2" t="s">
        <v>9</v>
      </c>
      <c r="E125" s="7" t="s">
        <v>86</v>
      </c>
      <c r="F125" s="2" t="s">
        <v>84</v>
      </c>
      <c r="G125" s="2">
        <v>5</v>
      </c>
    </row>
    <row r="126" spans="1:7" ht="13">
      <c r="A126" s="2">
        <v>4121</v>
      </c>
      <c r="B126" s="2" t="s">
        <v>22</v>
      </c>
      <c r="C126" s="2" t="s">
        <v>31</v>
      </c>
      <c r="D126" s="2" t="s">
        <v>9</v>
      </c>
      <c r="E126" s="7" t="s">
        <v>87</v>
      </c>
      <c r="F126" s="2" t="s">
        <v>84</v>
      </c>
      <c r="G126" s="2">
        <v>12</v>
      </c>
    </row>
    <row r="127" spans="1:7" ht="13">
      <c r="A127" s="2">
        <v>5001</v>
      </c>
      <c r="B127" s="2" t="s">
        <v>37</v>
      </c>
      <c r="C127" s="2" t="s">
        <v>38</v>
      </c>
      <c r="D127" s="2" t="s">
        <v>16</v>
      </c>
      <c r="E127" s="2" t="s">
        <v>86</v>
      </c>
      <c r="F127" s="2" t="s">
        <v>92</v>
      </c>
      <c r="G127" s="2">
        <v>9</v>
      </c>
    </row>
    <row r="128" spans="1:7" ht="13">
      <c r="A128" s="2">
        <v>5002</v>
      </c>
      <c r="B128" s="2" t="s">
        <v>37</v>
      </c>
      <c r="C128" s="2" t="s">
        <v>39</v>
      </c>
      <c r="D128" s="2" t="s">
        <v>9</v>
      </c>
      <c r="E128" s="2" t="s">
        <v>87</v>
      </c>
      <c r="F128" s="2" t="s">
        <v>92</v>
      </c>
      <c r="G128" s="8">
        <v>3</v>
      </c>
    </row>
    <row r="129" spans="1:7" ht="13">
      <c r="A129" s="2">
        <v>5005</v>
      </c>
      <c r="B129" s="2" t="s">
        <v>37</v>
      </c>
      <c r="C129" s="2" t="s">
        <v>39</v>
      </c>
      <c r="D129" s="2" t="s">
        <v>16</v>
      </c>
      <c r="E129" s="7" t="s">
        <v>86</v>
      </c>
      <c r="F129" s="2" t="s">
        <v>84</v>
      </c>
      <c r="G129" s="2">
        <v>10</v>
      </c>
    </row>
    <row r="130" spans="1:7" ht="13">
      <c r="A130" s="2">
        <v>5005</v>
      </c>
      <c r="B130" s="2" t="s">
        <v>37</v>
      </c>
      <c r="C130" s="2" t="s">
        <v>39</v>
      </c>
      <c r="D130" s="2" t="s">
        <v>16</v>
      </c>
      <c r="E130" s="7" t="s">
        <v>87</v>
      </c>
      <c r="F130" s="2" t="s">
        <v>84</v>
      </c>
      <c r="G130" s="2">
        <v>6</v>
      </c>
    </row>
    <row r="131" spans="1:7" ht="13">
      <c r="A131" s="2">
        <v>5005</v>
      </c>
      <c r="B131" s="2" t="s">
        <v>37</v>
      </c>
      <c r="C131" s="2" t="s">
        <v>39</v>
      </c>
      <c r="D131" s="2" t="s">
        <v>16</v>
      </c>
      <c r="E131" s="2" t="s">
        <v>87</v>
      </c>
      <c r="F131" s="2" t="s">
        <v>90</v>
      </c>
      <c r="G131" s="2">
        <v>2</v>
      </c>
    </row>
    <row r="132" spans="1:7" ht="13">
      <c r="A132" s="2">
        <v>5008</v>
      </c>
      <c r="B132" s="2" t="s">
        <v>37</v>
      </c>
      <c r="C132" s="2" t="s">
        <v>39</v>
      </c>
      <c r="D132" s="2" t="s">
        <v>9</v>
      </c>
      <c r="E132" s="2" t="s">
        <v>86</v>
      </c>
      <c r="F132" s="2" t="s">
        <v>92</v>
      </c>
      <c r="G132" s="2">
        <v>5</v>
      </c>
    </row>
    <row r="133" spans="1:7" ht="13">
      <c r="A133" s="2">
        <v>5012</v>
      </c>
      <c r="B133" s="2" t="s">
        <v>37</v>
      </c>
      <c r="C133" s="2" t="s">
        <v>39</v>
      </c>
      <c r="D133" s="2" t="s">
        <v>9</v>
      </c>
      <c r="E133" s="2" t="s">
        <v>87</v>
      </c>
      <c r="F133" s="2" t="s">
        <v>89</v>
      </c>
      <c r="G133" s="2">
        <v>5</v>
      </c>
    </row>
    <row r="134" spans="1:7" ht="13">
      <c r="A134" s="2">
        <v>5014</v>
      </c>
      <c r="B134" s="2" t="s">
        <v>37</v>
      </c>
      <c r="C134" s="2" t="s">
        <v>39</v>
      </c>
      <c r="D134" s="2" t="s">
        <v>9</v>
      </c>
      <c r="E134" s="7" t="s">
        <v>87</v>
      </c>
      <c r="F134" s="2" t="s">
        <v>84</v>
      </c>
      <c r="G134" s="2">
        <v>10</v>
      </c>
    </row>
    <row r="135" spans="1:7" ht="13">
      <c r="A135" s="2">
        <v>5016</v>
      </c>
      <c r="B135" s="2" t="s">
        <v>37</v>
      </c>
      <c r="C135" s="2" t="s">
        <v>38</v>
      </c>
      <c r="D135" s="2" t="s">
        <v>9</v>
      </c>
      <c r="E135" s="2" t="s">
        <v>88</v>
      </c>
      <c r="F135" s="2" t="s">
        <v>92</v>
      </c>
      <c r="G135" s="2">
        <v>3</v>
      </c>
    </row>
    <row r="136" spans="1:7" ht="13">
      <c r="A136" s="2">
        <v>5016</v>
      </c>
      <c r="B136" s="2" t="s">
        <v>37</v>
      </c>
      <c r="C136" s="2" t="s">
        <v>38</v>
      </c>
      <c r="D136" s="2" t="s">
        <v>9</v>
      </c>
      <c r="E136" s="2" t="s">
        <v>86</v>
      </c>
      <c r="F136" s="2" t="s">
        <v>93</v>
      </c>
      <c r="G136" s="2">
        <v>10</v>
      </c>
    </row>
    <row r="137" spans="1:7" ht="13">
      <c r="A137" s="2">
        <v>5017</v>
      </c>
      <c r="B137" s="2" t="s">
        <v>37</v>
      </c>
      <c r="C137" s="2" t="s">
        <v>39</v>
      </c>
      <c r="D137" s="2" t="s">
        <v>9</v>
      </c>
      <c r="E137" s="2" t="s">
        <v>86</v>
      </c>
      <c r="F137" s="2" t="s">
        <v>92</v>
      </c>
      <c r="G137" s="2">
        <v>7</v>
      </c>
    </row>
    <row r="138" spans="1:7" ht="13">
      <c r="A138" s="2">
        <v>5020</v>
      </c>
      <c r="B138" s="2" t="s">
        <v>37</v>
      </c>
      <c r="C138" s="2" t="s">
        <v>38</v>
      </c>
      <c r="D138" s="2" t="s">
        <v>9</v>
      </c>
      <c r="E138" s="2" t="s">
        <v>87</v>
      </c>
      <c r="F138" s="2" t="s">
        <v>92</v>
      </c>
      <c r="G138" s="8">
        <v>5</v>
      </c>
    </row>
    <row r="139" spans="1:7" ht="13">
      <c r="A139" s="2">
        <v>5021</v>
      </c>
      <c r="B139" s="2" t="s">
        <v>37</v>
      </c>
      <c r="C139" s="2" t="s">
        <v>39</v>
      </c>
      <c r="D139" s="2" t="s">
        <v>9</v>
      </c>
      <c r="E139" s="2" t="s">
        <v>87</v>
      </c>
      <c r="F139" s="2" t="s">
        <v>89</v>
      </c>
      <c r="G139" s="2">
        <v>5</v>
      </c>
    </row>
    <row r="140" spans="1:7" ht="13">
      <c r="A140" s="2">
        <v>5023</v>
      </c>
      <c r="B140" s="2" t="s">
        <v>37</v>
      </c>
      <c r="C140" s="2" t="s">
        <v>38</v>
      </c>
      <c r="D140" s="2" t="s">
        <v>9</v>
      </c>
      <c r="E140" s="2" t="s">
        <v>87</v>
      </c>
      <c r="F140" s="2" t="s">
        <v>92</v>
      </c>
      <c r="G140" s="8">
        <v>9</v>
      </c>
    </row>
    <row r="141" spans="1:7" ht="13">
      <c r="A141" s="2">
        <v>5024</v>
      </c>
      <c r="B141" s="2" t="s">
        <v>37</v>
      </c>
      <c r="C141" s="2" t="s">
        <v>38</v>
      </c>
      <c r="D141" s="2" t="s">
        <v>17</v>
      </c>
      <c r="E141" s="2" t="s">
        <v>86</v>
      </c>
      <c r="F141" s="2" t="s">
        <v>93</v>
      </c>
      <c r="G141" s="2">
        <v>6</v>
      </c>
    </row>
    <row r="142" spans="1:7" ht="13">
      <c r="A142" s="2">
        <v>5026</v>
      </c>
      <c r="B142" s="2" t="s">
        <v>37</v>
      </c>
      <c r="C142" s="2" t="s">
        <v>39</v>
      </c>
      <c r="D142" s="2" t="s">
        <v>17</v>
      </c>
      <c r="E142" s="2" t="s">
        <v>87</v>
      </c>
      <c r="F142" s="2" t="s">
        <v>92</v>
      </c>
      <c r="G142" s="8">
        <v>7</v>
      </c>
    </row>
    <row r="143" spans="1:7" ht="13">
      <c r="A143" s="2">
        <v>5027</v>
      </c>
      <c r="B143" s="2" t="s">
        <v>37</v>
      </c>
      <c r="C143" s="2" t="s">
        <v>39</v>
      </c>
      <c r="D143" s="2" t="s">
        <v>17</v>
      </c>
      <c r="E143" s="2" t="s">
        <v>86</v>
      </c>
      <c r="F143" s="2" t="s">
        <v>93</v>
      </c>
      <c r="G143" s="2">
        <v>8</v>
      </c>
    </row>
    <row r="144" spans="1:7" ht="13">
      <c r="A144" s="2">
        <v>5028</v>
      </c>
      <c r="B144" s="2" t="s">
        <v>37</v>
      </c>
      <c r="C144" s="2" t="s">
        <v>38</v>
      </c>
      <c r="D144" s="2" t="s">
        <v>17</v>
      </c>
      <c r="E144" s="2" t="s">
        <v>85</v>
      </c>
      <c r="F144" s="2" t="s">
        <v>84</v>
      </c>
      <c r="G144" s="2">
        <v>16</v>
      </c>
    </row>
  </sheetData>
  <sortState xmlns:xlrd2="http://schemas.microsoft.com/office/spreadsheetml/2017/richdata2" ref="A2:G144">
    <sortCondition ref="A2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72DB-2AA3-7B4D-A531-CE8EE08876B3}">
  <dimension ref="A1:L211"/>
  <sheetViews>
    <sheetView topLeftCell="A159" workbookViewId="0">
      <selection activeCell="Q23" sqref="Q23:R24"/>
    </sheetView>
  </sheetViews>
  <sheetFormatPr baseColWidth="10" defaultRowHeight="13"/>
  <cols>
    <col min="1" max="1" width="11.5" bestFit="1" customWidth="1"/>
    <col min="2" max="2" width="18.83203125" bestFit="1" customWidth="1"/>
    <col min="3" max="3" width="18.1640625" bestFit="1" customWidth="1"/>
    <col min="4" max="4" width="8.1640625" bestFit="1" customWidth="1"/>
    <col min="5" max="5" width="10.1640625" bestFit="1" customWidth="1"/>
    <col min="6" max="6" width="15" bestFit="1" customWidth="1"/>
    <col min="7" max="7" width="20.33203125" bestFit="1" customWidth="1"/>
    <col min="8" max="8" width="11.5" customWidth="1"/>
    <col min="10" max="10" width="11.6640625" bestFit="1" customWidth="1"/>
    <col min="11" max="11" width="12.33203125" customWidth="1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80</v>
      </c>
      <c r="I1" s="17" t="s">
        <v>81</v>
      </c>
      <c r="J1" s="17" t="s">
        <v>123</v>
      </c>
      <c r="K1" s="29" t="s">
        <v>129</v>
      </c>
      <c r="L1" s="27"/>
    </row>
    <row r="2" spans="1:12">
      <c r="A2" s="23">
        <v>1001</v>
      </c>
      <c r="B2" s="23" t="s">
        <v>7</v>
      </c>
      <c r="C2" s="23" t="s">
        <v>8</v>
      </c>
      <c r="D2" s="23" t="s">
        <v>9</v>
      </c>
      <c r="E2" s="24">
        <v>43497</v>
      </c>
      <c r="F2" s="24"/>
      <c r="G2" s="23"/>
      <c r="H2" s="22" t="str">
        <f>IFERROR(VLOOKUP(A2,'Employee Leaves'!$A$2:$G$144,5,0)," ")</f>
        <v>Holiday</v>
      </c>
      <c r="I2" s="22" t="str">
        <f>IFERROR(VLOOKUP(A2,'Employee Leaves'!$A$2:$G$144,6,0)," ")</f>
        <v>June</v>
      </c>
      <c r="J2" s="22">
        <f>IFERROR(VLOOKUP(A2,'Employee Leaves'!$A$2:$G$144,7,0)," ")</f>
        <v>5</v>
      </c>
      <c r="K2" s="9" t="str">
        <f>IF(ISBLANK(F2),"Still Employed","Terminated")</f>
        <v>Still Employed</v>
      </c>
    </row>
    <row r="3" spans="1:12">
      <c r="A3" s="23">
        <v>1002</v>
      </c>
      <c r="B3" s="23" t="s">
        <v>7</v>
      </c>
      <c r="C3" s="23" t="s">
        <v>8</v>
      </c>
      <c r="D3" s="23" t="s">
        <v>9</v>
      </c>
      <c r="E3" s="24">
        <v>43511</v>
      </c>
      <c r="F3" s="24"/>
      <c r="G3" s="23"/>
      <c r="H3" s="22" t="str">
        <f>IFERROR(VLOOKUP(A3,'Employee Leaves'!$A$2:$G$144,5,0)," ")</f>
        <v xml:space="preserve"> </v>
      </c>
      <c r="I3" s="22" t="str">
        <f>IFERROR(VLOOKUP(A3,'Employee Leaves'!$A$2:$G$144,6,0)," ")</f>
        <v xml:space="preserve"> </v>
      </c>
      <c r="J3" s="22" t="str">
        <f>IFERROR(VLOOKUP(A3,'Employee Leaves'!$A$2:$G$144,7,0)," ")</f>
        <v xml:space="preserve"> </v>
      </c>
      <c r="K3" s="9" t="str">
        <f t="shared" ref="K3:K66" si="0">IF(ISBLANK(F3),"Still Employed","Terminated")</f>
        <v>Still Employed</v>
      </c>
    </row>
    <row r="4" spans="1:12">
      <c r="A4" s="23">
        <v>1003</v>
      </c>
      <c r="B4" s="23" t="s">
        <v>7</v>
      </c>
      <c r="C4" s="23" t="s">
        <v>10</v>
      </c>
      <c r="D4" s="23" t="s">
        <v>9</v>
      </c>
      <c r="E4" s="24">
        <v>43511</v>
      </c>
      <c r="F4" s="24"/>
      <c r="G4" s="23"/>
      <c r="H4" s="22" t="str">
        <f>IFERROR(VLOOKUP(A4,'Employee Leaves'!$A$2:$G$144,5,0)," ")</f>
        <v>Sick</v>
      </c>
      <c r="I4" s="22" t="str">
        <f>IFERROR(VLOOKUP(A4,'Employee Leaves'!$A$2:$G$144,6,0)," ")</f>
        <v>April</v>
      </c>
      <c r="J4" s="22">
        <f>IFERROR(VLOOKUP(A4,'Employee Leaves'!$A$2:$G$144,7,0)," ")</f>
        <v>4</v>
      </c>
      <c r="K4" s="9" t="str">
        <f t="shared" si="0"/>
        <v>Still Employed</v>
      </c>
    </row>
    <row r="5" spans="1:12">
      <c r="A5" s="23">
        <v>1004</v>
      </c>
      <c r="B5" s="23" t="s">
        <v>7</v>
      </c>
      <c r="C5" s="23" t="s">
        <v>10</v>
      </c>
      <c r="D5" s="23" t="s">
        <v>9</v>
      </c>
      <c r="E5" s="24">
        <v>43587</v>
      </c>
      <c r="F5" s="24"/>
      <c r="G5" s="23"/>
      <c r="H5" s="22" t="str">
        <f>IFERROR(VLOOKUP(A5,'Employee Leaves'!$A$2:$G$144,5,0)," ")</f>
        <v xml:space="preserve"> </v>
      </c>
      <c r="I5" s="22" t="str">
        <f>IFERROR(VLOOKUP(A5,'Employee Leaves'!$A$2:$G$144,6,0)," ")</f>
        <v xml:space="preserve"> </v>
      </c>
      <c r="J5" s="22" t="str">
        <f>IFERROR(VLOOKUP(A5,'Employee Leaves'!$A$2:$G$144,7,0)," ")</f>
        <v xml:space="preserve"> </v>
      </c>
      <c r="K5" s="9" t="str">
        <f t="shared" si="0"/>
        <v>Still Employed</v>
      </c>
    </row>
    <row r="6" spans="1:12">
      <c r="A6" s="23">
        <v>1005</v>
      </c>
      <c r="B6" s="23" t="s">
        <v>7</v>
      </c>
      <c r="C6" s="23" t="s">
        <v>11</v>
      </c>
      <c r="D6" s="23" t="s">
        <v>9</v>
      </c>
      <c r="E6" s="24">
        <v>43542</v>
      </c>
      <c r="F6" s="24"/>
      <c r="G6" s="23"/>
      <c r="H6" s="22" t="str">
        <f>IFERROR(VLOOKUP(A6,'Employee Leaves'!$A$2:$G$144,5,0)," ")</f>
        <v>Sick</v>
      </c>
      <c r="I6" s="22" t="str">
        <f>IFERROR(VLOOKUP(A6,'Employee Leaves'!$A$2:$G$144,6,0)," ")</f>
        <v>June</v>
      </c>
      <c r="J6" s="22">
        <f>IFERROR(VLOOKUP(A6,'Employee Leaves'!$A$2:$G$144,7,0)," ")</f>
        <v>6</v>
      </c>
      <c r="K6" s="9" t="str">
        <f t="shared" si="0"/>
        <v>Still Employed</v>
      </c>
    </row>
    <row r="7" spans="1:12">
      <c r="A7" s="23">
        <v>1006</v>
      </c>
      <c r="B7" s="23" t="s">
        <v>7</v>
      </c>
      <c r="C7" s="23" t="s">
        <v>12</v>
      </c>
      <c r="D7" s="23" t="s">
        <v>9</v>
      </c>
      <c r="E7" s="24">
        <v>43569</v>
      </c>
      <c r="F7" s="24">
        <v>43784</v>
      </c>
      <c r="G7" s="23" t="s">
        <v>13</v>
      </c>
      <c r="H7" s="22" t="str">
        <f>IFERROR(VLOOKUP(A7,'Employee Leaves'!$A$2:$G$144,5,0)," ")</f>
        <v xml:space="preserve"> </v>
      </c>
      <c r="I7" s="22" t="str">
        <f>IFERROR(VLOOKUP(A7,'Employee Leaves'!$A$2:$G$144,6,0)," ")</f>
        <v xml:space="preserve"> </v>
      </c>
      <c r="J7" s="22" t="str">
        <f>IFERROR(VLOOKUP(A7,'Employee Leaves'!$A$2:$G$144,7,0)," ")</f>
        <v xml:space="preserve"> </v>
      </c>
      <c r="K7" s="9" t="str">
        <f t="shared" si="0"/>
        <v>Terminated</v>
      </c>
    </row>
    <row r="8" spans="1:12">
      <c r="A8" s="23">
        <v>1007</v>
      </c>
      <c r="B8" s="23" t="s">
        <v>7</v>
      </c>
      <c r="C8" s="23" t="s">
        <v>12</v>
      </c>
      <c r="D8" s="23" t="s">
        <v>9</v>
      </c>
      <c r="E8" s="24">
        <v>44655</v>
      </c>
      <c r="F8" s="24"/>
      <c r="G8" s="23"/>
      <c r="H8" s="22" t="str">
        <f>IFERROR(VLOOKUP(A8,'Employee Leaves'!$A$2:$G$144,5,0)," ")</f>
        <v xml:space="preserve"> </v>
      </c>
      <c r="I8" s="22" t="str">
        <f>IFERROR(VLOOKUP(A8,'Employee Leaves'!$A$2:$G$144,6,0)," ")</f>
        <v xml:space="preserve"> </v>
      </c>
      <c r="J8" s="22" t="str">
        <f>IFERROR(VLOOKUP(A8,'Employee Leaves'!$A$2:$G$144,7,0)," ")</f>
        <v xml:space="preserve"> </v>
      </c>
      <c r="K8" s="9" t="str">
        <f t="shared" si="0"/>
        <v>Still Employed</v>
      </c>
    </row>
    <row r="9" spans="1:12">
      <c r="A9" s="23">
        <v>1008</v>
      </c>
      <c r="B9" s="23" t="s">
        <v>7</v>
      </c>
      <c r="C9" s="23" t="s">
        <v>12</v>
      </c>
      <c r="D9" s="23" t="s">
        <v>9</v>
      </c>
      <c r="E9" s="24">
        <v>44571</v>
      </c>
      <c r="F9" s="24"/>
      <c r="G9" s="23"/>
      <c r="H9" s="22" t="str">
        <f>IFERROR(VLOOKUP(A9,'Employee Leaves'!$A$2:$G$144,5,0)," ")</f>
        <v>Holiday</v>
      </c>
      <c r="I9" s="22" t="str">
        <f>IFERROR(VLOOKUP(A9,'Employee Leaves'!$A$2:$G$144,6,0)," ")</f>
        <v>June</v>
      </c>
      <c r="J9" s="22">
        <f>IFERROR(VLOOKUP(A9,'Employee Leaves'!$A$2:$G$144,7,0)," ")</f>
        <v>5</v>
      </c>
      <c r="K9" s="9" t="str">
        <f t="shared" si="0"/>
        <v>Still Employed</v>
      </c>
    </row>
    <row r="10" spans="1:12">
      <c r="A10" s="23">
        <v>1009</v>
      </c>
      <c r="B10" s="23" t="s">
        <v>7</v>
      </c>
      <c r="C10" s="23" t="s">
        <v>10</v>
      </c>
      <c r="D10" s="23" t="s">
        <v>9</v>
      </c>
      <c r="E10" s="24">
        <v>44501</v>
      </c>
      <c r="F10" s="24"/>
      <c r="G10" s="23"/>
      <c r="H10" s="22" t="str">
        <f>IFERROR(VLOOKUP(A10,'Employee Leaves'!$A$2:$G$144,5,0)," ")</f>
        <v xml:space="preserve"> </v>
      </c>
      <c r="I10" s="22" t="str">
        <f>IFERROR(VLOOKUP(A10,'Employee Leaves'!$A$2:$G$144,6,0)," ")</f>
        <v xml:space="preserve"> </v>
      </c>
      <c r="J10" s="22" t="str">
        <f>IFERROR(VLOOKUP(A10,'Employee Leaves'!$A$2:$G$144,7,0)," ")</f>
        <v xml:space="preserve"> </v>
      </c>
      <c r="K10" s="9" t="str">
        <f t="shared" si="0"/>
        <v>Still Employed</v>
      </c>
    </row>
    <row r="11" spans="1:12">
      <c r="A11" s="23">
        <v>1010</v>
      </c>
      <c r="B11" s="23" t="s">
        <v>7</v>
      </c>
      <c r="C11" s="23" t="s">
        <v>11</v>
      </c>
      <c r="D11" s="23" t="s">
        <v>9</v>
      </c>
      <c r="E11" s="24">
        <v>44291</v>
      </c>
      <c r="F11" s="24"/>
      <c r="G11" s="23"/>
      <c r="H11" s="22" t="str">
        <f>IFERROR(VLOOKUP(A11,'Employee Leaves'!$A$2:$G$144,5,0)," ")</f>
        <v xml:space="preserve"> </v>
      </c>
      <c r="I11" s="22" t="str">
        <f>IFERROR(VLOOKUP(A11,'Employee Leaves'!$A$2:$G$144,6,0)," ")</f>
        <v xml:space="preserve"> </v>
      </c>
      <c r="J11" s="22" t="str">
        <f>IFERROR(VLOOKUP(A11,'Employee Leaves'!$A$2:$G$144,7,0)," ")</f>
        <v xml:space="preserve"> </v>
      </c>
      <c r="K11" s="9" t="str">
        <f t="shared" si="0"/>
        <v>Still Employed</v>
      </c>
    </row>
    <row r="12" spans="1:12">
      <c r="A12" s="23">
        <v>1011</v>
      </c>
      <c r="B12" s="23" t="s">
        <v>7</v>
      </c>
      <c r="C12" s="23" t="s">
        <v>10</v>
      </c>
      <c r="D12" s="23" t="s">
        <v>9</v>
      </c>
      <c r="E12" s="24">
        <v>44354</v>
      </c>
      <c r="F12" s="24">
        <v>44441</v>
      </c>
      <c r="G12" s="23" t="s">
        <v>14</v>
      </c>
      <c r="H12" s="22" t="str">
        <f>IFERROR(VLOOKUP(A12,'Employee Leaves'!$A$2:$G$144,5,0)," ")</f>
        <v>Sick</v>
      </c>
      <c r="I12" s="22" t="str">
        <f>IFERROR(VLOOKUP(A12,'Employee Leaves'!$A$2:$G$144,6,0)," ")</f>
        <v>April</v>
      </c>
      <c r="J12" s="22">
        <f>IFERROR(VLOOKUP(A12,'Employee Leaves'!$A$2:$G$144,7,0)," ")</f>
        <v>6</v>
      </c>
      <c r="K12" s="9" t="str">
        <f t="shared" si="0"/>
        <v>Terminated</v>
      </c>
    </row>
    <row r="13" spans="1:12">
      <c r="A13" s="23">
        <v>1012</v>
      </c>
      <c r="B13" s="23" t="s">
        <v>7</v>
      </c>
      <c r="C13" s="23" t="s">
        <v>8</v>
      </c>
      <c r="D13" s="23" t="s">
        <v>9</v>
      </c>
      <c r="E13" s="24">
        <v>43927</v>
      </c>
      <c r="F13" s="24">
        <v>44509</v>
      </c>
      <c r="G13" s="23" t="s">
        <v>13</v>
      </c>
      <c r="H13" s="22" t="str">
        <f>IFERROR(VLOOKUP(A13,'Employee Leaves'!$A$2:$G$144,5,0)," ")</f>
        <v>Holiday</v>
      </c>
      <c r="I13" s="22" t="str">
        <f>IFERROR(VLOOKUP(A13,'Employee Leaves'!$A$2:$G$144,6,0)," ")</f>
        <v>January</v>
      </c>
      <c r="J13" s="22">
        <f>IFERROR(VLOOKUP(A13,'Employee Leaves'!$A$2:$G$144,7,0)," ")</f>
        <v>10</v>
      </c>
      <c r="K13" s="9" t="str">
        <f t="shared" si="0"/>
        <v>Terminated</v>
      </c>
    </row>
    <row r="14" spans="1:12">
      <c r="A14" s="23">
        <v>1013</v>
      </c>
      <c r="B14" s="23" t="s">
        <v>7</v>
      </c>
      <c r="C14" s="23" t="s">
        <v>11</v>
      </c>
      <c r="D14" s="23" t="s">
        <v>9</v>
      </c>
      <c r="E14" s="24">
        <v>44529</v>
      </c>
      <c r="F14" s="23"/>
      <c r="G14" s="23"/>
      <c r="H14" s="22" t="str">
        <f>IFERROR(VLOOKUP(A14,'Employee Leaves'!$A$2:$G$144,5,0)," ")</f>
        <v xml:space="preserve"> </v>
      </c>
      <c r="I14" s="22" t="str">
        <f>IFERROR(VLOOKUP(A14,'Employee Leaves'!$A$2:$G$144,6,0)," ")</f>
        <v xml:space="preserve"> </v>
      </c>
      <c r="J14" s="22" t="str">
        <f>IFERROR(VLOOKUP(A14,'Employee Leaves'!$A$2:$G$144,7,0)," ")</f>
        <v xml:space="preserve"> </v>
      </c>
      <c r="K14" s="9" t="str">
        <f t="shared" si="0"/>
        <v>Still Employed</v>
      </c>
    </row>
    <row r="15" spans="1:12">
      <c r="A15" s="23">
        <v>1014</v>
      </c>
      <c r="B15" s="23" t="s">
        <v>7</v>
      </c>
      <c r="C15" s="23" t="s">
        <v>11</v>
      </c>
      <c r="D15" s="23" t="s">
        <v>9</v>
      </c>
      <c r="E15" s="24">
        <v>44256</v>
      </c>
      <c r="F15" s="23"/>
      <c r="G15" s="23"/>
      <c r="H15" s="22" t="str">
        <f>IFERROR(VLOOKUP(A15,'Employee Leaves'!$A$2:$G$144,5,0)," ")</f>
        <v>Sick</v>
      </c>
      <c r="I15" s="22" t="str">
        <f>IFERROR(VLOOKUP(A15,'Employee Leaves'!$A$2:$G$144,6,0)," ")</f>
        <v>March</v>
      </c>
      <c r="J15" s="22">
        <f>IFERROR(VLOOKUP(A15,'Employee Leaves'!$A$2:$G$144,7,0)," ")</f>
        <v>3</v>
      </c>
      <c r="K15" s="9" t="str">
        <f t="shared" si="0"/>
        <v>Still Employed</v>
      </c>
    </row>
    <row r="16" spans="1:12">
      <c r="A16" s="23">
        <v>1015</v>
      </c>
      <c r="B16" s="23" t="s">
        <v>7</v>
      </c>
      <c r="C16" s="23" t="s">
        <v>10</v>
      </c>
      <c r="D16" s="23" t="s">
        <v>9</v>
      </c>
      <c r="E16" s="24">
        <v>43617</v>
      </c>
      <c r="F16" s="25"/>
      <c r="G16" s="23"/>
      <c r="H16" s="22" t="str">
        <f>IFERROR(VLOOKUP(A16,'Employee Leaves'!$A$2:$G$144,5,0)," ")</f>
        <v>Others</v>
      </c>
      <c r="I16" s="22" t="str">
        <f>IFERROR(VLOOKUP(A16,'Employee Leaves'!$A$2:$G$144,6,0)," ")</f>
        <v>January</v>
      </c>
      <c r="J16" s="22">
        <f>IFERROR(VLOOKUP(A16,'Employee Leaves'!$A$2:$G$144,7,0)," ")</f>
        <v>3</v>
      </c>
      <c r="K16" s="9" t="str">
        <f t="shared" si="0"/>
        <v>Still Employed</v>
      </c>
    </row>
    <row r="17" spans="1:11">
      <c r="A17" s="23">
        <v>1016</v>
      </c>
      <c r="B17" s="23" t="s">
        <v>7</v>
      </c>
      <c r="C17" s="23" t="s">
        <v>11</v>
      </c>
      <c r="D17" s="23" t="s">
        <v>9</v>
      </c>
      <c r="E17" s="24">
        <v>43647</v>
      </c>
      <c r="F17" s="23"/>
      <c r="G17" s="23"/>
      <c r="H17" s="22" t="str">
        <f>IFERROR(VLOOKUP(A17,'Employee Leaves'!$A$2:$G$144,5,0)," ")</f>
        <v>Others</v>
      </c>
      <c r="I17" s="22" t="str">
        <f>IFERROR(VLOOKUP(A17,'Employee Leaves'!$A$2:$G$144,6,0)," ")</f>
        <v>January</v>
      </c>
      <c r="J17" s="22">
        <f>IFERROR(VLOOKUP(A17,'Employee Leaves'!$A$2:$G$144,7,0)," ")</f>
        <v>2</v>
      </c>
      <c r="K17" s="9" t="str">
        <f t="shared" si="0"/>
        <v>Still Employed</v>
      </c>
    </row>
    <row r="18" spans="1:11">
      <c r="A18" s="23">
        <v>1017</v>
      </c>
      <c r="B18" s="23" t="s">
        <v>7</v>
      </c>
      <c r="C18" s="23" t="s">
        <v>12</v>
      </c>
      <c r="D18" s="23" t="s">
        <v>9</v>
      </c>
      <c r="E18" s="24">
        <v>43955</v>
      </c>
      <c r="F18" s="23"/>
      <c r="G18" s="23"/>
      <c r="H18" s="22" t="str">
        <f>IFERROR(VLOOKUP(A18,'Employee Leaves'!$A$2:$G$144,5,0)," ")</f>
        <v xml:space="preserve"> </v>
      </c>
      <c r="I18" s="22" t="str">
        <f>IFERROR(VLOOKUP(A18,'Employee Leaves'!$A$2:$G$144,6,0)," ")</f>
        <v xml:space="preserve"> </v>
      </c>
      <c r="J18" s="22" t="str">
        <f>IFERROR(VLOOKUP(A18,'Employee Leaves'!$A$2:$G$144,7,0)," ")</f>
        <v xml:space="preserve"> </v>
      </c>
      <c r="K18" s="9" t="str">
        <f t="shared" si="0"/>
        <v>Still Employed</v>
      </c>
    </row>
    <row r="19" spans="1:11">
      <c r="A19" s="23">
        <v>1018</v>
      </c>
      <c r="B19" s="23" t="s">
        <v>7</v>
      </c>
      <c r="C19" s="23" t="s">
        <v>10</v>
      </c>
      <c r="D19" s="23" t="s">
        <v>9</v>
      </c>
      <c r="E19" s="24">
        <v>43961</v>
      </c>
      <c r="F19" s="23"/>
      <c r="G19" s="23"/>
      <c r="H19" s="22" t="str">
        <f>IFERROR(VLOOKUP(A19,'Employee Leaves'!$A$2:$G$144,5,0)," ")</f>
        <v>Sick</v>
      </c>
      <c r="I19" s="22" t="str">
        <f>IFERROR(VLOOKUP(A19,'Employee Leaves'!$A$2:$G$144,6,0)," ")</f>
        <v>May</v>
      </c>
      <c r="J19" s="22">
        <f>IFERROR(VLOOKUP(A19,'Employee Leaves'!$A$2:$G$144,7,0)," ")</f>
        <v>6</v>
      </c>
      <c r="K19" s="9" t="str">
        <f t="shared" si="0"/>
        <v>Still Employed</v>
      </c>
    </row>
    <row r="20" spans="1:11">
      <c r="A20" s="23">
        <v>1019</v>
      </c>
      <c r="B20" s="23" t="s">
        <v>7</v>
      </c>
      <c r="C20" s="23" t="s">
        <v>12</v>
      </c>
      <c r="D20" s="23" t="s">
        <v>9</v>
      </c>
      <c r="E20" s="24">
        <v>44013</v>
      </c>
      <c r="F20" s="25"/>
      <c r="G20" s="23"/>
      <c r="H20" s="22" t="str">
        <f>IFERROR(VLOOKUP(A20,'Employee Leaves'!$A$2:$G$144,5,0)," ")</f>
        <v xml:space="preserve"> </v>
      </c>
      <c r="I20" s="22" t="str">
        <f>IFERROR(VLOOKUP(A20,'Employee Leaves'!$A$2:$G$144,6,0)," ")</f>
        <v xml:space="preserve"> </v>
      </c>
      <c r="J20" s="22" t="str">
        <f>IFERROR(VLOOKUP(A20,'Employee Leaves'!$A$2:$G$144,7,0)," ")</f>
        <v xml:space="preserve"> </v>
      </c>
      <c r="K20" s="9" t="str">
        <f t="shared" si="0"/>
        <v>Still Employed</v>
      </c>
    </row>
    <row r="21" spans="1:11">
      <c r="A21" s="23">
        <v>1020</v>
      </c>
      <c r="B21" s="23" t="s">
        <v>7</v>
      </c>
      <c r="C21" s="23" t="s">
        <v>8</v>
      </c>
      <c r="D21" s="23" t="s">
        <v>9</v>
      </c>
      <c r="E21" s="24">
        <v>44256</v>
      </c>
      <c r="F21" s="23"/>
      <c r="G21" s="23"/>
      <c r="H21" s="22" t="str">
        <f>IFERROR(VLOOKUP(A21,'Employee Leaves'!$A$2:$G$144,5,0)," ")</f>
        <v>Sick</v>
      </c>
      <c r="I21" s="22" t="str">
        <f>IFERROR(VLOOKUP(A21,'Employee Leaves'!$A$2:$G$144,6,0)," ")</f>
        <v>January</v>
      </c>
      <c r="J21" s="22">
        <f>IFERROR(VLOOKUP(A21,'Employee Leaves'!$A$2:$G$144,7,0)," ")</f>
        <v>6</v>
      </c>
      <c r="K21" s="9" t="str">
        <f t="shared" si="0"/>
        <v>Still Employed</v>
      </c>
    </row>
    <row r="22" spans="1:11">
      <c r="A22" s="23">
        <v>1021</v>
      </c>
      <c r="B22" s="23" t="s">
        <v>7</v>
      </c>
      <c r="C22" s="23" t="s">
        <v>10</v>
      </c>
      <c r="D22" s="23" t="s">
        <v>9</v>
      </c>
      <c r="E22" s="24">
        <v>44256</v>
      </c>
      <c r="F22" s="25"/>
      <c r="G22" s="23"/>
      <c r="H22" s="22" t="str">
        <f>IFERROR(VLOOKUP(A22,'Employee Leaves'!$A$2:$G$144,5,0)," ")</f>
        <v xml:space="preserve"> </v>
      </c>
      <c r="I22" s="22" t="str">
        <f>IFERROR(VLOOKUP(A22,'Employee Leaves'!$A$2:$G$144,6,0)," ")</f>
        <v xml:space="preserve"> </v>
      </c>
      <c r="J22" s="22" t="str">
        <f>IFERROR(VLOOKUP(A22,'Employee Leaves'!$A$2:$G$144,7,0)," ")</f>
        <v xml:space="preserve"> </v>
      </c>
      <c r="K22" s="9" t="str">
        <f t="shared" si="0"/>
        <v>Still Employed</v>
      </c>
    </row>
    <row r="23" spans="1:11">
      <c r="A23" s="23">
        <v>1022</v>
      </c>
      <c r="B23" s="23" t="s">
        <v>7</v>
      </c>
      <c r="C23" s="23" t="s">
        <v>11</v>
      </c>
      <c r="D23" s="23" t="s">
        <v>9</v>
      </c>
      <c r="E23" s="24">
        <v>44495</v>
      </c>
      <c r="F23" s="23"/>
      <c r="G23" s="23"/>
      <c r="H23" s="22" t="str">
        <f>IFERROR(VLOOKUP(A23,'Employee Leaves'!$A$2:$G$144,5,0)," ")</f>
        <v xml:space="preserve"> </v>
      </c>
      <c r="I23" s="22" t="str">
        <f>IFERROR(VLOOKUP(A23,'Employee Leaves'!$A$2:$G$144,6,0)," ")</f>
        <v xml:space="preserve"> </v>
      </c>
      <c r="J23" s="22" t="str">
        <f>IFERROR(VLOOKUP(A23,'Employee Leaves'!$A$2:$G$144,7,0)," ")</f>
        <v xml:space="preserve"> </v>
      </c>
      <c r="K23" s="9" t="str">
        <f t="shared" si="0"/>
        <v>Still Employed</v>
      </c>
    </row>
    <row r="24" spans="1:11">
      <c r="A24" s="23">
        <v>1023</v>
      </c>
      <c r="B24" s="23" t="s">
        <v>7</v>
      </c>
      <c r="C24" s="23" t="s">
        <v>10</v>
      </c>
      <c r="D24" s="23" t="s">
        <v>9</v>
      </c>
      <c r="E24" s="24">
        <v>44571</v>
      </c>
      <c r="F24" s="23"/>
      <c r="G24" s="23"/>
      <c r="H24" s="22" t="str">
        <f>IFERROR(VLOOKUP(A24,'Employee Leaves'!$A$2:$G$144,5,0)," ")</f>
        <v>Sick</v>
      </c>
      <c r="I24" s="22" t="str">
        <f>IFERROR(VLOOKUP(A24,'Employee Leaves'!$A$2:$G$144,6,0)," ")</f>
        <v>March</v>
      </c>
      <c r="J24" s="22">
        <f>IFERROR(VLOOKUP(A24,'Employee Leaves'!$A$2:$G$144,7,0)," ")</f>
        <v>6</v>
      </c>
      <c r="K24" s="9" t="str">
        <f t="shared" si="0"/>
        <v>Still Employed</v>
      </c>
    </row>
    <row r="25" spans="1:11">
      <c r="A25" s="23">
        <v>1024</v>
      </c>
      <c r="B25" s="23" t="s">
        <v>7</v>
      </c>
      <c r="C25" s="23" t="s">
        <v>11</v>
      </c>
      <c r="D25" s="23" t="s">
        <v>9</v>
      </c>
      <c r="E25" s="24">
        <v>44593</v>
      </c>
      <c r="F25" s="25"/>
      <c r="G25" s="23"/>
      <c r="H25" s="22" t="str">
        <f>IFERROR(VLOOKUP(A25,'Employee Leaves'!$A$2:$G$144,5,0)," ")</f>
        <v xml:space="preserve"> </v>
      </c>
      <c r="I25" s="22" t="str">
        <f>IFERROR(VLOOKUP(A25,'Employee Leaves'!$A$2:$G$144,6,0)," ")</f>
        <v xml:space="preserve"> </v>
      </c>
      <c r="J25" s="22" t="str">
        <f>IFERROR(VLOOKUP(A25,'Employee Leaves'!$A$2:$G$144,7,0)," ")</f>
        <v xml:space="preserve"> </v>
      </c>
      <c r="K25" s="9" t="str">
        <f t="shared" si="0"/>
        <v>Still Employed</v>
      </c>
    </row>
    <row r="26" spans="1:11">
      <c r="A26" s="23">
        <v>2001</v>
      </c>
      <c r="B26" s="23" t="s">
        <v>15</v>
      </c>
      <c r="C26" s="23" t="s">
        <v>15</v>
      </c>
      <c r="D26" s="23" t="s">
        <v>9</v>
      </c>
      <c r="E26" s="24">
        <v>44501</v>
      </c>
      <c r="F26" s="23"/>
      <c r="G26" s="23"/>
      <c r="H26" s="22" t="str">
        <f>IFERROR(VLOOKUP(A26,'Employee Leaves'!$A$2:$G$144,5,0)," ")</f>
        <v>Holiday</v>
      </c>
      <c r="I26" s="22" t="str">
        <f>IFERROR(VLOOKUP(A26,'Employee Leaves'!$A$2:$G$144,6,0)," ")</f>
        <v>June</v>
      </c>
      <c r="J26" s="22">
        <f>IFERROR(VLOOKUP(A26,'Employee Leaves'!$A$2:$G$144,7,0)," ")</f>
        <v>7</v>
      </c>
      <c r="K26" s="9" t="str">
        <f t="shared" si="0"/>
        <v>Still Employed</v>
      </c>
    </row>
    <row r="27" spans="1:11">
      <c r="A27" s="23">
        <v>2002</v>
      </c>
      <c r="B27" s="23" t="s">
        <v>15</v>
      </c>
      <c r="C27" s="23" t="s">
        <v>15</v>
      </c>
      <c r="D27" s="23" t="s">
        <v>9</v>
      </c>
      <c r="E27" s="24">
        <v>44501</v>
      </c>
      <c r="F27" s="23"/>
      <c r="G27" s="23"/>
      <c r="H27" s="22" t="str">
        <f>IFERROR(VLOOKUP(A27,'Employee Leaves'!$A$2:$G$144,5,0)," ")</f>
        <v xml:space="preserve"> </v>
      </c>
      <c r="I27" s="22" t="str">
        <f>IFERROR(VLOOKUP(A27,'Employee Leaves'!$A$2:$G$144,6,0)," ")</f>
        <v xml:space="preserve"> </v>
      </c>
      <c r="J27" s="22" t="str">
        <f>IFERROR(VLOOKUP(A27,'Employee Leaves'!$A$2:$G$144,7,0)," ")</f>
        <v xml:space="preserve"> </v>
      </c>
      <c r="K27" s="9" t="str">
        <f t="shared" si="0"/>
        <v>Still Employed</v>
      </c>
    </row>
    <row r="28" spans="1:11">
      <c r="A28" s="23">
        <v>2003</v>
      </c>
      <c r="B28" s="23" t="s">
        <v>15</v>
      </c>
      <c r="C28" s="23" t="s">
        <v>15</v>
      </c>
      <c r="D28" s="23" t="s">
        <v>16</v>
      </c>
      <c r="E28" s="24">
        <v>44059</v>
      </c>
      <c r="F28" s="23"/>
      <c r="G28" s="23"/>
      <c r="H28" s="22" t="str">
        <f>IFERROR(VLOOKUP(A28,'Employee Leaves'!$A$2:$G$144,5,0)," ")</f>
        <v>Maternity Leave</v>
      </c>
      <c r="I28" s="22" t="str">
        <f>IFERROR(VLOOKUP(A28,'Employee Leaves'!$A$2:$G$144,6,0)," ")</f>
        <v>January</v>
      </c>
      <c r="J28" s="22">
        <f>IFERROR(VLOOKUP(A28,'Employee Leaves'!$A$2:$G$144,7,0)," ")</f>
        <v>21</v>
      </c>
      <c r="K28" s="9" t="str">
        <f t="shared" si="0"/>
        <v>Still Employed</v>
      </c>
    </row>
    <row r="29" spans="1:11">
      <c r="A29" s="23">
        <v>2004</v>
      </c>
      <c r="B29" s="23" t="s">
        <v>15</v>
      </c>
      <c r="C29" s="23" t="s">
        <v>15</v>
      </c>
      <c r="D29" s="23" t="s">
        <v>17</v>
      </c>
      <c r="E29" s="24">
        <v>43542</v>
      </c>
      <c r="F29" s="24">
        <v>44511</v>
      </c>
      <c r="G29" s="23" t="s">
        <v>13</v>
      </c>
      <c r="H29" s="22" t="str">
        <f>IFERROR(VLOOKUP(A29,'Employee Leaves'!$A$2:$G$144,5,0)," ")</f>
        <v xml:space="preserve"> </v>
      </c>
      <c r="I29" s="22" t="str">
        <f>IFERROR(VLOOKUP(A29,'Employee Leaves'!$A$2:$G$144,6,0)," ")</f>
        <v xml:space="preserve"> </v>
      </c>
      <c r="J29" s="22" t="str">
        <f>IFERROR(VLOOKUP(A29,'Employee Leaves'!$A$2:$G$144,7,0)," ")</f>
        <v xml:space="preserve"> </v>
      </c>
      <c r="K29" s="9" t="str">
        <f t="shared" si="0"/>
        <v>Terminated</v>
      </c>
    </row>
    <row r="30" spans="1:11">
      <c r="A30" s="23">
        <v>2005</v>
      </c>
      <c r="B30" s="23" t="s">
        <v>15</v>
      </c>
      <c r="C30" s="23" t="s">
        <v>15</v>
      </c>
      <c r="D30" s="23" t="s">
        <v>9</v>
      </c>
      <c r="E30" s="24">
        <v>44529</v>
      </c>
      <c r="F30" s="23"/>
      <c r="G30" s="23"/>
      <c r="H30" s="22" t="str">
        <f>IFERROR(VLOOKUP(A30,'Employee Leaves'!$A$2:$G$144,5,0)," ")</f>
        <v xml:space="preserve"> </v>
      </c>
      <c r="I30" s="22" t="str">
        <f>IFERROR(VLOOKUP(A30,'Employee Leaves'!$A$2:$G$144,6,0)," ")</f>
        <v xml:space="preserve"> </v>
      </c>
      <c r="J30" s="22" t="str">
        <f>IFERROR(VLOOKUP(A30,'Employee Leaves'!$A$2:$G$144,7,0)," ")</f>
        <v xml:space="preserve"> </v>
      </c>
      <c r="K30" s="9" t="str">
        <f t="shared" si="0"/>
        <v>Still Employed</v>
      </c>
    </row>
    <row r="31" spans="1:11">
      <c r="A31" s="23">
        <v>2006</v>
      </c>
      <c r="B31" s="23" t="s">
        <v>15</v>
      </c>
      <c r="C31" s="23" t="s">
        <v>15</v>
      </c>
      <c r="D31" s="23" t="s">
        <v>16</v>
      </c>
      <c r="E31" s="24">
        <v>44655</v>
      </c>
      <c r="F31" s="23"/>
      <c r="G31" s="23"/>
      <c r="H31" s="22" t="str">
        <f>IFERROR(VLOOKUP(A31,'Employee Leaves'!$A$2:$G$144,5,0)," ")</f>
        <v>Holiday</v>
      </c>
      <c r="I31" s="22" t="str">
        <f>IFERROR(VLOOKUP(A31,'Employee Leaves'!$A$2:$G$144,6,0)," ")</f>
        <v>June</v>
      </c>
      <c r="J31" s="22">
        <f>IFERROR(VLOOKUP(A31,'Employee Leaves'!$A$2:$G$144,7,0)," ")</f>
        <v>4</v>
      </c>
      <c r="K31" s="9" t="str">
        <f t="shared" si="0"/>
        <v>Still Employed</v>
      </c>
    </row>
    <row r="32" spans="1:11">
      <c r="A32" s="23">
        <v>2007</v>
      </c>
      <c r="B32" s="23" t="s">
        <v>15</v>
      </c>
      <c r="C32" s="23" t="s">
        <v>15</v>
      </c>
      <c r="D32" s="23" t="s">
        <v>9</v>
      </c>
      <c r="E32" s="24">
        <v>44571</v>
      </c>
      <c r="F32" s="23"/>
      <c r="G32" s="23"/>
      <c r="H32" s="22" t="str">
        <f>IFERROR(VLOOKUP(A32,'Employee Leaves'!$A$2:$G$144,5,0)," ")</f>
        <v xml:space="preserve"> </v>
      </c>
      <c r="I32" s="22" t="str">
        <f>IFERROR(VLOOKUP(A32,'Employee Leaves'!$A$2:$G$144,6,0)," ")</f>
        <v xml:space="preserve"> </v>
      </c>
      <c r="J32" s="22" t="str">
        <f>IFERROR(VLOOKUP(A32,'Employee Leaves'!$A$2:$G$144,7,0)," ")</f>
        <v xml:space="preserve"> </v>
      </c>
      <c r="K32" s="9" t="str">
        <f t="shared" si="0"/>
        <v>Still Employed</v>
      </c>
    </row>
    <row r="33" spans="1:11">
      <c r="A33" s="23">
        <v>2008</v>
      </c>
      <c r="B33" s="23" t="s">
        <v>15</v>
      </c>
      <c r="C33" s="23" t="s">
        <v>15</v>
      </c>
      <c r="D33" s="23" t="s">
        <v>9</v>
      </c>
      <c r="E33" s="24">
        <v>44501</v>
      </c>
      <c r="F33" s="23"/>
      <c r="G33" s="23"/>
      <c r="H33" s="22" t="str">
        <f>IFERROR(VLOOKUP(A33,'Employee Leaves'!$A$2:$G$144,5,0)," ")</f>
        <v>Sick</v>
      </c>
      <c r="I33" s="22" t="str">
        <f>IFERROR(VLOOKUP(A33,'Employee Leaves'!$A$2:$G$144,6,0)," ")</f>
        <v>March</v>
      </c>
      <c r="J33" s="22">
        <f>IFERROR(VLOOKUP(A33,'Employee Leaves'!$A$2:$G$144,7,0)," ")</f>
        <v>7</v>
      </c>
      <c r="K33" s="9" t="str">
        <f t="shared" si="0"/>
        <v>Still Employed</v>
      </c>
    </row>
    <row r="34" spans="1:11">
      <c r="A34" s="23">
        <v>2009</v>
      </c>
      <c r="B34" s="23" t="s">
        <v>15</v>
      </c>
      <c r="C34" s="23" t="s">
        <v>15</v>
      </c>
      <c r="D34" s="23" t="s">
        <v>9</v>
      </c>
      <c r="E34" s="24">
        <v>44291</v>
      </c>
      <c r="F34" s="25"/>
      <c r="G34" s="23"/>
      <c r="H34" s="22" t="str">
        <f>IFERROR(VLOOKUP(A34,'Employee Leaves'!$A$2:$G$144,5,0)," ")</f>
        <v xml:space="preserve"> </v>
      </c>
      <c r="I34" s="22" t="str">
        <f>IFERROR(VLOOKUP(A34,'Employee Leaves'!$A$2:$G$144,6,0)," ")</f>
        <v xml:space="preserve"> </v>
      </c>
      <c r="J34" s="22" t="str">
        <f>IFERROR(VLOOKUP(A34,'Employee Leaves'!$A$2:$G$144,7,0)," ")</f>
        <v xml:space="preserve"> </v>
      </c>
      <c r="K34" s="9" t="str">
        <f t="shared" si="0"/>
        <v>Still Employed</v>
      </c>
    </row>
    <row r="35" spans="1:11">
      <c r="A35" s="23">
        <v>2010</v>
      </c>
      <c r="B35" s="23" t="s">
        <v>15</v>
      </c>
      <c r="C35" s="23" t="s">
        <v>15</v>
      </c>
      <c r="D35" s="23" t="s">
        <v>9</v>
      </c>
      <c r="E35" s="24">
        <v>44354</v>
      </c>
      <c r="F35" s="23"/>
      <c r="G35" s="23"/>
      <c r="H35" s="22" t="str">
        <f>IFERROR(VLOOKUP(A35,'Employee Leaves'!$A$2:$G$144,5,0)," ")</f>
        <v>Holiday</v>
      </c>
      <c r="I35" s="22" t="str">
        <f>IFERROR(VLOOKUP(A35,'Employee Leaves'!$A$2:$G$144,6,0)," ")</f>
        <v>April</v>
      </c>
      <c r="J35" s="22">
        <f>IFERROR(VLOOKUP(A35,'Employee Leaves'!$A$2:$G$144,7,0)," ")</f>
        <v>5</v>
      </c>
      <c r="K35" s="9" t="str">
        <f t="shared" si="0"/>
        <v>Still Employed</v>
      </c>
    </row>
    <row r="36" spans="1:11">
      <c r="A36" s="23">
        <v>2011</v>
      </c>
      <c r="B36" s="23" t="s">
        <v>15</v>
      </c>
      <c r="C36" s="23" t="s">
        <v>15</v>
      </c>
      <c r="D36" s="23" t="s">
        <v>9</v>
      </c>
      <c r="E36" s="24">
        <v>43927</v>
      </c>
      <c r="F36" s="25"/>
      <c r="G36" s="23"/>
      <c r="H36" s="22" t="str">
        <f>IFERROR(VLOOKUP(A36,'Employee Leaves'!$A$2:$G$144,5,0)," ")</f>
        <v>Holiday</v>
      </c>
      <c r="I36" s="22" t="str">
        <f>IFERROR(VLOOKUP(A36,'Employee Leaves'!$A$2:$G$144,6,0)," ")</f>
        <v>January</v>
      </c>
      <c r="J36" s="22">
        <f>IFERROR(VLOOKUP(A36,'Employee Leaves'!$A$2:$G$144,7,0)," ")</f>
        <v>7</v>
      </c>
      <c r="K36" s="9" t="str">
        <f t="shared" si="0"/>
        <v>Still Employed</v>
      </c>
    </row>
    <row r="37" spans="1:11">
      <c r="A37" s="23">
        <v>2012</v>
      </c>
      <c r="B37" s="23" t="s">
        <v>15</v>
      </c>
      <c r="C37" s="23" t="s">
        <v>15</v>
      </c>
      <c r="D37" s="23" t="s">
        <v>9</v>
      </c>
      <c r="E37" s="24">
        <v>44529</v>
      </c>
      <c r="F37" s="23"/>
      <c r="G37" s="23"/>
      <c r="H37" s="22" t="str">
        <f>IFERROR(VLOOKUP(A37,'Employee Leaves'!$A$2:$G$144,5,0)," ")</f>
        <v>Sick</v>
      </c>
      <c r="I37" s="22" t="str">
        <f>IFERROR(VLOOKUP(A37,'Employee Leaves'!$A$2:$G$144,6,0)," ")</f>
        <v>March</v>
      </c>
      <c r="J37" s="22">
        <f>IFERROR(VLOOKUP(A37,'Employee Leaves'!$A$2:$G$144,7,0)," ")</f>
        <v>9</v>
      </c>
      <c r="K37" s="9" t="str">
        <f t="shared" si="0"/>
        <v>Still Employed</v>
      </c>
    </row>
    <row r="38" spans="1:11">
      <c r="A38" s="23">
        <v>2013</v>
      </c>
      <c r="B38" s="23" t="s">
        <v>15</v>
      </c>
      <c r="C38" s="23" t="s">
        <v>15</v>
      </c>
      <c r="D38" s="23" t="s">
        <v>9</v>
      </c>
      <c r="E38" s="24">
        <v>44256</v>
      </c>
      <c r="F38" s="23"/>
      <c r="G38" s="23"/>
      <c r="H38" s="22" t="str">
        <f>IFERROR(VLOOKUP(A38,'Employee Leaves'!$A$2:$G$144,5,0)," ")</f>
        <v>Sick</v>
      </c>
      <c r="I38" s="22" t="str">
        <f>IFERROR(VLOOKUP(A38,'Employee Leaves'!$A$2:$G$144,6,0)," ")</f>
        <v>February</v>
      </c>
      <c r="J38" s="22">
        <f>IFERROR(VLOOKUP(A38,'Employee Leaves'!$A$2:$G$144,7,0)," ")</f>
        <v>6</v>
      </c>
      <c r="K38" s="9" t="str">
        <f t="shared" si="0"/>
        <v>Still Employed</v>
      </c>
    </row>
    <row r="39" spans="1:11">
      <c r="A39" s="23">
        <v>2014</v>
      </c>
      <c r="B39" s="23" t="s">
        <v>15</v>
      </c>
      <c r="C39" s="23" t="s">
        <v>15</v>
      </c>
      <c r="D39" s="23" t="s">
        <v>17</v>
      </c>
      <c r="E39" s="24">
        <v>44438</v>
      </c>
      <c r="F39" s="23"/>
      <c r="G39" s="23"/>
      <c r="H39" s="22" t="str">
        <f>IFERROR(VLOOKUP(A39,'Employee Leaves'!$A$2:$G$144,5,0)," ")</f>
        <v xml:space="preserve"> </v>
      </c>
      <c r="I39" s="22" t="str">
        <f>IFERROR(VLOOKUP(A39,'Employee Leaves'!$A$2:$G$144,6,0)," ")</f>
        <v xml:space="preserve"> </v>
      </c>
      <c r="J39" s="22" t="str">
        <f>IFERROR(VLOOKUP(A39,'Employee Leaves'!$A$2:$G$144,7,0)," ")</f>
        <v xml:space="preserve"> </v>
      </c>
      <c r="K39" s="9" t="str">
        <f t="shared" si="0"/>
        <v>Still Employed</v>
      </c>
    </row>
    <row r="40" spans="1:11">
      <c r="A40" s="23">
        <v>2015</v>
      </c>
      <c r="B40" s="23" t="s">
        <v>15</v>
      </c>
      <c r="C40" s="23" t="s">
        <v>15</v>
      </c>
      <c r="D40" s="23" t="s">
        <v>17</v>
      </c>
      <c r="E40" s="24">
        <v>44501</v>
      </c>
      <c r="F40" s="23"/>
      <c r="G40" s="23"/>
      <c r="H40" s="22" t="str">
        <f>IFERROR(VLOOKUP(A40,'Employee Leaves'!$A$2:$G$144,5,0)," ")</f>
        <v>Holiday</v>
      </c>
      <c r="I40" s="22" t="str">
        <f>IFERROR(VLOOKUP(A40,'Employee Leaves'!$A$2:$G$144,6,0)," ")</f>
        <v>May</v>
      </c>
      <c r="J40" s="22">
        <f>IFERROR(VLOOKUP(A40,'Employee Leaves'!$A$2:$G$144,7,0)," ")</f>
        <v>8</v>
      </c>
      <c r="K40" s="9" t="str">
        <f t="shared" si="0"/>
        <v>Still Employed</v>
      </c>
    </row>
    <row r="41" spans="1:11">
      <c r="A41" s="23">
        <v>2016</v>
      </c>
      <c r="B41" s="23" t="s">
        <v>15</v>
      </c>
      <c r="C41" s="23" t="s">
        <v>15</v>
      </c>
      <c r="D41" s="23" t="s">
        <v>16</v>
      </c>
      <c r="E41" s="24">
        <v>44424</v>
      </c>
      <c r="F41" s="23"/>
      <c r="G41" s="23"/>
      <c r="H41" s="22" t="str">
        <f>IFERROR(VLOOKUP(A41,'Employee Leaves'!$A$2:$G$144,5,0)," ")</f>
        <v>Holiday</v>
      </c>
      <c r="I41" s="22" t="str">
        <f>IFERROR(VLOOKUP(A41,'Employee Leaves'!$A$2:$G$144,6,0)," ")</f>
        <v>February</v>
      </c>
      <c r="J41" s="22">
        <f>IFERROR(VLOOKUP(A41,'Employee Leaves'!$A$2:$G$144,7,0)," ")</f>
        <v>5</v>
      </c>
      <c r="K41" s="9" t="str">
        <f t="shared" si="0"/>
        <v>Still Employed</v>
      </c>
    </row>
    <row r="42" spans="1:11">
      <c r="A42" s="23">
        <v>2017</v>
      </c>
      <c r="B42" s="23" t="s">
        <v>15</v>
      </c>
      <c r="C42" s="23" t="s">
        <v>15</v>
      </c>
      <c r="D42" s="23" t="s">
        <v>9</v>
      </c>
      <c r="E42" s="24">
        <v>44501</v>
      </c>
      <c r="F42" s="24"/>
      <c r="G42" s="23"/>
      <c r="H42" s="22" t="str">
        <f>IFERROR(VLOOKUP(A42,'Employee Leaves'!$A$2:$G$144,5,0)," ")</f>
        <v>Holiday</v>
      </c>
      <c r="I42" s="22" t="str">
        <f>IFERROR(VLOOKUP(A42,'Employee Leaves'!$A$2:$G$144,6,0)," ")</f>
        <v>June</v>
      </c>
      <c r="J42" s="22">
        <f>IFERROR(VLOOKUP(A42,'Employee Leaves'!$A$2:$G$144,7,0)," ")</f>
        <v>10</v>
      </c>
      <c r="K42" s="9" t="str">
        <f t="shared" si="0"/>
        <v>Still Employed</v>
      </c>
    </row>
    <row r="43" spans="1:11">
      <c r="A43" s="23">
        <v>2018</v>
      </c>
      <c r="B43" s="23" t="s">
        <v>15</v>
      </c>
      <c r="C43" s="23" t="s">
        <v>15</v>
      </c>
      <c r="D43" s="23" t="s">
        <v>9</v>
      </c>
      <c r="E43" s="24">
        <v>44501</v>
      </c>
      <c r="F43" s="23"/>
      <c r="G43" s="23"/>
      <c r="H43" s="22" t="str">
        <f>IFERROR(VLOOKUP(A43,'Employee Leaves'!$A$2:$G$144,5,0)," ")</f>
        <v xml:space="preserve"> </v>
      </c>
      <c r="I43" s="22" t="str">
        <f>IFERROR(VLOOKUP(A43,'Employee Leaves'!$A$2:$G$144,6,0)," ")</f>
        <v xml:space="preserve"> </v>
      </c>
      <c r="J43" s="22" t="str">
        <f>IFERROR(VLOOKUP(A43,'Employee Leaves'!$A$2:$G$144,7,0)," ")</f>
        <v xml:space="preserve"> </v>
      </c>
      <c r="K43" s="9" t="str">
        <f t="shared" si="0"/>
        <v>Still Employed</v>
      </c>
    </row>
    <row r="44" spans="1:11">
      <c r="A44" s="23">
        <v>2019</v>
      </c>
      <c r="B44" s="23" t="s">
        <v>15</v>
      </c>
      <c r="C44" s="23" t="s">
        <v>15</v>
      </c>
      <c r="D44" s="23" t="s">
        <v>9</v>
      </c>
      <c r="E44" s="24">
        <v>44291</v>
      </c>
      <c r="F44" s="23"/>
      <c r="G44" s="23"/>
      <c r="H44" s="22" t="str">
        <f>IFERROR(VLOOKUP(A44,'Employee Leaves'!$A$2:$G$144,5,0)," ")</f>
        <v>Holiday</v>
      </c>
      <c r="I44" s="22" t="str">
        <f>IFERROR(VLOOKUP(A44,'Employee Leaves'!$A$2:$G$144,6,0)," ")</f>
        <v>March</v>
      </c>
      <c r="J44" s="22">
        <f>IFERROR(VLOOKUP(A44,'Employee Leaves'!$A$2:$G$144,7,0)," ")</f>
        <v>5</v>
      </c>
      <c r="K44" s="9" t="str">
        <f t="shared" si="0"/>
        <v>Still Employed</v>
      </c>
    </row>
    <row r="45" spans="1:11">
      <c r="A45" s="23">
        <v>2020</v>
      </c>
      <c r="B45" s="23" t="s">
        <v>15</v>
      </c>
      <c r="C45" s="23" t="s">
        <v>15</v>
      </c>
      <c r="D45" s="23" t="s">
        <v>9</v>
      </c>
      <c r="E45" s="24">
        <v>44501</v>
      </c>
      <c r="F45" s="23"/>
      <c r="G45" s="23"/>
      <c r="H45" s="22" t="str">
        <f>IFERROR(VLOOKUP(A45,'Employee Leaves'!$A$2:$G$144,5,0)," ")</f>
        <v xml:space="preserve"> </v>
      </c>
      <c r="I45" s="22" t="str">
        <f>IFERROR(VLOOKUP(A45,'Employee Leaves'!$A$2:$G$144,6,0)," ")</f>
        <v xml:space="preserve"> </v>
      </c>
      <c r="J45" s="22" t="str">
        <f>IFERROR(VLOOKUP(A45,'Employee Leaves'!$A$2:$G$144,7,0)," ")</f>
        <v xml:space="preserve"> </v>
      </c>
      <c r="K45" s="9" t="str">
        <f t="shared" si="0"/>
        <v>Still Employed</v>
      </c>
    </row>
    <row r="46" spans="1:11">
      <c r="A46" s="23">
        <v>2021</v>
      </c>
      <c r="B46" s="23" t="s">
        <v>15</v>
      </c>
      <c r="C46" s="23" t="s">
        <v>15</v>
      </c>
      <c r="D46" s="23" t="s">
        <v>9</v>
      </c>
      <c r="E46" s="24">
        <v>44501</v>
      </c>
      <c r="F46" s="23"/>
      <c r="G46" s="23"/>
      <c r="H46" s="22" t="str">
        <f>IFERROR(VLOOKUP(A46,'Employee Leaves'!$A$2:$G$144,5,0)," ")</f>
        <v>Holiday</v>
      </c>
      <c r="I46" s="22" t="str">
        <f>IFERROR(VLOOKUP(A46,'Employee Leaves'!$A$2:$G$144,6,0)," ")</f>
        <v>April</v>
      </c>
      <c r="J46" s="22">
        <f>IFERROR(VLOOKUP(A46,'Employee Leaves'!$A$2:$G$144,7,0)," ")</f>
        <v>10</v>
      </c>
      <c r="K46" s="9" t="str">
        <f t="shared" si="0"/>
        <v>Still Employed</v>
      </c>
    </row>
    <row r="47" spans="1:11">
      <c r="A47" s="23">
        <v>2022</v>
      </c>
      <c r="B47" s="23" t="s">
        <v>15</v>
      </c>
      <c r="C47" s="23" t="s">
        <v>15</v>
      </c>
      <c r="D47" s="23" t="s">
        <v>9</v>
      </c>
      <c r="E47" s="24">
        <v>44256</v>
      </c>
      <c r="F47" s="25"/>
      <c r="G47" s="23"/>
      <c r="H47" s="22" t="str">
        <f>IFERROR(VLOOKUP(A47,'Employee Leaves'!$A$2:$G$144,5,0)," ")</f>
        <v>Holiday</v>
      </c>
      <c r="I47" s="22" t="str">
        <f>IFERROR(VLOOKUP(A47,'Employee Leaves'!$A$2:$G$144,6,0)," ")</f>
        <v>February</v>
      </c>
      <c r="J47" s="22">
        <f>IFERROR(VLOOKUP(A47,'Employee Leaves'!$A$2:$G$144,7,0)," ")</f>
        <v>7</v>
      </c>
      <c r="K47" s="9" t="str">
        <f t="shared" si="0"/>
        <v>Still Employed</v>
      </c>
    </row>
    <row r="48" spans="1:11">
      <c r="A48" s="23">
        <v>3001</v>
      </c>
      <c r="B48" s="23" t="s">
        <v>18</v>
      </c>
      <c r="C48" s="23" t="s">
        <v>19</v>
      </c>
      <c r="D48" s="23" t="s">
        <v>9</v>
      </c>
      <c r="E48" s="24">
        <v>43847</v>
      </c>
      <c r="F48" s="24">
        <v>44576</v>
      </c>
      <c r="G48" s="23" t="s">
        <v>13</v>
      </c>
      <c r="H48" s="22" t="str">
        <f>IFERROR(VLOOKUP(A48,'Employee Leaves'!$A$2:$G$144,5,0)," ")</f>
        <v>Holiday</v>
      </c>
      <c r="I48" s="22" t="str">
        <f>IFERROR(VLOOKUP(A48,'Employee Leaves'!$A$2:$G$144,6,0)," ")</f>
        <v>January</v>
      </c>
      <c r="J48" s="22">
        <f>IFERROR(VLOOKUP(A48,'Employee Leaves'!$A$2:$G$144,7,0)," ")</f>
        <v>5</v>
      </c>
      <c r="K48" s="9" t="str">
        <f t="shared" si="0"/>
        <v>Terminated</v>
      </c>
    </row>
    <row r="49" spans="1:11">
      <c r="A49" s="23">
        <v>3002</v>
      </c>
      <c r="B49" s="23" t="s">
        <v>18</v>
      </c>
      <c r="C49" s="23" t="s">
        <v>20</v>
      </c>
      <c r="D49" s="23" t="s">
        <v>9</v>
      </c>
      <c r="E49" s="24">
        <v>44501</v>
      </c>
      <c r="F49" s="23"/>
      <c r="G49" s="23"/>
      <c r="H49" s="22" t="str">
        <f>IFERROR(VLOOKUP(A49,'Employee Leaves'!$A$2:$G$144,5,0)," ")</f>
        <v>Sick</v>
      </c>
      <c r="I49" s="22" t="str">
        <f>IFERROR(VLOOKUP(A49,'Employee Leaves'!$A$2:$G$144,6,0)," ")</f>
        <v>June</v>
      </c>
      <c r="J49" s="22">
        <f>IFERROR(VLOOKUP(A49,'Employee Leaves'!$A$2:$G$144,7,0)," ")</f>
        <v>8</v>
      </c>
      <c r="K49" s="9" t="str">
        <f t="shared" si="0"/>
        <v>Still Employed</v>
      </c>
    </row>
    <row r="50" spans="1:11">
      <c r="A50" s="23">
        <v>3003</v>
      </c>
      <c r="B50" s="23" t="s">
        <v>18</v>
      </c>
      <c r="C50" s="23" t="s">
        <v>19</v>
      </c>
      <c r="D50" s="23" t="s">
        <v>9</v>
      </c>
      <c r="E50" s="24">
        <v>44482</v>
      </c>
      <c r="F50" s="23"/>
      <c r="G50" s="23"/>
      <c r="H50" s="22" t="str">
        <f>IFERROR(VLOOKUP(A50,'Employee Leaves'!$A$2:$G$144,5,0)," ")</f>
        <v xml:space="preserve"> </v>
      </c>
      <c r="I50" s="22" t="str">
        <f>IFERROR(VLOOKUP(A50,'Employee Leaves'!$A$2:$G$144,6,0)," ")</f>
        <v xml:space="preserve"> </v>
      </c>
      <c r="J50" s="22" t="str">
        <f>IFERROR(VLOOKUP(A50,'Employee Leaves'!$A$2:$G$144,7,0)," ")</f>
        <v xml:space="preserve"> </v>
      </c>
      <c r="K50" s="9" t="str">
        <f t="shared" si="0"/>
        <v>Still Employed</v>
      </c>
    </row>
    <row r="51" spans="1:11">
      <c r="A51" s="23">
        <v>3004</v>
      </c>
      <c r="B51" s="23" t="s">
        <v>18</v>
      </c>
      <c r="C51" s="23" t="s">
        <v>20</v>
      </c>
      <c r="D51" s="23" t="s">
        <v>9</v>
      </c>
      <c r="E51" s="24">
        <v>44424</v>
      </c>
      <c r="F51" s="23"/>
      <c r="G51" s="23"/>
      <c r="H51" s="22" t="str">
        <f>IFERROR(VLOOKUP(A51,'Employee Leaves'!$A$2:$G$144,5,0)," ")</f>
        <v>Sick</v>
      </c>
      <c r="I51" s="22" t="str">
        <f>IFERROR(VLOOKUP(A51,'Employee Leaves'!$A$2:$G$144,6,0)," ")</f>
        <v>June</v>
      </c>
      <c r="J51" s="22">
        <f>IFERROR(VLOOKUP(A51,'Employee Leaves'!$A$2:$G$144,7,0)," ")</f>
        <v>9</v>
      </c>
      <c r="K51" s="9" t="str">
        <f t="shared" si="0"/>
        <v>Still Employed</v>
      </c>
    </row>
    <row r="52" spans="1:11">
      <c r="A52" s="23">
        <v>3005</v>
      </c>
      <c r="B52" s="23" t="s">
        <v>18</v>
      </c>
      <c r="C52" s="23" t="s">
        <v>19</v>
      </c>
      <c r="D52" s="23" t="s">
        <v>9</v>
      </c>
      <c r="E52" s="24">
        <v>44438</v>
      </c>
      <c r="F52" s="23"/>
      <c r="G52" s="23"/>
      <c r="H52" s="22" t="str">
        <f>IFERROR(VLOOKUP(A52,'Employee Leaves'!$A$2:$G$144,5,0)," ")</f>
        <v xml:space="preserve"> </v>
      </c>
      <c r="I52" s="22" t="str">
        <f>IFERROR(VLOOKUP(A52,'Employee Leaves'!$A$2:$G$144,6,0)," ")</f>
        <v xml:space="preserve"> </v>
      </c>
      <c r="J52" s="22" t="str">
        <f>IFERROR(VLOOKUP(A52,'Employee Leaves'!$A$2:$G$144,7,0)," ")</f>
        <v xml:space="preserve"> </v>
      </c>
      <c r="K52" s="9" t="str">
        <f t="shared" si="0"/>
        <v>Still Employed</v>
      </c>
    </row>
    <row r="53" spans="1:11">
      <c r="A53" s="23">
        <v>3006</v>
      </c>
      <c r="B53" s="23" t="s">
        <v>18</v>
      </c>
      <c r="C53" s="23" t="s">
        <v>21</v>
      </c>
      <c r="D53" s="23" t="s">
        <v>9</v>
      </c>
      <c r="E53" s="24">
        <v>44501</v>
      </c>
      <c r="F53" s="23"/>
      <c r="G53" s="23"/>
      <c r="H53" s="22" t="str">
        <f>IFERROR(VLOOKUP(A53,'Employee Leaves'!$A$2:$G$144,5,0)," ")</f>
        <v xml:space="preserve"> </v>
      </c>
      <c r="I53" s="22" t="str">
        <f>IFERROR(VLOOKUP(A53,'Employee Leaves'!$A$2:$G$144,6,0)," ")</f>
        <v xml:space="preserve"> </v>
      </c>
      <c r="J53" s="22" t="str">
        <f>IFERROR(VLOOKUP(A53,'Employee Leaves'!$A$2:$G$144,7,0)," ")</f>
        <v xml:space="preserve"> </v>
      </c>
      <c r="K53" s="9" t="str">
        <f t="shared" si="0"/>
        <v>Still Employed</v>
      </c>
    </row>
    <row r="54" spans="1:11">
      <c r="A54" s="23">
        <v>3007</v>
      </c>
      <c r="B54" s="23" t="s">
        <v>18</v>
      </c>
      <c r="C54" s="23" t="s">
        <v>19</v>
      </c>
      <c r="D54" s="23" t="s">
        <v>9</v>
      </c>
      <c r="E54" s="24">
        <v>44495</v>
      </c>
      <c r="F54" s="23"/>
      <c r="G54" s="23"/>
      <c r="H54" s="22" t="str">
        <f>IFERROR(VLOOKUP(A54,'Employee Leaves'!$A$2:$G$144,5,0)," ")</f>
        <v xml:space="preserve"> </v>
      </c>
      <c r="I54" s="22" t="str">
        <f>IFERROR(VLOOKUP(A54,'Employee Leaves'!$A$2:$G$144,6,0)," ")</f>
        <v xml:space="preserve"> </v>
      </c>
      <c r="J54" s="22" t="str">
        <f>IFERROR(VLOOKUP(A54,'Employee Leaves'!$A$2:$G$144,7,0)," ")</f>
        <v xml:space="preserve"> </v>
      </c>
      <c r="K54" s="9" t="str">
        <f t="shared" si="0"/>
        <v>Still Employed</v>
      </c>
    </row>
    <row r="55" spans="1:11">
      <c r="A55" s="23">
        <v>3008</v>
      </c>
      <c r="B55" s="23" t="s">
        <v>18</v>
      </c>
      <c r="C55" s="23" t="s">
        <v>19</v>
      </c>
      <c r="D55" s="23" t="s">
        <v>9</v>
      </c>
      <c r="E55" s="24">
        <v>44501</v>
      </c>
      <c r="F55" s="23"/>
      <c r="G55" s="23"/>
      <c r="H55" s="22" t="str">
        <f>IFERROR(VLOOKUP(A55,'Employee Leaves'!$A$2:$G$144,5,0)," ")</f>
        <v xml:space="preserve"> </v>
      </c>
      <c r="I55" s="22" t="str">
        <f>IFERROR(VLOOKUP(A55,'Employee Leaves'!$A$2:$G$144,6,0)," ")</f>
        <v xml:space="preserve"> </v>
      </c>
      <c r="J55" s="22" t="str">
        <f>IFERROR(VLOOKUP(A55,'Employee Leaves'!$A$2:$G$144,7,0)," ")</f>
        <v xml:space="preserve"> </v>
      </c>
      <c r="K55" s="9" t="str">
        <f t="shared" si="0"/>
        <v>Still Employed</v>
      </c>
    </row>
    <row r="56" spans="1:11">
      <c r="A56" s="23">
        <v>3009</v>
      </c>
      <c r="B56" s="23" t="s">
        <v>18</v>
      </c>
      <c r="C56" s="23" t="s">
        <v>19</v>
      </c>
      <c r="D56" s="23" t="s">
        <v>9</v>
      </c>
      <c r="E56" s="24">
        <v>44256</v>
      </c>
      <c r="F56" s="23"/>
      <c r="G56" s="23"/>
      <c r="H56" s="22" t="str">
        <f>IFERROR(VLOOKUP(A56,'Employee Leaves'!$A$2:$G$144,5,0)," ")</f>
        <v>Holiday</v>
      </c>
      <c r="I56" s="22" t="str">
        <f>IFERROR(VLOOKUP(A56,'Employee Leaves'!$A$2:$G$144,6,0)," ")</f>
        <v>February</v>
      </c>
      <c r="J56" s="22">
        <f>IFERROR(VLOOKUP(A56,'Employee Leaves'!$A$2:$G$144,7,0)," ")</f>
        <v>10</v>
      </c>
      <c r="K56" s="9" t="str">
        <f t="shared" si="0"/>
        <v>Still Employed</v>
      </c>
    </row>
    <row r="57" spans="1:11">
      <c r="A57" s="23">
        <v>3010</v>
      </c>
      <c r="B57" s="23" t="s">
        <v>18</v>
      </c>
      <c r="C57" s="23" t="s">
        <v>19</v>
      </c>
      <c r="D57" s="23" t="s">
        <v>9</v>
      </c>
      <c r="E57" s="24">
        <v>44501</v>
      </c>
      <c r="F57" s="23"/>
      <c r="G57" s="23"/>
      <c r="H57" s="22" t="str">
        <f>IFERROR(VLOOKUP(A57,'Employee Leaves'!$A$2:$G$144,5,0)," ")</f>
        <v xml:space="preserve"> </v>
      </c>
      <c r="I57" s="22" t="str">
        <f>IFERROR(VLOOKUP(A57,'Employee Leaves'!$A$2:$G$144,6,0)," ")</f>
        <v xml:space="preserve"> </v>
      </c>
      <c r="J57" s="22" t="str">
        <f>IFERROR(VLOOKUP(A57,'Employee Leaves'!$A$2:$G$144,7,0)," ")</f>
        <v xml:space="preserve"> </v>
      </c>
      <c r="K57" s="9" t="str">
        <f t="shared" si="0"/>
        <v>Still Employed</v>
      </c>
    </row>
    <row r="58" spans="1:11">
      <c r="A58" s="23">
        <v>3011</v>
      </c>
      <c r="B58" s="23" t="s">
        <v>18</v>
      </c>
      <c r="C58" s="23" t="s">
        <v>21</v>
      </c>
      <c r="D58" s="23" t="s">
        <v>9</v>
      </c>
      <c r="E58" s="24">
        <v>44291</v>
      </c>
      <c r="F58" s="25"/>
      <c r="G58" s="23"/>
      <c r="H58" s="22" t="str">
        <f>IFERROR(VLOOKUP(A58,'Employee Leaves'!$A$2:$G$144,5,0)," ")</f>
        <v>Holiday</v>
      </c>
      <c r="I58" s="22" t="str">
        <f>IFERROR(VLOOKUP(A58,'Employee Leaves'!$A$2:$G$144,6,0)," ")</f>
        <v>February</v>
      </c>
      <c r="J58" s="22">
        <f>IFERROR(VLOOKUP(A58,'Employee Leaves'!$A$2:$G$144,7,0)," ")</f>
        <v>5</v>
      </c>
      <c r="K58" s="9" t="str">
        <f t="shared" si="0"/>
        <v>Still Employed</v>
      </c>
    </row>
    <row r="59" spans="1:11">
      <c r="A59" s="23">
        <v>3012</v>
      </c>
      <c r="B59" s="23" t="s">
        <v>18</v>
      </c>
      <c r="C59" s="23" t="s">
        <v>20</v>
      </c>
      <c r="D59" s="23" t="s">
        <v>9</v>
      </c>
      <c r="E59" s="24">
        <v>44529</v>
      </c>
      <c r="F59" s="23"/>
      <c r="G59" s="23"/>
      <c r="H59" s="22" t="str">
        <f>IFERROR(VLOOKUP(A59,'Employee Leaves'!$A$2:$G$144,5,0)," ")</f>
        <v>Holiday</v>
      </c>
      <c r="I59" s="22" t="str">
        <f>IFERROR(VLOOKUP(A59,'Employee Leaves'!$A$2:$G$144,6,0)," ")</f>
        <v>February</v>
      </c>
      <c r="J59" s="22">
        <f>IFERROR(VLOOKUP(A59,'Employee Leaves'!$A$2:$G$144,7,0)," ")</f>
        <v>7</v>
      </c>
      <c r="K59" s="9" t="str">
        <f t="shared" si="0"/>
        <v>Still Employed</v>
      </c>
    </row>
    <row r="60" spans="1:11">
      <c r="A60" s="23">
        <v>3013</v>
      </c>
      <c r="B60" s="23" t="s">
        <v>18</v>
      </c>
      <c r="C60" s="23" t="s">
        <v>19</v>
      </c>
      <c r="D60" s="23" t="s">
        <v>9</v>
      </c>
      <c r="E60" s="24">
        <v>44529</v>
      </c>
      <c r="F60" s="24"/>
      <c r="G60" s="23"/>
      <c r="H60" s="22" t="str">
        <f>IFERROR(VLOOKUP(A60,'Employee Leaves'!$A$2:$G$144,5,0)," ")</f>
        <v xml:space="preserve"> </v>
      </c>
      <c r="I60" s="22" t="str">
        <f>IFERROR(VLOOKUP(A60,'Employee Leaves'!$A$2:$G$144,6,0)," ")</f>
        <v xml:space="preserve"> </v>
      </c>
      <c r="J60" s="22" t="str">
        <f>IFERROR(VLOOKUP(A60,'Employee Leaves'!$A$2:$G$144,7,0)," ")</f>
        <v xml:space="preserve"> </v>
      </c>
      <c r="K60" s="9" t="str">
        <f t="shared" si="0"/>
        <v>Still Employed</v>
      </c>
    </row>
    <row r="61" spans="1:11">
      <c r="A61" s="23">
        <v>3014</v>
      </c>
      <c r="B61" s="23" t="s">
        <v>18</v>
      </c>
      <c r="C61" s="23" t="s">
        <v>19</v>
      </c>
      <c r="D61" s="23" t="s">
        <v>9</v>
      </c>
      <c r="E61" s="24">
        <v>44452</v>
      </c>
      <c r="F61" s="23"/>
      <c r="G61" s="23"/>
      <c r="H61" s="22" t="str">
        <f>IFERROR(VLOOKUP(A61,'Employee Leaves'!$A$2:$G$144,5,0)," ")</f>
        <v xml:space="preserve"> </v>
      </c>
      <c r="I61" s="22" t="str">
        <f>IFERROR(VLOOKUP(A61,'Employee Leaves'!$A$2:$G$144,6,0)," ")</f>
        <v xml:space="preserve"> </v>
      </c>
      <c r="J61" s="22" t="str">
        <f>IFERROR(VLOOKUP(A61,'Employee Leaves'!$A$2:$G$144,7,0)," ")</f>
        <v xml:space="preserve"> </v>
      </c>
      <c r="K61" s="9" t="str">
        <f t="shared" si="0"/>
        <v>Still Employed</v>
      </c>
    </row>
    <row r="62" spans="1:11">
      <c r="A62" s="23">
        <v>3015</v>
      </c>
      <c r="B62" s="23" t="s">
        <v>18</v>
      </c>
      <c r="C62" s="23" t="s">
        <v>20</v>
      </c>
      <c r="D62" s="23" t="s">
        <v>9</v>
      </c>
      <c r="E62" s="24">
        <v>44452</v>
      </c>
      <c r="F62" s="25"/>
      <c r="G62" s="23"/>
      <c r="H62" s="22" t="str">
        <f>IFERROR(VLOOKUP(A62,'Employee Leaves'!$A$2:$G$144,5,0)," ")</f>
        <v>Holiday</v>
      </c>
      <c r="I62" s="22" t="str">
        <f>IFERROR(VLOOKUP(A62,'Employee Leaves'!$A$2:$G$144,6,0)," ")</f>
        <v>April</v>
      </c>
      <c r="J62" s="22">
        <f>IFERROR(VLOOKUP(A62,'Employee Leaves'!$A$2:$G$144,7,0)," ")</f>
        <v>10</v>
      </c>
      <c r="K62" s="9" t="str">
        <f t="shared" si="0"/>
        <v>Still Employed</v>
      </c>
    </row>
    <row r="63" spans="1:11">
      <c r="A63" s="23">
        <v>4001</v>
      </c>
      <c r="B63" s="23" t="s">
        <v>22</v>
      </c>
      <c r="C63" s="23" t="s">
        <v>23</v>
      </c>
      <c r="D63" s="23" t="s">
        <v>9</v>
      </c>
      <c r="E63" s="24">
        <v>44354</v>
      </c>
      <c r="F63" s="23"/>
      <c r="G63" s="23"/>
      <c r="H63" s="22" t="str">
        <f>IFERROR(VLOOKUP(A63,'Employee Leaves'!$A$2:$G$144,5,0)," ")</f>
        <v xml:space="preserve"> </v>
      </c>
      <c r="I63" s="22" t="str">
        <f>IFERROR(VLOOKUP(A63,'Employee Leaves'!$A$2:$G$144,6,0)," ")</f>
        <v xml:space="preserve"> </v>
      </c>
      <c r="J63" s="22" t="str">
        <f>IFERROR(VLOOKUP(A63,'Employee Leaves'!$A$2:$G$144,7,0)," ")</f>
        <v xml:space="preserve"> </v>
      </c>
      <c r="K63" s="9" t="str">
        <f t="shared" si="0"/>
        <v>Still Employed</v>
      </c>
    </row>
    <row r="64" spans="1:11">
      <c r="A64" s="23">
        <v>4002</v>
      </c>
      <c r="B64" s="23" t="s">
        <v>22</v>
      </c>
      <c r="C64" s="23" t="s">
        <v>24</v>
      </c>
      <c r="D64" s="23" t="s">
        <v>9</v>
      </c>
      <c r="E64" s="24">
        <v>44571</v>
      </c>
      <c r="F64" s="23"/>
      <c r="G64" s="23"/>
      <c r="H64" s="22" t="str">
        <f>IFERROR(VLOOKUP(A64,'Employee Leaves'!$A$2:$G$144,5,0)," ")</f>
        <v xml:space="preserve"> </v>
      </c>
      <c r="I64" s="22" t="str">
        <f>IFERROR(VLOOKUP(A64,'Employee Leaves'!$A$2:$G$144,6,0)," ")</f>
        <v xml:space="preserve"> </v>
      </c>
      <c r="J64" s="22" t="str">
        <f>IFERROR(VLOOKUP(A64,'Employee Leaves'!$A$2:$G$144,7,0)," ")</f>
        <v xml:space="preserve"> </v>
      </c>
      <c r="K64" s="9" t="str">
        <f t="shared" si="0"/>
        <v>Still Employed</v>
      </c>
    </row>
    <row r="65" spans="1:11">
      <c r="A65" s="23">
        <v>4003</v>
      </c>
      <c r="B65" s="23" t="s">
        <v>22</v>
      </c>
      <c r="C65" s="23" t="s">
        <v>25</v>
      </c>
      <c r="D65" s="23" t="s">
        <v>9</v>
      </c>
      <c r="E65" s="24">
        <v>44501</v>
      </c>
      <c r="F65" s="23"/>
      <c r="G65" s="23"/>
      <c r="H65" s="22" t="str">
        <f>IFERROR(VLOOKUP(A65,'Employee Leaves'!$A$2:$G$144,5,0)," ")</f>
        <v xml:space="preserve"> </v>
      </c>
      <c r="I65" s="22" t="str">
        <f>IFERROR(VLOOKUP(A65,'Employee Leaves'!$A$2:$G$144,6,0)," ")</f>
        <v xml:space="preserve"> </v>
      </c>
      <c r="J65" s="22" t="str">
        <f>IFERROR(VLOOKUP(A65,'Employee Leaves'!$A$2:$G$144,7,0)," ")</f>
        <v xml:space="preserve"> </v>
      </c>
      <c r="K65" s="9" t="str">
        <f t="shared" si="0"/>
        <v>Still Employed</v>
      </c>
    </row>
    <row r="66" spans="1:11">
      <c r="A66" s="23">
        <v>4004</v>
      </c>
      <c r="B66" s="23" t="s">
        <v>22</v>
      </c>
      <c r="C66" s="23" t="s">
        <v>26</v>
      </c>
      <c r="D66" s="23" t="s">
        <v>9</v>
      </c>
      <c r="E66" s="24">
        <v>44354</v>
      </c>
      <c r="F66" s="24"/>
      <c r="G66" s="23"/>
      <c r="H66" s="22" t="str">
        <f>IFERROR(VLOOKUP(A66,'Employee Leaves'!$A$2:$G$144,5,0)," ")</f>
        <v xml:space="preserve"> </v>
      </c>
      <c r="I66" s="22" t="str">
        <f>IFERROR(VLOOKUP(A66,'Employee Leaves'!$A$2:$G$144,6,0)," ")</f>
        <v xml:space="preserve"> </v>
      </c>
      <c r="J66" s="22" t="str">
        <f>IFERROR(VLOOKUP(A66,'Employee Leaves'!$A$2:$G$144,7,0)," ")</f>
        <v xml:space="preserve"> </v>
      </c>
      <c r="K66" s="9" t="str">
        <f t="shared" si="0"/>
        <v>Still Employed</v>
      </c>
    </row>
    <row r="67" spans="1:11">
      <c r="A67" s="23">
        <v>4005</v>
      </c>
      <c r="B67" s="23" t="s">
        <v>22</v>
      </c>
      <c r="C67" s="23" t="s">
        <v>24</v>
      </c>
      <c r="D67" s="23" t="s">
        <v>9</v>
      </c>
      <c r="E67" s="24">
        <v>44501</v>
      </c>
      <c r="F67" s="23"/>
      <c r="G67" s="23"/>
      <c r="H67" s="22" t="str">
        <f>IFERROR(VLOOKUP(A67,'Employee Leaves'!$A$2:$G$144,5,0)," ")</f>
        <v>Holiday</v>
      </c>
      <c r="I67" s="22" t="str">
        <f>IFERROR(VLOOKUP(A67,'Employee Leaves'!$A$2:$G$144,6,0)," ")</f>
        <v>March</v>
      </c>
      <c r="J67" s="22">
        <f>IFERROR(VLOOKUP(A67,'Employee Leaves'!$A$2:$G$144,7,0)," ")</f>
        <v>8</v>
      </c>
      <c r="K67" s="9" t="str">
        <f t="shared" ref="K67:K130" si="1">IF(ISBLANK(F67),"Still Employed","Terminated")</f>
        <v>Still Employed</v>
      </c>
    </row>
    <row r="68" spans="1:11">
      <c r="A68" s="23">
        <v>4006</v>
      </c>
      <c r="B68" s="23" t="s">
        <v>22</v>
      </c>
      <c r="C68" s="23" t="s">
        <v>24</v>
      </c>
      <c r="D68" s="23" t="s">
        <v>27</v>
      </c>
      <c r="E68" s="24">
        <v>44495</v>
      </c>
      <c r="F68" s="23"/>
      <c r="G68" s="23"/>
      <c r="H68" s="22" t="str">
        <f>IFERROR(VLOOKUP(A68,'Employee Leaves'!$A$2:$G$144,5,0)," ")</f>
        <v>Holiday</v>
      </c>
      <c r="I68" s="22" t="str">
        <f>IFERROR(VLOOKUP(A68,'Employee Leaves'!$A$2:$G$144,6,0)," ")</f>
        <v>June</v>
      </c>
      <c r="J68" s="22">
        <f>IFERROR(VLOOKUP(A68,'Employee Leaves'!$A$2:$G$144,7,0)," ")</f>
        <v>10</v>
      </c>
      <c r="K68" s="9" t="str">
        <f t="shared" si="1"/>
        <v>Still Employed</v>
      </c>
    </row>
    <row r="69" spans="1:11">
      <c r="A69" s="23">
        <v>4007</v>
      </c>
      <c r="B69" s="23" t="s">
        <v>22</v>
      </c>
      <c r="C69" s="23" t="s">
        <v>28</v>
      </c>
      <c r="D69" s="23" t="s">
        <v>9</v>
      </c>
      <c r="E69" s="24">
        <v>44291</v>
      </c>
      <c r="F69" s="23"/>
      <c r="G69" s="23"/>
      <c r="H69" s="22" t="str">
        <f>IFERROR(VLOOKUP(A69,'Employee Leaves'!$A$2:$G$144,5,0)," ")</f>
        <v xml:space="preserve"> </v>
      </c>
      <c r="I69" s="22" t="str">
        <f>IFERROR(VLOOKUP(A69,'Employee Leaves'!$A$2:$G$144,6,0)," ")</f>
        <v xml:space="preserve"> </v>
      </c>
      <c r="J69" s="22" t="str">
        <f>IFERROR(VLOOKUP(A69,'Employee Leaves'!$A$2:$G$144,7,0)," ")</f>
        <v xml:space="preserve"> </v>
      </c>
      <c r="K69" s="9" t="str">
        <f t="shared" si="1"/>
        <v>Still Employed</v>
      </c>
    </row>
    <row r="70" spans="1:11">
      <c r="A70" s="23">
        <v>4008</v>
      </c>
      <c r="B70" s="23" t="s">
        <v>22</v>
      </c>
      <c r="C70" s="23" t="s">
        <v>29</v>
      </c>
      <c r="D70" s="23" t="s">
        <v>9</v>
      </c>
      <c r="E70" s="24">
        <v>44256</v>
      </c>
      <c r="F70" s="25"/>
      <c r="G70" s="23"/>
      <c r="H70" s="22" t="str">
        <f>IFERROR(VLOOKUP(A70,'Employee Leaves'!$A$2:$G$144,5,0)," ")</f>
        <v>Sick</v>
      </c>
      <c r="I70" s="22" t="str">
        <f>IFERROR(VLOOKUP(A70,'Employee Leaves'!$A$2:$G$144,6,0)," ")</f>
        <v>January</v>
      </c>
      <c r="J70" s="22">
        <f>IFERROR(VLOOKUP(A70,'Employee Leaves'!$A$2:$G$144,7,0)," ")</f>
        <v>5</v>
      </c>
      <c r="K70" s="9" t="str">
        <f t="shared" si="1"/>
        <v>Still Employed</v>
      </c>
    </row>
    <row r="71" spans="1:11">
      <c r="A71" s="23">
        <v>4009</v>
      </c>
      <c r="B71" s="23" t="s">
        <v>22</v>
      </c>
      <c r="C71" s="23" t="s">
        <v>30</v>
      </c>
      <c r="D71" s="23" t="s">
        <v>9</v>
      </c>
      <c r="E71" s="24">
        <v>44256</v>
      </c>
      <c r="F71" s="25"/>
      <c r="G71" s="23"/>
      <c r="H71" s="22" t="str">
        <f>IFERROR(VLOOKUP(A71,'Employee Leaves'!$A$2:$G$144,5,0)," ")</f>
        <v xml:space="preserve"> </v>
      </c>
      <c r="I71" s="22" t="str">
        <f>IFERROR(VLOOKUP(A71,'Employee Leaves'!$A$2:$G$144,6,0)," ")</f>
        <v xml:space="preserve"> </v>
      </c>
      <c r="J71" s="22" t="str">
        <f>IFERROR(VLOOKUP(A71,'Employee Leaves'!$A$2:$G$144,7,0)," ")</f>
        <v xml:space="preserve"> </v>
      </c>
      <c r="K71" s="9" t="str">
        <f t="shared" si="1"/>
        <v>Still Employed</v>
      </c>
    </row>
    <row r="72" spans="1:11">
      <c r="A72" s="23">
        <v>4010</v>
      </c>
      <c r="B72" s="23" t="s">
        <v>22</v>
      </c>
      <c r="C72" s="23" t="s">
        <v>25</v>
      </c>
      <c r="D72" s="23" t="s">
        <v>9</v>
      </c>
      <c r="E72" s="24">
        <v>44501</v>
      </c>
      <c r="F72" s="23"/>
      <c r="G72" s="23"/>
      <c r="H72" s="22" t="str">
        <f>IFERROR(VLOOKUP(A72,'Employee Leaves'!$A$2:$G$144,5,0)," ")</f>
        <v>Sick</v>
      </c>
      <c r="I72" s="22" t="str">
        <f>IFERROR(VLOOKUP(A72,'Employee Leaves'!$A$2:$G$144,6,0)," ")</f>
        <v>February</v>
      </c>
      <c r="J72" s="22">
        <f>IFERROR(VLOOKUP(A72,'Employee Leaves'!$A$2:$G$144,7,0)," ")</f>
        <v>10</v>
      </c>
      <c r="K72" s="9" t="str">
        <f t="shared" si="1"/>
        <v>Still Employed</v>
      </c>
    </row>
    <row r="73" spans="1:11">
      <c r="A73" s="23">
        <v>4011</v>
      </c>
      <c r="B73" s="23" t="s">
        <v>22</v>
      </c>
      <c r="C73" s="23" t="s">
        <v>31</v>
      </c>
      <c r="D73" s="23" t="s">
        <v>9</v>
      </c>
      <c r="E73" s="24">
        <v>44501</v>
      </c>
      <c r="F73" s="23"/>
      <c r="G73" s="23"/>
      <c r="H73" s="22" t="str">
        <f>IFERROR(VLOOKUP(A73,'Employee Leaves'!$A$2:$G$144,5,0)," ")</f>
        <v xml:space="preserve"> </v>
      </c>
      <c r="I73" s="22" t="str">
        <f>IFERROR(VLOOKUP(A73,'Employee Leaves'!$A$2:$G$144,6,0)," ")</f>
        <v xml:space="preserve"> </v>
      </c>
      <c r="J73" s="22" t="str">
        <f>IFERROR(VLOOKUP(A73,'Employee Leaves'!$A$2:$G$144,7,0)," ")</f>
        <v xml:space="preserve"> </v>
      </c>
      <c r="K73" s="9" t="str">
        <f t="shared" si="1"/>
        <v>Still Employed</v>
      </c>
    </row>
    <row r="74" spans="1:11">
      <c r="A74" s="23">
        <v>4012</v>
      </c>
      <c r="B74" s="23" t="s">
        <v>22</v>
      </c>
      <c r="C74" s="23" t="s">
        <v>31</v>
      </c>
      <c r="D74" s="23" t="s">
        <v>9</v>
      </c>
      <c r="E74" s="24">
        <v>44571</v>
      </c>
      <c r="F74" s="23"/>
      <c r="G74" s="23"/>
      <c r="H74" s="22" t="str">
        <f>IFERROR(VLOOKUP(A74,'Employee Leaves'!$A$2:$G$144,5,0)," ")</f>
        <v xml:space="preserve"> </v>
      </c>
      <c r="I74" s="22" t="str">
        <f>IFERROR(VLOOKUP(A74,'Employee Leaves'!$A$2:$G$144,6,0)," ")</f>
        <v xml:space="preserve"> </v>
      </c>
      <c r="J74" s="22" t="str">
        <f>IFERROR(VLOOKUP(A74,'Employee Leaves'!$A$2:$G$144,7,0)," ")</f>
        <v xml:space="preserve"> </v>
      </c>
      <c r="K74" s="9" t="str">
        <f t="shared" si="1"/>
        <v>Still Employed</v>
      </c>
    </row>
    <row r="75" spans="1:11">
      <c r="A75" s="23">
        <v>4013</v>
      </c>
      <c r="B75" s="23" t="s">
        <v>22</v>
      </c>
      <c r="C75" s="23" t="s">
        <v>25</v>
      </c>
      <c r="D75" s="23" t="s">
        <v>9</v>
      </c>
      <c r="E75" s="24">
        <v>44291</v>
      </c>
      <c r="F75" s="25"/>
      <c r="G75" s="23"/>
      <c r="H75" s="22" t="str">
        <f>IFERROR(VLOOKUP(A75,'Employee Leaves'!$A$2:$G$144,5,0)," ")</f>
        <v xml:space="preserve"> </v>
      </c>
      <c r="I75" s="22" t="str">
        <f>IFERROR(VLOOKUP(A75,'Employee Leaves'!$A$2:$G$144,6,0)," ")</f>
        <v xml:space="preserve"> </v>
      </c>
      <c r="J75" s="22" t="str">
        <f>IFERROR(VLOOKUP(A75,'Employee Leaves'!$A$2:$G$144,7,0)," ")</f>
        <v xml:space="preserve"> </v>
      </c>
      <c r="K75" s="9" t="str">
        <f t="shared" si="1"/>
        <v>Still Employed</v>
      </c>
    </row>
    <row r="76" spans="1:11">
      <c r="A76" s="23">
        <v>4014</v>
      </c>
      <c r="B76" s="23" t="s">
        <v>22</v>
      </c>
      <c r="C76" s="23" t="s">
        <v>26</v>
      </c>
      <c r="D76" s="23" t="s">
        <v>9</v>
      </c>
      <c r="E76" s="24">
        <v>44354</v>
      </c>
      <c r="F76" s="23"/>
      <c r="G76" s="23"/>
      <c r="H76" s="22" t="str">
        <f>IFERROR(VLOOKUP(A76,'Employee Leaves'!$A$2:$G$144,5,0)," ")</f>
        <v xml:space="preserve"> </v>
      </c>
      <c r="I76" s="22" t="str">
        <f>IFERROR(VLOOKUP(A76,'Employee Leaves'!$A$2:$G$144,6,0)," ")</f>
        <v xml:space="preserve"> </v>
      </c>
      <c r="J76" s="22" t="str">
        <f>IFERROR(VLOOKUP(A76,'Employee Leaves'!$A$2:$G$144,7,0)," ")</f>
        <v xml:space="preserve"> </v>
      </c>
      <c r="K76" s="9" t="str">
        <f t="shared" si="1"/>
        <v>Still Employed</v>
      </c>
    </row>
    <row r="77" spans="1:11">
      <c r="A77" s="23">
        <v>4015</v>
      </c>
      <c r="B77" s="23" t="s">
        <v>22</v>
      </c>
      <c r="C77" s="23" t="s">
        <v>32</v>
      </c>
      <c r="D77" s="23" t="s">
        <v>27</v>
      </c>
      <c r="E77" s="24">
        <v>44571</v>
      </c>
      <c r="F77" s="23"/>
      <c r="G77" s="23"/>
      <c r="H77" s="22" t="str">
        <f>IFERROR(VLOOKUP(A77,'Employee Leaves'!$A$2:$G$144,5,0)," ")</f>
        <v>Holiday</v>
      </c>
      <c r="I77" s="22" t="str">
        <f>IFERROR(VLOOKUP(A77,'Employee Leaves'!$A$2:$G$144,6,0)," ")</f>
        <v>February</v>
      </c>
      <c r="J77" s="22">
        <f>IFERROR(VLOOKUP(A77,'Employee Leaves'!$A$2:$G$144,7,0)," ")</f>
        <v>5</v>
      </c>
      <c r="K77" s="9" t="str">
        <f t="shared" si="1"/>
        <v>Still Employed</v>
      </c>
    </row>
    <row r="78" spans="1:11">
      <c r="A78" s="23">
        <v>4016</v>
      </c>
      <c r="B78" s="23" t="s">
        <v>22</v>
      </c>
      <c r="C78" s="23" t="s">
        <v>24</v>
      </c>
      <c r="D78" s="23" t="s">
        <v>27</v>
      </c>
      <c r="E78" s="24">
        <v>44354</v>
      </c>
      <c r="F78" s="23"/>
      <c r="G78" s="23"/>
      <c r="H78" s="22" t="str">
        <f>IFERROR(VLOOKUP(A78,'Employee Leaves'!$A$2:$G$144,5,0)," ")</f>
        <v xml:space="preserve"> </v>
      </c>
      <c r="I78" s="22" t="str">
        <f>IFERROR(VLOOKUP(A78,'Employee Leaves'!$A$2:$G$144,6,0)," ")</f>
        <v xml:space="preserve"> </v>
      </c>
      <c r="J78" s="22" t="str">
        <f>IFERROR(VLOOKUP(A78,'Employee Leaves'!$A$2:$G$144,7,0)," ")</f>
        <v xml:space="preserve"> </v>
      </c>
      <c r="K78" s="9" t="str">
        <f t="shared" si="1"/>
        <v>Still Employed</v>
      </c>
    </row>
    <row r="79" spans="1:11">
      <c r="A79" s="23">
        <v>4017</v>
      </c>
      <c r="B79" s="23" t="s">
        <v>22</v>
      </c>
      <c r="C79" s="23" t="s">
        <v>29</v>
      </c>
      <c r="D79" s="23" t="s">
        <v>9</v>
      </c>
      <c r="E79" s="24">
        <v>44354</v>
      </c>
      <c r="F79" s="24"/>
      <c r="G79" s="23"/>
      <c r="H79" s="22" t="str">
        <f>IFERROR(VLOOKUP(A79,'Employee Leaves'!$A$2:$G$144,5,0)," ")</f>
        <v>Holiday</v>
      </c>
      <c r="I79" s="22" t="str">
        <f>IFERROR(VLOOKUP(A79,'Employee Leaves'!$A$2:$G$144,6,0)," ")</f>
        <v>June</v>
      </c>
      <c r="J79" s="22">
        <f>IFERROR(VLOOKUP(A79,'Employee Leaves'!$A$2:$G$144,7,0)," ")</f>
        <v>4</v>
      </c>
      <c r="K79" s="9" t="str">
        <f t="shared" si="1"/>
        <v>Still Employed</v>
      </c>
    </row>
    <row r="80" spans="1:11">
      <c r="A80" s="23">
        <v>4018</v>
      </c>
      <c r="B80" s="23" t="s">
        <v>22</v>
      </c>
      <c r="C80" s="23" t="s">
        <v>23</v>
      </c>
      <c r="D80" s="23" t="s">
        <v>9</v>
      </c>
      <c r="E80" s="24">
        <v>44256</v>
      </c>
      <c r="F80" s="25"/>
      <c r="G80" s="23"/>
      <c r="H80" s="22" t="str">
        <f>IFERROR(VLOOKUP(A80,'Employee Leaves'!$A$2:$G$144,5,0)," ")</f>
        <v xml:space="preserve"> </v>
      </c>
      <c r="I80" s="22" t="str">
        <f>IFERROR(VLOOKUP(A80,'Employee Leaves'!$A$2:$G$144,6,0)," ")</f>
        <v xml:space="preserve"> </v>
      </c>
      <c r="J80" s="22" t="str">
        <f>IFERROR(VLOOKUP(A80,'Employee Leaves'!$A$2:$G$144,7,0)," ")</f>
        <v xml:space="preserve"> </v>
      </c>
      <c r="K80" s="9" t="str">
        <f t="shared" si="1"/>
        <v>Still Employed</v>
      </c>
    </row>
    <row r="81" spans="1:11">
      <c r="A81" s="23">
        <v>4019</v>
      </c>
      <c r="B81" s="23" t="s">
        <v>22</v>
      </c>
      <c r="C81" s="23" t="s">
        <v>24</v>
      </c>
      <c r="D81" s="23" t="s">
        <v>9</v>
      </c>
      <c r="E81" s="24">
        <v>44424</v>
      </c>
      <c r="F81" s="25"/>
      <c r="G81" s="23"/>
      <c r="H81" s="22" t="str">
        <f>IFERROR(VLOOKUP(A81,'Employee Leaves'!$A$2:$G$144,5,0)," ")</f>
        <v xml:space="preserve"> </v>
      </c>
      <c r="I81" s="22" t="str">
        <f>IFERROR(VLOOKUP(A81,'Employee Leaves'!$A$2:$G$144,6,0)," ")</f>
        <v xml:space="preserve"> </v>
      </c>
      <c r="J81" s="22" t="str">
        <f>IFERROR(VLOOKUP(A81,'Employee Leaves'!$A$2:$G$144,7,0)," ")</f>
        <v xml:space="preserve"> </v>
      </c>
      <c r="K81" s="9" t="str">
        <f t="shared" si="1"/>
        <v>Still Employed</v>
      </c>
    </row>
    <row r="82" spans="1:11">
      <c r="A82" s="23">
        <v>4020</v>
      </c>
      <c r="B82" s="23" t="s">
        <v>22</v>
      </c>
      <c r="C82" s="23" t="s">
        <v>32</v>
      </c>
      <c r="D82" s="23" t="s">
        <v>9</v>
      </c>
      <c r="E82" s="24">
        <v>44501</v>
      </c>
      <c r="F82" s="23"/>
      <c r="G82" s="23"/>
      <c r="H82" s="22" t="str">
        <f>IFERROR(VLOOKUP(A82,'Employee Leaves'!$A$2:$G$144,5,0)," ")</f>
        <v>Sick</v>
      </c>
      <c r="I82" s="22" t="str">
        <f>IFERROR(VLOOKUP(A82,'Employee Leaves'!$A$2:$G$144,6,0)," ")</f>
        <v>March</v>
      </c>
      <c r="J82" s="22">
        <f>IFERROR(VLOOKUP(A82,'Employee Leaves'!$A$2:$G$144,7,0)," ")</f>
        <v>2</v>
      </c>
      <c r="K82" s="9" t="str">
        <f t="shared" si="1"/>
        <v>Still Employed</v>
      </c>
    </row>
    <row r="83" spans="1:11">
      <c r="A83" s="23">
        <v>4021</v>
      </c>
      <c r="B83" s="23" t="s">
        <v>22</v>
      </c>
      <c r="C83" s="23" t="s">
        <v>30</v>
      </c>
      <c r="D83" s="23" t="s">
        <v>9</v>
      </c>
      <c r="E83" s="24">
        <v>44354</v>
      </c>
      <c r="F83" s="23"/>
      <c r="G83" s="23"/>
      <c r="H83" s="22" t="str">
        <f>IFERROR(VLOOKUP(A83,'Employee Leaves'!$A$2:$G$144,5,0)," ")</f>
        <v xml:space="preserve"> </v>
      </c>
      <c r="I83" s="22" t="str">
        <f>IFERROR(VLOOKUP(A83,'Employee Leaves'!$A$2:$G$144,6,0)," ")</f>
        <v xml:space="preserve"> </v>
      </c>
      <c r="J83" s="22" t="str">
        <f>IFERROR(VLOOKUP(A83,'Employee Leaves'!$A$2:$G$144,7,0)," ")</f>
        <v xml:space="preserve"> </v>
      </c>
      <c r="K83" s="9" t="str">
        <f t="shared" si="1"/>
        <v>Still Employed</v>
      </c>
    </row>
    <row r="84" spans="1:11">
      <c r="A84" s="23">
        <v>4022</v>
      </c>
      <c r="B84" s="23" t="s">
        <v>22</v>
      </c>
      <c r="C84" s="23" t="s">
        <v>32</v>
      </c>
      <c r="D84" s="23" t="s">
        <v>9</v>
      </c>
      <c r="E84" s="24">
        <v>44291</v>
      </c>
      <c r="F84" s="25"/>
      <c r="G84" s="23"/>
      <c r="H84" s="22" t="str">
        <f>IFERROR(VLOOKUP(A84,'Employee Leaves'!$A$2:$G$144,5,0)," ")</f>
        <v>Holiday</v>
      </c>
      <c r="I84" s="22" t="str">
        <f>IFERROR(VLOOKUP(A84,'Employee Leaves'!$A$2:$G$144,6,0)," ")</f>
        <v>March</v>
      </c>
      <c r="J84" s="22">
        <f>IFERROR(VLOOKUP(A84,'Employee Leaves'!$A$2:$G$144,7,0)," ")</f>
        <v>5</v>
      </c>
      <c r="K84" s="9" t="str">
        <f t="shared" si="1"/>
        <v>Still Employed</v>
      </c>
    </row>
    <row r="85" spans="1:11">
      <c r="A85" s="23">
        <v>4023</v>
      </c>
      <c r="B85" s="23" t="s">
        <v>22</v>
      </c>
      <c r="C85" s="23" t="s">
        <v>31</v>
      </c>
      <c r="D85" s="23" t="s">
        <v>9</v>
      </c>
      <c r="E85" s="24">
        <v>44495</v>
      </c>
      <c r="F85" s="23"/>
      <c r="G85" s="23"/>
      <c r="H85" s="22" t="str">
        <f>IFERROR(VLOOKUP(A85,'Employee Leaves'!$A$2:$G$144,5,0)," ")</f>
        <v xml:space="preserve"> </v>
      </c>
      <c r="I85" s="22" t="str">
        <f>IFERROR(VLOOKUP(A85,'Employee Leaves'!$A$2:$G$144,6,0)," ")</f>
        <v xml:space="preserve"> </v>
      </c>
      <c r="J85" s="22" t="str">
        <f>IFERROR(VLOOKUP(A85,'Employee Leaves'!$A$2:$G$144,7,0)," ")</f>
        <v xml:space="preserve"> </v>
      </c>
      <c r="K85" s="9" t="str">
        <f t="shared" si="1"/>
        <v>Still Employed</v>
      </c>
    </row>
    <row r="86" spans="1:11">
      <c r="A86" s="23">
        <v>4024</v>
      </c>
      <c r="B86" s="23" t="s">
        <v>22</v>
      </c>
      <c r="C86" s="23" t="s">
        <v>28</v>
      </c>
      <c r="D86" s="23" t="s">
        <v>9</v>
      </c>
      <c r="E86" s="24">
        <v>44501</v>
      </c>
      <c r="F86" s="23"/>
      <c r="G86" s="23"/>
      <c r="H86" s="22" t="str">
        <f>IFERROR(VLOOKUP(A86,'Employee Leaves'!$A$2:$G$144,5,0)," ")</f>
        <v>Holiday</v>
      </c>
      <c r="I86" s="22" t="str">
        <f>IFERROR(VLOOKUP(A86,'Employee Leaves'!$A$2:$G$144,6,0)," ")</f>
        <v>June</v>
      </c>
      <c r="J86" s="22">
        <f>IFERROR(VLOOKUP(A86,'Employee Leaves'!$A$2:$G$144,7,0)," ")</f>
        <v>5</v>
      </c>
      <c r="K86" s="9" t="str">
        <f t="shared" si="1"/>
        <v>Still Employed</v>
      </c>
    </row>
    <row r="87" spans="1:11">
      <c r="A87" s="23">
        <v>4025</v>
      </c>
      <c r="B87" s="23" t="s">
        <v>22</v>
      </c>
      <c r="C87" s="23" t="s">
        <v>28</v>
      </c>
      <c r="D87" s="23" t="s">
        <v>9</v>
      </c>
      <c r="E87" s="24">
        <v>44410</v>
      </c>
      <c r="F87" s="23"/>
      <c r="G87" s="23"/>
      <c r="H87" s="22" t="str">
        <f>IFERROR(VLOOKUP(A87,'Employee Leaves'!$A$2:$G$144,5,0)," ")</f>
        <v>Holiday</v>
      </c>
      <c r="I87" s="22" t="str">
        <f>IFERROR(VLOOKUP(A87,'Employee Leaves'!$A$2:$G$144,6,0)," ")</f>
        <v>February</v>
      </c>
      <c r="J87" s="22">
        <f>IFERROR(VLOOKUP(A87,'Employee Leaves'!$A$2:$G$144,7,0)," ")</f>
        <v>7</v>
      </c>
      <c r="K87" s="9" t="str">
        <f t="shared" si="1"/>
        <v>Still Employed</v>
      </c>
    </row>
    <row r="88" spans="1:11">
      <c r="A88" s="23">
        <v>4026</v>
      </c>
      <c r="B88" s="23" t="s">
        <v>22</v>
      </c>
      <c r="C88" s="23" t="s">
        <v>33</v>
      </c>
      <c r="D88" s="23" t="s">
        <v>9</v>
      </c>
      <c r="E88" s="24">
        <v>44495</v>
      </c>
      <c r="F88" s="23"/>
      <c r="G88" s="23"/>
      <c r="H88" s="22" t="str">
        <f>IFERROR(VLOOKUP(A88,'Employee Leaves'!$A$2:$G$144,5,0)," ")</f>
        <v xml:space="preserve"> </v>
      </c>
      <c r="I88" s="22" t="str">
        <f>IFERROR(VLOOKUP(A88,'Employee Leaves'!$A$2:$G$144,6,0)," ")</f>
        <v xml:space="preserve"> </v>
      </c>
      <c r="J88" s="22" t="str">
        <f>IFERROR(VLOOKUP(A88,'Employee Leaves'!$A$2:$G$144,7,0)," ")</f>
        <v xml:space="preserve"> </v>
      </c>
      <c r="K88" s="9" t="str">
        <f t="shared" si="1"/>
        <v>Still Employed</v>
      </c>
    </row>
    <row r="89" spans="1:11">
      <c r="A89" s="23">
        <v>4027</v>
      </c>
      <c r="B89" s="23" t="s">
        <v>22</v>
      </c>
      <c r="C89" s="23" t="s">
        <v>26</v>
      </c>
      <c r="D89" s="23" t="s">
        <v>9</v>
      </c>
      <c r="E89" s="24">
        <v>44501</v>
      </c>
      <c r="F89" s="25"/>
      <c r="G89" s="23"/>
      <c r="H89" s="22" t="str">
        <f>IFERROR(VLOOKUP(A89,'Employee Leaves'!$A$2:$G$144,5,0)," ")</f>
        <v>Holiday</v>
      </c>
      <c r="I89" s="22" t="str">
        <f>IFERROR(VLOOKUP(A89,'Employee Leaves'!$A$2:$G$144,6,0)," ")</f>
        <v>April</v>
      </c>
      <c r="J89" s="22">
        <f>IFERROR(VLOOKUP(A89,'Employee Leaves'!$A$2:$G$144,7,0)," ")</f>
        <v>6</v>
      </c>
      <c r="K89" s="9" t="str">
        <f t="shared" si="1"/>
        <v>Still Employed</v>
      </c>
    </row>
    <row r="90" spans="1:11">
      <c r="A90" s="23">
        <v>4028</v>
      </c>
      <c r="B90" s="23" t="s">
        <v>22</v>
      </c>
      <c r="C90" s="23" t="s">
        <v>29</v>
      </c>
      <c r="D90" s="23" t="s">
        <v>9</v>
      </c>
      <c r="E90" s="24">
        <v>44424</v>
      </c>
      <c r="F90" s="23"/>
      <c r="G90" s="23"/>
      <c r="H90" s="22" t="str">
        <f>IFERROR(VLOOKUP(A90,'Employee Leaves'!$A$2:$G$144,5,0)," ")</f>
        <v>Holiday</v>
      </c>
      <c r="I90" s="22" t="str">
        <f>IFERROR(VLOOKUP(A90,'Employee Leaves'!$A$2:$G$144,6,0)," ")</f>
        <v>March</v>
      </c>
      <c r="J90" s="22">
        <f>IFERROR(VLOOKUP(A90,'Employee Leaves'!$A$2:$G$144,7,0)," ")</f>
        <v>8</v>
      </c>
      <c r="K90" s="9" t="str">
        <f t="shared" si="1"/>
        <v>Still Employed</v>
      </c>
    </row>
    <row r="91" spans="1:11">
      <c r="A91" s="23">
        <v>4029</v>
      </c>
      <c r="B91" s="23" t="s">
        <v>22</v>
      </c>
      <c r="C91" s="23" t="s">
        <v>32</v>
      </c>
      <c r="D91" s="23" t="s">
        <v>9</v>
      </c>
      <c r="E91" s="24">
        <v>44291</v>
      </c>
      <c r="F91" s="24"/>
      <c r="G91" s="23"/>
      <c r="H91" s="22" t="str">
        <f>IFERROR(VLOOKUP(A91,'Employee Leaves'!$A$2:$G$144,5,0)," ")</f>
        <v>Holiday</v>
      </c>
      <c r="I91" s="22" t="str">
        <f>IFERROR(VLOOKUP(A91,'Employee Leaves'!$A$2:$G$144,6,0)," ")</f>
        <v>March</v>
      </c>
      <c r="J91" s="22">
        <f>IFERROR(VLOOKUP(A91,'Employee Leaves'!$A$2:$G$144,7,0)," ")</f>
        <v>4</v>
      </c>
      <c r="K91" s="9" t="str">
        <f t="shared" si="1"/>
        <v>Still Employed</v>
      </c>
    </row>
    <row r="92" spans="1:11">
      <c r="A92" s="23">
        <v>4030</v>
      </c>
      <c r="B92" s="23" t="s">
        <v>22</v>
      </c>
      <c r="C92" s="23" t="s">
        <v>30</v>
      </c>
      <c r="D92" s="23" t="s">
        <v>9</v>
      </c>
      <c r="E92" s="24">
        <v>44495</v>
      </c>
      <c r="F92" s="23"/>
      <c r="G92" s="23"/>
      <c r="H92" s="22" t="str">
        <f>IFERROR(VLOOKUP(A92,'Employee Leaves'!$A$2:$G$144,5,0)," ")</f>
        <v>Holiday</v>
      </c>
      <c r="I92" s="22" t="str">
        <f>IFERROR(VLOOKUP(A92,'Employee Leaves'!$A$2:$G$144,6,0)," ")</f>
        <v>April</v>
      </c>
      <c r="J92" s="22">
        <f>IFERROR(VLOOKUP(A92,'Employee Leaves'!$A$2:$G$144,7,0)," ")</f>
        <v>3</v>
      </c>
      <c r="K92" s="9" t="str">
        <f t="shared" si="1"/>
        <v>Still Employed</v>
      </c>
    </row>
    <row r="93" spans="1:11">
      <c r="A93" s="23">
        <v>4031</v>
      </c>
      <c r="B93" s="23" t="s">
        <v>22</v>
      </c>
      <c r="C93" s="23" t="s">
        <v>34</v>
      </c>
      <c r="D93" s="23" t="s">
        <v>9</v>
      </c>
      <c r="E93" s="24">
        <v>44501</v>
      </c>
      <c r="F93" s="24"/>
      <c r="G93" s="23"/>
      <c r="H93" s="22" t="str">
        <f>IFERROR(VLOOKUP(A93,'Employee Leaves'!$A$2:$G$144,5,0)," ")</f>
        <v>Holiday</v>
      </c>
      <c r="I93" s="22" t="str">
        <f>IFERROR(VLOOKUP(A93,'Employee Leaves'!$A$2:$G$144,6,0)," ")</f>
        <v>April</v>
      </c>
      <c r="J93" s="22">
        <f>IFERROR(VLOOKUP(A93,'Employee Leaves'!$A$2:$G$144,7,0)," ")</f>
        <v>15</v>
      </c>
      <c r="K93" s="9" t="str">
        <f t="shared" si="1"/>
        <v>Still Employed</v>
      </c>
    </row>
    <row r="94" spans="1:11">
      <c r="A94" s="23">
        <v>4032</v>
      </c>
      <c r="B94" s="23" t="s">
        <v>22</v>
      </c>
      <c r="C94" s="23" t="s">
        <v>31</v>
      </c>
      <c r="D94" s="23" t="s">
        <v>9</v>
      </c>
      <c r="E94" s="24">
        <v>44424</v>
      </c>
      <c r="F94" s="23"/>
      <c r="G94" s="23"/>
      <c r="H94" s="22" t="str">
        <f>IFERROR(VLOOKUP(A94,'Employee Leaves'!$A$2:$G$144,5,0)," ")</f>
        <v>Holiday</v>
      </c>
      <c r="I94" s="22" t="str">
        <f>IFERROR(VLOOKUP(A94,'Employee Leaves'!$A$2:$G$144,6,0)," ")</f>
        <v>March</v>
      </c>
      <c r="J94" s="22">
        <f>IFERROR(VLOOKUP(A94,'Employee Leaves'!$A$2:$G$144,7,0)," ")</f>
        <v>7</v>
      </c>
      <c r="K94" s="9" t="str">
        <f t="shared" si="1"/>
        <v>Still Employed</v>
      </c>
    </row>
    <row r="95" spans="1:11">
      <c r="A95" s="23">
        <v>4033</v>
      </c>
      <c r="B95" s="23" t="s">
        <v>22</v>
      </c>
      <c r="C95" s="23" t="s">
        <v>34</v>
      </c>
      <c r="D95" s="23" t="s">
        <v>9</v>
      </c>
      <c r="E95" s="24">
        <v>44529</v>
      </c>
      <c r="F95" s="23"/>
      <c r="G95" s="23"/>
      <c r="H95" s="22" t="str">
        <f>IFERROR(VLOOKUP(A95,'Employee Leaves'!$A$2:$G$144,5,0)," ")</f>
        <v>Holiday</v>
      </c>
      <c r="I95" s="22" t="str">
        <f>IFERROR(VLOOKUP(A95,'Employee Leaves'!$A$2:$G$144,6,0)," ")</f>
        <v>April</v>
      </c>
      <c r="J95" s="22">
        <f>IFERROR(VLOOKUP(A95,'Employee Leaves'!$A$2:$G$144,7,0)," ")</f>
        <v>7</v>
      </c>
      <c r="K95" s="9" t="str">
        <f t="shared" si="1"/>
        <v>Still Employed</v>
      </c>
    </row>
    <row r="96" spans="1:11">
      <c r="A96" s="23">
        <v>4034</v>
      </c>
      <c r="B96" s="23" t="s">
        <v>22</v>
      </c>
      <c r="C96" s="23" t="s">
        <v>30</v>
      </c>
      <c r="D96" s="23" t="s">
        <v>9</v>
      </c>
      <c r="E96" s="24">
        <v>44102</v>
      </c>
      <c r="F96" s="24">
        <v>44328</v>
      </c>
      <c r="G96" s="23" t="s">
        <v>13</v>
      </c>
      <c r="H96" s="22" t="str">
        <f>IFERROR(VLOOKUP(A96,'Employee Leaves'!$A$2:$G$144,5,0)," ")</f>
        <v>Sick</v>
      </c>
      <c r="I96" s="22" t="str">
        <f>IFERROR(VLOOKUP(A96,'Employee Leaves'!$A$2:$G$144,6,0)," ")</f>
        <v>January</v>
      </c>
      <c r="J96" s="22">
        <f>IFERROR(VLOOKUP(A96,'Employee Leaves'!$A$2:$G$144,7,0)," ")</f>
        <v>4</v>
      </c>
      <c r="K96" s="9" t="str">
        <f t="shared" si="1"/>
        <v>Terminated</v>
      </c>
    </row>
    <row r="97" spans="1:11">
      <c r="A97" s="23">
        <v>4035</v>
      </c>
      <c r="B97" s="23" t="s">
        <v>22</v>
      </c>
      <c r="C97" s="23" t="s">
        <v>35</v>
      </c>
      <c r="D97" s="23" t="s">
        <v>9</v>
      </c>
      <c r="E97" s="24">
        <v>44529</v>
      </c>
      <c r="F97" s="23"/>
      <c r="G97" s="23"/>
      <c r="H97" s="22" t="str">
        <f>IFERROR(VLOOKUP(A97,'Employee Leaves'!$A$2:$G$144,5,0)," ")</f>
        <v>Holiday</v>
      </c>
      <c r="I97" s="22" t="str">
        <f>IFERROR(VLOOKUP(A97,'Employee Leaves'!$A$2:$G$144,6,0)," ")</f>
        <v>April</v>
      </c>
      <c r="J97" s="22">
        <f>IFERROR(VLOOKUP(A97,'Employee Leaves'!$A$2:$G$144,7,0)," ")</f>
        <v>8</v>
      </c>
      <c r="K97" s="9" t="str">
        <f t="shared" si="1"/>
        <v>Still Employed</v>
      </c>
    </row>
    <row r="98" spans="1:11">
      <c r="A98" s="23">
        <v>4036</v>
      </c>
      <c r="B98" s="23" t="s">
        <v>22</v>
      </c>
      <c r="C98" s="23" t="s">
        <v>24</v>
      </c>
      <c r="D98" s="23" t="s">
        <v>9</v>
      </c>
      <c r="E98" s="24">
        <v>44529</v>
      </c>
      <c r="F98" s="23"/>
      <c r="G98" s="23"/>
      <c r="H98" s="22" t="str">
        <f>IFERROR(VLOOKUP(A98,'Employee Leaves'!$A$2:$G$144,5,0)," ")</f>
        <v>Holiday</v>
      </c>
      <c r="I98" s="22" t="str">
        <f>IFERROR(VLOOKUP(A98,'Employee Leaves'!$A$2:$G$144,6,0)," ")</f>
        <v>June</v>
      </c>
      <c r="J98" s="22">
        <f>IFERROR(VLOOKUP(A98,'Employee Leaves'!$A$2:$G$144,7,0)," ")</f>
        <v>14</v>
      </c>
      <c r="K98" s="9" t="str">
        <f t="shared" si="1"/>
        <v>Still Employed</v>
      </c>
    </row>
    <row r="99" spans="1:11">
      <c r="A99" s="23">
        <v>4037</v>
      </c>
      <c r="B99" s="23" t="s">
        <v>22</v>
      </c>
      <c r="C99" s="23" t="s">
        <v>33</v>
      </c>
      <c r="D99" s="23" t="s">
        <v>9</v>
      </c>
      <c r="E99" s="24">
        <v>44410</v>
      </c>
      <c r="F99" s="23"/>
      <c r="G99" s="23"/>
      <c r="H99" s="22" t="str">
        <f>IFERROR(VLOOKUP(A99,'Employee Leaves'!$A$2:$G$144,5,0)," ")</f>
        <v>Sick</v>
      </c>
      <c r="I99" s="22" t="str">
        <f>IFERROR(VLOOKUP(A99,'Employee Leaves'!$A$2:$G$144,6,0)," ")</f>
        <v>March</v>
      </c>
      <c r="J99" s="22">
        <f>IFERROR(VLOOKUP(A99,'Employee Leaves'!$A$2:$G$144,7,0)," ")</f>
        <v>5</v>
      </c>
      <c r="K99" s="9" t="str">
        <f t="shared" si="1"/>
        <v>Still Employed</v>
      </c>
    </row>
    <row r="100" spans="1:11">
      <c r="A100" s="23">
        <v>4038</v>
      </c>
      <c r="B100" s="23" t="s">
        <v>22</v>
      </c>
      <c r="C100" s="23" t="s">
        <v>23</v>
      </c>
      <c r="D100" s="23" t="s">
        <v>9</v>
      </c>
      <c r="E100" s="24">
        <v>44424</v>
      </c>
      <c r="F100" s="23"/>
      <c r="G100" s="23"/>
      <c r="H100" s="22" t="str">
        <f>IFERROR(VLOOKUP(A100,'Employee Leaves'!$A$2:$G$144,5,0)," ")</f>
        <v>Holiday</v>
      </c>
      <c r="I100" s="22" t="str">
        <f>IFERROR(VLOOKUP(A100,'Employee Leaves'!$A$2:$G$144,6,0)," ")</f>
        <v>March</v>
      </c>
      <c r="J100" s="22">
        <f>IFERROR(VLOOKUP(A100,'Employee Leaves'!$A$2:$G$144,7,0)," ")</f>
        <v>10</v>
      </c>
      <c r="K100" s="9" t="str">
        <f t="shared" si="1"/>
        <v>Still Employed</v>
      </c>
    </row>
    <row r="101" spans="1:11">
      <c r="A101" s="23">
        <v>4039</v>
      </c>
      <c r="B101" s="23" t="s">
        <v>22</v>
      </c>
      <c r="C101" s="23" t="s">
        <v>32</v>
      </c>
      <c r="D101" s="23" t="s">
        <v>27</v>
      </c>
      <c r="E101" s="24">
        <v>44256</v>
      </c>
      <c r="F101" s="25"/>
      <c r="G101" s="23"/>
      <c r="H101" s="22" t="str">
        <f>IFERROR(VLOOKUP(A101,'Employee Leaves'!$A$2:$G$144,5,0)," ")</f>
        <v>Holiday</v>
      </c>
      <c r="I101" s="22" t="str">
        <f>IFERROR(VLOOKUP(A101,'Employee Leaves'!$A$2:$G$144,6,0)," ")</f>
        <v>May</v>
      </c>
      <c r="J101" s="22">
        <f>IFERROR(VLOOKUP(A101,'Employee Leaves'!$A$2:$G$144,7,0)," ")</f>
        <v>7</v>
      </c>
      <c r="K101" s="9" t="str">
        <f t="shared" si="1"/>
        <v>Still Employed</v>
      </c>
    </row>
    <row r="102" spans="1:11">
      <c r="A102" s="23">
        <v>4040</v>
      </c>
      <c r="B102" s="23" t="s">
        <v>22</v>
      </c>
      <c r="C102" s="23" t="s">
        <v>28</v>
      </c>
      <c r="D102" s="23" t="s">
        <v>9</v>
      </c>
      <c r="E102" s="24">
        <v>44291</v>
      </c>
      <c r="F102" s="25"/>
      <c r="G102" s="23"/>
      <c r="H102" s="22" t="str">
        <f>IFERROR(VLOOKUP(A102,'Employee Leaves'!$A$2:$G$144,5,0)," ")</f>
        <v>Holiday</v>
      </c>
      <c r="I102" s="22" t="str">
        <f>IFERROR(VLOOKUP(A102,'Employee Leaves'!$A$2:$G$144,6,0)," ")</f>
        <v>June</v>
      </c>
      <c r="J102" s="22">
        <f>IFERROR(VLOOKUP(A102,'Employee Leaves'!$A$2:$G$144,7,0)," ")</f>
        <v>10</v>
      </c>
      <c r="K102" s="9" t="str">
        <f t="shared" si="1"/>
        <v>Still Employed</v>
      </c>
    </row>
    <row r="103" spans="1:11">
      <c r="A103" s="23">
        <v>4041</v>
      </c>
      <c r="B103" s="23" t="s">
        <v>22</v>
      </c>
      <c r="C103" s="23" t="s">
        <v>25</v>
      </c>
      <c r="D103" s="23" t="s">
        <v>9</v>
      </c>
      <c r="E103" s="24">
        <v>44354</v>
      </c>
      <c r="F103" s="23"/>
      <c r="G103" s="23"/>
      <c r="H103" s="22" t="str">
        <f>IFERROR(VLOOKUP(A103,'Employee Leaves'!$A$2:$G$144,5,0)," ")</f>
        <v xml:space="preserve"> </v>
      </c>
      <c r="I103" s="22" t="str">
        <f>IFERROR(VLOOKUP(A103,'Employee Leaves'!$A$2:$G$144,6,0)," ")</f>
        <v xml:space="preserve"> </v>
      </c>
      <c r="J103" s="22" t="str">
        <f>IFERROR(VLOOKUP(A103,'Employee Leaves'!$A$2:$G$144,7,0)," ")</f>
        <v xml:space="preserve"> </v>
      </c>
      <c r="K103" s="9" t="str">
        <f t="shared" si="1"/>
        <v>Still Employed</v>
      </c>
    </row>
    <row r="104" spans="1:11">
      <c r="A104" s="23">
        <v>4042</v>
      </c>
      <c r="B104" s="23" t="s">
        <v>22</v>
      </c>
      <c r="C104" s="23" t="s">
        <v>35</v>
      </c>
      <c r="D104" s="23" t="s">
        <v>9</v>
      </c>
      <c r="E104" s="24">
        <v>44571</v>
      </c>
      <c r="F104" s="23"/>
      <c r="G104" s="23"/>
      <c r="H104" s="22" t="str">
        <f>IFERROR(VLOOKUP(A104,'Employee Leaves'!$A$2:$G$144,5,0)," ")</f>
        <v>Holiday</v>
      </c>
      <c r="I104" s="22" t="str">
        <f>IFERROR(VLOOKUP(A104,'Employee Leaves'!$A$2:$G$144,6,0)," ")</f>
        <v>June</v>
      </c>
      <c r="J104" s="22">
        <f>IFERROR(VLOOKUP(A104,'Employee Leaves'!$A$2:$G$144,7,0)," ")</f>
        <v>8</v>
      </c>
      <c r="K104" s="9" t="str">
        <f t="shared" si="1"/>
        <v>Still Employed</v>
      </c>
    </row>
    <row r="105" spans="1:11">
      <c r="A105" s="23">
        <v>4043</v>
      </c>
      <c r="B105" s="23" t="s">
        <v>22</v>
      </c>
      <c r="C105" s="23" t="s">
        <v>26</v>
      </c>
      <c r="D105" s="23" t="s">
        <v>9</v>
      </c>
      <c r="E105" s="24">
        <v>44501</v>
      </c>
      <c r="F105" s="25"/>
      <c r="G105" s="23"/>
      <c r="H105" s="22" t="str">
        <f>IFERROR(VLOOKUP(A105,'Employee Leaves'!$A$2:$G$144,5,0)," ")</f>
        <v xml:space="preserve"> </v>
      </c>
      <c r="I105" s="22" t="str">
        <f>IFERROR(VLOOKUP(A105,'Employee Leaves'!$A$2:$G$144,6,0)," ")</f>
        <v xml:space="preserve"> </v>
      </c>
      <c r="J105" s="22" t="str">
        <f>IFERROR(VLOOKUP(A105,'Employee Leaves'!$A$2:$G$144,7,0)," ")</f>
        <v xml:space="preserve"> </v>
      </c>
      <c r="K105" s="9" t="str">
        <f t="shared" si="1"/>
        <v>Still Employed</v>
      </c>
    </row>
    <row r="106" spans="1:11">
      <c r="A106" s="23">
        <v>4044</v>
      </c>
      <c r="B106" s="23" t="s">
        <v>22</v>
      </c>
      <c r="C106" s="23" t="s">
        <v>28</v>
      </c>
      <c r="D106" s="23" t="s">
        <v>9</v>
      </c>
      <c r="E106" s="24">
        <v>44256</v>
      </c>
      <c r="F106" s="25"/>
      <c r="G106" s="23"/>
      <c r="H106" s="22" t="str">
        <f>IFERROR(VLOOKUP(A106,'Employee Leaves'!$A$2:$G$144,5,0)," ")</f>
        <v>Holiday</v>
      </c>
      <c r="I106" s="22" t="str">
        <f>IFERROR(VLOOKUP(A106,'Employee Leaves'!$A$2:$G$144,6,0)," ")</f>
        <v>April</v>
      </c>
      <c r="J106" s="22">
        <f>IFERROR(VLOOKUP(A106,'Employee Leaves'!$A$2:$G$144,7,0)," ")</f>
        <v>4</v>
      </c>
      <c r="K106" s="9" t="str">
        <f t="shared" si="1"/>
        <v>Still Employed</v>
      </c>
    </row>
    <row r="107" spans="1:11">
      <c r="A107" s="23">
        <v>4045</v>
      </c>
      <c r="B107" s="23" t="s">
        <v>22</v>
      </c>
      <c r="C107" s="23" t="s">
        <v>29</v>
      </c>
      <c r="D107" s="23" t="s">
        <v>9</v>
      </c>
      <c r="E107" s="24">
        <v>44354</v>
      </c>
      <c r="F107" s="25"/>
      <c r="G107" s="23"/>
      <c r="H107" s="22" t="str">
        <f>IFERROR(VLOOKUP(A107,'Employee Leaves'!$A$2:$G$144,5,0)," ")</f>
        <v>Holiday</v>
      </c>
      <c r="I107" s="22" t="str">
        <f>IFERROR(VLOOKUP(A107,'Employee Leaves'!$A$2:$G$144,6,0)," ")</f>
        <v>May</v>
      </c>
      <c r="J107" s="22">
        <f>IFERROR(VLOOKUP(A107,'Employee Leaves'!$A$2:$G$144,7,0)," ")</f>
        <v>5</v>
      </c>
      <c r="K107" s="9" t="str">
        <f t="shared" si="1"/>
        <v>Still Employed</v>
      </c>
    </row>
    <row r="108" spans="1:11">
      <c r="A108" s="23">
        <v>4046</v>
      </c>
      <c r="B108" s="23" t="s">
        <v>22</v>
      </c>
      <c r="C108" s="23" t="s">
        <v>30</v>
      </c>
      <c r="D108" s="23" t="s">
        <v>9</v>
      </c>
      <c r="E108" s="24">
        <v>44256</v>
      </c>
      <c r="F108" s="23"/>
      <c r="G108" s="23"/>
      <c r="H108" s="22" t="str">
        <f>IFERROR(VLOOKUP(A108,'Employee Leaves'!$A$2:$G$144,5,0)," ")</f>
        <v>Holiday</v>
      </c>
      <c r="I108" s="22" t="str">
        <f>IFERROR(VLOOKUP(A108,'Employee Leaves'!$A$2:$G$144,6,0)," ")</f>
        <v>May</v>
      </c>
      <c r="J108" s="22">
        <f>IFERROR(VLOOKUP(A108,'Employee Leaves'!$A$2:$G$144,7,0)," ")</f>
        <v>5</v>
      </c>
      <c r="K108" s="9" t="str">
        <f t="shared" si="1"/>
        <v>Still Employed</v>
      </c>
    </row>
    <row r="109" spans="1:11">
      <c r="A109" s="23">
        <v>4047</v>
      </c>
      <c r="B109" s="23" t="s">
        <v>22</v>
      </c>
      <c r="C109" s="23" t="s">
        <v>23</v>
      </c>
      <c r="D109" s="23" t="s">
        <v>9</v>
      </c>
      <c r="E109" s="24">
        <v>44501</v>
      </c>
      <c r="F109" s="23"/>
      <c r="G109" s="23"/>
      <c r="H109" s="22" t="str">
        <f>IFERROR(VLOOKUP(A109,'Employee Leaves'!$A$2:$G$144,5,0)," ")</f>
        <v>Sick</v>
      </c>
      <c r="I109" s="22" t="str">
        <f>IFERROR(VLOOKUP(A109,'Employee Leaves'!$A$2:$G$144,6,0)," ")</f>
        <v>April</v>
      </c>
      <c r="J109" s="22">
        <f>IFERROR(VLOOKUP(A109,'Employee Leaves'!$A$2:$G$144,7,0)," ")</f>
        <v>3</v>
      </c>
      <c r="K109" s="9" t="str">
        <f t="shared" si="1"/>
        <v>Still Employed</v>
      </c>
    </row>
    <row r="110" spans="1:11">
      <c r="A110" s="23">
        <v>4048</v>
      </c>
      <c r="B110" s="23" t="s">
        <v>22</v>
      </c>
      <c r="C110" s="23" t="s">
        <v>35</v>
      </c>
      <c r="D110" s="23" t="s">
        <v>9</v>
      </c>
      <c r="E110" s="24">
        <v>44501</v>
      </c>
      <c r="F110" s="23"/>
      <c r="G110" s="23"/>
      <c r="H110" s="22" t="str">
        <f>IFERROR(VLOOKUP(A110,'Employee Leaves'!$A$2:$G$144,5,0)," ")</f>
        <v xml:space="preserve"> </v>
      </c>
      <c r="I110" s="22" t="str">
        <f>IFERROR(VLOOKUP(A110,'Employee Leaves'!$A$2:$G$144,6,0)," ")</f>
        <v xml:space="preserve"> </v>
      </c>
      <c r="J110" s="22" t="str">
        <f>IFERROR(VLOOKUP(A110,'Employee Leaves'!$A$2:$G$144,7,0)," ")</f>
        <v xml:space="preserve"> </v>
      </c>
      <c r="K110" s="9" t="str">
        <f t="shared" si="1"/>
        <v>Still Employed</v>
      </c>
    </row>
    <row r="111" spans="1:11">
      <c r="A111" s="23">
        <v>4049</v>
      </c>
      <c r="B111" s="23" t="s">
        <v>22</v>
      </c>
      <c r="C111" s="23" t="s">
        <v>29</v>
      </c>
      <c r="D111" s="23" t="s">
        <v>9</v>
      </c>
      <c r="E111" s="24">
        <v>44256</v>
      </c>
      <c r="F111" s="25"/>
      <c r="G111" s="23"/>
      <c r="H111" s="22" t="str">
        <f>IFERROR(VLOOKUP(A111,'Employee Leaves'!$A$2:$G$144,5,0)," ")</f>
        <v>Holiday</v>
      </c>
      <c r="I111" s="22" t="str">
        <f>IFERROR(VLOOKUP(A111,'Employee Leaves'!$A$2:$G$144,6,0)," ")</f>
        <v>April</v>
      </c>
      <c r="J111" s="22">
        <f>IFERROR(VLOOKUP(A111,'Employee Leaves'!$A$2:$G$144,7,0)," ")</f>
        <v>9</v>
      </c>
      <c r="K111" s="9" t="str">
        <f t="shared" si="1"/>
        <v>Still Employed</v>
      </c>
    </row>
    <row r="112" spans="1:11">
      <c r="A112" s="23">
        <v>4050</v>
      </c>
      <c r="B112" s="23" t="s">
        <v>22</v>
      </c>
      <c r="C112" s="23" t="s">
        <v>33</v>
      </c>
      <c r="D112" s="23" t="s">
        <v>9</v>
      </c>
      <c r="E112" s="24">
        <v>44452</v>
      </c>
      <c r="F112" s="24"/>
      <c r="G112" s="23"/>
      <c r="H112" s="22" t="str">
        <f>IFERROR(VLOOKUP(A112,'Employee Leaves'!$A$2:$G$144,5,0)," ")</f>
        <v>Holiday</v>
      </c>
      <c r="I112" s="22" t="str">
        <f>IFERROR(VLOOKUP(A112,'Employee Leaves'!$A$2:$G$144,6,0)," ")</f>
        <v>June</v>
      </c>
      <c r="J112" s="22">
        <f>IFERROR(VLOOKUP(A112,'Employee Leaves'!$A$2:$G$144,7,0)," ")</f>
        <v>7</v>
      </c>
      <c r="K112" s="9" t="str">
        <f t="shared" si="1"/>
        <v>Still Employed</v>
      </c>
    </row>
    <row r="113" spans="1:11">
      <c r="A113" s="23">
        <v>4051</v>
      </c>
      <c r="B113" s="23" t="s">
        <v>22</v>
      </c>
      <c r="C113" s="23" t="s">
        <v>24</v>
      </c>
      <c r="D113" s="23" t="s">
        <v>9</v>
      </c>
      <c r="E113" s="24">
        <v>44256</v>
      </c>
      <c r="F113" s="24">
        <v>44520</v>
      </c>
      <c r="G113" s="23" t="s">
        <v>13</v>
      </c>
      <c r="H113" s="22" t="str">
        <f>IFERROR(VLOOKUP(A113,'Employee Leaves'!$A$2:$G$144,5,0)," ")</f>
        <v xml:space="preserve"> </v>
      </c>
      <c r="I113" s="22" t="str">
        <f>IFERROR(VLOOKUP(A113,'Employee Leaves'!$A$2:$G$144,6,0)," ")</f>
        <v xml:space="preserve"> </v>
      </c>
      <c r="J113" s="22" t="str">
        <f>IFERROR(VLOOKUP(A113,'Employee Leaves'!$A$2:$G$144,7,0)," ")</f>
        <v xml:space="preserve"> </v>
      </c>
      <c r="K113" s="9" t="str">
        <f t="shared" si="1"/>
        <v>Terminated</v>
      </c>
    </row>
    <row r="114" spans="1:11">
      <c r="A114" s="23">
        <v>4052</v>
      </c>
      <c r="B114" s="23" t="s">
        <v>22</v>
      </c>
      <c r="C114" s="23" t="s">
        <v>32</v>
      </c>
      <c r="D114" s="23" t="s">
        <v>27</v>
      </c>
      <c r="E114" s="24">
        <v>44256</v>
      </c>
      <c r="F114" s="23"/>
      <c r="G114" s="23"/>
      <c r="H114" s="22" t="str">
        <f>IFERROR(VLOOKUP(A114,'Employee Leaves'!$A$2:$G$144,5,0)," ")</f>
        <v>Holiday</v>
      </c>
      <c r="I114" s="22" t="str">
        <f>IFERROR(VLOOKUP(A114,'Employee Leaves'!$A$2:$G$144,6,0)," ")</f>
        <v>February</v>
      </c>
      <c r="J114" s="22">
        <f>IFERROR(VLOOKUP(A114,'Employee Leaves'!$A$2:$G$144,7,0)," ")</f>
        <v>5</v>
      </c>
      <c r="K114" s="9" t="str">
        <f t="shared" si="1"/>
        <v>Still Employed</v>
      </c>
    </row>
    <row r="115" spans="1:11">
      <c r="A115" s="23">
        <v>4053</v>
      </c>
      <c r="B115" s="23" t="s">
        <v>22</v>
      </c>
      <c r="C115" s="23" t="s">
        <v>32</v>
      </c>
      <c r="D115" s="23" t="s">
        <v>27</v>
      </c>
      <c r="E115" s="26">
        <v>44309</v>
      </c>
      <c r="F115" s="23"/>
      <c r="G115" s="23"/>
      <c r="H115" s="22" t="str">
        <f>IFERROR(VLOOKUP(A115,'Employee Leaves'!$A$2:$G$144,5,0)," ")</f>
        <v>Holiday</v>
      </c>
      <c r="I115" s="22" t="str">
        <f>IFERROR(VLOOKUP(A115,'Employee Leaves'!$A$2:$G$144,6,0)," ")</f>
        <v>March</v>
      </c>
      <c r="J115" s="22">
        <f>IFERROR(VLOOKUP(A115,'Employee Leaves'!$A$2:$G$144,7,0)," ")</f>
        <v>7</v>
      </c>
      <c r="K115" s="9" t="str">
        <f t="shared" si="1"/>
        <v>Still Employed</v>
      </c>
    </row>
    <row r="116" spans="1:11">
      <c r="A116" s="23">
        <v>4054</v>
      </c>
      <c r="B116" s="23" t="s">
        <v>22</v>
      </c>
      <c r="C116" s="23" t="s">
        <v>32</v>
      </c>
      <c r="D116" s="23" t="s">
        <v>27</v>
      </c>
      <c r="E116" s="26">
        <v>44424</v>
      </c>
      <c r="F116" s="23"/>
      <c r="G116" s="23"/>
      <c r="H116" s="22" t="str">
        <f>IFERROR(VLOOKUP(A116,'Employee Leaves'!$A$2:$G$144,5,0)," ")</f>
        <v>Holiday</v>
      </c>
      <c r="I116" s="22" t="str">
        <f>IFERROR(VLOOKUP(A116,'Employee Leaves'!$A$2:$G$144,6,0)," ")</f>
        <v>May</v>
      </c>
      <c r="J116" s="22">
        <f>IFERROR(VLOOKUP(A116,'Employee Leaves'!$A$2:$G$144,7,0)," ")</f>
        <v>7</v>
      </c>
      <c r="K116" s="9" t="str">
        <f t="shared" si="1"/>
        <v>Still Employed</v>
      </c>
    </row>
    <row r="117" spans="1:11">
      <c r="A117" s="23">
        <v>4055</v>
      </c>
      <c r="B117" s="23" t="s">
        <v>22</v>
      </c>
      <c r="C117" s="23" t="s">
        <v>28</v>
      </c>
      <c r="D117" s="23" t="s">
        <v>9</v>
      </c>
      <c r="E117" s="26">
        <v>44418</v>
      </c>
      <c r="F117" s="23"/>
      <c r="G117" s="23"/>
      <c r="H117" s="22" t="str">
        <f>IFERROR(VLOOKUP(A117,'Employee Leaves'!$A$2:$G$144,5,0)," ")</f>
        <v>Holiday</v>
      </c>
      <c r="I117" s="22" t="str">
        <f>IFERROR(VLOOKUP(A117,'Employee Leaves'!$A$2:$G$144,6,0)," ")</f>
        <v>June</v>
      </c>
      <c r="J117" s="22">
        <f>IFERROR(VLOOKUP(A117,'Employee Leaves'!$A$2:$G$144,7,0)," ")</f>
        <v>5</v>
      </c>
      <c r="K117" s="9" t="str">
        <f t="shared" si="1"/>
        <v>Still Employed</v>
      </c>
    </row>
    <row r="118" spans="1:11">
      <c r="A118" s="23">
        <v>4056</v>
      </c>
      <c r="B118" s="23" t="s">
        <v>22</v>
      </c>
      <c r="C118" s="23" t="s">
        <v>33</v>
      </c>
      <c r="D118" s="23" t="s">
        <v>9</v>
      </c>
      <c r="E118" s="26">
        <v>44627</v>
      </c>
      <c r="F118" s="23"/>
      <c r="G118" s="23"/>
      <c r="H118" s="22" t="str">
        <f>IFERROR(VLOOKUP(A118,'Employee Leaves'!$A$2:$G$144,5,0)," ")</f>
        <v>Holiday</v>
      </c>
      <c r="I118" s="22" t="str">
        <f>IFERROR(VLOOKUP(A118,'Employee Leaves'!$A$2:$G$144,6,0)," ")</f>
        <v>April</v>
      </c>
      <c r="J118" s="22">
        <f>IFERROR(VLOOKUP(A118,'Employee Leaves'!$A$2:$G$144,7,0)," ")</f>
        <v>4</v>
      </c>
      <c r="K118" s="9" t="str">
        <f t="shared" si="1"/>
        <v>Still Employed</v>
      </c>
    </row>
    <row r="119" spans="1:11">
      <c r="A119" s="23">
        <v>4057</v>
      </c>
      <c r="B119" s="23" t="s">
        <v>22</v>
      </c>
      <c r="C119" s="23" t="s">
        <v>29</v>
      </c>
      <c r="D119" s="23" t="s">
        <v>9</v>
      </c>
      <c r="E119" s="26">
        <v>44110</v>
      </c>
      <c r="F119" s="23"/>
      <c r="G119" s="23"/>
      <c r="H119" s="22" t="str">
        <f>IFERROR(VLOOKUP(A119,'Employee Leaves'!$A$2:$G$144,5,0)," ")</f>
        <v>Sick</v>
      </c>
      <c r="I119" s="22" t="str">
        <f>IFERROR(VLOOKUP(A119,'Employee Leaves'!$A$2:$G$144,6,0)," ")</f>
        <v>January</v>
      </c>
      <c r="J119" s="22">
        <f>IFERROR(VLOOKUP(A119,'Employee Leaves'!$A$2:$G$144,7,0)," ")</f>
        <v>6</v>
      </c>
      <c r="K119" s="9" t="str">
        <f t="shared" si="1"/>
        <v>Still Employed</v>
      </c>
    </row>
    <row r="120" spans="1:11">
      <c r="A120" s="23">
        <v>4058</v>
      </c>
      <c r="B120" s="23" t="s">
        <v>22</v>
      </c>
      <c r="C120" s="23" t="s">
        <v>33</v>
      </c>
      <c r="D120" s="23" t="s">
        <v>9</v>
      </c>
      <c r="E120" s="26">
        <v>44567</v>
      </c>
      <c r="F120" s="23"/>
      <c r="G120" s="23"/>
      <c r="H120" s="22" t="str">
        <f>IFERROR(VLOOKUP(A120,'Employee Leaves'!$A$2:$G$144,5,0)," ")</f>
        <v>Sick</v>
      </c>
      <c r="I120" s="22" t="str">
        <f>IFERROR(VLOOKUP(A120,'Employee Leaves'!$A$2:$G$144,6,0)," ")</f>
        <v>April</v>
      </c>
      <c r="J120" s="22">
        <f>IFERROR(VLOOKUP(A120,'Employee Leaves'!$A$2:$G$144,7,0)," ")</f>
        <v>5</v>
      </c>
      <c r="K120" s="9" t="str">
        <f t="shared" si="1"/>
        <v>Still Employed</v>
      </c>
    </row>
    <row r="121" spans="1:11">
      <c r="A121" s="23">
        <v>4059</v>
      </c>
      <c r="B121" s="23" t="s">
        <v>22</v>
      </c>
      <c r="C121" s="23" t="s">
        <v>24</v>
      </c>
      <c r="D121" s="23" t="s">
        <v>9</v>
      </c>
      <c r="E121" s="26">
        <v>44227</v>
      </c>
      <c r="F121" s="23"/>
      <c r="G121" s="23"/>
      <c r="H121" s="22" t="str">
        <f>IFERROR(VLOOKUP(A121,'Employee Leaves'!$A$2:$G$144,5,0)," ")</f>
        <v>Holiday</v>
      </c>
      <c r="I121" s="22" t="str">
        <f>IFERROR(VLOOKUP(A121,'Employee Leaves'!$A$2:$G$144,6,0)," ")</f>
        <v>June</v>
      </c>
      <c r="J121" s="22">
        <f>IFERROR(VLOOKUP(A121,'Employee Leaves'!$A$2:$G$144,7,0)," ")</f>
        <v>8</v>
      </c>
      <c r="K121" s="9" t="str">
        <f t="shared" si="1"/>
        <v>Still Employed</v>
      </c>
    </row>
    <row r="122" spans="1:11">
      <c r="A122" s="23">
        <v>4060</v>
      </c>
      <c r="B122" s="23" t="s">
        <v>22</v>
      </c>
      <c r="C122" s="23" t="s">
        <v>26</v>
      </c>
      <c r="D122" s="23" t="s">
        <v>9</v>
      </c>
      <c r="E122" s="26">
        <v>43912</v>
      </c>
      <c r="F122" s="23"/>
      <c r="G122" s="23"/>
      <c r="H122" s="22" t="str">
        <f>IFERROR(VLOOKUP(A122,'Employee Leaves'!$A$2:$G$144,5,0)," ")</f>
        <v>Holiday</v>
      </c>
      <c r="I122" s="22" t="str">
        <f>IFERROR(VLOOKUP(A122,'Employee Leaves'!$A$2:$G$144,6,0)," ")</f>
        <v>January</v>
      </c>
      <c r="J122" s="22">
        <f>IFERROR(VLOOKUP(A122,'Employee Leaves'!$A$2:$G$144,7,0)," ")</f>
        <v>10</v>
      </c>
      <c r="K122" s="9" t="str">
        <f t="shared" si="1"/>
        <v>Still Employed</v>
      </c>
    </row>
    <row r="123" spans="1:11">
      <c r="A123" s="23">
        <v>4061</v>
      </c>
      <c r="B123" s="23" t="s">
        <v>22</v>
      </c>
      <c r="C123" s="23" t="s">
        <v>33</v>
      </c>
      <c r="D123" s="23" t="s">
        <v>9</v>
      </c>
      <c r="E123" s="26">
        <v>44599</v>
      </c>
      <c r="F123" s="23"/>
      <c r="G123" s="23"/>
      <c r="H123" s="22" t="str">
        <f>IFERROR(VLOOKUP(A123,'Employee Leaves'!$A$2:$G$144,5,0)," ")</f>
        <v>Sick</v>
      </c>
      <c r="I123" s="22" t="str">
        <f>IFERROR(VLOOKUP(A123,'Employee Leaves'!$A$2:$G$144,6,0)," ")</f>
        <v>May</v>
      </c>
      <c r="J123" s="22">
        <f>IFERROR(VLOOKUP(A123,'Employee Leaves'!$A$2:$G$144,7,0)," ")</f>
        <v>8</v>
      </c>
      <c r="K123" s="9" t="str">
        <f t="shared" si="1"/>
        <v>Still Employed</v>
      </c>
    </row>
    <row r="124" spans="1:11">
      <c r="A124" s="23">
        <v>4062</v>
      </c>
      <c r="B124" s="23" t="s">
        <v>22</v>
      </c>
      <c r="C124" s="23" t="s">
        <v>28</v>
      </c>
      <c r="D124" s="23" t="s">
        <v>9</v>
      </c>
      <c r="E124" s="26">
        <v>44474</v>
      </c>
      <c r="F124" s="23"/>
      <c r="G124" s="23"/>
      <c r="H124" s="22" t="str">
        <f>IFERROR(VLOOKUP(A124,'Employee Leaves'!$A$2:$G$144,5,0)," ")</f>
        <v>Sick</v>
      </c>
      <c r="I124" s="22" t="str">
        <f>IFERROR(VLOOKUP(A124,'Employee Leaves'!$A$2:$G$144,6,0)," ")</f>
        <v>June</v>
      </c>
      <c r="J124" s="22">
        <f>IFERROR(VLOOKUP(A124,'Employee Leaves'!$A$2:$G$144,7,0)," ")</f>
        <v>4</v>
      </c>
      <c r="K124" s="9" t="str">
        <f t="shared" si="1"/>
        <v>Still Employed</v>
      </c>
    </row>
    <row r="125" spans="1:11">
      <c r="A125" s="23">
        <v>4063</v>
      </c>
      <c r="B125" s="23" t="s">
        <v>22</v>
      </c>
      <c r="C125" s="23" t="s">
        <v>24</v>
      </c>
      <c r="D125" s="23" t="s">
        <v>9</v>
      </c>
      <c r="E125" s="26">
        <v>44196</v>
      </c>
      <c r="F125" s="24">
        <v>44682</v>
      </c>
      <c r="G125" s="23" t="s">
        <v>13</v>
      </c>
      <c r="H125" s="22" t="str">
        <f>IFERROR(VLOOKUP(A125,'Employee Leaves'!$A$2:$G$144,5,0)," ")</f>
        <v>Sick</v>
      </c>
      <c r="I125" s="22" t="str">
        <f>IFERROR(VLOOKUP(A125,'Employee Leaves'!$A$2:$G$144,6,0)," ")</f>
        <v>February</v>
      </c>
      <c r="J125" s="22">
        <f>IFERROR(VLOOKUP(A125,'Employee Leaves'!$A$2:$G$144,7,0)," ")</f>
        <v>4</v>
      </c>
      <c r="K125" s="9" t="str">
        <f t="shared" si="1"/>
        <v>Terminated</v>
      </c>
    </row>
    <row r="126" spans="1:11">
      <c r="A126" s="23">
        <v>4064</v>
      </c>
      <c r="B126" s="23" t="s">
        <v>22</v>
      </c>
      <c r="C126" s="23" t="s">
        <v>32</v>
      </c>
      <c r="D126" s="23" t="s">
        <v>27</v>
      </c>
      <c r="E126" s="26">
        <v>44359</v>
      </c>
      <c r="F126" s="24"/>
      <c r="G126" s="23"/>
      <c r="H126" s="22" t="str">
        <f>IFERROR(VLOOKUP(A126,'Employee Leaves'!$A$2:$G$144,5,0)," ")</f>
        <v>Holiday</v>
      </c>
      <c r="I126" s="22" t="str">
        <f>IFERROR(VLOOKUP(A126,'Employee Leaves'!$A$2:$G$144,6,0)," ")</f>
        <v>June</v>
      </c>
      <c r="J126" s="22">
        <f>IFERROR(VLOOKUP(A126,'Employee Leaves'!$A$2:$G$144,7,0)," ")</f>
        <v>15</v>
      </c>
      <c r="K126" s="9" t="str">
        <f t="shared" si="1"/>
        <v>Still Employed</v>
      </c>
    </row>
    <row r="127" spans="1:11">
      <c r="A127" s="23">
        <v>4065</v>
      </c>
      <c r="B127" s="23" t="s">
        <v>22</v>
      </c>
      <c r="C127" s="23" t="s">
        <v>28</v>
      </c>
      <c r="D127" s="23" t="s">
        <v>9</v>
      </c>
      <c r="E127" s="26">
        <v>43847</v>
      </c>
      <c r="F127" s="24">
        <v>44300</v>
      </c>
      <c r="G127" s="23" t="s">
        <v>13</v>
      </c>
      <c r="H127" s="22" t="str">
        <f>IFERROR(VLOOKUP(A127,'Employee Leaves'!$A$2:$G$144,5,0)," ")</f>
        <v xml:space="preserve"> </v>
      </c>
      <c r="I127" s="22" t="str">
        <f>IFERROR(VLOOKUP(A127,'Employee Leaves'!$A$2:$G$144,6,0)," ")</f>
        <v xml:space="preserve"> </v>
      </c>
      <c r="J127" s="22" t="str">
        <f>IFERROR(VLOOKUP(A127,'Employee Leaves'!$A$2:$G$144,7,0)," ")</f>
        <v xml:space="preserve"> </v>
      </c>
      <c r="K127" s="9" t="str">
        <f t="shared" si="1"/>
        <v>Terminated</v>
      </c>
    </row>
    <row r="128" spans="1:11">
      <c r="A128" s="23">
        <v>4066</v>
      </c>
      <c r="B128" s="23" t="s">
        <v>22</v>
      </c>
      <c r="C128" s="23" t="s">
        <v>29</v>
      </c>
      <c r="D128" s="23" t="s">
        <v>9</v>
      </c>
      <c r="E128" s="26">
        <v>44570</v>
      </c>
      <c r="F128" s="24"/>
      <c r="G128" s="23"/>
      <c r="H128" s="22" t="str">
        <f>IFERROR(VLOOKUP(A128,'Employee Leaves'!$A$2:$G$144,5,0)," ")</f>
        <v xml:space="preserve"> </v>
      </c>
      <c r="I128" s="22" t="str">
        <f>IFERROR(VLOOKUP(A128,'Employee Leaves'!$A$2:$G$144,6,0)," ")</f>
        <v xml:space="preserve"> </v>
      </c>
      <c r="J128" s="22" t="str">
        <f>IFERROR(VLOOKUP(A128,'Employee Leaves'!$A$2:$G$144,7,0)," ")</f>
        <v xml:space="preserve"> </v>
      </c>
      <c r="K128" s="9" t="str">
        <f t="shared" si="1"/>
        <v>Still Employed</v>
      </c>
    </row>
    <row r="129" spans="1:11">
      <c r="A129" s="23">
        <v>4067</v>
      </c>
      <c r="B129" s="23" t="s">
        <v>22</v>
      </c>
      <c r="C129" s="23" t="s">
        <v>32</v>
      </c>
      <c r="D129" s="23" t="s">
        <v>9</v>
      </c>
      <c r="E129" s="26">
        <v>43979</v>
      </c>
      <c r="F129" s="24">
        <v>44348</v>
      </c>
      <c r="G129" s="23" t="s">
        <v>14</v>
      </c>
      <c r="H129" s="22" t="str">
        <f>IFERROR(VLOOKUP(A129,'Employee Leaves'!$A$2:$G$144,5,0)," ")</f>
        <v xml:space="preserve"> </v>
      </c>
      <c r="I129" s="22" t="str">
        <f>IFERROR(VLOOKUP(A129,'Employee Leaves'!$A$2:$G$144,6,0)," ")</f>
        <v xml:space="preserve"> </v>
      </c>
      <c r="J129" s="22" t="str">
        <f>IFERROR(VLOOKUP(A129,'Employee Leaves'!$A$2:$G$144,7,0)," ")</f>
        <v xml:space="preserve"> </v>
      </c>
      <c r="K129" s="9" t="str">
        <f t="shared" si="1"/>
        <v>Terminated</v>
      </c>
    </row>
    <row r="130" spans="1:11">
      <c r="A130" s="23">
        <v>4068</v>
      </c>
      <c r="B130" s="23" t="s">
        <v>22</v>
      </c>
      <c r="C130" s="23" t="s">
        <v>30</v>
      </c>
      <c r="D130" s="23" t="s">
        <v>9</v>
      </c>
      <c r="E130" s="26">
        <v>44266</v>
      </c>
      <c r="F130" s="24"/>
      <c r="G130" s="23"/>
      <c r="H130" s="22" t="str">
        <f>IFERROR(VLOOKUP(A130,'Employee Leaves'!$A$2:$G$144,5,0)," ")</f>
        <v>Holiday</v>
      </c>
      <c r="I130" s="22" t="str">
        <f>IFERROR(VLOOKUP(A130,'Employee Leaves'!$A$2:$G$144,6,0)," ")</f>
        <v>February</v>
      </c>
      <c r="J130" s="22">
        <f>IFERROR(VLOOKUP(A130,'Employee Leaves'!$A$2:$G$144,7,0)," ")</f>
        <v>8</v>
      </c>
      <c r="K130" s="9" t="str">
        <f t="shared" si="1"/>
        <v>Still Employed</v>
      </c>
    </row>
    <row r="131" spans="1:11">
      <c r="A131" s="23">
        <v>4069</v>
      </c>
      <c r="B131" s="23" t="s">
        <v>22</v>
      </c>
      <c r="C131" s="23" t="s">
        <v>31</v>
      </c>
      <c r="D131" s="23" t="s">
        <v>9</v>
      </c>
      <c r="E131" s="26">
        <v>44265</v>
      </c>
      <c r="F131" s="24"/>
      <c r="G131" s="23"/>
      <c r="H131" s="22" t="str">
        <f>IFERROR(VLOOKUP(A131,'Employee Leaves'!$A$2:$G$144,5,0)," ")</f>
        <v>Holiday</v>
      </c>
      <c r="I131" s="22" t="str">
        <f>IFERROR(VLOOKUP(A131,'Employee Leaves'!$A$2:$G$144,6,0)," ")</f>
        <v>February</v>
      </c>
      <c r="J131" s="22">
        <f>IFERROR(VLOOKUP(A131,'Employee Leaves'!$A$2:$G$144,7,0)," ")</f>
        <v>4</v>
      </c>
      <c r="K131" s="9" t="str">
        <f t="shared" ref="K131:K194" si="2">IF(ISBLANK(F131),"Still Employed","Terminated")</f>
        <v>Still Employed</v>
      </c>
    </row>
    <row r="132" spans="1:11">
      <c r="A132" s="23">
        <v>4070</v>
      </c>
      <c r="B132" s="23" t="s">
        <v>22</v>
      </c>
      <c r="C132" s="23" t="s">
        <v>30</v>
      </c>
      <c r="D132" s="23" t="s">
        <v>9</v>
      </c>
      <c r="E132" s="26">
        <v>44440</v>
      </c>
      <c r="F132" s="24"/>
      <c r="G132" s="23"/>
      <c r="H132" s="22" t="str">
        <f>IFERROR(VLOOKUP(A132,'Employee Leaves'!$A$2:$G$144,5,0)," ")</f>
        <v xml:space="preserve"> </v>
      </c>
      <c r="I132" s="22" t="str">
        <f>IFERROR(VLOOKUP(A132,'Employee Leaves'!$A$2:$G$144,6,0)," ")</f>
        <v xml:space="preserve"> </v>
      </c>
      <c r="J132" s="22" t="str">
        <f>IFERROR(VLOOKUP(A132,'Employee Leaves'!$A$2:$G$144,7,0)," ")</f>
        <v xml:space="preserve"> </v>
      </c>
      <c r="K132" s="9" t="str">
        <f t="shared" si="2"/>
        <v>Still Employed</v>
      </c>
    </row>
    <row r="133" spans="1:11">
      <c r="A133" s="23">
        <v>4071</v>
      </c>
      <c r="B133" s="23" t="s">
        <v>22</v>
      </c>
      <c r="C133" s="23" t="s">
        <v>24</v>
      </c>
      <c r="D133" s="23" t="s">
        <v>9</v>
      </c>
      <c r="E133" s="26">
        <v>44039</v>
      </c>
      <c r="F133" s="24">
        <v>44348</v>
      </c>
      <c r="G133" s="23" t="s">
        <v>14</v>
      </c>
      <c r="H133" s="22" t="str">
        <f>IFERROR(VLOOKUP(A133,'Employee Leaves'!$A$2:$G$144,5,0)," ")</f>
        <v xml:space="preserve"> </v>
      </c>
      <c r="I133" s="22" t="str">
        <f>IFERROR(VLOOKUP(A133,'Employee Leaves'!$A$2:$G$144,6,0)," ")</f>
        <v xml:space="preserve"> </v>
      </c>
      <c r="J133" s="22" t="str">
        <f>IFERROR(VLOOKUP(A133,'Employee Leaves'!$A$2:$G$144,7,0)," ")</f>
        <v xml:space="preserve"> </v>
      </c>
      <c r="K133" s="9" t="str">
        <f t="shared" si="2"/>
        <v>Terminated</v>
      </c>
    </row>
    <row r="134" spans="1:11">
      <c r="A134" s="23">
        <v>4072</v>
      </c>
      <c r="B134" s="23" t="s">
        <v>22</v>
      </c>
      <c r="C134" s="23" t="s">
        <v>23</v>
      </c>
      <c r="D134" s="23" t="s">
        <v>9</v>
      </c>
      <c r="E134" s="26">
        <v>44095</v>
      </c>
      <c r="F134" s="24"/>
      <c r="G134" s="23"/>
      <c r="H134" s="22" t="str">
        <f>IFERROR(VLOOKUP(A134,'Employee Leaves'!$A$2:$G$144,5,0)," ")</f>
        <v>Holiday</v>
      </c>
      <c r="I134" s="22" t="str">
        <f>IFERROR(VLOOKUP(A134,'Employee Leaves'!$A$2:$G$144,6,0)," ")</f>
        <v>February</v>
      </c>
      <c r="J134" s="22">
        <f>IFERROR(VLOOKUP(A134,'Employee Leaves'!$A$2:$G$144,7,0)," ")</f>
        <v>5</v>
      </c>
      <c r="K134" s="9" t="str">
        <f t="shared" si="2"/>
        <v>Still Employed</v>
      </c>
    </row>
    <row r="135" spans="1:11">
      <c r="A135" s="23">
        <v>4073</v>
      </c>
      <c r="B135" s="23" t="s">
        <v>22</v>
      </c>
      <c r="C135" s="23" t="s">
        <v>29</v>
      </c>
      <c r="D135" s="23" t="s">
        <v>9</v>
      </c>
      <c r="E135" s="26">
        <v>44166</v>
      </c>
      <c r="F135" s="24"/>
      <c r="G135" s="23"/>
      <c r="H135" s="22" t="str">
        <f>IFERROR(VLOOKUP(A135,'Employee Leaves'!$A$2:$G$144,5,0)," ")</f>
        <v>Holiday</v>
      </c>
      <c r="I135" s="22" t="str">
        <f>IFERROR(VLOOKUP(A135,'Employee Leaves'!$A$2:$G$144,6,0)," ")</f>
        <v>January</v>
      </c>
      <c r="J135" s="22">
        <f>IFERROR(VLOOKUP(A135,'Employee Leaves'!$A$2:$G$144,7,0)," ")</f>
        <v>8</v>
      </c>
      <c r="K135" s="9" t="str">
        <f t="shared" si="2"/>
        <v>Still Employed</v>
      </c>
    </row>
    <row r="136" spans="1:11">
      <c r="A136" s="23">
        <v>4074</v>
      </c>
      <c r="B136" s="23" t="s">
        <v>22</v>
      </c>
      <c r="C136" s="23" t="s">
        <v>35</v>
      </c>
      <c r="D136" s="23" t="s">
        <v>9</v>
      </c>
      <c r="E136" s="26">
        <v>44183</v>
      </c>
      <c r="F136" s="24"/>
      <c r="G136" s="23"/>
      <c r="H136" s="22" t="str">
        <f>IFERROR(VLOOKUP(A136,'Employee Leaves'!$A$2:$G$144,5,0)," ")</f>
        <v>Holiday</v>
      </c>
      <c r="I136" s="22" t="str">
        <f>IFERROR(VLOOKUP(A136,'Employee Leaves'!$A$2:$G$144,6,0)," ")</f>
        <v>April</v>
      </c>
      <c r="J136" s="22">
        <f>IFERROR(VLOOKUP(A136,'Employee Leaves'!$A$2:$G$144,7,0)," ")</f>
        <v>7</v>
      </c>
      <c r="K136" s="9" t="str">
        <f t="shared" si="2"/>
        <v>Still Employed</v>
      </c>
    </row>
    <row r="137" spans="1:11">
      <c r="A137" s="23">
        <v>4075</v>
      </c>
      <c r="B137" s="23" t="s">
        <v>22</v>
      </c>
      <c r="C137" s="23" t="s">
        <v>31</v>
      </c>
      <c r="D137" s="23" t="s">
        <v>9</v>
      </c>
      <c r="E137" s="26">
        <v>44213</v>
      </c>
      <c r="F137" s="24"/>
      <c r="G137" s="23"/>
      <c r="H137" s="22" t="str">
        <f>IFERROR(VLOOKUP(A137,'Employee Leaves'!$A$2:$G$144,5,0)," ")</f>
        <v xml:space="preserve"> </v>
      </c>
      <c r="I137" s="22" t="str">
        <f>IFERROR(VLOOKUP(A137,'Employee Leaves'!$A$2:$G$144,6,0)," ")</f>
        <v xml:space="preserve"> </v>
      </c>
      <c r="J137" s="22" t="str">
        <f>IFERROR(VLOOKUP(A137,'Employee Leaves'!$A$2:$G$144,7,0)," ")</f>
        <v xml:space="preserve"> </v>
      </c>
      <c r="K137" s="9" t="str">
        <f t="shared" si="2"/>
        <v>Still Employed</v>
      </c>
    </row>
    <row r="138" spans="1:11">
      <c r="A138" s="23">
        <v>4076</v>
      </c>
      <c r="B138" s="23" t="s">
        <v>22</v>
      </c>
      <c r="C138" s="23" t="s">
        <v>25</v>
      </c>
      <c r="D138" s="23" t="s">
        <v>9</v>
      </c>
      <c r="E138" s="26">
        <v>44191</v>
      </c>
      <c r="F138" s="24"/>
      <c r="G138" s="23"/>
      <c r="H138" s="22" t="str">
        <f>IFERROR(VLOOKUP(A138,'Employee Leaves'!$A$2:$G$144,5,0)," ")</f>
        <v>Sick</v>
      </c>
      <c r="I138" s="22" t="str">
        <f>IFERROR(VLOOKUP(A138,'Employee Leaves'!$A$2:$G$144,6,0)," ")</f>
        <v>February</v>
      </c>
      <c r="J138" s="22">
        <f>IFERROR(VLOOKUP(A138,'Employee Leaves'!$A$2:$G$144,7,0)," ")</f>
        <v>2</v>
      </c>
      <c r="K138" s="9" t="str">
        <f t="shared" si="2"/>
        <v>Still Employed</v>
      </c>
    </row>
    <row r="139" spans="1:11">
      <c r="A139" s="23">
        <v>4077</v>
      </c>
      <c r="B139" s="23" t="s">
        <v>22</v>
      </c>
      <c r="C139" s="23" t="s">
        <v>34</v>
      </c>
      <c r="D139" s="23" t="s">
        <v>9</v>
      </c>
      <c r="E139" s="26">
        <v>43999</v>
      </c>
      <c r="F139" s="24"/>
      <c r="G139" s="23"/>
      <c r="H139" s="22" t="str">
        <f>IFERROR(VLOOKUP(A139,'Employee Leaves'!$A$2:$G$144,5,0)," ")</f>
        <v>Holiday</v>
      </c>
      <c r="I139" s="22" t="str">
        <f>IFERROR(VLOOKUP(A139,'Employee Leaves'!$A$2:$G$144,6,0)," ")</f>
        <v>April</v>
      </c>
      <c r="J139" s="22">
        <f>IFERROR(VLOOKUP(A139,'Employee Leaves'!$A$2:$G$144,7,0)," ")</f>
        <v>3</v>
      </c>
      <c r="K139" s="9" t="str">
        <f t="shared" si="2"/>
        <v>Still Employed</v>
      </c>
    </row>
    <row r="140" spans="1:11">
      <c r="A140" s="23">
        <v>4078</v>
      </c>
      <c r="B140" s="23" t="s">
        <v>22</v>
      </c>
      <c r="C140" s="23" t="s">
        <v>33</v>
      </c>
      <c r="D140" s="23" t="s">
        <v>9</v>
      </c>
      <c r="E140" s="26">
        <v>44293</v>
      </c>
      <c r="F140" s="24"/>
      <c r="G140" s="23"/>
      <c r="H140" s="22" t="str">
        <f>IFERROR(VLOOKUP(A140,'Employee Leaves'!$A$2:$G$144,5,0)," ")</f>
        <v>Sick</v>
      </c>
      <c r="I140" s="22" t="str">
        <f>IFERROR(VLOOKUP(A140,'Employee Leaves'!$A$2:$G$144,6,0)," ")</f>
        <v>March</v>
      </c>
      <c r="J140" s="22">
        <f>IFERROR(VLOOKUP(A140,'Employee Leaves'!$A$2:$G$144,7,0)," ")</f>
        <v>6</v>
      </c>
      <c r="K140" s="9" t="str">
        <f t="shared" si="2"/>
        <v>Still Employed</v>
      </c>
    </row>
    <row r="141" spans="1:11">
      <c r="A141" s="23">
        <v>4079</v>
      </c>
      <c r="B141" s="23" t="s">
        <v>22</v>
      </c>
      <c r="C141" s="23" t="s">
        <v>32</v>
      </c>
      <c r="D141" s="23" t="s">
        <v>36</v>
      </c>
      <c r="E141" s="26">
        <v>44634</v>
      </c>
      <c r="F141" s="24"/>
      <c r="G141" s="23"/>
      <c r="H141" s="22" t="str">
        <f>IFERROR(VLOOKUP(A141,'Employee Leaves'!$A$2:$G$144,5,0)," ")</f>
        <v xml:space="preserve"> </v>
      </c>
      <c r="I141" s="22" t="str">
        <f>IFERROR(VLOOKUP(A141,'Employee Leaves'!$A$2:$G$144,6,0)," ")</f>
        <v xml:space="preserve"> </v>
      </c>
      <c r="J141" s="22" t="str">
        <f>IFERROR(VLOOKUP(A141,'Employee Leaves'!$A$2:$G$144,7,0)," ")</f>
        <v xml:space="preserve"> </v>
      </c>
      <c r="K141" s="9" t="str">
        <f t="shared" si="2"/>
        <v>Still Employed</v>
      </c>
    </row>
    <row r="142" spans="1:11">
      <c r="A142" s="23">
        <v>4080</v>
      </c>
      <c r="B142" s="23" t="s">
        <v>22</v>
      </c>
      <c r="C142" s="23" t="s">
        <v>24</v>
      </c>
      <c r="D142" s="23" t="s">
        <v>36</v>
      </c>
      <c r="E142" s="26">
        <v>44140</v>
      </c>
      <c r="F142" s="24">
        <v>44348</v>
      </c>
      <c r="G142" s="23" t="s">
        <v>14</v>
      </c>
      <c r="H142" s="22" t="str">
        <f>IFERROR(VLOOKUP(A142,'Employee Leaves'!$A$2:$G$144,5,0)," ")</f>
        <v xml:space="preserve"> </v>
      </c>
      <c r="I142" s="22" t="str">
        <f>IFERROR(VLOOKUP(A142,'Employee Leaves'!$A$2:$G$144,6,0)," ")</f>
        <v xml:space="preserve"> </v>
      </c>
      <c r="J142" s="22" t="str">
        <f>IFERROR(VLOOKUP(A142,'Employee Leaves'!$A$2:$G$144,7,0)," ")</f>
        <v xml:space="preserve"> </v>
      </c>
      <c r="K142" s="9" t="str">
        <f t="shared" si="2"/>
        <v>Terminated</v>
      </c>
    </row>
    <row r="143" spans="1:11">
      <c r="A143" s="23">
        <v>4081</v>
      </c>
      <c r="B143" s="23" t="s">
        <v>22</v>
      </c>
      <c r="C143" s="23" t="s">
        <v>24</v>
      </c>
      <c r="D143" s="23" t="s">
        <v>36</v>
      </c>
      <c r="E143" s="26">
        <v>44399</v>
      </c>
      <c r="F143" s="24"/>
      <c r="G143" s="23"/>
      <c r="H143" s="22" t="str">
        <f>IFERROR(VLOOKUP(A143,'Employee Leaves'!$A$2:$G$144,5,0)," ")</f>
        <v>Holiday</v>
      </c>
      <c r="I143" s="22" t="str">
        <f>IFERROR(VLOOKUP(A143,'Employee Leaves'!$A$2:$G$144,6,0)," ")</f>
        <v>June</v>
      </c>
      <c r="J143" s="22">
        <f>IFERROR(VLOOKUP(A143,'Employee Leaves'!$A$2:$G$144,7,0)," ")</f>
        <v>5</v>
      </c>
      <c r="K143" s="9" t="str">
        <f t="shared" si="2"/>
        <v>Still Employed</v>
      </c>
    </row>
    <row r="144" spans="1:11">
      <c r="A144" s="23">
        <v>4082</v>
      </c>
      <c r="B144" s="23" t="s">
        <v>22</v>
      </c>
      <c r="C144" s="23" t="s">
        <v>24</v>
      </c>
      <c r="D144" s="23" t="s">
        <v>9</v>
      </c>
      <c r="E144" s="26">
        <v>43877</v>
      </c>
      <c r="F144" s="24"/>
      <c r="G144" s="23"/>
      <c r="H144" s="22" t="str">
        <f>IFERROR(VLOOKUP(A144,'Employee Leaves'!$A$2:$G$144,5,0)," ")</f>
        <v>Sick</v>
      </c>
      <c r="I144" s="22" t="str">
        <f>IFERROR(VLOOKUP(A144,'Employee Leaves'!$A$2:$G$144,6,0)," ")</f>
        <v>February</v>
      </c>
      <c r="J144" s="22">
        <f>IFERROR(VLOOKUP(A144,'Employee Leaves'!$A$2:$G$144,7,0)," ")</f>
        <v>5</v>
      </c>
      <c r="K144" s="9" t="str">
        <f t="shared" si="2"/>
        <v>Still Employed</v>
      </c>
    </row>
    <row r="145" spans="1:11">
      <c r="A145" s="23">
        <v>4083</v>
      </c>
      <c r="B145" s="23" t="s">
        <v>22</v>
      </c>
      <c r="C145" s="23" t="s">
        <v>29</v>
      </c>
      <c r="D145" s="23" t="s">
        <v>9</v>
      </c>
      <c r="E145" s="26">
        <v>44004</v>
      </c>
      <c r="F145" s="24"/>
      <c r="G145" s="23"/>
      <c r="H145" s="22" t="str">
        <f>IFERROR(VLOOKUP(A145,'Employee Leaves'!$A$2:$G$144,5,0)," ")</f>
        <v>Sick</v>
      </c>
      <c r="I145" s="22" t="str">
        <f>IFERROR(VLOOKUP(A145,'Employee Leaves'!$A$2:$G$144,6,0)," ")</f>
        <v>January</v>
      </c>
      <c r="J145" s="22">
        <f>IFERROR(VLOOKUP(A145,'Employee Leaves'!$A$2:$G$144,7,0)," ")</f>
        <v>5</v>
      </c>
      <c r="K145" s="9" t="str">
        <f t="shared" si="2"/>
        <v>Still Employed</v>
      </c>
    </row>
    <row r="146" spans="1:11">
      <c r="A146" s="23">
        <v>4084</v>
      </c>
      <c r="B146" s="23" t="s">
        <v>22</v>
      </c>
      <c r="C146" s="23" t="s">
        <v>26</v>
      </c>
      <c r="D146" s="23" t="s">
        <v>9</v>
      </c>
      <c r="E146" s="26">
        <v>43923</v>
      </c>
      <c r="F146" s="24"/>
      <c r="G146" s="23"/>
      <c r="H146" s="22" t="str">
        <f>IFERROR(VLOOKUP(A146,'Employee Leaves'!$A$2:$G$144,5,0)," ")</f>
        <v>Sick</v>
      </c>
      <c r="I146" s="22" t="str">
        <f>IFERROR(VLOOKUP(A146,'Employee Leaves'!$A$2:$G$144,6,0)," ")</f>
        <v>May</v>
      </c>
      <c r="J146" s="22">
        <f>IFERROR(VLOOKUP(A146,'Employee Leaves'!$A$2:$G$144,7,0)," ")</f>
        <v>4</v>
      </c>
      <c r="K146" s="9" t="str">
        <f t="shared" si="2"/>
        <v>Still Employed</v>
      </c>
    </row>
    <row r="147" spans="1:11">
      <c r="A147" s="23">
        <v>4085</v>
      </c>
      <c r="B147" s="23" t="s">
        <v>22</v>
      </c>
      <c r="C147" s="23" t="s">
        <v>33</v>
      </c>
      <c r="D147" s="23" t="s">
        <v>9</v>
      </c>
      <c r="E147" s="26">
        <v>43891</v>
      </c>
      <c r="F147" s="24"/>
      <c r="G147" s="23"/>
      <c r="H147" s="22" t="str">
        <f>IFERROR(VLOOKUP(A147,'Employee Leaves'!$A$2:$G$144,5,0)," ")</f>
        <v>Sick</v>
      </c>
      <c r="I147" s="22" t="str">
        <f>IFERROR(VLOOKUP(A147,'Employee Leaves'!$A$2:$G$144,6,0)," ")</f>
        <v>January</v>
      </c>
      <c r="J147" s="22">
        <f>IFERROR(VLOOKUP(A147,'Employee Leaves'!$A$2:$G$144,7,0)," ")</f>
        <v>5</v>
      </c>
      <c r="K147" s="9" t="str">
        <f t="shared" si="2"/>
        <v>Still Employed</v>
      </c>
    </row>
    <row r="148" spans="1:11">
      <c r="A148" s="23">
        <v>4086</v>
      </c>
      <c r="B148" s="23" t="s">
        <v>22</v>
      </c>
      <c r="C148" s="23" t="s">
        <v>32</v>
      </c>
      <c r="D148" s="23" t="s">
        <v>9</v>
      </c>
      <c r="E148" s="26">
        <v>44459</v>
      </c>
      <c r="F148" s="24"/>
      <c r="G148" s="23"/>
      <c r="H148" s="22" t="str">
        <f>IFERROR(VLOOKUP(A148,'Employee Leaves'!$A$2:$G$144,5,0)," ")</f>
        <v>Holiday</v>
      </c>
      <c r="I148" s="22" t="str">
        <f>IFERROR(VLOOKUP(A148,'Employee Leaves'!$A$2:$G$144,6,0)," ")</f>
        <v>June</v>
      </c>
      <c r="J148" s="22">
        <f>IFERROR(VLOOKUP(A148,'Employee Leaves'!$A$2:$G$144,7,0)," ")</f>
        <v>9</v>
      </c>
      <c r="K148" s="9" t="str">
        <f t="shared" si="2"/>
        <v>Still Employed</v>
      </c>
    </row>
    <row r="149" spans="1:11">
      <c r="A149" s="23">
        <v>4087</v>
      </c>
      <c r="B149" s="23" t="s">
        <v>22</v>
      </c>
      <c r="C149" s="23" t="s">
        <v>32</v>
      </c>
      <c r="D149" s="23" t="s">
        <v>9</v>
      </c>
      <c r="E149" s="26">
        <v>44183</v>
      </c>
      <c r="F149" s="24">
        <v>44607</v>
      </c>
      <c r="G149" s="23" t="s">
        <v>13</v>
      </c>
      <c r="H149" s="22" t="str">
        <f>IFERROR(VLOOKUP(A149,'Employee Leaves'!$A$2:$G$144,5,0)," ")</f>
        <v xml:space="preserve"> </v>
      </c>
      <c r="I149" s="22" t="str">
        <f>IFERROR(VLOOKUP(A149,'Employee Leaves'!$A$2:$G$144,6,0)," ")</f>
        <v xml:space="preserve"> </v>
      </c>
      <c r="J149" s="22" t="str">
        <f>IFERROR(VLOOKUP(A149,'Employee Leaves'!$A$2:$G$144,7,0)," ")</f>
        <v xml:space="preserve"> </v>
      </c>
      <c r="K149" s="9" t="str">
        <f t="shared" si="2"/>
        <v>Terminated</v>
      </c>
    </row>
    <row r="150" spans="1:11">
      <c r="A150" s="23">
        <v>4088</v>
      </c>
      <c r="B150" s="23" t="s">
        <v>22</v>
      </c>
      <c r="C150" s="23" t="s">
        <v>33</v>
      </c>
      <c r="D150" s="23" t="s">
        <v>9</v>
      </c>
      <c r="E150" s="26">
        <v>44208</v>
      </c>
      <c r="F150" s="24"/>
      <c r="G150" s="23"/>
      <c r="H150" s="22" t="str">
        <f>IFERROR(VLOOKUP(A150,'Employee Leaves'!$A$2:$G$144,5,0)," ")</f>
        <v>Sick</v>
      </c>
      <c r="I150" s="22" t="str">
        <f>IFERROR(VLOOKUP(A150,'Employee Leaves'!$A$2:$G$144,6,0)," ")</f>
        <v>June</v>
      </c>
      <c r="J150" s="22">
        <f>IFERROR(VLOOKUP(A150,'Employee Leaves'!$A$2:$G$144,7,0)," ")</f>
        <v>3</v>
      </c>
      <c r="K150" s="9" t="str">
        <f t="shared" si="2"/>
        <v>Still Employed</v>
      </c>
    </row>
    <row r="151" spans="1:11">
      <c r="A151" s="23">
        <v>4089</v>
      </c>
      <c r="B151" s="23" t="s">
        <v>22</v>
      </c>
      <c r="C151" s="23" t="s">
        <v>30</v>
      </c>
      <c r="D151" s="23" t="s">
        <v>9</v>
      </c>
      <c r="E151" s="26">
        <v>44146</v>
      </c>
      <c r="F151" s="24"/>
      <c r="G151" s="23"/>
      <c r="H151" s="22" t="str">
        <f>IFERROR(VLOOKUP(A151,'Employee Leaves'!$A$2:$G$144,5,0)," ")</f>
        <v>Holiday</v>
      </c>
      <c r="I151" s="22" t="str">
        <f>IFERROR(VLOOKUP(A151,'Employee Leaves'!$A$2:$G$144,6,0)," ")</f>
        <v>January</v>
      </c>
      <c r="J151" s="22">
        <f>IFERROR(VLOOKUP(A151,'Employee Leaves'!$A$2:$G$144,7,0)," ")</f>
        <v>8</v>
      </c>
      <c r="K151" s="9" t="str">
        <f t="shared" si="2"/>
        <v>Still Employed</v>
      </c>
    </row>
    <row r="152" spans="1:11">
      <c r="A152" s="23">
        <v>4090</v>
      </c>
      <c r="B152" s="23" t="s">
        <v>22</v>
      </c>
      <c r="C152" s="23" t="s">
        <v>24</v>
      </c>
      <c r="D152" s="23" t="s">
        <v>9</v>
      </c>
      <c r="E152" s="26">
        <v>44464</v>
      </c>
      <c r="F152" s="24"/>
      <c r="G152" s="23"/>
      <c r="H152" s="22" t="str">
        <f>IFERROR(VLOOKUP(A152,'Employee Leaves'!$A$2:$G$144,5,0)," ")</f>
        <v xml:space="preserve"> </v>
      </c>
      <c r="I152" s="22" t="str">
        <f>IFERROR(VLOOKUP(A152,'Employee Leaves'!$A$2:$G$144,6,0)," ")</f>
        <v xml:space="preserve"> </v>
      </c>
      <c r="J152" s="22" t="str">
        <f>IFERROR(VLOOKUP(A152,'Employee Leaves'!$A$2:$G$144,7,0)," ")</f>
        <v xml:space="preserve"> </v>
      </c>
      <c r="K152" s="9" t="str">
        <f t="shared" si="2"/>
        <v>Still Employed</v>
      </c>
    </row>
    <row r="153" spans="1:11">
      <c r="A153" s="23">
        <v>4091</v>
      </c>
      <c r="B153" s="23" t="s">
        <v>22</v>
      </c>
      <c r="C153" s="23" t="s">
        <v>24</v>
      </c>
      <c r="D153" s="23" t="s">
        <v>9</v>
      </c>
      <c r="E153" s="26">
        <v>44519</v>
      </c>
      <c r="F153" s="24"/>
      <c r="G153" s="23"/>
      <c r="H153" s="22" t="str">
        <f>IFERROR(VLOOKUP(A153,'Employee Leaves'!$A$2:$G$144,5,0)," ")</f>
        <v>Sick</v>
      </c>
      <c r="I153" s="22" t="str">
        <f>IFERROR(VLOOKUP(A153,'Employee Leaves'!$A$2:$G$144,6,0)," ")</f>
        <v>March</v>
      </c>
      <c r="J153" s="22">
        <f>IFERROR(VLOOKUP(A153,'Employee Leaves'!$A$2:$G$144,7,0)," ")</f>
        <v>8</v>
      </c>
      <c r="K153" s="9" t="str">
        <f t="shared" si="2"/>
        <v>Still Employed</v>
      </c>
    </row>
    <row r="154" spans="1:11">
      <c r="A154" s="23">
        <v>4092</v>
      </c>
      <c r="B154" s="23" t="s">
        <v>22</v>
      </c>
      <c r="C154" s="23" t="s">
        <v>31</v>
      </c>
      <c r="D154" s="23" t="s">
        <v>9</v>
      </c>
      <c r="E154" s="26">
        <v>44437</v>
      </c>
      <c r="F154" s="24"/>
      <c r="G154" s="23"/>
      <c r="H154" s="22" t="str">
        <f>IFERROR(VLOOKUP(A154,'Employee Leaves'!$A$2:$G$144,5,0)," ")</f>
        <v xml:space="preserve"> </v>
      </c>
      <c r="I154" s="22" t="str">
        <f>IFERROR(VLOOKUP(A154,'Employee Leaves'!$A$2:$G$144,6,0)," ")</f>
        <v xml:space="preserve"> </v>
      </c>
      <c r="J154" s="22" t="str">
        <f>IFERROR(VLOOKUP(A154,'Employee Leaves'!$A$2:$G$144,7,0)," ")</f>
        <v xml:space="preserve"> </v>
      </c>
      <c r="K154" s="9" t="str">
        <f t="shared" si="2"/>
        <v>Still Employed</v>
      </c>
    </row>
    <row r="155" spans="1:11">
      <c r="A155" s="23">
        <v>4093</v>
      </c>
      <c r="B155" s="23" t="s">
        <v>22</v>
      </c>
      <c r="C155" s="23" t="s">
        <v>31</v>
      </c>
      <c r="D155" s="23" t="s">
        <v>9</v>
      </c>
      <c r="E155" s="26">
        <v>44368</v>
      </c>
      <c r="F155" s="24"/>
      <c r="G155" s="23"/>
      <c r="H155" s="22" t="str">
        <f>IFERROR(VLOOKUP(A155,'Employee Leaves'!$A$2:$G$144,5,0)," ")</f>
        <v xml:space="preserve"> </v>
      </c>
      <c r="I155" s="22" t="str">
        <f>IFERROR(VLOOKUP(A155,'Employee Leaves'!$A$2:$G$144,6,0)," ")</f>
        <v xml:space="preserve"> </v>
      </c>
      <c r="J155" s="22" t="str">
        <f>IFERROR(VLOOKUP(A155,'Employee Leaves'!$A$2:$G$144,7,0)," ")</f>
        <v xml:space="preserve"> </v>
      </c>
      <c r="K155" s="9" t="str">
        <f t="shared" si="2"/>
        <v>Still Employed</v>
      </c>
    </row>
    <row r="156" spans="1:11">
      <c r="A156" s="23">
        <v>4094</v>
      </c>
      <c r="B156" s="23" t="s">
        <v>22</v>
      </c>
      <c r="C156" s="23" t="s">
        <v>32</v>
      </c>
      <c r="D156" s="23" t="s">
        <v>36</v>
      </c>
      <c r="E156" s="26">
        <v>44611</v>
      </c>
      <c r="F156" s="24"/>
      <c r="G156" s="23"/>
      <c r="H156" s="22" t="str">
        <f>IFERROR(VLOOKUP(A156,'Employee Leaves'!$A$2:$G$144,5,0)," ")</f>
        <v>Holiday</v>
      </c>
      <c r="I156" s="22" t="str">
        <f>IFERROR(VLOOKUP(A156,'Employee Leaves'!$A$2:$G$144,6,0)," ")</f>
        <v>March</v>
      </c>
      <c r="J156" s="22">
        <f>IFERROR(VLOOKUP(A156,'Employee Leaves'!$A$2:$G$144,7,0)," ")</f>
        <v>5</v>
      </c>
      <c r="K156" s="9" t="str">
        <f t="shared" si="2"/>
        <v>Still Employed</v>
      </c>
    </row>
    <row r="157" spans="1:11">
      <c r="A157" s="23">
        <v>4095</v>
      </c>
      <c r="B157" s="23" t="s">
        <v>22</v>
      </c>
      <c r="C157" s="23" t="s">
        <v>33</v>
      </c>
      <c r="D157" s="23" t="s">
        <v>9</v>
      </c>
      <c r="E157" s="26">
        <v>44628</v>
      </c>
      <c r="F157" s="24"/>
      <c r="G157" s="23"/>
      <c r="H157" s="22" t="str">
        <f>IFERROR(VLOOKUP(A157,'Employee Leaves'!$A$2:$G$144,5,0)," ")</f>
        <v xml:space="preserve"> </v>
      </c>
      <c r="I157" s="22" t="str">
        <f>IFERROR(VLOOKUP(A157,'Employee Leaves'!$A$2:$G$144,6,0)," ")</f>
        <v xml:space="preserve"> </v>
      </c>
      <c r="J157" s="22" t="str">
        <f>IFERROR(VLOOKUP(A157,'Employee Leaves'!$A$2:$G$144,7,0)," ")</f>
        <v xml:space="preserve"> </v>
      </c>
      <c r="K157" s="9" t="str">
        <f t="shared" si="2"/>
        <v>Still Employed</v>
      </c>
    </row>
    <row r="158" spans="1:11">
      <c r="A158" s="23">
        <v>4096</v>
      </c>
      <c r="B158" s="23" t="s">
        <v>22</v>
      </c>
      <c r="C158" s="23" t="s">
        <v>30</v>
      </c>
      <c r="D158" s="23" t="s">
        <v>9</v>
      </c>
      <c r="E158" s="26">
        <v>44395</v>
      </c>
      <c r="F158" s="24"/>
      <c r="G158" s="23"/>
      <c r="H158" s="22" t="str">
        <f>IFERROR(VLOOKUP(A158,'Employee Leaves'!$A$2:$G$144,5,0)," ")</f>
        <v>Sick</v>
      </c>
      <c r="I158" s="22" t="str">
        <f>IFERROR(VLOOKUP(A158,'Employee Leaves'!$A$2:$G$144,6,0)," ")</f>
        <v>March</v>
      </c>
      <c r="J158" s="22">
        <f>IFERROR(VLOOKUP(A158,'Employee Leaves'!$A$2:$G$144,7,0)," ")</f>
        <v>5</v>
      </c>
      <c r="K158" s="9" t="str">
        <f t="shared" si="2"/>
        <v>Still Employed</v>
      </c>
    </row>
    <row r="159" spans="1:11">
      <c r="A159" s="23">
        <v>4097</v>
      </c>
      <c r="B159" s="23" t="s">
        <v>22</v>
      </c>
      <c r="C159" s="23" t="s">
        <v>32</v>
      </c>
      <c r="D159" s="23" t="s">
        <v>36</v>
      </c>
      <c r="E159" s="26">
        <v>43987</v>
      </c>
      <c r="F159" s="24"/>
      <c r="G159" s="23"/>
      <c r="H159" s="22" t="str">
        <f>IFERROR(VLOOKUP(A159,'Employee Leaves'!$A$2:$G$144,5,0)," ")</f>
        <v>Sick</v>
      </c>
      <c r="I159" s="22" t="str">
        <f>IFERROR(VLOOKUP(A159,'Employee Leaves'!$A$2:$G$144,6,0)," ")</f>
        <v>January</v>
      </c>
      <c r="J159" s="22">
        <f>IFERROR(VLOOKUP(A159,'Employee Leaves'!$A$2:$G$144,7,0)," ")</f>
        <v>4</v>
      </c>
      <c r="K159" s="9" t="str">
        <f t="shared" si="2"/>
        <v>Still Employed</v>
      </c>
    </row>
    <row r="160" spans="1:11">
      <c r="A160" s="23">
        <v>4098</v>
      </c>
      <c r="B160" s="23" t="s">
        <v>22</v>
      </c>
      <c r="C160" s="23" t="s">
        <v>35</v>
      </c>
      <c r="D160" s="23" t="s">
        <v>9</v>
      </c>
      <c r="E160" s="26">
        <v>44029</v>
      </c>
      <c r="F160" s="24"/>
      <c r="G160" s="23"/>
      <c r="H160" s="22" t="str">
        <f>IFERROR(VLOOKUP(A160,'Employee Leaves'!$A$2:$G$144,5,0)," ")</f>
        <v xml:space="preserve"> </v>
      </c>
      <c r="I160" s="22" t="str">
        <f>IFERROR(VLOOKUP(A160,'Employee Leaves'!$A$2:$G$144,6,0)," ")</f>
        <v xml:space="preserve"> </v>
      </c>
      <c r="J160" s="22" t="str">
        <f>IFERROR(VLOOKUP(A160,'Employee Leaves'!$A$2:$G$144,7,0)," ")</f>
        <v xml:space="preserve"> </v>
      </c>
      <c r="K160" s="9" t="str">
        <f t="shared" si="2"/>
        <v>Still Employed</v>
      </c>
    </row>
    <row r="161" spans="1:11">
      <c r="A161" s="23">
        <v>4099</v>
      </c>
      <c r="B161" s="23" t="s">
        <v>22</v>
      </c>
      <c r="C161" s="23" t="s">
        <v>23</v>
      </c>
      <c r="D161" s="23" t="s">
        <v>9</v>
      </c>
      <c r="E161" s="26">
        <v>44596</v>
      </c>
      <c r="F161" s="24"/>
      <c r="G161" s="23"/>
      <c r="H161" s="22" t="str">
        <f>IFERROR(VLOOKUP(A161,'Employee Leaves'!$A$2:$G$144,5,0)," ")</f>
        <v xml:space="preserve"> </v>
      </c>
      <c r="I161" s="22" t="str">
        <f>IFERROR(VLOOKUP(A161,'Employee Leaves'!$A$2:$G$144,6,0)," ")</f>
        <v xml:space="preserve"> </v>
      </c>
      <c r="J161" s="22" t="str">
        <f>IFERROR(VLOOKUP(A161,'Employee Leaves'!$A$2:$G$144,7,0)," ")</f>
        <v xml:space="preserve"> </v>
      </c>
      <c r="K161" s="9" t="str">
        <f t="shared" si="2"/>
        <v>Still Employed</v>
      </c>
    </row>
    <row r="162" spans="1:11">
      <c r="A162" s="23">
        <v>4100</v>
      </c>
      <c r="B162" s="23" t="s">
        <v>22</v>
      </c>
      <c r="C162" s="23" t="s">
        <v>34</v>
      </c>
      <c r="D162" s="23" t="s">
        <v>9</v>
      </c>
      <c r="E162" s="26">
        <v>43931</v>
      </c>
      <c r="F162" s="24"/>
      <c r="G162" s="23"/>
      <c r="H162" s="22" t="str">
        <f>IFERROR(VLOOKUP(A162,'Employee Leaves'!$A$2:$G$144,5,0)," ")</f>
        <v>Others</v>
      </c>
      <c r="I162" s="22" t="str">
        <f>IFERROR(VLOOKUP(A162,'Employee Leaves'!$A$2:$G$144,6,0)," ")</f>
        <v>April</v>
      </c>
      <c r="J162" s="22">
        <f>IFERROR(VLOOKUP(A162,'Employee Leaves'!$A$2:$G$144,7,0)," ")</f>
        <v>8</v>
      </c>
      <c r="K162" s="9" t="str">
        <f t="shared" si="2"/>
        <v>Still Employed</v>
      </c>
    </row>
    <row r="163" spans="1:11">
      <c r="A163" s="23">
        <v>4101</v>
      </c>
      <c r="B163" s="23" t="s">
        <v>22</v>
      </c>
      <c r="C163" s="23" t="s">
        <v>33</v>
      </c>
      <c r="D163" s="23" t="s">
        <v>9</v>
      </c>
      <c r="E163" s="26">
        <v>44010</v>
      </c>
      <c r="F163" s="24"/>
      <c r="G163" s="23"/>
      <c r="H163" s="22" t="str">
        <f>IFERROR(VLOOKUP(A163,'Employee Leaves'!$A$2:$G$144,5,0)," ")</f>
        <v xml:space="preserve"> </v>
      </c>
      <c r="I163" s="22" t="str">
        <f>IFERROR(VLOOKUP(A163,'Employee Leaves'!$A$2:$G$144,6,0)," ")</f>
        <v xml:space="preserve"> </v>
      </c>
      <c r="J163" s="22" t="str">
        <f>IFERROR(VLOOKUP(A163,'Employee Leaves'!$A$2:$G$144,7,0)," ")</f>
        <v xml:space="preserve"> </v>
      </c>
      <c r="K163" s="9" t="str">
        <f t="shared" si="2"/>
        <v>Still Employed</v>
      </c>
    </row>
    <row r="164" spans="1:11">
      <c r="A164" s="23">
        <v>4102</v>
      </c>
      <c r="B164" s="23" t="s">
        <v>22</v>
      </c>
      <c r="C164" s="23" t="s">
        <v>24</v>
      </c>
      <c r="D164" s="23" t="s">
        <v>36</v>
      </c>
      <c r="E164" s="26">
        <v>44260</v>
      </c>
      <c r="F164" s="24"/>
      <c r="G164" s="23"/>
      <c r="H164" s="22" t="str">
        <f>IFERROR(VLOOKUP(A164,'Employee Leaves'!$A$2:$G$144,5,0)," ")</f>
        <v xml:space="preserve"> </v>
      </c>
      <c r="I164" s="22" t="str">
        <f>IFERROR(VLOOKUP(A164,'Employee Leaves'!$A$2:$G$144,6,0)," ")</f>
        <v xml:space="preserve"> </v>
      </c>
      <c r="J164" s="22" t="str">
        <f>IFERROR(VLOOKUP(A164,'Employee Leaves'!$A$2:$G$144,7,0)," ")</f>
        <v xml:space="preserve"> </v>
      </c>
      <c r="K164" s="9" t="str">
        <f t="shared" si="2"/>
        <v>Still Employed</v>
      </c>
    </row>
    <row r="165" spans="1:11">
      <c r="A165" s="23">
        <v>4103</v>
      </c>
      <c r="B165" s="23" t="s">
        <v>22</v>
      </c>
      <c r="C165" s="23" t="s">
        <v>32</v>
      </c>
      <c r="D165" s="23" t="s">
        <v>9</v>
      </c>
      <c r="E165" s="26">
        <v>43942</v>
      </c>
      <c r="F165" s="24">
        <v>44713</v>
      </c>
      <c r="G165" s="23" t="s">
        <v>13</v>
      </c>
      <c r="H165" s="22" t="str">
        <f>IFERROR(VLOOKUP(A165,'Employee Leaves'!$A$2:$G$144,5,0)," ")</f>
        <v xml:space="preserve"> </v>
      </c>
      <c r="I165" s="22" t="str">
        <f>IFERROR(VLOOKUP(A165,'Employee Leaves'!$A$2:$G$144,6,0)," ")</f>
        <v xml:space="preserve"> </v>
      </c>
      <c r="J165" s="22" t="str">
        <f>IFERROR(VLOOKUP(A165,'Employee Leaves'!$A$2:$G$144,7,0)," ")</f>
        <v xml:space="preserve"> </v>
      </c>
      <c r="K165" s="9" t="str">
        <f t="shared" si="2"/>
        <v>Terminated</v>
      </c>
    </row>
    <row r="166" spans="1:11">
      <c r="A166" s="23">
        <v>4104</v>
      </c>
      <c r="B166" s="23" t="s">
        <v>22</v>
      </c>
      <c r="C166" s="23" t="s">
        <v>30</v>
      </c>
      <c r="D166" s="23" t="s">
        <v>9</v>
      </c>
      <c r="E166" s="26">
        <v>43896</v>
      </c>
      <c r="F166" s="24"/>
      <c r="G166" s="23"/>
      <c r="H166" s="22" t="str">
        <f>IFERROR(VLOOKUP(A166,'Employee Leaves'!$A$2:$G$144,5,0)," ")</f>
        <v>Sick</v>
      </c>
      <c r="I166" s="22" t="str">
        <f>IFERROR(VLOOKUP(A166,'Employee Leaves'!$A$2:$G$144,6,0)," ")</f>
        <v>March</v>
      </c>
      <c r="J166" s="22">
        <f>IFERROR(VLOOKUP(A166,'Employee Leaves'!$A$2:$G$144,7,0)," ")</f>
        <v>1</v>
      </c>
      <c r="K166" s="9" t="str">
        <f t="shared" si="2"/>
        <v>Still Employed</v>
      </c>
    </row>
    <row r="167" spans="1:11">
      <c r="A167" s="23">
        <v>4105</v>
      </c>
      <c r="B167" s="23" t="s">
        <v>22</v>
      </c>
      <c r="C167" s="23" t="s">
        <v>23</v>
      </c>
      <c r="D167" s="23" t="s">
        <v>9</v>
      </c>
      <c r="E167" s="26">
        <v>44366</v>
      </c>
      <c r="F167" s="24"/>
      <c r="G167" s="23"/>
      <c r="H167" s="22" t="str">
        <f>IFERROR(VLOOKUP(A167,'Employee Leaves'!$A$2:$G$144,5,0)," ")</f>
        <v xml:space="preserve"> </v>
      </c>
      <c r="I167" s="22" t="str">
        <f>IFERROR(VLOOKUP(A167,'Employee Leaves'!$A$2:$G$144,6,0)," ")</f>
        <v xml:space="preserve"> </v>
      </c>
      <c r="J167" s="22" t="str">
        <f>IFERROR(VLOOKUP(A167,'Employee Leaves'!$A$2:$G$144,7,0)," ")</f>
        <v xml:space="preserve"> </v>
      </c>
      <c r="K167" s="9" t="str">
        <f t="shared" si="2"/>
        <v>Still Employed</v>
      </c>
    </row>
    <row r="168" spans="1:11">
      <c r="A168" s="23">
        <v>4106</v>
      </c>
      <c r="B168" s="23" t="s">
        <v>22</v>
      </c>
      <c r="C168" s="23" t="s">
        <v>24</v>
      </c>
      <c r="D168" s="23" t="s">
        <v>36</v>
      </c>
      <c r="E168" s="26">
        <v>44307</v>
      </c>
      <c r="F168" s="24"/>
      <c r="G168" s="23"/>
      <c r="H168" s="22" t="str">
        <f>IFERROR(VLOOKUP(A168,'Employee Leaves'!$A$2:$G$144,5,0)," ")</f>
        <v>Holiday</v>
      </c>
      <c r="I168" s="22" t="str">
        <f>IFERROR(VLOOKUP(A168,'Employee Leaves'!$A$2:$G$144,6,0)," ")</f>
        <v>June</v>
      </c>
      <c r="J168" s="22">
        <f>IFERROR(VLOOKUP(A168,'Employee Leaves'!$A$2:$G$144,7,0)," ")</f>
        <v>12</v>
      </c>
      <c r="K168" s="9" t="str">
        <f t="shared" si="2"/>
        <v>Still Employed</v>
      </c>
    </row>
    <row r="169" spans="1:11">
      <c r="A169" s="23">
        <v>4107</v>
      </c>
      <c r="B169" s="23" t="s">
        <v>22</v>
      </c>
      <c r="C169" s="23" t="s">
        <v>30</v>
      </c>
      <c r="D169" s="23" t="s">
        <v>9</v>
      </c>
      <c r="E169" s="26">
        <v>44164</v>
      </c>
      <c r="F169" s="24"/>
      <c r="G169" s="23"/>
      <c r="H169" s="22" t="str">
        <f>IFERROR(VLOOKUP(A169,'Employee Leaves'!$A$2:$G$144,5,0)," ")</f>
        <v xml:space="preserve"> </v>
      </c>
      <c r="I169" s="22" t="str">
        <f>IFERROR(VLOOKUP(A169,'Employee Leaves'!$A$2:$G$144,6,0)," ")</f>
        <v xml:space="preserve"> </v>
      </c>
      <c r="J169" s="22" t="str">
        <f>IFERROR(VLOOKUP(A169,'Employee Leaves'!$A$2:$G$144,7,0)," ")</f>
        <v xml:space="preserve"> </v>
      </c>
      <c r="K169" s="9" t="str">
        <f t="shared" si="2"/>
        <v>Still Employed</v>
      </c>
    </row>
    <row r="170" spans="1:11">
      <c r="A170" s="23">
        <v>4108</v>
      </c>
      <c r="B170" s="23" t="s">
        <v>22</v>
      </c>
      <c r="C170" s="23" t="s">
        <v>26</v>
      </c>
      <c r="D170" s="23" t="s">
        <v>9</v>
      </c>
      <c r="E170" s="26">
        <v>44217</v>
      </c>
      <c r="F170" s="24"/>
      <c r="G170" s="23"/>
      <c r="H170" s="22" t="str">
        <f>IFERROR(VLOOKUP(A170,'Employee Leaves'!$A$2:$G$144,5,0)," ")</f>
        <v xml:space="preserve"> </v>
      </c>
      <c r="I170" s="22" t="str">
        <f>IFERROR(VLOOKUP(A170,'Employee Leaves'!$A$2:$G$144,6,0)," ")</f>
        <v xml:space="preserve"> </v>
      </c>
      <c r="J170" s="22" t="str">
        <f>IFERROR(VLOOKUP(A170,'Employee Leaves'!$A$2:$G$144,7,0)," ")</f>
        <v xml:space="preserve"> </v>
      </c>
      <c r="K170" s="9" t="str">
        <f t="shared" si="2"/>
        <v>Still Employed</v>
      </c>
    </row>
    <row r="171" spans="1:11">
      <c r="A171" s="23">
        <v>4109</v>
      </c>
      <c r="B171" s="23" t="s">
        <v>22</v>
      </c>
      <c r="C171" s="23" t="s">
        <v>32</v>
      </c>
      <c r="D171" s="23" t="s">
        <v>9</v>
      </c>
      <c r="E171" s="26">
        <v>44137</v>
      </c>
      <c r="F171" s="24">
        <v>44713</v>
      </c>
      <c r="G171" s="23" t="s">
        <v>13</v>
      </c>
      <c r="H171" s="22" t="str">
        <f>IFERROR(VLOOKUP(A171,'Employee Leaves'!$A$2:$G$144,5,0)," ")</f>
        <v>Holiday</v>
      </c>
      <c r="I171" s="22" t="str">
        <f>IFERROR(VLOOKUP(A171,'Employee Leaves'!$A$2:$G$144,6,0)," ")</f>
        <v>January</v>
      </c>
      <c r="J171" s="22">
        <f>IFERROR(VLOOKUP(A171,'Employee Leaves'!$A$2:$G$144,7,0)," ")</f>
        <v>10</v>
      </c>
      <c r="K171" s="9" t="str">
        <f t="shared" si="2"/>
        <v>Terminated</v>
      </c>
    </row>
    <row r="172" spans="1:11">
      <c r="A172" s="23">
        <v>4110</v>
      </c>
      <c r="B172" s="23" t="s">
        <v>22</v>
      </c>
      <c r="C172" s="23" t="s">
        <v>25</v>
      </c>
      <c r="D172" s="23" t="s">
        <v>9</v>
      </c>
      <c r="E172" s="26">
        <v>44315</v>
      </c>
      <c r="F172" s="24"/>
      <c r="G172" s="23"/>
      <c r="H172" s="22" t="str">
        <f>IFERROR(VLOOKUP(A172,'Employee Leaves'!$A$2:$G$144,5,0)," ")</f>
        <v xml:space="preserve"> </v>
      </c>
      <c r="I172" s="22" t="str">
        <f>IFERROR(VLOOKUP(A172,'Employee Leaves'!$A$2:$G$144,6,0)," ")</f>
        <v xml:space="preserve"> </v>
      </c>
      <c r="J172" s="22" t="str">
        <f>IFERROR(VLOOKUP(A172,'Employee Leaves'!$A$2:$G$144,7,0)," ")</f>
        <v xml:space="preserve"> </v>
      </c>
      <c r="K172" s="9" t="str">
        <f t="shared" si="2"/>
        <v>Still Employed</v>
      </c>
    </row>
    <row r="173" spans="1:11">
      <c r="A173" s="23">
        <v>4111</v>
      </c>
      <c r="B173" s="23" t="s">
        <v>22</v>
      </c>
      <c r="C173" s="23" t="s">
        <v>29</v>
      </c>
      <c r="D173" s="23" t="s">
        <v>9</v>
      </c>
      <c r="E173" s="26">
        <v>44048</v>
      </c>
      <c r="F173" s="24"/>
      <c r="G173" s="23"/>
      <c r="H173" s="22" t="str">
        <f>IFERROR(VLOOKUP(A173,'Employee Leaves'!$A$2:$G$144,5,0)," ")</f>
        <v xml:space="preserve"> </v>
      </c>
      <c r="I173" s="22" t="str">
        <f>IFERROR(VLOOKUP(A173,'Employee Leaves'!$A$2:$G$144,6,0)," ")</f>
        <v xml:space="preserve"> </v>
      </c>
      <c r="J173" s="22" t="str">
        <f>IFERROR(VLOOKUP(A173,'Employee Leaves'!$A$2:$G$144,7,0)," ")</f>
        <v xml:space="preserve"> </v>
      </c>
      <c r="K173" s="9" t="str">
        <f t="shared" si="2"/>
        <v>Still Employed</v>
      </c>
    </row>
    <row r="174" spans="1:11">
      <c r="A174" s="23">
        <v>4112</v>
      </c>
      <c r="B174" s="23" t="s">
        <v>22</v>
      </c>
      <c r="C174" s="23" t="s">
        <v>23</v>
      </c>
      <c r="D174" s="23" t="s">
        <v>9</v>
      </c>
      <c r="E174" s="26">
        <v>43918</v>
      </c>
      <c r="F174" s="24"/>
      <c r="G174" s="23"/>
      <c r="H174" s="22" t="str">
        <f>IFERROR(VLOOKUP(A174,'Employee Leaves'!$A$2:$G$144,5,0)," ")</f>
        <v xml:space="preserve"> </v>
      </c>
      <c r="I174" s="22" t="str">
        <f>IFERROR(VLOOKUP(A174,'Employee Leaves'!$A$2:$G$144,6,0)," ")</f>
        <v xml:space="preserve"> </v>
      </c>
      <c r="J174" s="22" t="str">
        <f>IFERROR(VLOOKUP(A174,'Employee Leaves'!$A$2:$G$144,7,0)," ")</f>
        <v xml:space="preserve"> </v>
      </c>
      <c r="K174" s="9" t="str">
        <f t="shared" si="2"/>
        <v>Still Employed</v>
      </c>
    </row>
    <row r="175" spans="1:11">
      <c r="A175" s="23">
        <v>4113</v>
      </c>
      <c r="B175" s="23" t="s">
        <v>22</v>
      </c>
      <c r="C175" s="23" t="s">
        <v>32</v>
      </c>
      <c r="D175" s="23" t="s">
        <v>9</v>
      </c>
      <c r="E175" s="26">
        <v>44141</v>
      </c>
      <c r="F175" s="24">
        <v>44545</v>
      </c>
      <c r="G175" s="23" t="s">
        <v>13</v>
      </c>
      <c r="H175" s="22" t="str">
        <f>IFERROR(VLOOKUP(A175,'Employee Leaves'!$A$2:$G$144,5,0)," ")</f>
        <v xml:space="preserve"> </v>
      </c>
      <c r="I175" s="22" t="str">
        <f>IFERROR(VLOOKUP(A175,'Employee Leaves'!$A$2:$G$144,6,0)," ")</f>
        <v xml:space="preserve"> </v>
      </c>
      <c r="J175" s="22" t="str">
        <f>IFERROR(VLOOKUP(A175,'Employee Leaves'!$A$2:$G$144,7,0)," ")</f>
        <v xml:space="preserve"> </v>
      </c>
      <c r="K175" s="9" t="str">
        <f t="shared" si="2"/>
        <v>Terminated</v>
      </c>
    </row>
    <row r="176" spans="1:11">
      <c r="A176" s="23">
        <v>4114</v>
      </c>
      <c r="B176" s="23" t="s">
        <v>22</v>
      </c>
      <c r="C176" s="23" t="s">
        <v>23</v>
      </c>
      <c r="D176" s="23" t="s">
        <v>9</v>
      </c>
      <c r="E176" s="26">
        <v>44513</v>
      </c>
      <c r="F176" s="24"/>
      <c r="G176" s="23"/>
      <c r="H176" s="22" t="str">
        <f>IFERROR(VLOOKUP(A176,'Employee Leaves'!$A$2:$G$144,5,0)," ")</f>
        <v xml:space="preserve"> </v>
      </c>
      <c r="I176" s="22" t="str">
        <f>IFERROR(VLOOKUP(A176,'Employee Leaves'!$A$2:$G$144,6,0)," ")</f>
        <v xml:space="preserve"> </v>
      </c>
      <c r="J176" s="22" t="str">
        <f>IFERROR(VLOOKUP(A176,'Employee Leaves'!$A$2:$G$144,7,0)," ")</f>
        <v xml:space="preserve"> </v>
      </c>
      <c r="K176" s="9" t="str">
        <f t="shared" si="2"/>
        <v>Still Employed</v>
      </c>
    </row>
    <row r="177" spans="1:11">
      <c r="A177" s="23">
        <v>4115</v>
      </c>
      <c r="B177" s="23" t="s">
        <v>22</v>
      </c>
      <c r="C177" s="23" t="s">
        <v>24</v>
      </c>
      <c r="D177" s="23" t="s">
        <v>9</v>
      </c>
      <c r="E177" s="26">
        <v>44289</v>
      </c>
      <c r="F177" s="24"/>
      <c r="G177" s="23"/>
      <c r="H177" s="22" t="str">
        <f>IFERROR(VLOOKUP(A177,'Employee Leaves'!$A$2:$G$144,5,0)," ")</f>
        <v>Others</v>
      </c>
      <c r="I177" s="22" t="str">
        <f>IFERROR(VLOOKUP(A177,'Employee Leaves'!$A$2:$G$144,6,0)," ")</f>
        <v>May</v>
      </c>
      <c r="J177" s="22">
        <f>IFERROR(VLOOKUP(A177,'Employee Leaves'!$A$2:$G$144,7,0)," ")</f>
        <v>3</v>
      </c>
      <c r="K177" s="9" t="str">
        <f t="shared" si="2"/>
        <v>Still Employed</v>
      </c>
    </row>
    <row r="178" spans="1:11">
      <c r="A178" s="23">
        <v>4116</v>
      </c>
      <c r="B178" s="23" t="s">
        <v>22</v>
      </c>
      <c r="C178" s="23" t="s">
        <v>32</v>
      </c>
      <c r="D178" s="23" t="s">
        <v>9</v>
      </c>
      <c r="E178" s="26">
        <v>44604</v>
      </c>
      <c r="F178" s="24"/>
      <c r="G178" s="23"/>
      <c r="H178" s="22" t="str">
        <f>IFERROR(VLOOKUP(A178,'Employee Leaves'!$A$2:$G$144,5,0)," ")</f>
        <v xml:space="preserve"> </v>
      </c>
      <c r="I178" s="22" t="str">
        <f>IFERROR(VLOOKUP(A178,'Employee Leaves'!$A$2:$G$144,6,0)," ")</f>
        <v xml:space="preserve"> </v>
      </c>
      <c r="J178" s="22" t="str">
        <f>IFERROR(VLOOKUP(A178,'Employee Leaves'!$A$2:$G$144,7,0)," ")</f>
        <v xml:space="preserve"> </v>
      </c>
      <c r="K178" s="9" t="str">
        <f t="shared" si="2"/>
        <v>Still Employed</v>
      </c>
    </row>
    <row r="179" spans="1:11">
      <c r="A179" s="23">
        <v>4117</v>
      </c>
      <c r="B179" s="23" t="s">
        <v>22</v>
      </c>
      <c r="C179" s="23" t="s">
        <v>32</v>
      </c>
      <c r="D179" s="23" t="s">
        <v>36</v>
      </c>
      <c r="E179" s="26">
        <v>43882</v>
      </c>
      <c r="F179" s="24">
        <v>44682</v>
      </c>
      <c r="G179" s="23" t="s">
        <v>14</v>
      </c>
      <c r="H179" s="22" t="str">
        <f>IFERROR(VLOOKUP(A179,'Employee Leaves'!$A$2:$G$144,5,0)," ")</f>
        <v xml:space="preserve"> </v>
      </c>
      <c r="I179" s="22" t="str">
        <f>IFERROR(VLOOKUP(A179,'Employee Leaves'!$A$2:$G$144,6,0)," ")</f>
        <v xml:space="preserve"> </v>
      </c>
      <c r="J179" s="22" t="str">
        <f>IFERROR(VLOOKUP(A179,'Employee Leaves'!$A$2:$G$144,7,0)," ")</f>
        <v xml:space="preserve"> </v>
      </c>
      <c r="K179" s="9" t="str">
        <f t="shared" si="2"/>
        <v>Terminated</v>
      </c>
    </row>
    <row r="180" spans="1:11">
      <c r="A180" s="23">
        <v>4118</v>
      </c>
      <c r="B180" s="23" t="s">
        <v>22</v>
      </c>
      <c r="C180" s="23" t="s">
        <v>29</v>
      </c>
      <c r="D180" s="23" t="s">
        <v>9</v>
      </c>
      <c r="E180" s="26">
        <v>43905</v>
      </c>
      <c r="F180" s="24"/>
      <c r="G180" s="23"/>
      <c r="H180" s="22" t="str">
        <f>IFERROR(VLOOKUP(A180,'Employee Leaves'!$A$2:$G$144,5,0)," ")</f>
        <v>Holiday</v>
      </c>
      <c r="I180" s="22" t="str">
        <f>IFERROR(VLOOKUP(A180,'Employee Leaves'!$A$2:$G$144,6,0)," ")</f>
        <v>January</v>
      </c>
      <c r="J180" s="22">
        <f>IFERROR(VLOOKUP(A180,'Employee Leaves'!$A$2:$G$144,7,0)," ")</f>
        <v>5</v>
      </c>
      <c r="K180" s="9" t="str">
        <f t="shared" si="2"/>
        <v>Still Employed</v>
      </c>
    </row>
    <row r="181" spans="1:11">
      <c r="A181" s="23">
        <v>4119</v>
      </c>
      <c r="B181" s="23" t="s">
        <v>22</v>
      </c>
      <c r="C181" s="23" t="s">
        <v>35</v>
      </c>
      <c r="D181" s="23" t="s">
        <v>9</v>
      </c>
      <c r="E181" s="26">
        <v>44489</v>
      </c>
      <c r="F181" s="24"/>
      <c r="G181" s="23"/>
      <c r="H181" s="22" t="str">
        <f>IFERROR(VLOOKUP(A181,'Employee Leaves'!$A$2:$G$144,5,0)," ")</f>
        <v xml:space="preserve"> </v>
      </c>
      <c r="I181" s="22" t="str">
        <f>IFERROR(VLOOKUP(A181,'Employee Leaves'!$A$2:$G$144,6,0)," ")</f>
        <v xml:space="preserve"> </v>
      </c>
      <c r="J181" s="22" t="str">
        <f>IFERROR(VLOOKUP(A181,'Employee Leaves'!$A$2:$G$144,7,0)," ")</f>
        <v xml:space="preserve"> </v>
      </c>
      <c r="K181" s="9" t="str">
        <f t="shared" si="2"/>
        <v>Still Employed</v>
      </c>
    </row>
    <row r="182" spans="1:11">
      <c r="A182" s="23">
        <v>4120</v>
      </c>
      <c r="B182" s="23" t="s">
        <v>22</v>
      </c>
      <c r="C182" s="23" t="s">
        <v>24</v>
      </c>
      <c r="D182" s="23" t="s">
        <v>9</v>
      </c>
      <c r="E182" s="26">
        <v>44469</v>
      </c>
      <c r="F182" s="24"/>
      <c r="G182" s="23"/>
      <c r="H182" s="22" t="str">
        <f>IFERROR(VLOOKUP(A182,'Employee Leaves'!$A$2:$G$144,5,0)," ")</f>
        <v xml:space="preserve"> </v>
      </c>
      <c r="I182" s="22" t="str">
        <f>IFERROR(VLOOKUP(A182,'Employee Leaves'!$A$2:$G$144,6,0)," ")</f>
        <v xml:space="preserve"> </v>
      </c>
      <c r="J182" s="22" t="str">
        <f>IFERROR(VLOOKUP(A182,'Employee Leaves'!$A$2:$G$144,7,0)," ")</f>
        <v xml:space="preserve"> </v>
      </c>
      <c r="K182" s="9" t="str">
        <f t="shared" si="2"/>
        <v>Still Employed</v>
      </c>
    </row>
    <row r="183" spans="1:11">
      <c r="A183" s="23">
        <v>4121</v>
      </c>
      <c r="B183" s="23" t="s">
        <v>22</v>
      </c>
      <c r="C183" s="23" t="s">
        <v>31</v>
      </c>
      <c r="D183" s="23" t="s">
        <v>9</v>
      </c>
      <c r="E183" s="26">
        <v>43927</v>
      </c>
      <c r="F183" s="24"/>
      <c r="G183" s="23"/>
      <c r="H183" s="22" t="str">
        <f>IFERROR(VLOOKUP(A183,'Employee Leaves'!$A$2:$G$144,5,0)," ")</f>
        <v>Sick</v>
      </c>
      <c r="I183" s="22" t="str">
        <f>IFERROR(VLOOKUP(A183,'Employee Leaves'!$A$2:$G$144,6,0)," ")</f>
        <v>January</v>
      </c>
      <c r="J183" s="22">
        <f>IFERROR(VLOOKUP(A183,'Employee Leaves'!$A$2:$G$144,7,0)," ")</f>
        <v>12</v>
      </c>
      <c r="K183" s="9" t="str">
        <f t="shared" si="2"/>
        <v>Still Employed</v>
      </c>
    </row>
    <row r="184" spans="1:11">
      <c r="A184" s="23">
        <v>5001</v>
      </c>
      <c r="B184" s="23" t="s">
        <v>37</v>
      </c>
      <c r="C184" s="23" t="s">
        <v>38</v>
      </c>
      <c r="D184" s="23" t="s">
        <v>16</v>
      </c>
      <c r="E184" s="26">
        <v>44246</v>
      </c>
      <c r="F184" s="24"/>
      <c r="G184" s="23"/>
      <c r="H184" s="22" t="str">
        <f>IFERROR(VLOOKUP(A184,'Employee Leaves'!$A$2:$G$144,5,0)," ")</f>
        <v>Holiday</v>
      </c>
      <c r="I184" s="22" t="str">
        <f>IFERROR(VLOOKUP(A184,'Employee Leaves'!$A$2:$G$144,6,0)," ")</f>
        <v>May</v>
      </c>
      <c r="J184" s="22">
        <f>IFERROR(VLOOKUP(A184,'Employee Leaves'!$A$2:$G$144,7,0)," ")</f>
        <v>9</v>
      </c>
      <c r="K184" s="9" t="str">
        <f t="shared" si="2"/>
        <v>Still Employed</v>
      </c>
    </row>
    <row r="185" spans="1:11">
      <c r="A185" s="23">
        <v>5002</v>
      </c>
      <c r="B185" s="23" t="s">
        <v>37</v>
      </c>
      <c r="C185" s="23" t="s">
        <v>39</v>
      </c>
      <c r="D185" s="23" t="s">
        <v>9</v>
      </c>
      <c r="E185" s="26">
        <v>43886</v>
      </c>
      <c r="F185" s="24"/>
      <c r="G185" s="23"/>
      <c r="H185" s="22" t="str">
        <f>IFERROR(VLOOKUP(A185,'Employee Leaves'!$A$2:$G$144,5,0)," ")</f>
        <v>Sick</v>
      </c>
      <c r="I185" s="22" t="str">
        <f>IFERROR(VLOOKUP(A185,'Employee Leaves'!$A$2:$G$144,6,0)," ")</f>
        <v>May</v>
      </c>
      <c r="J185" s="22">
        <f>IFERROR(VLOOKUP(A185,'Employee Leaves'!$A$2:$G$144,7,0)," ")</f>
        <v>3</v>
      </c>
      <c r="K185" s="9" t="str">
        <f t="shared" si="2"/>
        <v>Still Employed</v>
      </c>
    </row>
    <row r="186" spans="1:11">
      <c r="A186" s="23">
        <v>5003</v>
      </c>
      <c r="B186" s="23" t="s">
        <v>37</v>
      </c>
      <c r="C186" s="23" t="s">
        <v>39</v>
      </c>
      <c r="D186" s="23" t="s">
        <v>9</v>
      </c>
      <c r="E186" s="26">
        <v>44574</v>
      </c>
      <c r="F186" s="24">
        <v>44682</v>
      </c>
      <c r="G186" s="23" t="s">
        <v>13</v>
      </c>
      <c r="H186" s="22" t="str">
        <f>IFERROR(VLOOKUP(A186,'Employee Leaves'!$A$2:$G$144,5,0)," ")</f>
        <v xml:space="preserve"> </v>
      </c>
      <c r="I186" s="22" t="str">
        <f>IFERROR(VLOOKUP(A186,'Employee Leaves'!$A$2:$G$144,6,0)," ")</f>
        <v xml:space="preserve"> </v>
      </c>
      <c r="J186" s="22" t="str">
        <f>IFERROR(VLOOKUP(A186,'Employee Leaves'!$A$2:$G$144,7,0)," ")</f>
        <v xml:space="preserve"> </v>
      </c>
      <c r="K186" s="9" t="str">
        <f t="shared" si="2"/>
        <v>Terminated</v>
      </c>
    </row>
    <row r="187" spans="1:11">
      <c r="A187" s="23">
        <v>5004</v>
      </c>
      <c r="B187" s="23" t="s">
        <v>37</v>
      </c>
      <c r="C187" s="23" t="s">
        <v>38</v>
      </c>
      <c r="D187" s="23" t="s">
        <v>9</v>
      </c>
      <c r="E187" s="26">
        <v>44611</v>
      </c>
      <c r="F187" s="23"/>
      <c r="G187" s="23"/>
      <c r="H187" s="22" t="str">
        <f>IFERROR(VLOOKUP(A187,'Employee Leaves'!$A$2:$G$144,5,0)," ")</f>
        <v xml:space="preserve"> </v>
      </c>
      <c r="I187" s="22" t="str">
        <f>IFERROR(VLOOKUP(A187,'Employee Leaves'!$A$2:$G$144,6,0)," ")</f>
        <v xml:space="preserve"> </v>
      </c>
      <c r="J187" s="22" t="str">
        <f>IFERROR(VLOOKUP(A187,'Employee Leaves'!$A$2:$G$144,7,0)," ")</f>
        <v xml:space="preserve"> </v>
      </c>
      <c r="K187" s="9" t="str">
        <f t="shared" si="2"/>
        <v>Still Employed</v>
      </c>
    </row>
    <row r="188" spans="1:11">
      <c r="A188" s="23">
        <v>5005</v>
      </c>
      <c r="B188" s="23" t="s">
        <v>37</v>
      </c>
      <c r="C188" s="23" t="s">
        <v>39</v>
      </c>
      <c r="D188" s="23" t="s">
        <v>16</v>
      </c>
      <c r="E188" s="26">
        <v>43978</v>
      </c>
      <c r="F188" s="23"/>
      <c r="G188" s="23"/>
      <c r="H188" s="22" t="str">
        <f>IFERROR(VLOOKUP(A188,'Employee Leaves'!$A$2:$G$144,5,0)," ")</f>
        <v>Holiday</v>
      </c>
      <c r="I188" s="22" t="str">
        <f>IFERROR(VLOOKUP(A188,'Employee Leaves'!$A$2:$G$144,6,0)," ")</f>
        <v>January</v>
      </c>
      <c r="J188" s="22">
        <f>IFERROR(VLOOKUP(A188,'Employee Leaves'!$A$2:$G$144,7,0)," ")</f>
        <v>10</v>
      </c>
      <c r="K188" s="9" t="str">
        <f t="shared" si="2"/>
        <v>Still Employed</v>
      </c>
    </row>
    <row r="189" spans="1:11">
      <c r="A189" s="23">
        <v>5006</v>
      </c>
      <c r="B189" s="23" t="s">
        <v>37</v>
      </c>
      <c r="C189" s="23" t="s">
        <v>39</v>
      </c>
      <c r="D189" s="23" t="s">
        <v>16</v>
      </c>
      <c r="E189" s="26">
        <v>44167</v>
      </c>
      <c r="F189" s="23"/>
      <c r="G189" s="23"/>
      <c r="H189" s="22" t="str">
        <f>IFERROR(VLOOKUP(A189,'Employee Leaves'!$A$2:$G$144,5,0)," ")</f>
        <v xml:space="preserve"> </v>
      </c>
      <c r="I189" s="22" t="str">
        <f>IFERROR(VLOOKUP(A189,'Employee Leaves'!$A$2:$G$144,6,0)," ")</f>
        <v xml:space="preserve"> </v>
      </c>
      <c r="J189" s="22" t="str">
        <f>IFERROR(VLOOKUP(A189,'Employee Leaves'!$A$2:$G$144,7,0)," ")</f>
        <v xml:space="preserve"> </v>
      </c>
      <c r="K189" s="9" t="str">
        <f t="shared" si="2"/>
        <v>Still Employed</v>
      </c>
    </row>
    <row r="190" spans="1:11">
      <c r="A190" s="23">
        <v>5007</v>
      </c>
      <c r="B190" s="23" t="s">
        <v>37</v>
      </c>
      <c r="C190" s="23" t="s">
        <v>39</v>
      </c>
      <c r="D190" s="23" t="s">
        <v>9</v>
      </c>
      <c r="E190" s="26">
        <v>44442</v>
      </c>
      <c r="F190" s="23"/>
      <c r="G190" s="23"/>
      <c r="H190" s="22" t="str">
        <f>IFERROR(VLOOKUP(A190,'Employee Leaves'!$A$2:$G$144,5,0)," ")</f>
        <v xml:space="preserve"> </v>
      </c>
      <c r="I190" s="22" t="str">
        <f>IFERROR(VLOOKUP(A190,'Employee Leaves'!$A$2:$G$144,6,0)," ")</f>
        <v xml:space="preserve"> </v>
      </c>
      <c r="J190" s="22" t="str">
        <f>IFERROR(VLOOKUP(A190,'Employee Leaves'!$A$2:$G$144,7,0)," ")</f>
        <v xml:space="preserve"> </v>
      </c>
      <c r="K190" s="9" t="str">
        <f t="shared" si="2"/>
        <v>Still Employed</v>
      </c>
    </row>
    <row r="191" spans="1:11">
      <c r="A191" s="23">
        <v>5008</v>
      </c>
      <c r="B191" s="23" t="s">
        <v>37</v>
      </c>
      <c r="C191" s="23" t="s">
        <v>39</v>
      </c>
      <c r="D191" s="23" t="s">
        <v>9</v>
      </c>
      <c r="E191" s="26">
        <v>44214</v>
      </c>
      <c r="F191" s="23"/>
      <c r="G191" s="23"/>
      <c r="H191" s="22" t="str">
        <f>IFERROR(VLOOKUP(A191,'Employee Leaves'!$A$2:$G$144,5,0)," ")</f>
        <v>Holiday</v>
      </c>
      <c r="I191" s="22" t="str">
        <f>IFERROR(VLOOKUP(A191,'Employee Leaves'!$A$2:$G$144,6,0)," ")</f>
        <v>May</v>
      </c>
      <c r="J191" s="22">
        <f>IFERROR(VLOOKUP(A191,'Employee Leaves'!$A$2:$G$144,7,0)," ")</f>
        <v>5</v>
      </c>
      <c r="K191" s="9" t="str">
        <f t="shared" si="2"/>
        <v>Still Employed</v>
      </c>
    </row>
    <row r="192" spans="1:11">
      <c r="A192" s="23">
        <v>5009</v>
      </c>
      <c r="B192" s="23" t="s">
        <v>37</v>
      </c>
      <c r="C192" s="23" t="s">
        <v>39</v>
      </c>
      <c r="D192" s="23" t="s">
        <v>9</v>
      </c>
      <c r="E192" s="26">
        <v>44123</v>
      </c>
      <c r="F192" s="24">
        <v>44621</v>
      </c>
      <c r="G192" s="23" t="s">
        <v>13</v>
      </c>
      <c r="H192" s="22" t="str">
        <f>IFERROR(VLOOKUP(A192,'Employee Leaves'!$A$2:$G$144,5,0)," ")</f>
        <v xml:space="preserve"> </v>
      </c>
      <c r="I192" s="22" t="str">
        <f>IFERROR(VLOOKUP(A192,'Employee Leaves'!$A$2:$G$144,6,0)," ")</f>
        <v xml:space="preserve"> </v>
      </c>
      <c r="J192" s="22" t="str">
        <f>IFERROR(VLOOKUP(A192,'Employee Leaves'!$A$2:$G$144,7,0)," ")</f>
        <v xml:space="preserve"> </v>
      </c>
      <c r="K192" s="9" t="str">
        <f t="shared" si="2"/>
        <v>Terminated</v>
      </c>
    </row>
    <row r="193" spans="1:11">
      <c r="A193" s="23">
        <v>5010</v>
      </c>
      <c r="B193" s="23" t="s">
        <v>37</v>
      </c>
      <c r="C193" s="23" t="s">
        <v>38</v>
      </c>
      <c r="D193" s="23" t="s">
        <v>16</v>
      </c>
      <c r="E193" s="26">
        <v>44447</v>
      </c>
      <c r="F193" s="24"/>
      <c r="G193" s="23"/>
      <c r="H193" s="22" t="str">
        <f>IFERROR(VLOOKUP(A193,'Employee Leaves'!$A$2:$G$144,5,0)," ")</f>
        <v xml:space="preserve"> </v>
      </c>
      <c r="I193" s="22" t="str">
        <f>IFERROR(VLOOKUP(A193,'Employee Leaves'!$A$2:$G$144,6,0)," ")</f>
        <v xml:space="preserve"> </v>
      </c>
      <c r="J193" s="22" t="str">
        <f>IFERROR(VLOOKUP(A193,'Employee Leaves'!$A$2:$G$144,7,0)," ")</f>
        <v xml:space="preserve"> </v>
      </c>
      <c r="K193" s="9" t="str">
        <f t="shared" si="2"/>
        <v>Still Employed</v>
      </c>
    </row>
    <row r="194" spans="1:11">
      <c r="A194" s="23">
        <v>5011</v>
      </c>
      <c r="B194" s="23" t="s">
        <v>37</v>
      </c>
      <c r="C194" s="23" t="s">
        <v>39</v>
      </c>
      <c r="D194" s="23" t="s">
        <v>9</v>
      </c>
      <c r="E194" s="26">
        <v>44348</v>
      </c>
      <c r="F194" s="24"/>
      <c r="G194" s="23"/>
      <c r="H194" s="22" t="str">
        <f>IFERROR(VLOOKUP(A194,'Employee Leaves'!$A$2:$G$144,5,0)," ")</f>
        <v xml:space="preserve"> </v>
      </c>
      <c r="I194" s="22" t="str">
        <f>IFERROR(VLOOKUP(A194,'Employee Leaves'!$A$2:$G$144,6,0)," ")</f>
        <v xml:space="preserve"> </v>
      </c>
      <c r="J194" s="22" t="str">
        <f>IFERROR(VLOOKUP(A194,'Employee Leaves'!$A$2:$G$144,7,0)," ")</f>
        <v xml:space="preserve"> </v>
      </c>
      <c r="K194" s="9" t="str">
        <f t="shared" si="2"/>
        <v>Still Employed</v>
      </c>
    </row>
    <row r="195" spans="1:11">
      <c r="A195" s="23">
        <v>5012</v>
      </c>
      <c r="B195" s="23" t="s">
        <v>37</v>
      </c>
      <c r="C195" s="23" t="s">
        <v>39</v>
      </c>
      <c r="D195" s="23" t="s">
        <v>9</v>
      </c>
      <c r="E195" s="26">
        <v>44403</v>
      </c>
      <c r="F195" s="24"/>
      <c r="G195" s="23"/>
      <c r="H195" s="22" t="str">
        <f>IFERROR(VLOOKUP(A195,'Employee Leaves'!$A$2:$G$144,5,0)," ")</f>
        <v>Sick</v>
      </c>
      <c r="I195" s="22" t="str">
        <f>IFERROR(VLOOKUP(A195,'Employee Leaves'!$A$2:$G$144,6,0)," ")</f>
        <v>February</v>
      </c>
      <c r="J195" s="22">
        <f>IFERROR(VLOOKUP(A195,'Employee Leaves'!$A$2:$G$144,7,0)," ")</f>
        <v>5</v>
      </c>
      <c r="K195" s="9" t="str">
        <f t="shared" ref="K195:K211" si="3">IF(ISBLANK(F195),"Still Employed","Terminated")</f>
        <v>Still Employed</v>
      </c>
    </row>
    <row r="196" spans="1:11">
      <c r="A196" s="23">
        <v>5013</v>
      </c>
      <c r="B196" s="23" t="s">
        <v>37</v>
      </c>
      <c r="C196" s="23" t="s">
        <v>39</v>
      </c>
      <c r="D196" s="23" t="s">
        <v>9</v>
      </c>
      <c r="E196" s="26">
        <v>43883</v>
      </c>
      <c r="F196" s="24">
        <v>44180</v>
      </c>
      <c r="G196" s="23" t="s">
        <v>14</v>
      </c>
      <c r="H196" s="22" t="str">
        <f>IFERROR(VLOOKUP(A196,'Employee Leaves'!$A$2:$G$144,5,0)," ")</f>
        <v xml:space="preserve"> </v>
      </c>
      <c r="I196" s="22" t="str">
        <f>IFERROR(VLOOKUP(A196,'Employee Leaves'!$A$2:$G$144,6,0)," ")</f>
        <v xml:space="preserve"> </v>
      </c>
      <c r="J196" s="22" t="str">
        <f>IFERROR(VLOOKUP(A196,'Employee Leaves'!$A$2:$G$144,7,0)," ")</f>
        <v xml:space="preserve"> </v>
      </c>
      <c r="K196" s="9" t="str">
        <f t="shared" si="3"/>
        <v>Terminated</v>
      </c>
    </row>
    <row r="197" spans="1:11">
      <c r="A197" s="23">
        <v>5014</v>
      </c>
      <c r="B197" s="23" t="s">
        <v>37</v>
      </c>
      <c r="C197" s="23" t="s">
        <v>39</v>
      </c>
      <c r="D197" s="23" t="s">
        <v>9</v>
      </c>
      <c r="E197" s="26">
        <v>43862</v>
      </c>
      <c r="F197" s="24">
        <v>44511</v>
      </c>
      <c r="G197" s="23" t="s">
        <v>14</v>
      </c>
      <c r="H197" s="22" t="str">
        <f>IFERROR(VLOOKUP(A197,'Employee Leaves'!$A$2:$G$144,5,0)," ")</f>
        <v>Sick</v>
      </c>
      <c r="I197" s="22" t="str">
        <f>IFERROR(VLOOKUP(A197,'Employee Leaves'!$A$2:$G$144,6,0)," ")</f>
        <v>January</v>
      </c>
      <c r="J197" s="22">
        <f>IFERROR(VLOOKUP(A197,'Employee Leaves'!$A$2:$G$144,7,0)," ")</f>
        <v>10</v>
      </c>
      <c r="K197" s="9" t="str">
        <f t="shared" si="3"/>
        <v>Terminated</v>
      </c>
    </row>
    <row r="198" spans="1:11">
      <c r="A198" s="23">
        <v>5015</v>
      </c>
      <c r="B198" s="23" t="s">
        <v>37</v>
      </c>
      <c r="C198" s="23" t="s">
        <v>39</v>
      </c>
      <c r="D198" s="23" t="s">
        <v>9</v>
      </c>
      <c r="E198" s="26">
        <v>44468</v>
      </c>
      <c r="F198" s="24"/>
      <c r="G198" s="23"/>
      <c r="H198" s="22" t="str">
        <f>IFERROR(VLOOKUP(A198,'Employee Leaves'!$A$2:$G$144,5,0)," ")</f>
        <v xml:space="preserve"> </v>
      </c>
      <c r="I198" s="22" t="str">
        <f>IFERROR(VLOOKUP(A198,'Employee Leaves'!$A$2:$G$144,6,0)," ")</f>
        <v xml:space="preserve"> </v>
      </c>
      <c r="J198" s="22" t="str">
        <f>IFERROR(VLOOKUP(A198,'Employee Leaves'!$A$2:$G$144,7,0)," ")</f>
        <v xml:space="preserve"> </v>
      </c>
      <c r="K198" s="9" t="str">
        <f t="shared" si="3"/>
        <v>Still Employed</v>
      </c>
    </row>
    <row r="199" spans="1:11">
      <c r="A199" s="23">
        <v>5016</v>
      </c>
      <c r="B199" s="23" t="s">
        <v>37</v>
      </c>
      <c r="C199" s="23" t="s">
        <v>38</v>
      </c>
      <c r="D199" s="23" t="s">
        <v>9</v>
      </c>
      <c r="E199" s="26">
        <v>44652</v>
      </c>
      <c r="F199" s="24"/>
      <c r="G199" s="23"/>
      <c r="H199" s="22" t="str">
        <f>IFERROR(VLOOKUP(A199,'Employee Leaves'!$A$2:$G$144,5,0)," ")</f>
        <v>Others</v>
      </c>
      <c r="I199" s="22" t="str">
        <f>IFERROR(VLOOKUP(A199,'Employee Leaves'!$A$2:$G$144,6,0)," ")</f>
        <v>May</v>
      </c>
      <c r="J199" s="22">
        <f>IFERROR(VLOOKUP(A199,'Employee Leaves'!$A$2:$G$144,7,0)," ")</f>
        <v>3</v>
      </c>
      <c r="K199" s="9" t="str">
        <f t="shared" si="3"/>
        <v>Still Employed</v>
      </c>
    </row>
    <row r="200" spans="1:11">
      <c r="A200" s="23">
        <v>5017</v>
      </c>
      <c r="B200" s="23" t="s">
        <v>37</v>
      </c>
      <c r="C200" s="23" t="s">
        <v>39</v>
      </c>
      <c r="D200" s="23" t="s">
        <v>9</v>
      </c>
      <c r="E200" s="26">
        <v>44058</v>
      </c>
      <c r="F200" s="24"/>
      <c r="G200" s="23"/>
      <c r="H200" s="22" t="str">
        <f>IFERROR(VLOOKUP(A200,'Employee Leaves'!$A$2:$G$144,5,0)," ")</f>
        <v>Holiday</v>
      </c>
      <c r="I200" s="22" t="str">
        <f>IFERROR(VLOOKUP(A200,'Employee Leaves'!$A$2:$G$144,6,0)," ")</f>
        <v>May</v>
      </c>
      <c r="J200" s="22">
        <f>IFERROR(VLOOKUP(A200,'Employee Leaves'!$A$2:$G$144,7,0)," ")</f>
        <v>7</v>
      </c>
      <c r="K200" s="9" t="str">
        <f t="shared" si="3"/>
        <v>Still Employed</v>
      </c>
    </row>
    <row r="201" spans="1:11">
      <c r="A201" s="23">
        <v>5018</v>
      </c>
      <c r="B201" s="23" t="s">
        <v>37</v>
      </c>
      <c r="C201" s="23" t="s">
        <v>38</v>
      </c>
      <c r="D201" s="23" t="s">
        <v>9</v>
      </c>
      <c r="E201" s="26">
        <v>44536</v>
      </c>
      <c r="F201" s="24">
        <v>44680</v>
      </c>
      <c r="G201" s="23" t="s">
        <v>14</v>
      </c>
      <c r="H201" s="22" t="str">
        <f>IFERROR(VLOOKUP(A201,'Employee Leaves'!$A$2:$G$144,5,0)," ")</f>
        <v xml:space="preserve"> </v>
      </c>
      <c r="I201" s="22" t="str">
        <f>IFERROR(VLOOKUP(A201,'Employee Leaves'!$A$2:$G$144,6,0)," ")</f>
        <v xml:space="preserve"> </v>
      </c>
      <c r="J201" s="22" t="str">
        <f>IFERROR(VLOOKUP(A201,'Employee Leaves'!$A$2:$G$144,7,0)," ")</f>
        <v xml:space="preserve"> </v>
      </c>
      <c r="K201" s="9" t="str">
        <f t="shared" si="3"/>
        <v>Terminated</v>
      </c>
    </row>
    <row r="202" spans="1:11">
      <c r="A202" s="23">
        <v>5019</v>
      </c>
      <c r="B202" s="23" t="s">
        <v>37</v>
      </c>
      <c r="C202" s="23" t="s">
        <v>39</v>
      </c>
      <c r="D202" s="23" t="s">
        <v>9</v>
      </c>
      <c r="E202" s="26">
        <v>44606</v>
      </c>
      <c r="F202" s="24">
        <v>44682</v>
      </c>
      <c r="G202" s="23" t="s">
        <v>13</v>
      </c>
      <c r="H202" s="22" t="str">
        <f>IFERROR(VLOOKUP(A202,'Employee Leaves'!$A$2:$G$144,5,0)," ")</f>
        <v xml:space="preserve"> </v>
      </c>
      <c r="I202" s="22" t="str">
        <f>IFERROR(VLOOKUP(A202,'Employee Leaves'!$A$2:$G$144,6,0)," ")</f>
        <v xml:space="preserve"> </v>
      </c>
      <c r="J202" s="22" t="str">
        <f>IFERROR(VLOOKUP(A202,'Employee Leaves'!$A$2:$G$144,7,0)," ")</f>
        <v xml:space="preserve"> </v>
      </c>
      <c r="K202" s="9" t="str">
        <f t="shared" si="3"/>
        <v>Terminated</v>
      </c>
    </row>
    <row r="203" spans="1:11">
      <c r="A203" s="23">
        <v>5020</v>
      </c>
      <c r="B203" s="23" t="s">
        <v>37</v>
      </c>
      <c r="C203" s="23" t="s">
        <v>38</v>
      </c>
      <c r="D203" s="23" t="s">
        <v>9</v>
      </c>
      <c r="E203" s="26">
        <v>44436</v>
      </c>
      <c r="F203" s="24"/>
      <c r="G203" s="23"/>
      <c r="H203" s="22" t="str">
        <f>IFERROR(VLOOKUP(A203,'Employee Leaves'!$A$2:$G$144,5,0)," ")</f>
        <v>Sick</v>
      </c>
      <c r="I203" s="22" t="str">
        <f>IFERROR(VLOOKUP(A203,'Employee Leaves'!$A$2:$G$144,6,0)," ")</f>
        <v>May</v>
      </c>
      <c r="J203" s="22">
        <f>IFERROR(VLOOKUP(A203,'Employee Leaves'!$A$2:$G$144,7,0)," ")</f>
        <v>5</v>
      </c>
      <c r="K203" s="9" t="str">
        <f t="shared" si="3"/>
        <v>Still Employed</v>
      </c>
    </row>
    <row r="204" spans="1:11">
      <c r="A204" s="23">
        <v>5021</v>
      </c>
      <c r="B204" s="23" t="s">
        <v>37</v>
      </c>
      <c r="C204" s="23" t="s">
        <v>39</v>
      </c>
      <c r="D204" s="23" t="s">
        <v>9</v>
      </c>
      <c r="E204" s="26">
        <v>44569</v>
      </c>
      <c r="F204" s="24"/>
      <c r="G204" s="23"/>
      <c r="H204" s="22" t="str">
        <f>IFERROR(VLOOKUP(A204,'Employee Leaves'!$A$2:$G$144,5,0)," ")</f>
        <v>Sick</v>
      </c>
      <c r="I204" s="22" t="str">
        <f>IFERROR(VLOOKUP(A204,'Employee Leaves'!$A$2:$G$144,6,0)," ")</f>
        <v>February</v>
      </c>
      <c r="J204" s="22">
        <f>IFERROR(VLOOKUP(A204,'Employee Leaves'!$A$2:$G$144,7,0)," ")</f>
        <v>5</v>
      </c>
      <c r="K204" s="9" t="str">
        <f t="shared" si="3"/>
        <v>Still Employed</v>
      </c>
    </row>
    <row r="205" spans="1:11">
      <c r="A205" s="23">
        <v>5022</v>
      </c>
      <c r="B205" s="23" t="s">
        <v>37</v>
      </c>
      <c r="C205" s="23" t="s">
        <v>39</v>
      </c>
      <c r="D205" s="23" t="s">
        <v>9</v>
      </c>
      <c r="E205" s="26">
        <v>44153</v>
      </c>
      <c r="F205" s="24">
        <v>44550</v>
      </c>
      <c r="G205" s="23" t="s">
        <v>13</v>
      </c>
      <c r="H205" s="22" t="str">
        <f>IFERROR(VLOOKUP(A205,'Employee Leaves'!$A$2:$G$144,5,0)," ")</f>
        <v xml:space="preserve"> </v>
      </c>
      <c r="I205" s="22" t="str">
        <f>IFERROR(VLOOKUP(A205,'Employee Leaves'!$A$2:$G$144,6,0)," ")</f>
        <v xml:space="preserve"> </v>
      </c>
      <c r="J205" s="22" t="str">
        <f>IFERROR(VLOOKUP(A205,'Employee Leaves'!$A$2:$G$144,7,0)," ")</f>
        <v xml:space="preserve"> </v>
      </c>
      <c r="K205" s="9" t="str">
        <f t="shared" si="3"/>
        <v>Terminated</v>
      </c>
    </row>
    <row r="206" spans="1:11">
      <c r="A206" s="23">
        <v>5023</v>
      </c>
      <c r="B206" s="23" t="s">
        <v>37</v>
      </c>
      <c r="C206" s="23" t="s">
        <v>38</v>
      </c>
      <c r="D206" s="23" t="s">
        <v>9</v>
      </c>
      <c r="E206" s="26">
        <v>44506</v>
      </c>
      <c r="F206" s="24"/>
      <c r="G206" s="23"/>
      <c r="H206" s="22" t="str">
        <f>IFERROR(VLOOKUP(A206,'Employee Leaves'!$A$2:$G$144,5,0)," ")</f>
        <v>Sick</v>
      </c>
      <c r="I206" s="22" t="str">
        <f>IFERROR(VLOOKUP(A206,'Employee Leaves'!$A$2:$G$144,6,0)," ")</f>
        <v>May</v>
      </c>
      <c r="J206" s="22">
        <f>IFERROR(VLOOKUP(A206,'Employee Leaves'!$A$2:$G$144,7,0)," ")</f>
        <v>9</v>
      </c>
      <c r="K206" s="9" t="str">
        <f t="shared" si="3"/>
        <v>Still Employed</v>
      </c>
    </row>
    <row r="207" spans="1:11">
      <c r="A207" s="23">
        <v>5024</v>
      </c>
      <c r="B207" s="23" t="s">
        <v>37</v>
      </c>
      <c r="C207" s="23" t="s">
        <v>38</v>
      </c>
      <c r="D207" s="23" t="s">
        <v>17</v>
      </c>
      <c r="E207" s="26">
        <v>44301</v>
      </c>
      <c r="F207" s="24"/>
      <c r="G207" s="23"/>
      <c r="H207" s="22" t="str">
        <f>IFERROR(VLOOKUP(A207,'Employee Leaves'!$A$2:$G$144,5,0)," ")</f>
        <v>Holiday</v>
      </c>
      <c r="I207" s="22" t="str">
        <f>IFERROR(VLOOKUP(A207,'Employee Leaves'!$A$2:$G$144,6,0)," ")</f>
        <v>June</v>
      </c>
      <c r="J207" s="22">
        <f>IFERROR(VLOOKUP(A207,'Employee Leaves'!$A$2:$G$144,7,0)," ")</f>
        <v>6</v>
      </c>
      <c r="K207" s="9" t="str">
        <f t="shared" si="3"/>
        <v>Still Employed</v>
      </c>
    </row>
    <row r="208" spans="1:11">
      <c r="A208" s="23">
        <v>5025</v>
      </c>
      <c r="B208" s="23" t="s">
        <v>37</v>
      </c>
      <c r="C208" s="23" t="s">
        <v>39</v>
      </c>
      <c r="D208" s="23" t="s">
        <v>9</v>
      </c>
      <c r="E208" s="26">
        <v>44428</v>
      </c>
      <c r="F208" s="24">
        <v>44576</v>
      </c>
      <c r="G208" s="23" t="s">
        <v>14</v>
      </c>
      <c r="H208" s="22" t="str">
        <f>IFERROR(VLOOKUP(A208,'Employee Leaves'!$A$2:$G$144,5,0)," ")</f>
        <v xml:space="preserve"> </v>
      </c>
      <c r="I208" s="22" t="str">
        <f>IFERROR(VLOOKUP(A208,'Employee Leaves'!$A$2:$G$144,6,0)," ")</f>
        <v xml:space="preserve"> </v>
      </c>
      <c r="J208" s="22" t="str">
        <f>IFERROR(VLOOKUP(A208,'Employee Leaves'!$A$2:$G$144,7,0)," ")</f>
        <v xml:space="preserve"> </v>
      </c>
      <c r="K208" s="9" t="str">
        <f t="shared" si="3"/>
        <v>Terminated</v>
      </c>
    </row>
    <row r="209" spans="1:11">
      <c r="A209" s="23">
        <v>5026</v>
      </c>
      <c r="B209" s="23" t="s">
        <v>37</v>
      </c>
      <c r="C209" s="23" t="s">
        <v>39</v>
      </c>
      <c r="D209" s="23" t="s">
        <v>17</v>
      </c>
      <c r="E209" s="26">
        <v>44319</v>
      </c>
      <c r="F209" s="24"/>
      <c r="G209" s="23"/>
      <c r="H209" s="22" t="str">
        <f>IFERROR(VLOOKUP(A209,'Employee Leaves'!$A$2:$G$144,5,0)," ")</f>
        <v>Sick</v>
      </c>
      <c r="I209" s="22" t="str">
        <f>IFERROR(VLOOKUP(A209,'Employee Leaves'!$A$2:$G$144,6,0)," ")</f>
        <v>May</v>
      </c>
      <c r="J209" s="22">
        <f>IFERROR(VLOOKUP(A209,'Employee Leaves'!$A$2:$G$144,7,0)," ")</f>
        <v>7</v>
      </c>
      <c r="K209" s="9" t="str">
        <f t="shared" si="3"/>
        <v>Still Employed</v>
      </c>
    </row>
    <row r="210" spans="1:11">
      <c r="A210" s="23">
        <v>5027</v>
      </c>
      <c r="B210" s="23" t="s">
        <v>37</v>
      </c>
      <c r="C210" s="23" t="s">
        <v>39</v>
      </c>
      <c r="D210" s="23" t="s">
        <v>17</v>
      </c>
      <c r="E210" s="26">
        <v>44265</v>
      </c>
      <c r="F210" s="24"/>
      <c r="G210" s="23"/>
      <c r="H210" s="22" t="str">
        <f>IFERROR(VLOOKUP(A210,'Employee Leaves'!$A$2:$G$144,5,0)," ")</f>
        <v>Holiday</v>
      </c>
      <c r="I210" s="22" t="str">
        <f>IFERROR(VLOOKUP(A210,'Employee Leaves'!$A$2:$G$144,6,0)," ")</f>
        <v>June</v>
      </c>
      <c r="J210" s="22">
        <f>IFERROR(VLOOKUP(A210,'Employee Leaves'!$A$2:$G$144,7,0)," ")</f>
        <v>8</v>
      </c>
      <c r="K210" s="9" t="str">
        <f t="shared" si="3"/>
        <v>Still Employed</v>
      </c>
    </row>
    <row r="211" spans="1:11">
      <c r="A211" s="23">
        <v>5028</v>
      </c>
      <c r="B211" s="23" t="s">
        <v>37</v>
      </c>
      <c r="C211" s="23" t="s">
        <v>38</v>
      </c>
      <c r="D211" s="23" t="s">
        <v>17</v>
      </c>
      <c r="E211" s="26">
        <v>44165</v>
      </c>
      <c r="F211" s="24"/>
      <c r="G211" s="23"/>
      <c r="H211" s="22" t="str">
        <f>IFERROR(VLOOKUP(A211,'Employee Leaves'!$A$2:$G$144,5,0)," ")</f>
        <v>Paternity Leave</v>
      </c>
      <c r="I211" s="22" t="str">
        <f>IFERROR(VLOOKUP(A211,'Employee Leaves'!$A$2:$G$144,6,0)," ")</f>
        <v>January</v>
      </c>
      <c r="J211" s="22">
        <f>IFERROR(VLOOKUP(A211,'Employee Leaves'!$A$2:$G$144,7,0)," ")</f>
        <v>16</v>
      </c>
      <c r="K211" s="9" t="str">
        <f t="shared" si="3"/>
        <v>Still Employed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"/>
  <sheetViews>
    <sheetView topLeftCell="G1" workbookViewId="0">
      <selection activeCell="L38" sqref="L38"/>
    </sheetView>
  </sheetViews>
  <sheetFormatPr baseColWidth="10" defaultColWidth="12.6640625" defaultRowHeight="15.75" customHeight="1"/>
  <cols>
    <col min="1" max="1" width="35.5" customWidth="1"/>
    <col min="2" max="17" width="21.1640625" customWidth="1"/>
  </cols>
  <sheetData>
    <row r="1" spans="1:17" ht="15.75" customHeight="1">
      <c r="A1" s="6" t="s">
        <v>0</v>
      </c>
      <c r="B1" s="2">
        <v>1006</v>
      </c>
      <c r="C1" s="2">
        <v>1012</v>
      </c>
      <c r="D1" s="2">
        <v>2004</v>
      </c>
      <c r="E1" s="2">
        <v>3001</v>
      </c>
      <c r="F1" s="2">
        <v>4034</v>
      </c>
      <c r="G1" s="2">
        <v>4051</v>
      </c>
      <c r="H1" s="2">
        <v>4063</v>
      </c>
      <c r="I1" s="2">
        <v>4065</v>
      </c>
      <c r="J1" s="2">
        <v>4087</v>
      </c>
      <c r="K1" s="2">
        <v>4103</v>
      </c>
      <c r="L1" s="2">
        <v>4109</v>
      </c>
      <c r="M1" s="2">
        <v>4113</v>
      </c>
      <c r="N1" s="2">
        <v>5003</v>
      </c>
      <c r="O1" s="2">
        <v>5009</v>
      </c>
      <c r="P1" s="2">
        <v>5019</v>
      </c>
      <c r="Q1" s="2">
        <v>5022</v>
      </c>
    </row>
    <row r="2" spans="1:17" ht="15.75" customHeight="1">
      <c r="A2" s="6" t="s">
        <v>40</v>
      </c>
      <c r="B2" s="2" t="s">
        <v>41</v>
      </c>
      <c r="C2" s="2" t="s">
        <v>42</v>
      </c>
      <c r="D2" s="2" t="s">
        <v>43</v>
      </c>
      <c r="E2" s="2" t="s">
        <v>42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41</v>
      </c>
      <c r="K2" s="2" t="s">
        <v>41</v>
      </c>
      <c r="L2" s="2" t="s">
        <v>42</v>
      </c>
      <c r="M2" s="2" t="s">
        <v>41</v>
      </c>
      <c r="N2" s="2" t="s">
        <v>42</v>
      </c>
      <c r="O2" s="2" t="s">
        <v>41</v>
      </c>
      <c r="P2" s="2" t="s">
        <v>44</v>
      </c>
      <c r="Q2" s="2" t="s">
        <v>45</v>
      </c>
    </row>
    <row r="3" spans="1:17" ht="15.75" customHeight="1">
      <c r="A3" s="6" t="s">
        <v>46</v>
      </c>
      <c r="B3" s="2" t="s">
        <v>42</v>
      </c>
      <c r="C3" s="2" t="s">
        <v>42</v>
      </c>
      <c r="D3" s="2" t="s">
        <v>45</v>
      </c>
      <c r="E3" s="2" t="s">
        <v>45</v>
      </c>
      <c r="F3" s="2" t="s">
        <v>41</v>
      </c>
      <c r="G3" s="2" t="s">
        <v>42</v>
      </c>
      <c r="H3" s="2" t="s">
        <v>41</v>
      </c>
      <c r="I3" s="2" t="s">
        <v>44</v>
      </c>
      <c r="J3" s="2" t="s">
        <v>41</v>
      </c>
      <c r="K3" s="2" t="s">
        <v>42</v>
      </c>
      <c r="L3" s="2" t="s">
        <v>42</v>
      </c>
      <c r="M3" s="2" t="s">
        <v>41</v>
      </c>
      <c r="N3" s="2" t="s">
        <v>41</v>
      </c>
      <c r="O3" s="2" t="s">
        <v>42</v>
      </c>
      <c r="P3" s="2" t="s">
        <v>44</v>
      </c>
      <c r="Q3" s="2" t="s">
        <v>42</v>
      </c>
    </row>
    <row r="4" spans="1:17" ht="15.75" customHeight="1">
      <c r="A4" s="6" t="s">
        <v>47</v>
      </c>
      <c r="B4" s="2" t="s">
        <v>42</v>
      </c>
      <c r="C4" s="2" t="s">
        <v>42</v>
      </c>
      <c r="D4" s="2" t="s">
        <v>42</v>
      </c>
      <c r="E4" s="2" t="s">
        <v>42</v>
      </c>
      <c r="F4" s="2" t="s">
        <v>42</v>
      </c>
      <c r="G4" s="2" t="s">
        <v>41</v>
      </c>
      <c r="H4" s="2" t="s">
        <v>41</v>
      </c>
      <c r="I4" s="2" t="s">
        <v>44</v>
      </c>
      <c r="J4" s="2" t="s">
        <v>41</v>
      </c>
      <c r="K4" s="2" t="s">
        <v>41</v>
      </c>
      <c r="L4" s="2" t="s">
        <v>41</v>
      </c>
      <c r="M4" s="2" t="s">
        <v>42</v>
      </c>
      <c r="N4" s="2" t="s">
        <v>41</v>
      </c>
      <c r="O4" s="2" t="s">
        <v>42</v>
      </c>
      <c r="P4" s="2" t="s">
        <v>44</v>
      </c>
      <c r="Q4" s="2" t="s">
        <v>41</v>
      </c>
    </row>
    <row r="5" spans="1:17" ht="15.75" customHeight="1">
      <c r="A5" s="6" t="s">
        <v>48</v>
      </c>
      <c r="B5" s="2" t="s">
        <v>41</v>
      </c>
      <c r="C5" s="2" t="s">
        <v>41</v>
      </c>
      <c r="D5" s="2" t="s">
        <v>42</v>
      </c>
      <c r="E5" s="2" t="s">
        <v>42</v>
      </c>
      <c r="F5" s="2" t="s">
        <v>41</v>
      </c>
      <c r="G5" s="2" t="s">
        <v>41</v>
      </c>
      <c r="H5" s="2" t="s">
        <v>42</v>
      </c>
      <c r="I5" s="2" t="s">
        <v>44</v>
      </c>
      <c r="J5" s="2" t="s">
        <v>42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41</v>
      </c>
      <c r="P5" s="2" t="s">
        <v>44</v>
      </c>
      <c r="Q5" s="2" t="s">
        <v>45</v>
      </c>
    </row>
    <row r="6" spans="1:17" ht="15.75" customHeight="1">
      <c r="A6" s="6" t="s">
        <v>49</v>
      </c>
      <c r="B6" s="2" t="s">
        <v>41</v>
      </c>
      <c r="C6" s="2" t="s">
        <v>41</v>
      </c>
      <c r="D6" s="2" t="s">
        <v>42</v>
      </c>
      <c r="E6" s="2" t="s">
        <v>41</v>
      </c>
      <c r="F6" s="2" t="s">
        <v>41</v>
      </c>
      <c r="G6" s="2" t="s">
        <v>42</v>
      </c>
      <c r="H6" s="2" t="s">
        <v>42</v>
      </c>
      <c r="I6" s="2" t="s">
        <v>44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42</v>
      </c>
      <c r="O6" s="2" t="s">
        <v>42</v>
      </c>
      <c r="P6" s="2" t="s">
        <v>44</v>
      </c>
      <c r="Q6" s="2" t="s">
        <v>43</v>
      </c>
    </row>
    <row r="7" spans="1:17" ht="15.75" customHeight="1">
      <c r="A7" s="6" t="s">
        <v>50</v>
      </c>
      <c r="B7" s="2" t="s">
        <v>42</v>
      </c>
      <c r="C7" s="2" t="s">
        <v>41</v>
      </c>
      <c r="D7" s="2" t="s">
        <v>51</v>
      </c>
      <c r="E7" s="2" t="s">
        <v>41</v>
      </c>
      <c r="F7" s="2" t="s">
        <v>43</v>
      </c>
      <c r="G7" s="2" t="s">
        <v>41</v>
      </c>
      <c r="H7" s="2" t="s">
        <v>51</v>
      </c>
      <c r="I7" s="2" t="s">
        <v>44</v>
      </c>
      <c r="J7" s="2" t="s">
        <v>42</v>
      </c>
      <c r="K7" s="2" t="s">
        <v>43</v>
      </c>
      <c r="L7" s="2" t="s">
        <v>42</v>
      </c>
      <c r="M7" s="2" t="s">
        <v>42</v>
      </c>
      <c r="N7" s="2" t="s">
        <v>42</v>
      </c>
      <c r="O7" s="2" t="s">
        <v>43</v>
      </c>
      <c r="P7" s="2" t="s">
        <v>44</v>
      </c>
      <c r="Q7" s="2" t="s">
        <v>51</v>
      </c>
    </row>
    <row r="8" spans="1:17" ht="15.75" customHeight="1">
      <c r="A8" s="6" t="s">
        <v>52</v>
      </c>
      <c r="B8" s="2" t="s">
        <v>42</v>
      </c>
      <c r="C8" s="2" t="s">
        <v>43</v>
      </c>
      <c r="D8" s="2" t="s">
        <v>41</v>
      </c>
      <c r="E8" s="2" t="s">
        <v>42</v>
      </c>
      <c r="F8" s="2" t="s">
        <v>42</v>
      </c>
      <c r="G8" s="2" t="s">
        <v>41</v>
      </c>
      <c r="H8" s="2" t="s">
        <v>41</v>
      </c>
      <c r="I8" s="2" t="s">
        <v>44</v>
      </c>
      <c r="J8" s="2" t="s">
        <v>42</v>
      </c>
      <c r="K8" s="2" t="s">
        <v>42</v>
      </c>
      <c r="L8" s="2" t="s">
        <v>42</v>
      </c>
      <c r="M8" s="2" t="s">
        <v>42</v>
      </c>
      <c r="N8" s="2" t="s">
        <v>43</v>
      </c>
      <c r="O8" s="2" t="s">
        <v>43</v>
      </c>
      <c r="P8" s="2" t="s">
        <v>44</v>
      </c>
      <c r="Q8" s="2" t="s">
        <v>41</v>
      </c>
    </row>
    <row r="9" spans="1:17" ht="15.75" customHeight="1">
      <c r="A9" s="6" t="s">
        <v>53</v>
      </c>
      <c r="B9" s="2" t="s">
        <v>42</v>
      </c>
      <c r="C9" s="2" t="s">
        <v>42</v>
      </c>
      <c r="D9" s="2" t="s">
        <v>42</v>
      </c>
      <c r="E9" s="2" t="s">
        <v>42</v>
      </c>
      <c r="F9" s="2" t="s">
        <v>45</v>
      </c>
      <c r="G9" s="2" t="s">
        <v>42</v>
      </c>
      <c r="H9" s="2" t="s">
        <v>42</v>
      </c>
      <c r="I9" s="2" t="s">
        <v>44</v>
      </c>
      <c r="J9" s="2" t="s">
        <v>42</v>
      </c>
      <c r="K9" s="2" t="s">
        <v>45</v>
      </c>
      <c r="L9" s="2" t="s">
        <v>42</v>
      </c>
      <c r="M9" s="2" t="s">
        <v>42</v>
      </c>
      <c r="N9" s="2" t="s">
        <v>41</v>
      </c>
      <c r="O9" s="2" t="s">
        <v>42</v>
      </c>
      <c r="P9" s="2" t="s">
        <v>44</v>
      </c>
      <c r="Q9" s="2" t="s">
        <v>41</v>
      </c>
    </row>
    <row r="10" spans="1:17" ht="15.75" customHeight="1">
      <c r="A10" s="6" t="s">
        <v>54</v>
      </c>
      <c r="B10" s="2" t="s">
        <v>45</v>
      </c>
      <c r="C10" s="2" t="s">
        <v>42</v>
      </c>
      <c r="D10" s="2" t="s">
        <v>45</v>
      </c>
      <c r="E10" s="2" t="s">
        <v>45</v>
      </c>
      <c r="F10" s="2" t="s">
        <v>42</v>
      </c>
      <c r="G10" s="2" t="s">
        <v>45</v>
      </c>
      <c r="H10" s="2" t="s">
        <v>42</v>
      </c>
      <c r="I10" s="2" t="s">
        <v>44</v>
      </c>
      <c r="J10" s="2" t="s">
        <v>42</v>
      </c>
      <c r="K10" s="2" t="s">
        <v>42</v>
      </c>
      <c r="L10" s="2" t="s">
        <v>42</v>
      </c>
      <c r="M10" s="2" t="s">
        <v>45</v>
      </c>
      <c r="N10" s="2" t="s">
        <v>42</v>
      </c>
      <c r="O10" s="2" t="s">
        <v>42</v>
      </c>
      <c r="P10" s="2" t="s">
        <v>44</v>
      </c>
      <c r="Q10" s="2" t="s">
        <v>42</v>
      </c>
    </row>
    <row r="11" spans="1:17" ht="15.75" customHeight="1">
      <c r="A11" s="6" t="s">
        <v>55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45</v>
      </c>
      <c r="I11" s="2" t="s">
        <v>44</v>
      </c>
      <c r="J11" s="2" t="s">
        <v>42</v>
      </c>
      <c r="K11" s="2" t="s">
        <v>42</v>
      </c>
      <c r="L11" s="2" t="s">
        <v>42</v>
      </c>
      <c r="M11" s="2" t="s">
        <v>45</v>
      </c>
      <c r="N11" s="2" t="s">
        <v>42</v>
      </c>
      <c r="O11" s="2" t="s">
        <v>42</v>
      </c>
      <c r="P11" s="2" t="s">
        <v>44</v>
      </c>
      <c r="Q11" s="2" t="s">
        <v>42</v>
      </c>
    </row>
    <row r="12" spans="1:17" ht="15.75" customHeight="1">
      <c r="A12" s="6" t="s">
        <v>56</v>
      </c>
      <c r="B12" s="2" t="s">
        <v>42</v>
      </c>
      <c r="C12" s="2" t="s">
        <v>45</v>
      </c>
      <c r="D12" s="2" t="s">
        <v>45</v>
      </c>
      <c r="E12" s="2" t="s">
        <v>42</v>
      </c>
      <c r="F12" s="2" t="s">
        <v>41</v>
      </c>
      <c r="G12" s="2" t="s">
        <v>42</v>
      </c>
      <c r="H12" s="2" t="s">
        <v>42</v>
      </c>
      <c r="I12" s="2" t="s">
        <v>44</v>
      </c>
      <c r="J12" s="2" t="s">
        <v>42</v>
      </c>
      <c r="K12" s="2" t="s">
        <v>45</v>
      </c>
      <c r="L12" s="2" t="s">
        <v>45</v>
      </c>
      <c r="M12" s="2" t="s">
        <v>42</v>
      </c>
      <c r="N12" s="2" t="s">
        <v>45</v>
      </c>
      <c r="O12" s="2" t="s">
        <v>42</v>
      </c>
      <c r="P12" s="2" t="s">
        <v>44</v>
      </c>
      <c r="Q12" s="2" t="s">
        <v>45</v>
      </c>
    </row>
    <row r="13" spans="1:17" ht="15.75" customHeight="1">
      <c r="A13" s="6" t="s">
        <v>57</v>
      </c>
      <c r="B13" s="2" t="s">
        <v>42</v>
      </c>
      <c r="C13" s="2" t="s">
        <v>42</v>
      </c>
      <c r="D13" s="2" t="s">
        <v>42</v>
      </c>
      <c r="E13" s="2" t="s">
        <v>42</v>
      </c>
      <c r="F13" s="2" t="s">
        <v>42</v>
      </c>
      <c r="G13" s="2" t="s">
        <v>41</v>
      </c>
      <c r="H13" s="2" t="s">
        <v>42</v>
      </c>
      <c r="I13" s="2" t="s">
        <v>44</v>
      </c>
      <c r="J13" s="2" t="s">
        <v>42</v>
      </c>
      <c r="K13" s="2" t="s">
        <v>42</v>
      </c>
      <c r="L13" s="2" t="s">
        <v>42</v>
      </c>
      <c r="M13" s="2" t="s">
        <v>42</v>
      </c>
      <c r="N13" s="2" t="s">
        <v>42</v>
      </c>
      <c r="O13" s="2" t="s">
        <v>41</v>
      </c>
      <c r="P13" s="2" t="s">
        <v>44</v>
      </c>
      <c r="Q13" s="2" t="s">
        <v>42</v>
      </c>
    </row>
    <row r="14" spans="1:17" ht="15.75" customHeight="1">
      <c r="A14" s="6" t="s">
        <v>58</v>
      </c>
      <c r="B14" s="2" t="s">
        <v>45</v>
      </c>
      <c r="C14" s="2" t="s">
        <v>42</v>
      </c>
      <c r="D14" s="2" t="s">
        <v>42</v>
      </c>
      <c r="E14" s="2" t="s">
        <v>45</v>
      </c>
      <c r="F14" s="2" t="s">
        <v>42</v>
      </c>
      <c r="G14" s="2" t="s">
        <v>42</v>
      </c>
      <c r="H14" s="2" t="s">
        <v>41</v>
      </c>
      <c r="I14" s="2" t="s">
        <v>44</v>
      </c>
      <c r="J14" s="2" t="s">
        <v>42</v>
      </c>
      <c r="K14" s="2" t="s">
        <v>42</v>
      </c>
      <c r="L14" s="2" t="s">
        <v>42</v>
      </c>
      <c r="M14" s="2" t="s">
        <v>41</v>
      </c>
      <c r="N14" s="2" t="s">
        <v>41</v>
      </c>
      <c r="O14" s="2" t="s">
        <v>42</v>
      </c>
      <c r="P14" s="2" t="s">
        <v>44</v>
      </c>
      <c r="Q14" s="2" t="s">
        <v>42</v>
      </c>
    </row>
    <row r="15" spans="1:17" ht="15.75" customHeight="1">
      <c r="A15" s="6" t="s">
        <v>59</v>
      </c>
      <c r="B15" s="2" t="s">
        <v>42</v>
      </c>
      <c r="C15" s="2" t="s">
        <v>41</v>
      </c>
      <c r="D15" s="2" t="s">
        <v>42</v>
      </c>
      <c r="E15" s="2" t="s">
        <v>43</v>
      </c>
      <c r="F15" s="2" t="s">
        <v>42</v>
      </c>
      <c r="G15" s="2" t="s">
        <v>42</v>
      </c>
      <c r="H15" s="2" t="s">
        <v>45</v>
      </c>
      <c r="I15" s="2" t="s">
        <v>44</v>
      </c>
      <c r="J15" s="2" t="s">
        <v>42</v>
      </c>
      <c r="K15" s="2" t="s">
        <v>41</v>
      </c>
      <c r="L15" s="2" t="s">
        <v>42</v>
      </c>
      <c r="M15" s="2" t="s">
        <v>42</v>
      </c>
      <c r="N15" s="2" t="s">
        <v>42</v>
      </c>
      <c r="O15" s="2" t="s">
        <v>42</v>
      </c>
      <c r="P15" s="2" t="s">
        <v>44</v>
      </c>
      <c r="Q15" s="2" t="s">
        <v>42</v>
      </c>
    </row>
    <row r="16" spans="1:17" ht="15.75" customHeight="1">
      <c r="A16" s="6" t="s">
        <v>60</v>
      </c>
      <c r="B16" s="2" t="s">
        <v>42</v>
      </c>
      <c r="C16" s="2" t="s">
        <v>45</v>
      </c>
      <c r="D16" s="2" t="s">
        <v>42</v>
      </c>
      <c r="E16" s="2" t="s">
        <v>41</v>
      </c>
      <c r="F16" s="2" t="s">
        <v>42</v>
      </c>
      <c r="G16" s="2" t="s">
        <v>45</v>
      </c>
      <c r="H16" s="2" t="s">
        <v>45</v>
      </c>
      <c r="I16" s="2" t="s">
        <v>44</v>
      </c>
      <c r="J16" s="2" t="s">
        <v>45</v>
      </c>
      <c r="K16" s="2" t="s">
        <v>42</v>
      </c>
      <c r="L16" s="2" t="s">
        <v>45</v>
      </c>
      <c r="M16" s="2" t="s">
        <v>42</v>
      </c>
      <c r="N16" s="2" t="s">
        <v>45</v>
      </c>
      <c r="O16" s="2" t="s">
        <v>42</v>
      </c>
      <c r="P16" s="2" t="s">
        <v>44</v>
      </c>
      <c r="Q16" s="2" t="s">
        <v>45</v>
      </c>
    </row>
    <row r="17" spans="1:17" ht="15.75" customHeight="1">
      <c r="A17" s="6" t="s">
        <v>61</v>
      </c>
      <c r="B17" s="2" t="s">
        <v>42</v>
      </c>
      <c r="C17" s="2" t="s">
        <v>42</v>
      </c>
      <c r="D17" s="2" t="s">
        <v>42</v>
      </c>
      <c r="E17" s="2" t="s">
        <v>42</v>
      </c>
      <c r="F17" s="2" t="s">
        <v>41</v>
      </c>
      <c r="G17" s="2" t="s">
        <v>42</v>
      </c>
      <c r="H17" s="2" t="s">
        <v>41</v>
      </c>
      <c r="I17" s="2" t="s">
        <v>44</v>
      </c>
      <c r="J17" s="2" t="s">
        <v>42</v>
      </c>
      <c r="K17" s="2" t="s">
        <v>41</v>
      </c>
      <c r="L17" s="2" t="s">
        <v>41</v>
      </c>
      <c r="M17" s="2" t="s">
        <v>42</v>
      </c>
      <c r="N17" s="2" t="s">
        <v>43</v>
      </c>
      <c r="O17" s="2" t="s">
        <v>41</v>
      </c>
      <c r="P17" s="2" t="s">
        <v>44</v>
      </c>
      <c r="Q17" s="2" t="s">
        <v>41</v>
      </c>
    </row>
    <row r="18" spans="1:17" ht="15.75" customHeight="1">
      <c r="A18" s="6" t="s">
        <v>62</v>
      </c>
      <c r="B18" s="2" t="s">
        <v>42</v>
      </c>
      <c r="C18" s="2" t="s">
        <v>42</v>
      </c>
      <c r="D18" s="2" t="s">
        <v>45</v>
      </c>
      <c r="E18" s="2" t="s">
        <v>42</v>
      </c>
      <c r="F18" s="2" t="s">
        <v>41</v>
      </c>
      <c r="G18" s="2" t="s">
        <v>41</v>
      </c>
      <c r="H18" s="2" t="s">
        <v>42</v>
      </c>
      <c r="I18" s="2" t="s">
        <v>44</v>
      </c>
      <c r="J18" s="2" t="s">
        <v>42</v>
      </c>
      <c r="K18" s="2" t="s">
        <v>42</v>
      </c>
      <c r="L18" s="2" t="s">
        <v>41</v>
      </c>
      <c r="M18" s="2" t="s">
        <v>42</v>
      </c>
      <c r="N18" s="2" t="s">
        <v>42</v>
      </c>
      <c r="O18" s="2" t="s">
        <v>45</v>
      </c>
      <c r="P18" s="2" t="s">
        <v>44</v>
      </c>
      <c r="Q18" s="2" t="s">
        <v>42</v>
      </c>
    </row>
    <row r="19" spans="1:17" ht="15.75" customHeight="1">
      <c r="A19" s="6" t="s">
        <v>63</v>
      </c>
      <c r="B19" s="2" t="s">
        <v>41</v>
      </c>
      <c r="C19" s="2" t="s">
        <v>42</v>
      </c>
      <c r="D19" s="2" t="s">
        <v>42</v>
      </c>
      <c r="E19" s="2" t="s">
        <v>45</v>
      </c>
      <c r="F19" s="2" t="s">
        <v>43</v>
      </c>
      <c r="G19" s="2" t="s">
        <v>41</v>
      </c>
      <c r="H19" s="2" t="s">
        <v>41</v>
      </c>
      <c r="I19" s="2" t="s">
        <v>44</v>
      </c>
      <c r="J19" s="2" t="s">
        <v>41</v>
      </c>
      <c r="K19" s="2" t="s">
        <v>41</v>
      </c>
      <c r="L19" s="2" t="s">
        <v>42</v>
      </c>
      <c r="M19" s="2" t="s">
        <v>41</v>
      </c>
      <c r="N19" s="2" t="s">
        <v>45</v>
      </c>
      <c r="O19" s="2" t="s">
        <v>42</v>
      </c>
      <c r="P19" s="2" t="s">
        <v>44</v>
      </c>
      <c r="Q19" s="2" t="s">
        <v>42</v>
      </c>
    </row>
    <row r="20" spans="1:17" ht="15.75" customHeight="1">
      <c r="A20" s="6" t="s">
        <v>64</v>
      </c>
      <c r="B20" s="2" t="s">
        <v>42</v>
      </c>
      <c r="C20" s="2" t="s">
        <v>43</v>
      </c>
      <c r="D20" s="2" t="s">
        <v>51</v>
      </c>
      <c r="E20" s="2" t="s">
        <v>42</v>
      </c>
      <c r="F20" s="2" t="s">
        <v>42</v>
      </c>
      <c r="G20" s="2" t="s">
        <v>43</v>
      </c>
      <c r="H20" s="2" t="s">
        <v>41</v>
      </c>
      <c r="I20" s="2" t="s">
        <v>44</v>
      </c>
      <c r="J20" s="2" t="s">
        <v>42</v>
      </c>
      <c r="K20" s="2" t="s">
        <v>42</v>
      </c>
      <c r="L20" s="2" t="s">
        <v>41</v>
      </c>
      <c r="M20" s="2" t="s">
        <v>41</v>
      </c>
      <c r="N20" s="2" t="s">
        <v>42</v>
      </c>
      <c r="O20" s="2" t="s">
        <v>42</v>
      </c>
      <c r="P20" s="2" t="s">
        <v>44</v>
      </c>
      <c r="Q20" s="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9"/>
  <sheetViews>
    <sheetView workbookViewId="0">
      <selection activeCell="M18" activeCellId="1" sqref="D1 M18"/>
    </sheetView>
  </sheetViews>
  <sheetFormatPr baseColWidth="10" defaultColWidth="12.6640625" defaultRowHeight="15.75" customHeight="1"/>
  <cols>
    <col min="1" max="1" width="16.1640625" customWidth="1"/>
    <col min="2" max="2" width="16.6640625" customWidth="1"/>
    <col min="4" max="4" width="16.6640625" customWidth="1"/>
    <col min="5" max="5" width="14.1640625" customWidth="1"/>
    <col min="6" max="6" width="16.1640625" customWidth="1"/>
  </cols>
  <sheetData>
    <row r="1" spans="1:6" ht="15.75" customHeight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ht="15.75" customHeight="1">
      <c r="A2" s="2">
        <v>11001</v>
      </c>
      <c r="B2" s="2" t="s">
        <v>71</v>
      </c>
      <c r="C2" s="2" t="s">
        <v>72</v>
      </c>
      <c r="D2" s="3">
        <v>44515</v>
      </c>
      <c r="E2" s="2" t="s">
        <v>72</v>
      </c>
      <c r="F2" s="2" t="s">
        <v>73</v>
      </c>
    </row>
    <row r="3" spans="1:6" ht="15.75" customHeight="1">
      <c r="A3" s="2">
        <f t="shared" ref="A3:A209" si="0">A2+1</f>
        <v>11002</v>
      </c>
      <c r="B3" s="2" t="s">
        <v>71</v>
      </c>
      <c r="C3" s="2" t="s">
        <v>72</v>
      </c>
      <c r="D3" s="3">
        <v>44442</v>
      </c>
      <c r="E3" s="2" t="s">
        <v>72</v>
      </c>
      <c r="F3" s="2" t="s">
        <v>74</v>
      </c>
    </row>
    <row r="4" spans="1:6" ht="15.75" customHeight="1">
      <c r="A4" s="2">
        <f t="shared" si="0"/>
        <v>11003</v>
      </c>
      <c r="B4" s="2" t="s">
        <v>75</v>
      </c>
      <c r="C4" s="2" t="s">
        <v>71</v>
      </c>
      <c r="D4" s="3">
        <v>44489</v>
      </c>
      <c r="E4" s="2" t="s">
        <v>72</v>
      </c>
      <c r="F4" s="2" t="s">
        <v>73</v>
      </c>
    </row>
    <row r="5" spans="1:6" ht="15.75" customHeight="1">
      <c r="A5" s="2">
        <f t="shared" si="0"/>
        <v>11004</v>
      </c>
      <c r="B5" s="2" t="s">
        <v>71</v>
      </c>
      <c r="C5" s="2" t="s">
        <v>72</v>
      </c>
      <c r="D5" s="3">
        <v>44368</v>
      </c>
      <c r="E5" s="2" t="s">
        <v>72</v>
      </c>
      <c r="F5" s="2" t="s">
        <v>73</v>
      </c>
    </row>
    <row r="6" spans="1:6" ht="15.75" customHeight="1">
      <c r="A6" s="2">
        <f t="shared" si="0"/>
        <v>11005</v>
      </c>
      <c r="B6" s="2" t="s">
        <v>71</v>
      </c>
      <c r="C6" s="2" t="s">
        <v>72</v>
      </c>
      <c r="D6" s="3">
        <v>44524</v>
      </c>
      <c r="E6" s="2" t="s">
        <v>72</v>
      </c>
      <c r="F6" s="2" t="s">
        <v>73</v>
      </c>
    </row>
    <row r="7" spans="1:6" ht="15.75" customHeight="1">
      <c r="A7" s="2">
        <f t="shared" si="0"/>
        <v>11006</v>
      </c>
      <c r="B7" s="2" t="s">
        <v>71</v>
      </c>
      <c r="C7" s="2" t="s">
        <v>72</v>
      </c>
      <c r="D7" s="3">
        <v>44547</v>
      </c>
      <c r="E7" s="2" t="s">
        <v>72</v>
      </c>
      <c r="F7" s="2" t="s">
        <v>73</v>
      </c>
    </row>
    <row r="8" spans="1:6" ht="15.75" customHeight="1">
      <c r="A8" s="2">
        <f t="shared" si="0"/>
        <v>11007</v>
      </c>
      <c r="B8" s="2" t="s">
        <v>71</v>
      </c>
      <c r="C8" s="2" t="s">
        <v>72</v>
      </c>
      <c r="D8" s="3">
        <v>44440</v>
      </c>
      <c r="E8" s="2" t="s">
        <v>72</v>
      </c>
      <c r="F8" s="2" t="s">
        <v>73</v>
      </c>
    </row>
    <row r="9" spans="1:6" ht="15.75" customHeight="1">
      <c r="A9" s="2">
        <f t="shared" si="0"/>
        <v>11008</v>
      </c>
      <c r="B9" s="2" t="s">
        <v>71</v>
      </c>
      <c r="C9" s="2" t="s">
        <v>72</v>
      </c>
      <c r="D9" s="3">
        <v>44549</v>
      </c>
      <c r="E9" s="2" t="s">
        <v>72</v>
      </c>
      <c r="F9" s="2" t="s">
        <v>73</v>
      </c>
    </row>
    <row r="10" spans="1:6" ht="15.75" customHeight="1">
      <c r="A10" s="2">
        <f t="shared" si="0"/>
        <v>11009</v>
      </c>
      <c r="B10" s="2" t="s">
        <v>71</v>
      </c>
      <c r="C10" s="2" t="s">
        <v>72</v>
      </c>
      <c r="D10" s="3">
        <v>44547</v>
      </c>
      <c r="E10" s="2" t="s">
        <v>72</v>
      </c>
      <c r="F10" s="2" t="s">
        <v>73</v>
      </c>
    </row>
    <row r="11" spans="1:6" ht="15.75" customHeight="1">
      <c r="A11" s="2">
        <f t="shared" si="0"/>
        <v>11010</v>
      </c>
      <c r="B11" s="2" t="s">
        <v>71</v>
      </c>
      <c r="C11" s="2" t="s">
        <v>72</v>
      </c>
      <c r="D11" s="3">
        <v>44365</v>
      </c>
      <c r="E11" s="2" t="s">
        <v>72</v>
      </c>
      <c r="F11" s="2" t="s">
        <v>73</v>
      </c>
    </row>
    <row r="12" spans="1:6" ht="15.75" customHeight="1">
      <c r="A12" s="2">
        <f t="shared" si="0"/>
        <v>11011</v>
      </c>
      <c r="B12" s="2" t="s">
        <v>71</v>
      </c>
      <c r="C12" s="2" t="s">
        <v>72</v>
      </c>
      <c r="D12" s="3">
        <v>44394</v>
      </c>
      <c r="E12" s="2" t="s">
        <v>72</v>
      </c>
      <c r="F12" s="2" t="s">
        <v>76</v>
      </c>
    </row>
    <row r="13" spans="1:6" ht="15.75" customHeight="1">
      <c r="A13" s="2">
        <f t="shared" si="0"/>
        <v>11012</v>
      </c>
      <c r="B13" s="2" t="s">
        <v>71</v>
      </c>
      <c r="C13" s="2" t="s">
        <v>72</v>
      </c>
      <c r="D13" s="3">
        <v>44384</v>
      </c>
      <c r="E13" s="2" t="s">
        <v>72</v>
      </c>
      <c r="F13" s="2" t="s">
        <v>77</v>
      </c>
    </row>
    <row r="14" spans="1:6" ht="15.75" customHeight="1">
      <c r="A14" s="2">
        <f t="shared" si="0"/>
        <v>11013</v>
      </c>
      <c r="B14" s="2" t="s">
        <v>71</v>
      </c>
      <c r="C14" s="2" t="s">
        <v>72</v>
      </c>
      <c r="D14" s="3">
        <v>44459</v>
      </c>
      <c r="E14" s="2" t="s">
        <v>72</v>
      </c>
      <c r="F14" s="2" t="s">
        <v>73</v>
      </c>
    </row>
    <row r="15" spans="1:6" ht="15.75" customHeight="1">
      <c r="A15" s="2">
        <f t="shared" si="0"/>
        <v>11014</v>
      </c>
      <c r="B15" s="2" t="s">
        <v>71</v>
      </c>
      <c r="C15" s="2" t="s">
        <v>72</v>
      </c>
      <c r="D15" s="3">
        <v>44493</v>
      </c>
      <c r="E15" s="2" t="s">
        <v>72</v>
      </c>
      <c r="F15" s="2" t="s">
        <v>78</v>
      </c>
    </row>
    <row r="16" spans="1:6" ht="15.75" customHeight="1">
      <c r="A16" s="2">
        <f t="shared" si="0"/>
        <v>11015</v>
      </c>
      <c r="B16" s="2" t="s">
        <v>71</v>
      </c>
      <c r="C16" s="2" t="s">
        <v>72</v>
      </c>
      <c r="D16" s="3">
        <v>44424</v>
      </c>
      <c r="E16" s="2" t="s">
        <v>72</v>
      </c>
      <c r="F16" s="2" t="s">
        <v>73</v>
      </c>
    </row>
    <row r="17" spans="1:6" ht="15.75" customHeight="1">
      <c r="A17" s="2">
        <f t="shared" si="0"/>
        <v>11016</v>
      </c>
      <c r="B17" s="2" t="s">
        <v>71</v>
      </c>
      <c r="C17" s="2" t="s">
        <v>72</v>
      </c>
      <c r="D17" s="3">
        <v>44402</v>
      </c>
      <c r="E17" s="2" t="s">
        <v>72</v>
      </c>
      <c r="F17" s="2" t="s">
        <v>73</v>
      </c>
    </row>
    <row r="18" spans="1:6" ht="15.75" customHeight="1">
      <c r="A18" s="2">
        <f t="shared" si="0"/>
        <v>11017</v>
      </c>
      <c r="B18" s="2" t="s">
        <v>75</v>
      </c>
      <c r="C18" s="2" t="s">
        <v>75</v>
      </c>
      <c r="D18" s="3">
        <v>44556</v>
      </c>
      <c r="E18" s="3">
        <v>44652</v>
      </c>
      <c r="F18" s="2" t="s">
        <v>73</v>
      </c>
    </row>
    <row r="19" spans="1:6" ht="15.75" customHeight="1">
      <c r="A19" s="2">
        <f t="shared" si="0"/>
        <v>11018</v>
      </c>
      <c r="B19" s="2" t="s">
        <v>71</v>
      </c>
      <c r="C19" s="2" t="s">
        <v>72</v>
      </c>
      <c r="D19" s="3">
        <v>44463</v>
      </c>
      <c r="E19" s="2" t="s">
        <v>72</v>
      </c>
      <c r="F19" s="2" t="s">
        <v>73</v>
      </c>
    </row>
    <row r="20" spans="1:6" ht="15.75" customHeight="1">
      <c r="A20" s="2">
        <f t="shared" si="0"/>
        <v>11019</v>
      </c>
      <c r="B20" s="2" t="s">
        <v>75</v>
      </c>
      <c r="C20" s="2" t="s">
        <v>75</v>
      </c>
      <c r="D20" s="3">
        <v>44355</v>
      </c>
      <c r="E20" s="3">
        <v>44413</v>
      </c>
      <c r="F20" s="2" t="s">
        <v>73</v>
      </c>
    </row>
    <row r="21" spans="1:6" ht="15.75" customHeight="1">
      <c r="A21" s="2">
        <f t="shared" si="0"/>
        <v>11020</v>
      </c>
      <c r="B21" s="2" t="s">
        <v>71</v>
      </c>
      <c r="C21" s="2" t="s">
        <v>72</v>
      </c>
      <c r="D21" s="3">
        <v>44447</v>
      </c>
      <c r="E21" s="2" t="s">
        <v>72</v>
      </c>
      <c r="F21" s="2" t="s">
        <v>78</v>
      </c>
    </row>
    <row r="22" spans="1:6" ht="15.75" customHeight="1">
      <c r="A22" s="2">
        <f t="shared" si="0"/>
        <v>11021</v>
      </c>
      <c r="B22" s="2" t="s">
        <v>71</v>
      </c>
      <c r="C22" s="2" t="s">
        <v>72</v>
      </c>
      <c r="D22" s="3">
        <v>44525</v>
      </c>
      <c r="E22" s="2" t="s">
        <v>72</v>
      </c>
      <c r="F22" s="2" t="s">
        <v>78</v>
      </c>
    </row>
    <row r="23" spans="1:6" ht="15.75" customHeight="1">
      <c r="A23" s="2">
        <f t="shared" si="0"/>
        <v>11022</v>
      </c>
      <c r="B23" s="2" t="s">
        <v>71</v>
      </c>
      <c r="C23" s="2" t="s">
        <v>72</v>
      </c>
      <c r="D23" s="3">
        <v>44400</v>
      </c>
      <c r="E23" s="2" t="s">
        <v>72</v>
      </c>
      <c r="F23" s="2" t="s">
        <v>73</v>
      </c>
    </row>
    <row r="24" spans="1:6" ht="15.75" customHeight="1">
      <c r="A24" s="2">
        <f t="shared" si="0"/>
        <v>11023</v>
      </c>
      <c r="B24" s="2" t="s">
        <v>71</v>
      </c>
      <c r="C24" s="2" t="s">
        <v>72</v>
      </c>
      <c r="D24" s="3">
        <v>44412</v>
      </c>
      <c r="E24" s="2" t="s">
        <v>72</v>
      </c>
      <c r="F24" s="2" t="s">
        <v>74</v>
      </c>
    </row>
    <row r="25" spans="1:6" ht="15.75" customHeight="1">
      <c r="A25" s="2">
        <f t="shared" si="0"/>
        <v>11024</v>
      </c>
      <c r="B25" s="2" t="s">
        <v>71</v>
      </c>
      <c r="C25" s="2" t="s">
        <v>72</v>
      </c>
      <c r="D25" s="3">
        <v>44530</v>
      </c>
      <c r="E25" s="2" t="s">
        <v>72</v>
      </c>
      <c r="F25" s="2" t="s">
        <v>73</v>
      </c>
    </row>
    <row r="26" spans="1:6" ht="15.75" customHeight="1">
      <c r="A26" s="2">
        <f t="shared" si="0"/>
        <v>11025</v>
      </c>
      <c r="B26" s="2" t="s">
        <v>71</v>
      </c>
      <c r="C26" s="2" t="s">
        <v>72</v>
      </c>
      <c r="D26" s="3">
        <v>44380</v>
      </c>
      <c r="E26" s="2" t="s">
        <v>72</v>
      </c>
      <c r="F26" s="2" t="s">
        <v>73</v>
      </c>
    </row>
    <row r="27" spans="1:6" ht="15.75" customHeight="1">
      <c r="A27" s="2">
        <f t="shared" si="0"/>
        <v>11026</v>
      </c>
      <c r="B27" s="2" t="s">
        <v>71</v>
      </c>
      <c r="C27" s="2" t="s">
        <v>72</v>
      </c>
      <c r="D27" s="3">
        <v>44473</v>
      </c>
      <c r="E27" s="2" t="s">
        <v>72</v>
      </c>
      <c r="F27" s="2" t="s">
        <v>73</v>
      </c>
    </row>
    <row r="28" spans="1:6" ht="15.75" customHeight="1">
      <c r="A28" s="2">
        <f t="shared" si="0"/>
        <v>11027</v>
      </c>
      <c r="B28" s="2" t="s">
        <v>71</v>
      </c>
      <c r="C28" s="2" t="s">
        <v>72</v>
      </c>
      <c r="D28" s="3">
        <v>44528</v>
      </c>
      <c r="E28" s="2" t="s">
        <v>72</v>
      </c>
      <c r="F28" s="2" t="s">
        <v>74</v>
      </c>
    </row>
    <row r="29" spans="1:6" ht="15.75" customHeight="1">
      <c r="A29" s="2">
        <f t="shared" si="0"/>
        <v>11028</v>
      </c>
      <c r="B29" s="2" t="s">
        <v>71</v>
      </c>
      <c r="C29" s="2" t="s">
        <v>72</v>
      </c>
      <c r="D29" s="3">
        <v>44376</v>
      </c>
      <c r="E29" s="2" t="s">
        <v>72</v>
      </c>
      <c r="F29" s="2" t="s">
        <v>74</v>
      </c>
    </row>
    <row r="30" spans="1:6" ht="15.75" customHeight="1">
      <c r="A30" s="2">
        <f t="shared" si="0"/>
        <v>11029</v>
      </c>
      <c r="B30" s="2" t="s">
        <v>71</v>
      </c>
      <c r="C30" s="2" t="s">
        <v>72</v>
      </c>
      <c r="D30" s="3">
        <v>44497</v>
      </c>
      <c r="E30" s="2" t="s">
        <v>72</v>
      </c>
      <c r="F30" s="2" t="s">
        <v>73</v>
      </c>
    </row>
    <row r="31" spans="1:6" ht="15.75" customHeight="1">
      <c r="A31" s="2">
        <f t="shared" si="0"/>
        <v>11030</v>
      </c>
      <c r="B31" s="2" t="s">
        <v>71</v>
      </c>
      <c r="C31" s="2" t="s">
        <v>72</v>
      </c>
      <c r="D31" s="3">
        <v>44444</v>
      </c>
      <c r="E31" s="2" t="s">
        <v>72</v>
      </c>
      <c r="F31" s="2" t="s">
        <v>73</v>
      </c>
    </row>
    <row r="32" spans="1:6" ht="15.75" customHeight="1">
      <c r="A32" s="2">
        <f t="shared" si="0"/>
        <v>11031</v>
      </c>
      <c r="B32" s="2" t="s">
        <v>75</v>
      </c>
      <c r="C32" s="2" t="s">
        <v>75</v>
      </c>
      <c r="D32" s="3">
        <v>44532</v>
      </c>
      <c r="E32" s="3">
        <v>44607</v>
      </c>
      <c r="F32" s="2" t="s">
        <v>73</v>
      </c>
    </row>
    <row r="33" spans="1:6" ht="15.75" customHeight="1">
      <c r="A33" s="2">
        <f t="shared" si="0"/>
        <v>11032</v>
      </c>
      <c r="B33" s="2" t="s">
        <v>71</v>
      </c>
      <c r="C33" s="2" t="s">
        <v>72</v>
      </c>
      <c r="D33" s="3">
        <v>44500</v>
      </c>
      <c r="E33" s="2" t="s">
        <v>72</v>
      </c>
      <c r="F33" s="2" t="s">
        <v>73</v>
      </c>
    </row>
    <row r="34" spans="1:6" ht="15.75" customHeight="1">
      <c r="A34" s="2">
        <f t="shared" si="0"/>
        <v>11033</v>
      </c>
      <c r="B34" s="2" t="s">
        <v>71</v>
      </c>
      <c r="C34" s="2" t="s">
        <v>72</v>
      </c>
      <c r="D34" s="3">
        <v>44397</v>
      </c>
      <c r="E34" s="2" t="s">
        <v>72</v>
      </c>
      <c r="F34" s="2" t="s">
        <v>74</v>
      </c>
    </row>
    <row r="35" spans="1:6" ht="15.75" customHeight="1">
      <c r="A35" s="2">
        <f t="shared" si="0"/>
        <v>11034</v>
      </c>
      <c r="B35" s="2" t="s">
        <v>75</v>
      </c>
      <c r="C35" s="2" t="s">
        <v>71</v>
      </c>
      <c r="D35" s="3">
        <v>44512</v>
      </c>
      <c r="E35" s="2" t="s">
        <v>72</v>
      </c>
      <c r="F35" s="2" t="s">
        <v>73</v>
      </c>
    </row>
    <row r="36" spans="1:6" ht="15.75" customHeight="1">
      <c r="A36" s="2">
        <f t="shared" si="0"/>
        <v>11035</v>
      </c>
      <c r="B36" s="2" t="s">
        <v>71</v>
      </c>
      <c r="C36" s="2" t="s">
        <v>72</v>
      </c>
      <c r="D36" s="3">
        <v>44540</v>
      </c>
      <c r="E36" s="2" t="s">
        <v>72</v>
      </c>
      <c r="F36" s="2" t="s">
        <v>73</v>
      </c>
    </row>
    <row r="37" spans="1:6" ht="15.75" customHeight="1">
      <c r="A37" s="2">
        <f t="shared" si="0"/>
        <v>11036</v>
      </c>
      <c r="B37" s="2" t="s">
        <v>71</v>
      </c>
      <c r="C37" s="2" t="s">
        <v>72</v>
      </c>
      <c r="D37" s="3">
        <v>44407</v>
      </c>
      <c r="E37" s="2" t="s">
        <v>72</v>
      </c>
      <c r="F37" s="2" t="s">
        <v>78</v>
      </c>
    </row>
    <row r="38" spans="1:6" ht="15.75" customHeight="1">
      <c r="A38" s="2">
        <f t="shared" si="0"/>
        <v>11037</v>
      </c>
      <c r="B38" s="2" t="s">
        <v>71</v>
      </c>
      <c r="C38" s="2" t="s">
        <v>72</v>
      </c>
      <c r="D38" s="3">
        <v>44511</v>
      </c>
      <c r="E38" s="2" t="s">
        <v>72</v>
      </c>
      <c r="F38" s="2" t="s">
        <v>73</v>
      </c>
    </row>
    <row r="39" spans="1:6" ht="15.75" customHeight="1">
      <c r="A39" s="2">
        <f t="shared" si="0"/>
        <v>11038</v>
      </c>
      <c r="B39" s="2" t="s">
        <v>71</v>
      </c>
      <c r="C39" s="2" t="s">
        <v>72</v>
      </c>
      <c r="D39" s="3">
        <v>44390</v>
      </c>
      <c r="E39" s="2" t="s">
        <v>72</v>
      </c>
      <c r="F39" s="2" t="s">
        <v>73</v>
      </c>
    </row>
    <row r="40" spans="1:6" ht="15.75" customHeight="1">
      <c r="A40" s="2">
        <f t="shared" si="0"/>
        <v>11039</v>
      </c>
      <c r="B40" s="2" t="s">
        <v>71</v>
      </c>
      <c r="C40" s="2" t="s">
        <v>72</v>
      </c>
      <c r="D40" s="3">
        <v>44534</v>
      </c>
      <c r="E40" s="2" t="s">
        <v>72</v>
      </c>
      <c r="F40" s="2" t="s">
        <v>78</v>
      </c>
    </row>
    <row r="41" spans="1:6" ht="15.75" customHeight="1">
      <c r="A41" s="2">
        <f t="shared" si="0"/>
        <v>11040</v>
      </c>
      <c r="B41" s="2" t="s">
        <v>75</v>
      </c>
      <c r="C41" s="2" t="s">
        <v>75</v>
      </c>
      <c r="D41" s="3">
        <v>44372</v>
      </c>
      <c r="E41" s="3">
        <v>44440</v>
      </c>
      <c r="F41" s="2" t="s">
        <v>73</v>
      </c>
    </row>
    <row r="42" spans="1:6" ht="15.75" customHeight="1">
      <c r="A42" s="2">
        <f t="shared" si="0"/>
        <v>11041</v>
      </c>
      <c r="B42" s="2" t="s">
        <v>75</v>
      </c>
      <c r="C42" s="2" t="s">
        <v>75</v>
      </c>
      <c r="D42" s="3">
        <v>44409</v>
      </c>
      <c r="E42" s="3">
        <v>44470</v>
      </c>
      <c r="F42" s="2" t="s">
        <v>73</v>
      </c>
    </row>
    <row r="43" spans="1:6" ht="15.75" customHeight="1">
      <c r="A43" s="2">
        <f t="shared" si="0"/>
        <v>11042</v>
      </c>
      <c r="B43" s="2" t="s">
        <v>71</v>
      </c>
      <c r="C43" s="2" t="s">
        <v>72</v>
      </c>
      <c r="D43" s="3">
        <v>44518</v>
      </c>
      <c r="E43" s="2" t="s">
        <v>72</v>
      </c>
      <c r="F43" s="2" t="s">
        <v>73</v>
      </c>
    </row>
    <row r="44" spans="1:6" ht="15.75" customHeight="1">
      <c r="A44" s="2">
        <f t="shared" si="0"/>
        <v>11043</v>
      </c>
      <c r="B44" s="2" t="s">
        <v>71</v>
      </c>
      <c r="C44" s="2" t="s">
        <v>72</v>
      </c>
      <c r="D44" s="3">
        <v>44371</v>
      </c>
      <c r="E44" s="2" t="s">
        <v>72</v>
      </c>
      <c r="F44" s="2" t="s">
        <v>74</v>
      </c>
    </row>
    <row r="45" spans="1:6" ht="15.75" customHeight="1">
      <c r="A45" s="2">
        <f t="shared" si="0"/>
        <v>11044</v>
      </c>
      <c r="B45" s="2" t="s">
        <v>71</v>
      </c>
      <c r="C45" s="2" t="s">
        <v>72</v>
      </c>
      <c r="D45" s="3">
        <v>44397</v>
      </c>
      <c r="E45" s="2" t="s">
        <v>72</v>
      </c>
      <c r="F45" s="2" t="s">
        <v>73</v>
      </c>
    </row>
    <row r="46" spans="1:6" ht="15.75" customHeight="1">
      <c r="A46" s="2">
        <f t="shared" si="0"/>
        <v>11045</v>
      </c>
      <c r="B46" s="2" t="s">
        <v>71</v>
      </c>
      <c r="C46" s="2" t="s">
        <v>72</v>
      </c>
      <c r="D46" s="3">
        <v>44364</v>
      </c>
      <c r="E46" s="2" t="s">
        <v>72</v>
      </c>
      <c r="F46" s="2" t="s">
        <v>77</v>
      </c>
    </row>
    <row r="47" spans="1:6" ht="15.75" customHeight="1">
      <c r="A47" s="2">
        <f t="shared" si="0"/>
        <v>11046</v>
      </c>
      <c r="B47" s="2" t="s">
        <v>71</v>
      </c>
      <c r="C47" s="2" t="s">
        <v>72</v>
      </c>
      <c r="D47" s="3">
        <v>44416</v>
      </c>
      <c r="E47" s="2" t="s">
        <v>72</v>
      </c>
      <c r="F47" s="2" t="s">
        <v>77</v>
      </c>
    </row>
    <row r="48" spans="1:6" ht="15.75" customHeight="1">
      <c r="A48" s="2">
        <f t="shared" si="0"/>
        <v>11047</v>
      </c>
      <c r="B48" s="2" t="s">
        <v>71</v>
      </c>
      <c r="C48" s="2" t="s">
        <v>72</v>
      </c>
      <c r="D48" s="3">
        <v>44520</v>
      </c>
      <c r="E48" s="2" t="s">
        <v>72</v>
      </c>
      <c r="F48" s="2" t="s">
        <v>73</v>
      </c>
    </row>
    <row r="49" spans="1:6" ht="15.75" customHeight="1">
      <c r="A49" s="2">
        <f t="shared" si="0"/>
        <v>11048</v>
      </c>
      <c r="B49" s="2" t="s">
        <v>71</v>
      </c>
      <c r="C49" s="2" t="s">
        <v>72</v>
      </c>
      <c r="D49" s="3">
        <v>44470</v>
      </c>
      <c r="E49" s="2" t="s">
        <v>72</v>
      </c>
      <c r="F49" s="2" t="s">
        <v>73</v>
      </c>
    </row>
    <row r="50" spans="1:6" ht="15.75" customHeight="1">
      <c r="A50" s="2">
        <f t="shared" si="0"/>
        <v>11049</v>
      </c>
      <c r="B50" s="2" t="s">
        <v>71</v>
      </c>
      <c r="C50" s="2" t="s">
        <v>72</v>
      </c>
      <c r="D50" s="3">
        <v>44437</v>
      </c>
      <c r="E50" s="2" t="s">
        <v>72</v>
      </c>
      <c r="F50" s="2" t="s">
        <v>73</v>
      </c>
    </row>
    <row r="51" spans="1:6" ht="15.75" customHeight="1">
      <c r="A51" s="2">
        <f t="shared" si="0"/>
        <v>11050</v>
      </c>
      <c r="B51" s="2" t="s">
        <v>71</v>
      </c>
      <c r="C51" s="2" t="s">
        <v>72</v>
      </c>
      <c r="D51" s="3">
        <v>44379</v>
      </c>
      <c r="E51" s="2" t="s">
        <v>72</v>
      </c>
      <c r="F51" s="2" t="s">
        <v>73</v>
      </c>
    </row>
    <row r="52" spans="1:6" ht="15.75" customHeight="1">
      <c r="A52" s="2">
        <f t="shared" si="0"/>
        <v>11051</v>
      </c>
      <c r="B52" s="2" t="s">
        <v>71</v>
      </c>
      <c r="C52" s="2" t="s">
        <v>72</v>
      </c>
      <c r="D52" s="3">
        <v>44500</v>
      </c>
      <c r="E52" s="2" t="s">
        <v>72</v>
      </c>
      <c r="F52" s="2" t="s">
        <v>73</v>
      </c>
    </row>
    <row r="53" spans="1:6" ht="15.75" customHeight="1">
      <c r="A53" s="2">
        <f t="shared" si="0"/>
        <v>11052</v>
      </c>
      <c r="B53" s="2" t="s">
        <v>71</v>
      </c>
      <c r="C53" s="2" t="s">
        <v>72</v>
      </c>
      <c r="D53" s="3">
        <v>44357</v>
      </c>
      <c r="E53" s="2" t="s">
        <v>72</v>
      </c>
      <c r="F53" s="2" t="s">
        <v>79</v>
      </c>
    </row>
    <row r="54" spans="1:6" ht="15.75" customHeight="1">
      <c r="A54" s="2">
        <f t="shared" si="0"/>
        <v>11053</v>
      </c>
      <c r="B54" s="2" t="s">
        <v>71</v>
      </c>
      <c r="C54" s="2" t="s">
        <v>72</v>
      </c>
      <c r="D54" s="3">
        <v>44390</v>
      </c>
      <c r="E54" s="2" t="s">
        <v>72</v>
      </c>
      <c r="F54" s="2" t="s">
        <v>78</v>
      </c>
    </row>
    <row r="55" spans="1:6" ht="15.75" customHeight="1">
      <c r="A55" s="2">
        <f t="shared" si="0"/>
        <v>11054</v>
      </c>
      <c r="B55" s="2" t="s">
        <v>71</v>
      </c>
      <c r="C55" s="2" t="s">
        <v>72</v>
      </c>
      <c r="D55" s="3">
        <v>44490</v>
      </c>
      <c r="E55" s="2" t="s">
        <v>72</v>
      </c>
      <c r="F55" s="2" t="s">
        <v>77</v>
      </c>
    </row>
    <row r="56" spans="1:6" ht="15.75" customHeight="1">
      <c r="A56" s="2">
        <f t="shared" si="0"/>
        <v>11055</v>
      </c>
      <c r="B56" s="2" t="s">
        <v>71</v>
      </c>
      <c r="C56" s="2" t="s">
        <v>72</v>
      </c>
      <c r="D56" s="3">
        <v>44483</v>
      </c>
      <c r="E56" s="2" t="s">
        <v>72</v>
      </c>
      <c r="F56" s="2" t="s">
        <v>73</v>
      </c>
    </row>
    <row r="57" spans="1:6" ht="13">
      <c r="A57" s="2">
        <f t="shared" si="0"/>
        <v>11056</v>
      </c>
      <c r="B57" s="2" t="s">
        <v>75</v>
      </c>
      <c r="C57" s="2" t="s">
        <v>75</v>
      </c>
      <c r="D57" s="3">
        <v>44538</v>
      </c>
      <c r="E57" s="3">
        <v>44621</v>
      </c>
      <c r="F57" s="2" t="s">
        <v>76</v>
      </c>
    </row>
    <row r="58" spans="1:6" ht="13">
      <c r="A58" s="2">
        <f t="shared" si="0"/>
        <v>11057</v>
      </c>
      <c r="B58" s="2" t="s">
        <v>75</v>
      </c>
      <c r="C58" s="2" t="s">
        <v>75</v>
      </c>
      <c r="D58" s="3">
        <v>44514</v>
      </c>
      <c r="E58" s="3">
        <v>44576</v>
      </c>
      <c r="F58" s="2" t="s">
        <v>76</v>
      </c>
    </row>
    <row r="59" spans="1:6" ht="13">
      <c r="A59" s="2">
        <f t="shared" si="0"/>
        <v>11058</v>
      </c>
      <c r="B59" s="2" t="s">
        <v>71</v>
      </c>
      <c r="C59" s="2" t="s">
        <v>72</v>
      </c>
      <c r="D59" s="3">
        <v>44542</v>
      </c>
      <c r="E59" s="2" t="s">
        <v>72</v>
      </c>
      <c r="F59" s="2" t="s">
        <v>77</v>
      </c>
    </row>
    <row r="60" spans="1:6" ht="13">
      <c r="A60" s="2">
        <f t="shared" si="0"/>
        <v>11059</v>
      </c>
      <c r="B60" s="2" t="s">
        <v>71</v>
      </c>
      <c r="C60" s="2" t="s">
        <v>72</v>
      </c>
      <c r="D60" s="3">
        <v>44537</v>
      </c>
      <c r="E60" s="2" t="s">
        <v>72</v>
      </c>
      <c r="F60" s="2" t="s">
        <v>78</v>
      </c>
    </row>
    <row r="61" spans="1:6" ht="13">
      <c r="A61" s="2">
        <f t="shared" si="0"/>
        <v>11060</v>
      </c>
      <c r="B61" s="2" t="s">
        <v>71</v>
      </c>
      <c r="C61" s="2" t="s">
        <v>72</v>
      </c>
      <c r="D61" s="3">
        <v>44350</v>
      </c>
      <c r="E61" s="2" t="s">
        <v>72</v>
      </c>
      <c r="F61" s="2" t="s">
        <v>74</v>
      </c>
    </row>
    <row r="62" spans="1:6" ht="13">
      <c r="A62" s="2">
        <f t="shared" si="0"/>
        <v>11061</v>
      </c>
      <c r="B62" s="2" t="s">
        <v>71</v>
      </c>
      <c r="C62" s="2" t="s">
        <v>72</v>
      </c>
      <c r="D62" s="3">
        <v>44558</v>
      </c>
      <c r="E62" s="2" t="s">
        <v>72</v>
      </c>
      <c r="F62" s="2" t="s">
        <v>77</v>
      </c>
    </row>
    <row r="63" spans="1:6" ht="13">
      <c r="A63" s="2">
        <f t="shared" si="0"/>
        <v>11062</v>
      </c>
      <c r="B63" s="2" t="s">
        <v>71</v>
      </c>
      <c r="C63" s="2" t="s">
        <v>72</v>
      </c>
      <c r="D63" s="3">
        <v>44474</v>
      </c>
      <c r="E63" s="2" t="s">
        <v>72</v>
      </c>
      <c r="F63" s="2" t="s">
        <v>73</v>
      </c>
    </row>
    <row r="64" spans="1:6" ht="13">
      <c r="A64" s="2">
        <f t="shared" si="0"/>
        <v>11063</v>
      </c>
      <c r="B64" s="2" t="s">
        <v>71</v>
      </c>
      <c r="C64" s="2" t="s">
        <v>72</v>
      </c>
      <c r="D64" s="3">
        <v>44458</v>
      </c>
      <c r="E64" s="2" t="s">
        <v>72</v>
      </c>
      <c r="F64" s="2" t="s">
        <v>79</v>
      </c>
    </row>
    <row r="65" spans="1:6" ht="13">
      <c r="A65" s="2">
        <f t="shared" si="0"/>
        <v>11064</v>
      </c>
      <c r="B65" s="2" t="s">
        <v>75</v>
      </c>
      <c r="C65" s="2" t="s">
        <v>75</v>
      </c>
      <c r="D65" s="3">
        <v>44366</v>
      </c>
      <c r="E65" s="3">
        <v>44440</v>
      </c>
      <c r="F65" s="2" t="s">
        <v>74</v>
      </c>
    </row>
    <row r="66" spans="1:6" ht="13">
      <c r="A66" s="2">
        <f t="shared" si="0"/>
        <v>11065</v>
      </c>
      <c r="B66" s="2" t="s">
        <v>71</v>
      </c>
      <c r="C66" s="2" t="s">
        <v>72</v>
      </c>
      <c r="D66" s="3">
        <v>44405</v>
      </c>
      <c r="E66" s="2" t="s">
        <v>72</v>
      </c>
      <c r="F66" s="2" t="s">
        <v>74</v>
      </c>
    </row>
    <row r="67" spans="1:6" ht="13">
      <c r="A67" s="2">
        <f t="shared" si="0"/>
        <v>11066</v>
      </c>
      <c r="B67" s="2" t="s">
        <v>71</v>
      </c>
      <c r="C67" s="2" t="s">
        <v>72</v>
      </c>
      <c r="D67" s="3">
        <v>44408</v>
      </c>
      <c r="E67" s="2" t="s">
        <v>72</v>
      </c>
      <c r="F67" s="2" t="s">
        <v>78</v>
      </c>
    </row>
    <row r="68" spans="1:6" ht="13">
      <c r="A68" s="2">
        <f t="shared" si="0"/>
        <v>11067</v>
      </c>
      <c r="B68" s="2" t="s">
        <v>71</v>
      </c>
      <c r="C68" s="2" t="s">
        <v>72</v>
      </c>
      <c r="D68" s="3">
        <v>44510</v>
      </c>
      <c r="E68" s="2" t="s">
        <v>72</v>
      </c>
      <c r="F68" s="2" t="s">
        <v>73</v>
      </c>
    </row>
    <row r="69" spans="1:6" ht="13">
      <c r="A69" s="2">
        <f t="shared" si="0"/>
        <v>11068</v>
      </c>
      <c r="B69" s="2" t="s">
        <v>75</v>
      </c>
      <c r="C69" s="2" t="s">
        <v>75</v>
      </c>
      <c r="D69" s="3">
        <v>44355</v>
      </c>
      <c r="E69" s="3">
        <v>44440</v>
      </c>
      <c r="F69" s="2" t="s">
        <v>73</v>
      </c>
    </row>
    <row r="70" spans="1:6" ht="13">
      <c r="A70" s="2">
        <f t="shared" si="0"/>
        <v>11069</v>
      </c>
      <c r="B70" s="2" t="s">
        <v>71</v>
      </c>
      <c r="C70" s="2" t="s">
        <v>72</v>
      </c>
      <c r="D70" s="3">
        <v>44472</v>
      </c>
      <c r="E70" s="2" t="s">
        <v>72</v>
      </c>
      <c r="F70" s="2" t="s">
        <v>73</v>
      </c>
    </row>
    <row r="71" spans="1:6" ht="13">
      <c r="A71" s="2">
        <f t="shared" si="0"/>
        <v>11070</v>
      </c>
      <c r="B71" s="2" t="s">
        <v>71</v>
      </c>
      <c r="C71" s="2" t="s">
        <v>72</v>
      </c>
      <c r="D71" s="3">
        <v>44419</v>
      </c>
      <c r="E71" s="2" t="s">
        <v>72</v>
      </c>
      <c r="F71" s="2" t="s">
        <v>79</v>
      </c>
    </row>
    <row r="72" spans="1:6" ht="13">
      <c r="A72" s="2">
        <f t="shared" si="0"/>
        <v>11071</v>
      </c>
      <c r="B72" s="2" t="s">
        <v>71</v>
      </c>
      <c r="C72" s="2" t="s">
        <v>72</v>
      </c>
      <c r="D72" s="3">
        <v>44358</v>
      </c>
      <c r="E72" s="2" t="s">
        <v>72</v>
      </c>
      <c r="F72" s="2" t="s">
        <v>77</v>
      </c>
    </row>
    <row r="73" spans="1:6" ht="13">
      <c r="A73" s="2">
        <f t="shared" si="0"/>
        <v>11072</v>
      </c>
      <c r="B73" s="2" t="s">
        <v>71</v>
      </c>
      <c r="C73" s="2" t="s">
        <v>72</v>
      </c>
      <c r="D73" s="3">
        <v>44400</v>
      </c>
      <c r="E73" s="2" t="s">
        <v>72</v>
      </c>
      <c r="F73" s="2" t="s">
        <v>73</v>
      </c>
    </row>
    <row r="74" spans="1:6" ht="13">
      <c r="A74" s="2">
        <f t="shared" si="0"/>
        <v>11073</v>
      </c>
      <c r="B74" s="2" t="s">
        <v>71</v>
      </c>
      <c r="C74" s="2" t="s">
        <v>72</v>
      </c>
      <c r="D74" s="3">
        <v>44471</v>
      </c>
      <c r="E74" s="2" t="s">
        <v>72</v>
      </c>
      <c r="F74" s="2" t="s">
        <v>78</v>
      </c>
    </row>
    <row r="75" spans="1:6" ht="13">
      <c r="A75" s="2">
        <f t="shared" si="0"/>
        <v>11074</v>
      </c>
      <c r="B75" s="2" t="s">
        <v>71</v>
      </c>
      <c r="C75" s="2" t="s">
        <v>72</v>
      </c>
      <c r="D75" s="3">
        <v>44409</v>
      </c>
      <c r="E75" s="2" t="s">
        <v>72</v>
      </c>
      <c r="F75" s="2" t="s">
        <v>78</v>
      </c>
    </row>
    <row r="76" spans="1:6" ht="13">
      <c r="A76" s="2">
        <f t="shared" si="0"/>
        <v>11075</v>
      </c>
      <c r="B76" s="2" t="s">
        <v>71</v>
      </c>
      <c r="C76" s="2" t="s">
        <v>72</v>
      </c>
      <c r="D76" s="3">
        <v>44459</v>
      </c>
      <c r="E76" s="2" t="s">
        <v>72</v>
      </c>
      <c r="F76" s="2" t="s">
        <v>77</v>
      </c>
    </row>
    <row r="77" spans="1:6" ht="13">
      <c r="A77" s="2">
        <f t="shared" si="0"/>
        <v>11076</v>
      </c>
      <c r="B77" s="2" t="s">
        <v>71</v>
      </c>
      <c r="C77" s="2" t="s">
        <v>72</v>
      </c>
      <c r="D77" s="3">
        <v>44357</v>
      </c>
      <c r="E77" s="2" t="s">
        <v>72</v>
      </c>
      <c r="F77" s="2" t="s">
        <v>77</v>
      </c>
    </row>
    <row r="78" spans="1:6" ht="13">
      <c r="A78" s="2">
        <f t="shared" si="0"/>
        <v>11077</v>
      </c>
      <c r="B78" s="2" t="s">
        <v>71</v>
      </c>
      <c r="C78" s="2" t="s">
        <v>72</v>
      </c>
      <c r="D78" s="3">
        <v>44462</v>
      </c>
      <c r="E78" s="2" t="s">
        <v>72</v>
      </c>
      <c r="F78" s="2" t="s">
        <v>73</v>
      </c>
    </row>
    <row r="79" spans="1:6" ht="13">
      <c r="A79" s="2">
        <f t="shared" si="0"/>
        <v>11078</v>
      </c>
      <c r="B79" s="2" t="s">
        <v>71</v>
      </c>
      <c r="C79" s="2" t="s">
        <v>72</v>
      </c>
      <c r="D79" s="3">
        <v>44352</v>
      </c>
      <c r="E79" s="2" t="s">
        <v>72</v>
      </c>
      <c r="F79" s="2" t="s">
        <v>73</v>
      </c>
    </row>
    <row r="80" spans="1:6" ht="13">
      <c r="A80" s="2">
        <f t="shared" si="0"/>
        <v>11079</v>
      </c>
      <c r="B80" s="2" t="s">
        <v>71</v>
      </c>
      <c r="C80" s="2" t="s">
        <v>72</v>
      </c>
      <c r="D80" s="3">
        <v>44518</v>
      </c>
      <c r="E80" s="2" t="s">
        <v>72</v>
      </c>
      <c r="F80" s="2" t="s">
        <v>73</v>
      </c>
    </row>
    <row r="81" spans="1:6" ht="13">
      <c r="A81" s="2">
        <f t="shared" si="0"/>
        <v>11080</v>
      </c>
      <c r="B81" s="2" t="s">
        <v>71</v>
      </c>
      <c r="C81" s="2" t="s">
        <v>72</v>
      </c>
      <c r="D81" s="3">
        <v>44477</v>
      </c>
      <c r="E81" s="2" t="s">
        <v>72</v>
      </c>
      <c r="F81" s="2" t="s">
        <v>73</v>
      </c>
    </row>
    <row r="82" spans="1:6" ht="13">
      <c r="A82" s="2">
        <f t="shared" si="0"/>
        <v>11081</v>
      </c>
      <c r="B82" s="2" t="s">
        <v>71</v>
      </c>
      <c r="C82" s="2" t="s">
        <v>72</v>
      </c>
      <c r="D82" s="3">
        <v>44462</v>
      </c>
      <c r="E82" s="2" t="s">
        <v>72</v>
      </c>
      <c r="F82" s="2" t="s">
        <v>73</v>
      </c>
    </row>
    <row r="83" spans="1:6" ht="13">
      <c r="A83" s="2">
        <f t="shared" si="0"/>
        <v>11082</v>
      </c>
      <c r="B83" s="2" t="s">
        <v>71</v>
      </c>
      <c r="C83" s="2" t="s">
        <v>72</v>
      </c>
      <c r="D83" s="3">
        <v>44461</v>
      </c>
      <c r="E83" s="2" t="s">
        <v>72</v>
      </c>
      <c r="F83" s="2" t="s">
        <v>73</v>
      </c>
    </row>
    <row r="84" spans="1:6" ht="13">
      <c r="A84" s="2">
        <f t="shared" si="0"/>
        <v>11083</v>
      </c>
      <c r="B84" s="2" t="s">
        <v>71</v>
      </c>
      <c r="C84" s="2" t="s">
        <v>72</v>
      </c>
      <c r="D84" s="3">
        <v>44501</v>
      </c>
      <c r="E84" s="2" t="s">
        <v>72</v>
      </c>
      <c r="F84" s="2" t="s">
        <v>73</v>
      </c>
    </row>
    <row r="85" spans="1:6" ht="13">
      <c r="A85" s="2">
        <f t="shared" si="0"/>
        <v>11084</v>
      </c>
      <c r="B85" s="2" t="s">
        <v>71</v>
      </c>
      <c r="C85" s="2" t="s">
        <v>72</v>
      </c>
      <c r="D85" s="3">
        <v>44531</v>
      </c>
      <c r="E85" s="2" t="s">
        <v>72</v>
      </c>
      <c r="F85" s="2" t="s">
        <v>73</v>
      </c>
    </row>
    <row r="86" spans="1:6" ht="13">
      <c r="A86" s="2">
        <f t="shared" si="0"/>
        <v>11085</v>
      </c>
      <c r="B86" s="2" t="s">
        <v>71</v>
      </c>
      <c r="C86" s="2" t="s">
        <v>72</v>
      </c>
      <c r="D86" s="3">
        <v>44554</v>
      </c>
      <c r="E86" s="2" t="s">
        <v>72</v>
      </c>
      <c r="F86" s="2" t="s">
        <v>73</v>
      </c>
    </row>
    <row r="87" spans="1:6" ht="13">
      <c r="A87" s="2">
        <f t="shared" si="0"/>
        <v>11086</v>
      </c>
      <c r="B87" s="2" t="s">
        <v>71</v>
      </c>
      <c r="C87" s="2" t="s">
        <v>72</v>
      </c>
      <c r="D87" s="3">
        <v>44403</v>
      </c>
      <c r="E87" s="2" t="s">
        <v>72</v>
      </c>
      <c r="F87" s="2" t="s">
        <v>73</v>
      </c>
    </row>
    <row r="88" spans="1:6" ht="13">
      <c r="A88" s="2">
        <f t="shared" si="0"/>
        <v>11087</v>
      </c>
      <c r="B88" s="2" t="s">
        <v>71</v>
      </c>
      <c r="C88" s="2" t="s">
        <v>72</v>
      </c>
      <c r="D88" s="3">
        <v>44427</v>
      </c>
      <c r="E88" s="2" t="s">
        <v>72</v>
      </c>
      <c r="F88" s="2" t="s">
        <v>78</v>
      </c>
    </row>
    <row r="89" spans="1:6" ht="13">
      <c r="A89" s="2">
        <f t="shared" si="0"/>
        <v>11088</v>
      </c>
      <c r="B89" s="2" t="s">
        <v>71</v>
      </c>
      <c r="C89" s="2" t="s">
        <v>72</v>
      </c>
      <c r="D89" s="3">
        <v>44426</v>
      </c>
      <c r="E89" s="2" t="s">
        <v>72</v>
      </c>
      <c r="F89" s="2" t="s">
        <v>73</v>
      </c>
    </row>
    <row r="90" spans="1:6" ht="13">
      <c r="A90" s="2">
        <f t="shared" si="0"/>
        <v>11089</v>
      </c>
      <c r="B90" s="2" t="s">
        <v>71</v>
      </c>
      <c r="C90" s="2" t="s">
        <v>72</v>
      </c>
      <c r="D90" s="3">
        <v>44350</v>
      </c>
      <c r="E90" s="2" t="s">
        <v>72</v>
      </c>
      <c r="F90" s="2" t="s">
        <v>79</v>
      </c>
    </row>
    <row r="91" spans="1:6" ht="13">
      <c r="A91" s="2">
        <f t="shared" si="0"/>
        <v>11090</v>
      </c>
      <c r="B91" s="2" t="s">
        <v>71</v>
      </c>
      <c r="C91" s="2" t="s">
        <v>72</v>
      </c>
      <c r="D91" s="3">
        <v>44389</v>
      </c>
      <c r="E91" s="2" t="s">
        <v>72</v>
      </c>
      <c r="F91" s="2" t="s">
        <v>74</v>
      </c>
    </row>
    <row r="92" spans="1:6" ht="13">
      <c r="A92" s="2">
        <f t="shared" si="0"/>
        <v>11091</v>
      </c>
      <c r="B92" s="2" t="s">
        <v>75</v>
      </c>
      <c r="C92" s="2" t="s">
        <v>75</v>
      </c>
      <c r="D92" s="3">
        <v>44547</v>
      </c>
      <c r="E92" s="3">
        <v>44607</v>
      </c>
      <c r="F92" s="2" t="s">
        <v>78</v>
      </c>
    </row>
    <row r="93" spans="1:6" ht="13">
      <c r="A93" s="2">
        <f t="shared" si="0"/>
        <v>11092</v>
      </c>
      <c r="B93" s="2" t="s">
        <v>71</v>
      </c>
      <c r="C93" s="2" t="s">
        <v>72</v>
      </c>
      <c r="D93" s="3">
        <v>44377</v>
      </c>
      <c r="E93" s="2" t="s">
        <v>72</v>
      </c>
      <c r="F93" s="2" t="s">
        <v>74</v>
      </c>
    </row>
    <row r="94" spans="1:6" ht="13">
      <c r="A94" s="2">
        <f t="shared" si="0"/>
        <v>11093</v>
      </c>
      <c r="B94" s="2" t="s">
        <v>71</v>
      </c>
      <c r="C94" s="2" t="s">
        <v>72</v>
      </c>
      <c r="D94" s="3">
        <v>44392</v>
      </c>
      <c r="E94" s="2" t="s">
        <v>72</v>
      </c>
      <c r="F94" s="2" t="s">
        <v>73</v>
      </c>
    </row>
    <row r="95" spans="1:6" ht="13">
      <c r="A95" s="2">
        <f t="shared" si="0"/>
        <v>11094</v>
      </c>
      <c r="B95" s="2" t="s">
        <v>71</v>
      </c>
      <c r="C95" s="2" t="s">
        <v>72</v>
      </c>
      <c r="D95" s="3">
        <v>44461</v>
      </c>
      <c r="E95" s="2" t="s">
        <v>72</v>
      </c>
      <c r="F95" s="2" t="s">
        <v>73</v>
      </c>
    </row>
    <row r="96" spans="1:6" ht="13">
      <c r="A96" s="2">
        <f t="shared" si="0"/>
        <v>11095</v>
      </c>
      <c r="B96" s="2" t="s">
        <v>71</v>
      </c>
      <c r="C96" s="2" t="s">
        <v>72</v>
      </c>
      <c r="D96" s="3">
        <v>44424</v>
      </c>
      <c r="E96" s="2" t="s">
        <v>72</v>
      </c>
      <c r="F96" s="2" t="s">
        <v>73</v>
      </c>
    </row>
    <row r="97" spans="1:6" ht="13">
      <c r="A97" s="2">
        <f t="shared" si="0"/>
        <v>11096</v>
      </c>
      <c r="B97" s="2" t="s">
        <v>71</v>
      </c>
      <c r="C97" s="2" t="s">
        <v>72</v>
      </c>
      <c r="D97" s="3">
        <v>44356</v>
      </c>
      <c r="E97" s="2" t="s">
        <v>72</v>
      </c>
      <c r="F97" s="2" t="s">
        <v>73</v>
      </c>
    </row>
    <row r="98" spans="1:6" ht="13">
      <c r="A98" s="2">
        <f t="shared" si="0"/>
        <v>11097</v>
      </c>
      <c r="B98" s="2" t="s">
        <v>71</v>
      </c>
      <c r="C98" s="2" t="s">
        <v>72</v>
      </c>
      <c r="D98" s="3">
        <v>44497</v>
      </c>
      <c r="E98" s="2" t="s">
        <v>72</v>
      </c>
      <c r="F98" s="2" t="s">
        <v>73</v>
      </c>
    </row>
    <row r="99" spans="1:6" ht="13">
      <c r="A99" s="2">
        <f t="shared" si="0"/>
        <v>11098</v>
      </c>
      <c r="B99" s="2" t="s">
        <v>71</v>
      </c>
      <c r="C99" s="2" t="s">
        <v>72</v>
      </c>
      <c r="D99" s="3">
        <v>44446</v>
      </c>
      <c r="E99" s="2" t="s">
        <v>72</v>
      </c>
      <c r="F99" s="2" t="s">
        <v>73</v>
      </c>
    </row>
    <row r="100" spans="1:6" ht="13">
      <c r="A100" s="2">
        <f t="shared" si="0"/>
        <v>11099</v>
      </c>
      <c r="B100" s="2" t="s">
        <v>75</v>
      </c>
      <c r="C100" s="2" t="s">
        <v>75</v>
      </c>
      <c r="D100" s="3">
        <v>44429</v>
      </c>
      <c r="E100" s="3">
        <v>44470</v>
      </c>
      <c r="F100" s="2" t="s">
        <v>76</v>
      </c>
    </row>
    <row r="101" spans="1:6" ht="13">
      <c r="A101" s="2">
        <f t="shared" si="0"/>
        <v>11100</v>
      </c>
      <c r="B101" s="2" t="s">
        <v>71</v>
      </c>
      <c r="C101" s="2" t="s">
        <v>72</v>
      </c>
      <c r="D101" s="3">
        <v>44432</v>
      </c>
      <c r="E101" s="2" t="s">
        <v>72</v>
      </c>
      <c r="F101" s="2" t="s">
        <v>73</v>
      </c>
    </row>
    <row r="102" spans="1:6" ht="13">
      <c r="A102" s="2">
        <f t="shared" si="0"/>
        <v>11101</v>
      </c>
      <c r="B102" s="2" t="s">
        <v>71</v>
      </c>
      <c r="C102" s="2" t="s">
        <v>72</v>
      </c>
      <c r="D102" s="3">
        <v>44454</v>
      </c>
      <c r="E102" s="2" t="s">
        <v>72</v>
      </c>
      <c r="F102" s="2" t="s">
        <v>74</v>
      </c>
    </row>
    <row r="103" spans="1:6" ht="13">
      <c r="A103" s="2">
        <f t="shared" si="0"/>
        <v>11102</v>
      </c>
      <c r="B103" s="2" t="s">
        <v>71</v>
      </c>
      <c r="C103" s="2" t="s">
        <v>72</v>
      </c>
      <c r="D103" s="3">
        <v>44536</v>
      </c>
      <c r="E103" s="2" t="s">
        <v>72</v>
      </c>
      <c r="F103" s="2" t="s">
        <v>74</v>
      </c>
    </row>
    <row r="104" spans="1:6" ht="13">
      <c r="A104" s="2">
        <f t="shared" si="0"/>
        <v>11103</v>
      </c>
      <c r="B104" s="2" t="s">
        <v>75</v>
      </c>
      <c r="C104" s="2" t="s">
        <v>75</v>
      </c>
      <c r="D104" s="3">
        <v>44510</v>
      </c>
      <c r="E104" s="3">
        <v>44621</v>
      </c>
      <c r="F104" s="2" t="s">
        <v>76</v>
      </c>
    </row>
    <row r="105" spans="1:6" ht="13">
      <c r="A105" s="2">
        <f t="shared" si="0"/>
        <v>11104</v>
      </c>
      <c r="B105" s="2" t="s">
        <v>71</v>
      </c>
      <c r="C105" s="2" t="s">
        <v>72</v>
      </c>
      <c r="D105" s="3">
        <v>44423</v>
      </c>
      <c r="E105" s="2" t="s">
        <v>72</v>
      </c>
      <c r="F105" s="2" t="s">
        <v>77</v>
      </c>
    </row>
    <row r="106" spans="1:6" ht="13">
      <c r="A106" s="2">
        <f t="shared" si="0"/>
        <v>11105</v>
      </c>
      <c r="B106" s="2" t="s">
        <v>71</v>
      </c>
      <c r="C106" s="2" t="s">
        <v>72</v>
      </c>
      <c r="D106" s="3">
        <v>44473</v>
      </c>
      <c r="E106" s="2" t="s">
        <v>72</v>
      </c>
      <c r="F106" s="2" t="s">
        <v>73</v>
      </c>
    </row>
    <row r="107" spans="1:6" ht="13">
      <c r="A107" s="2">
        <f t="shared" si="0"/>
        <v>11106</v>
      </c>
      <c r="B107" s="2" t="s">
        <v>71</v>
      </c>
      <c r="C107" s="2" t="s">
        <v>72</v>
      </c>
      <c r="D107" s="3">
        <v>44375</v>
      </c>
      <c r="E107" s="2" t="s">
        <v>72</v>
      </c>
      <c r="F107" s="2" t="s">
        <v>73</v>
      </c>
    </row>
    <row r="108" spans="1:6" ht="13">
      <c r="A108" s="2">
        <f t="shared" si="0"/>
        <v>11107</v>
      </c>
      <c r="B108" s="2" t="s">
        <v>75</v>
      </c>
      <c r="C108" s="2" t="s">
        <v>75</v>
      </c>
      <c r="D108" s="3">
        <v>44383</v>
      </c>
      <c r="E108" s="3">
        <v>44470</v>
      </c>
      <c r="F108" s="2" t="s">
        <v>73</v>
      </c>
    </row>
    <row r="109" spans="1:6" ht="13">
      <c r="A109" s="2">
        <f t="shared" si="0"/>
        <v>11108</v>
      </c>
      <c r="B109" s="2" t="s">
        <v>71</v>
      </c>
      <c r="C109" s="2" t="s">
        <v>72</v>
      </c>
      <c r="D109" s="3">
        <v>44379</v>
      </c>
      <c r="E109" s="2" t="s">
        <v>72</v>
      </c>
      <c r="F109" s="2" t="s">
        <v>73</v>
      </c>
    </row>
    <row r="110" spans="1:6" ht="13">
      <c r="A110" s="2">
        <f t="shared" si="0"/>
        <v>11109</v>
      </c>
      <c r="B110" s="2" t="s">
        <v>71</v>
      </c>
      <c r="C110" s="2" t="s">
        <v>72</v>
      </c>
      <c r="D110" s="3">
        <v>44436</v>
      </c>
      <c r="E110" s="2" t="s">
        <v>72</v>
      </c>
      <c r="F110" s="2" t="s">
        <v>73</v>
      </c>
    </row>
    <row r="111" spans="1:6" ht="13">
      <c r="A111" s="2">
        <f t="shared" si="0"/>
        <v>11110</v>
      </c>
      <c r="B111" s="2" t="s">
        <v>71</v>
      </c>
      <c r="C111" s="2" t="s">
        <v>72</v>
      </c>
      <c r="D111" s="3">
        <v>44479</v>
      </c>
      <c r="E111" s="2" t="s">
        <v>72</v>
      </c>
      <c r="F111" s="2" t="s">
        <v>73</v>
      </c>
    </row>
    <row r="112" spans="1:6" ht="13">
      <c r="A112" s="2">
        <f t="shared" si="0"/>
        <v>11111</v>
      </c>
      <c r="B112" s="2" t="s">
        <v>71</v>
      </c>
      <c r="C112" s="2" t="s">
        <v>72</v>
      </c>
      <c r="D112" s="3">
        <v>44520</v>
      </c>
      <c r="E112" s="2" t="s">
        <v>72</v>
      </c>
      <c r="F112" s="2" t="s">
        <v>73</v>
      </c>
    </row>
    <row r="113" spans="1:6" ht="13">
      <c r="A113" s="2">
        <f t="shared" si="0"/>
        <v>11112</v>
      </c>
      <c r="B113" s="2" t="s">
        <v>71</v>
      </c>
      <c r="C113" s="2" t="s">
        <v>72</v>
      </c>
      <c r="D113" s="3">
        <v>44354</v>
      </c>
      <c r="E113" s="2" t="s">
        <v>72</v>
      </c>
      <c r="F113" s="2" t="s">
        <v>74</v>
      </c>
    </row>
    <row r="114" spans="1:6" ht="13">
      <c r="A114" s="2">
        <f t="shared" si="0"/>
        <v>11113</v>
      </c>
      <c r="B114" s="2" t="s">
        <v>71</v>
      </c>
      <c r="C114" s="2" t="s">
        <v>72</v>
      </c>
      <c r="D114" s="3">
        <v>44550</v>
      </c>
      <c r="E114" s="2" t="s">
        <v>72</v>
      </c>
      <c r="F114" s="2" t="s">
        <v>77</v>
      </c>
    </row>
    <row r="115" spans="1:6" ht="13">
      <c r="A115" s="2">
        <f t="shared" si="0"/>
        <v>11114</v>
      </c>
      <c r="B115" s="2" t="s">
        <v>71</v>
      </c>
      <c r="C115" s="2" t="s">
        <v>72</v>
      </c>
      <c r="D115" s="3">
        <v>44377</v>
      </c>
      <c r="E115" s="2" t="s">
        <v>72</v>
      </c>
      <c r="F115" s="2" t="s">
        <v>73</v>
      </c>
    </row>
    <row r="116" spans="1:6" ht="13">
      <c r="A116" s="2">
        <f t="shared" si="0"/>
        <v>11115</v>
      </c>
      <c r="B116" s="2" t="s">
        <v>71</v>
      </c>
      <c r="C116" s="2" t="s">
        <v>72</v>
      </c>
      <c r="D116" s="3">
        <v>44384</v>
      </c>
      <c r="E116" s="2" t="s">
        <v>72</v>
      </c>
      <c r="F116" s="2" t="s">
        <v>78</v>
      </c>
    </row>
    <row r="117" spans="1:6" ht="13">
      <c r="A117" s="2">
        <f t="shared" si="0"/>
        <v>11116</v>
      </c>
      <c r="B117" s="2" t="s">
        <v>71</v>
      </c>
      <c r="C117" s="2" t="s">
        <v>72</v>
      </c>
      <c r="D117" s="3">
        <v>44488</v>
      </c>
      <c r="E117" s="2" t="s">
        <v>72</v>
      </c>
      <c r="F117" s="2" t="s">
        <v>78</v>
      </c>
    </row>
    <row r="118" spans="1:6" ht="13">
      <c r="A118" s="2">
        <f t="shared" si="0"/>
        <v>11117</v>
      </c>
      <c r="B118" s="2" t="s">
        <v>71</v>
      </c>
      <c r="C118" s="2" t="s">
        <v>72</v>
      </c>
      <c r="D118" s="3">
        <v>44401</v>
      </c>
      <c r="E118" s="2" t="s">
        <v>72</v>
      </c>
      <c r="F118" s="2" t="s">
        <v>76</v>
      </c>
    </row>
    <row r="119" spans="1:6" ht="13">
      <c r="A119" s="2">
        <f t="shared" si="0"/>
        <v>11118</v>
      </c>
      <c r="B119" s="2" t="s">
        <v>71</v>
      </c>
      <c r="C119" s="2" t="s">
        <v>72</v>
      </c>
      <c r="D119" s="3">
        <v>44553</v>
      </c>
      <c r="E119" s="2" t="s">
        <v>72</v>
      </c>
      <c r="F119" s="2" t="s">
        <v>77</v>
      </c>
    </row>
    <row r="120" spans="1:6" ht="13">
      <c r="A120" s="2">
        <f t="shared" si="0"/>
        <v>11119</v>
      </c>
      <c r="B120" s="2" t="s">
        <v>71</v>
      </c>
      <c r="C120" s="2" t="s">
        <v>72</v>
      </c>
      <c r="D120" s="3">
        <v>44407</v>
      </c>
      <c r="E120" s="2" t="s">
        <v>72</v>
      </c>
      <c r="F120" s="2" t="s">
        <v>76</v>
      </c>
    </row>
    <row r="121" spans="1:6" ht="13">
      <c r="A121" s="2">
        <f t="shared" si="0"/>
        <v>11120</v>
      </c>
      <c r="B121" s="2" t="s">
        <v>71</v>
      </c>
      <c r="C121" s="2" t="s">
        <v>72</v>
      </c>
      <c r="D121" s="3">
        <v>44547</v>
      </c>
      <c r="E121" s="2" t="s">
        <v>72</v>
      </c>
      <c r="F121" s="2" t="s">
        <v>73</v>
      </c>
    </row>
    <row r="122" spans="1:6" ht="13">
      <c r="A122" s="2">
        <f t="shared" si="0"/>
        <v>11121</v>
      </c>
      <c r="B122" s="2" t="s">
        <v>71</v>
      </c>
      <c r="C122" s="2" t="s">
        <v>72</v>
      </c>
      <c r="D122" s="3">
        <v>44383</v>
      </c>
      <c r="E122" s="2" t="s">
        <v>72</v>
      </c>
      <c r="F122" s="2" t="s">
        <v>73</v>
      </c>
    </row>
    <row r="123" spans="1:6" ht="13">
      <c r="A123" s="2">
        <f t="shared" si="0"/>
        <v>11122</v>
      </c>
      <c r="B123" s="2" t="s">
        <v>75</v>
      </c>
      <c r="C123" s="2" t="s">
        <v>71</v>
      </c>
      <c r="D123" s="3">
        <v>44388</v>
      </c>
      <c r="E123" s="2" t="s">
        <v>72</v>
      </c>
      <c r="F123" s="2" t="s">
        <v>78</v>
      </c>
    </row>
    <row r="124" spans="1:6" ht="13">
      <c r="A124" s="2">
        <f t="shared" si="0"/>
        <v>11123</v>
      </c>
      <c r="B124" s="2" t="s">
        <v>75</v>
      </c>
      <c r="C124" s="2" t="s">
        <v>75</v>
      </c>
      <c r="D124" s="3">
        <v>44546</v>
      </c>
      <c r="E124" s="3">
        <v>44607</v>
      </c>
      <c r="F124" s="2" t="s">
        <v>73</v>
      </c>
    </row>
    <row r="125" spans="1:6" ht="13">
      <c r="A125" s="2">
        <f t="shared" si="0"/>
        <v>11124</v>
      </c>
      <c r="B125" s="2" t="s">
        <v>71</v>
      </c>
      <c r="C125" s="2" t="s">
        <v>72</v>
      </c>
      <c r="D125" s="3">
        <v>44551</v>
      </c>
      <c r="E125" s="2" t="s">
        <v>72</v>
      </c>
      <c r="F125" s="2" t="s">
        <v>73</v>
      </c>
    </row>
    <row r="126" spans="1:6" ht="13">
      <c r="A126" s="2">
        <f t="shared" si="0"/>
        <v>11125</v>
      </c>
      <c r="B126" s="2" t="s">
        <v>71</v>
      </c>
      <c r="C126" s="2" t="s">
        <v>72</v>
      </c>
      <c r="D126" s="3">
        <v>44480</v>
      </c>
      <c r="E126" s="2" t="s">
        <v>72</v>
      </c>
      <c r="F126" s="2" t="s">
        <v>77</v>
      </c>
    </row>
    <row r="127" spans="1:6" ht="13">
      <c r="A127" s="2">
        <f t="shared" si="0"/>
        <v>11126</v>
      </c>
      <c r="B127" s="2" t="s">
        <v>71</v>
      </c>
      <c r="C127" s="2" t="s">
        <v>72</v>
      </c>
      <c r="D127" s="3">
        <v>44552</v>
      </c>
      <c r="E127" s="2" t="s">
        <v>72</v>
      </c>
      <c r="F127" s="2" t="s">
        <v>73</v>
      </c>
    </row>
    <row r="128" spans="1:6" ht="13">
      <c r="A128" s="2">
        <f t="shared" si="0"/>
        <v>11127</v>
      </c>
      <c r="B128" s="2" t="s">
        <v>71</v>
      </c>
      <c r="C128" s="2" t="s">
        <v>72</v>
      </c>
      <c r="D128" s="3">
        <v>44505</v>
      </c>
      <c r="E128" s="2" t="s">
        <v>72</v>
      </c>
      <c r="F128" s="2" t="s">
        <v>73</v>
      </c>
    </row>
    <row r="129" spans="1:6" ht="13">
      <c r="A129" s="2">
        <f t="shared" si="0"/>
        <v>11128</v>
      </c>
      <c r="B129" s="2" t="s">
        <v>71</v>
      </c>
      <c r="C129" s="2" t="s">
        <v>72</v>
      </c>
      <c r="D129" s="3">
        <v>44432</v>
      </c>
      <c r="E129" s="2" t="s">
        <v>72</v>
      </c>
      <c r="F129" s="2" t="s">
        <v>73</v>
      </c>
    </row>
    <row r="130" spans="1:6" ht="13">
      <c r="A130" s="2">
        <f t="shared" si="0"/>
        <v>11129</v>
      </c>
      <c r="B130" s="2" t="s">
        <v>71</v>
      </c>
      <c r="C130" s="2" t="s">
        <v>72</v>
      </c>
      <c r="D130" s="3">
        <v>44502</v>
      </c>
      <c r="E130" s="2" t="s">
        <v>72</v>
      </c>
      <c r="F130" s="2" t="s">
        <v>74</v>
      </c>
    </row>
    <row r="131" spans="1:6" ht="13">
      <c r="A131" s="2">
        <f t="shared" si="0"/>
        <v>11130</v>
      </c>
      <c r="B131" s="2" t="s">
        <v>71</v>
      </c>
      <c r="C131" s="2" t="s">
        <v>72</v>
      </c>
      <c r="D131" s="3">
        <v>44508</v>
      </c>
      <c r="E131" s="2" t="s">
        <v>72</v>
      </c>
      <c r="F131" s="2" t="s">
        <v>73</v>
      </c>
    </row>
    <row r="132" spans="1:6" ht="13">
      <c r="A132" s="2">
        <f t="shared" si="0"/>
        <v>11131</v>
      </c>
      <c r="B132" s="2" t="s">
        <v>71</v>
      </c>
      <c r="C132" s="2" t="s">
        <v>72</v>
      </c>
      <c r="D132" s="3">
        <v>44524</v>
      </c>
      <c r="E132" s="2" t="s">
        <v>72</v>
      </c>
      <c r="F132" s="2" t="s">
        <v>74</v>
      </c>
    </row>
    <row r="133" spans="1:6" ht="13">
      <c r="A133" s="2">
        <f t="shared" si="0"/>
        <v>11132</v>
      </c>
      <c r="B133" s="2" t="s">
        <v>71</v>
      </c>
      <c r="C133" s="2" t="s">
        <v>72</v>
      </c>
      <c r="D133" s="3">
        <v>44555</v>
      </c>
      <c r="E133" s="2" t="s">
        <v>72</v>
      </c>
      <c r="F133" s="2" t="s">
        <v>78</v>
      </c>
    </row>
    <row r="134" spans="1:6" ht="13">
      <c r="A134" s="2">
        <f t="shared" si="0"/>
        <v>11133</v>
      </c>
      <c r="B134" s="2" t="s">
        <v>71</v>
      </c>
      <c r="C134" s="2" t="s">
        <v>72</v>
      </c>
      <c r="D134" s="3">
        <v>44512</v>
      </c>
      <c r="E134" s="2" t="s">
        <v>72</v>
      </c>
      <c r="F134" s="2" t="s">
        <v>73</v>
      </c>
    </row>
    <row r="135" spans="1:6" ht="13">
      <c r="A135" s="2">
        <f t="shared" si="0"/>
        <v>11134</v>
      </c>
      <c r="B135" s="2" t="s">
        <v>71</v>
      </c>
      <c r="C135" s="2" t="s">
        <v>72</v>
      </c>
      <c r="D135" s="3">
        <v>44556</v>
      </c>
      <c r="E135" s="2" t="s">
        <v>72</v>
      </c>
      <c r="F135" s="2" t="s">
        <v>78</v>
      </c>
    </row>
    <row r="136" spans="1:6" ht="13">
      <c r="A136" s="2">
        <f t="shared" si="0"/>
        <v>11135</v>
      </c>
      <c r="B136" s="2" t="s">
        <v>71</v>
      </c>
      <c r="C136" s="2" t="s">
        <v>72</v>
      </c>
      <c r="D136" s="3">
        <v>44398</v>
      </c>
      <c r="E136" s="2" t="s">
        <v>72</v>
      </c>
      <c r="F136" s="2" t="s">
        <v>77</v>
      </c>
    </row>
    <row r="137" spans="1:6" ht="13">
      <c r="A137" s="2">
        <f t="shared" si="0"/>
        <v>11136</v>
      </c>
      <c r="B137" s="2" t="s">
        <v>71</v>
      </c>
      <c r="C137" s="2" t="s">
        <v>72</v>
      </c>
      <c r="D137" s="3">
        <v>44507</v>
      </c>
      <c r="E137" s="2" t="s">
        <v>72</v>
      </c>
      <c r="F137" s="2" t="s">
        <v>73</v>
      </c>
    </row>
    <row r="138" spans="1:6" ht="13">
      <c r="A138" s="2">
        <f t="shared" si="0"/>
        <v>11137</v>
      </c>
      <c r="B138" s="2" t="s">
        <v>71</v>
      </c>
      <c r="C138" s="2" t="s">
        <v>72</v>
      </c>
      <c r="D138" s="3">
        <v>44366</v>
      </c>
      <c r="E138" s="2" t="s">
        <v>72</v>
      </c>
      <c r="F138" s="2" t="s">
        <v>73</v>
      </c>
    </row>
    <row r="139" spans="1:6" ht="13">
      <c r="A139" s="2">
        <f t="shared" si="0"/>
        <v>11138</v>
      </c>
      <c r="B139" s="2" t="s">
        <v>71</v>
      </c>
      <c r="C139" s="2" t="s">
        <v>72</v>
      </c>
      <c r="D139" s="3">
        <v>44359</v>
      </c>
      <c r="E139" s="2" t="s">
        <v>72</v>
      </c>
      <c r="F139" s="2" t="s">
        <v>74</v>
      </c>
    </row>
    <row r="140" spans="1:6" ht="13">
      <c r="A140" s="2">
        <f t="shared" si="0"/>
        <v>11139</v>
      </c>
      <c r="B140" s="2" t="s">
        <v>71</v>
      </c>
      <c r="C140" s="2" t="s">
        <v>72</v>
      </c>
      <c r="D140" s="3">
        <v>44471</v>
      </c>
      <c r="E140" s="2" t="s">
        <v>72</v>
      </c>
      <c r="F140" s="2" t="s">
        <v>78</v>
      </c>
    </row>
    <row r="141" spans="1:6" ht="13">
      <c r="A141" s="2">
        <f t="shared" si="0"/>
        <v>11140</v>
      </c>
      <c r="B141" s="2" t="s">
        <v>71</v>
      </c>
      <c r="C141" s="2" t="s">
        <v>72</v>
      </c>
      <c r="D141" s="3">
        <v>44356</v>
      </c>
      <c r="E141" s="2" t="s">
        <v>72</v>
      </c>
      <c r="F141" s="2" t="s">
        <v>73</v>
      </c>
    </row>
    <row r="142" spans="1:6" ht="13">
      <c r="A142" s="2">
        <f t="shared" si="0"/>
        <v>11141</v>
      </c>
      <c r="B142" s="2" t="s">
        <v>71</v>
      </c>
      <c r="C142" s="2" t="s">
        <v>72</v>
      </c>
      <c r="D142" s="3">
        <v>44462</v>
      </c>
      <c r="E142" s="2" t="s">
        <v>72</v>
      </c>
      <c r="F142" s="2" t="s">
        <v>73</v>
      </c>
    </row>
    <row r="143" spans="1:6" ht="13">
      <c r="A143" s="2">
        <f t="shared" si="0"/>
        <v>11142</v>
      </c>
      <c r="B143" s="2" t="s">
        <v>71</v>
      </c>
      <c r="C143" s="2" t="s">
        <v>72</v>
      </c>
      <c r="D143" s="3">
        <v>44498</v>
      </c>
      <c r="E143" s="2" t="s">
        <v>72</v>
      </c>
      <c r="F143" s="2" t="s">
        <v>74</v>
      </c>
    </row>
    <row r="144" spans="1:6" ht="13">
      <c r="A144" s="2">
        <f t="shared" si="0"/>
        <v>11143</v>
      </c>
      <c r="B144" s="2" t="s">
        <v>71</v>
      </c>
      <c r="C144" s="2" t="s">
        <v>72</v>
      </c>
      <c r="D144" s="3">
        <v>44446</v>
      </c>
      <c r="E144" s="2" t="s">
        <v>72</v>
      </c>
      <c r="F144" s="2" t="s">
        <v>76</v>
      </c>
    </row>
    <row r="145" spans="1:6" ht="13">
      <c r="A145" s="2">
        <f t="shared" si="0"/>
        <v>11144</v>
      </c>
      <c r="B145" s="2" t="s">
        <v>71</v>
      </c>
      <c r="C145" s="2" t="s">
        <v>72</v>
      </c>
      <c r="D145" s="3">
        <v>44420</v>
      </c>
      <c r="E145" s="2" t="s">
        <v>72</v>
      </c>
      <c r="F145" s="2" t="s">
        <v>73</v>
      </c>
    </row>
    <row r="146" spans="1:6" ht="13">
      <c r="A146" s="2">
        <f t="shared" si="0"/>
        <v>11145</v>
      </c>
      <c r="B146" s="2" t="s">
        <v>71</v>
      </c>
      <c r="C146" s="2" t="s">
        <v>72</v>
      </c>
      <c r="D146" s="3">
        <v>44451</v>
      </c>
      <c r="E146" s="2" t="s">
        <v>72</v>
      </c>
      <c r="F146" s="2" t="s">
        <v>74</v>
      </c>
    </row>
    <row r="147" spans="1:6" ht="13">
      <c r="A147" s="2">
        <f t="shared" si="0"/>
        <v>11146</v>
      </c>
      <c r="B147" s="2" t="s">
        <v>75</v>
      </c>
      <c r="C147" s="2" t="s">
        <v>75</v>
      </c>
      <c r="D147" s="3">
        <v>44561</v>
      </c>
      <c r="E147" s="3">
        <v>44652</v>
      </c>
      <c r="F147" s="2" t="s">
        <v>73</v>
      </c>
    </row>
    <row r="148" spans="1:6" ht="13">
      <c r="A148" s="2">
        <f t="shared" si="0"/>
        <v>11147</v>
      </c>
      <c r="B148" s="2" t="s">
        <v>71</v>
      </c>
      <c r="C148" s="2" t="s">
        <v>72</v>
      </c>
      <c r="D148" s="3">
        <v>44522</v>
      </c>
      <c r="E148" s="2" t="s">
        <v>72</v>
      </c>
      <c r="F148" s="2" t="s">
        <v>73</v>
      </c>
    </row>
    <row r="149" spans="1:6" ht="13">
      <c r="A149" s="2">
        <f t="shared" si="0"/>
        <v>11148</v>
      </c>
      <c r="B149" s="2" t="s">
        <v>71</v>
      </c>
      <c r="C149" s="2" t="s">
        <v>72</v>
      </c>
      <c r="D149" s="3">
        <v>44366</v>
      </c>
      <c r="E149" s="2" t="s">
        <v>72</v>
      </c>
      <c r="F149" s="2" t="s">
        <v>73</v>
      </c>
    </row>
    <row r="150" spans="1:6" ht="13">
      <c r="A150" s="2">
        <f t="shared" si="0"/>
        <v>11149</v>
      </c>
      <c r="B150" s="2" t="s">
        <v>71</v>
      </c>
      <c r="C150" s="2" t="s">
        <v>72</v>
      </c>
      <c r="D150" s="3">
        <v>44550</v>
      </c>
      <c r="E150" s="2" t="s">
        <v>72</v>
      </c>
      <c r="F150" s="2" t="s">
        <v>73</v>
      </c>
    </row>
    <row r="151" spans="1:6" ht="13">
      <c r="A151" s="2">
        <f t="shared" si="0"/>
        <v>11150</v>
      </c>
      <c r="B151" s="2" t="s">
        <v>71</v>
      </c>
      <c r="C151" s="2" t="s">
        <v>72</v>
      </c>
      <c r="D151" s="3">
        <v>44441</v>
      </c>
      <c r="E151" s="2" t="s">
        <v>72</v>
      </c>
      <c r="F151" s="2" t="s">
        <v>78</v>
      </c>
    </row>
    <row r="152" spans="1:6" ht="13">
      <c r="A152" s="2">
        <f t="shared" si="0"/>
        <v>11151</v>
      </c>
      <c r="B152" s="2" t="s">
        <v>75</v>
      </c>
      <c r="C152" s="2" t="s">
        <v>75</v>
      </c>
      <c r="D152" s="3">
        <v>44428</v>
      </c>
      <c r="E152" s="3">
        <v>44470</v>
      </c>
      <c r="F152" s="2" t="s">
        <v>76</v>
      </c>
    </row>
    <row r="153" spans="1:6" ht="13">
      <c r="A153" s="2">
        <f t="shared" si="0"/>
        <v>11152</v>
      </c>
      <c r="B153" s="2" t="s">
        <v>71</v>
      </c>
      <c r="C153" s="2" t="s">
        <v>72</v>
      </c>
      <c r="D153" s="3">
        <v>44475</v>
      </c>
      <c r="E153" s="2" t="s">
        <v>72</v>
      </c>
      <c r="F153" s="2" t="s">
        <v>76</v>
      </c>
    </row>
    <row r="154" spans="1:6" ht="13">
      <c r="A154" s="2">
        <f t="shared" si="0"/>
        <v>11153</v>
      </c>
      <c r="B154" s="2" t="s">
        <v>71</v>
      </c>
      <c r="C154" s="2" t="s">
        <v>72</v>
      </c>
      <c r="D154" s="3">
        <v>44487</v>
      </c>
      <c r="E154" s="2" t="s">
        <v>72</v>
      </c>
      <c r="F154" s="2" t="s">
        <v>78</v>
      </c>
    </row>
    <row r="155" spans="1:6" ht="13">
      <c r="A155" s="2">
        <f t="shared" si="0"/>
        <v>11154</v>
      </c>
      <c r="B155" s="2" t="s">
        <v>71</v>
      </c>
      <c r="C155" s="2" t="s">
        <v>72</v>
      </c>
      <c r="D155" s="3">
        <v>44552</v>
      </c>
      <c r="E155" s="2" t="s">
        <v>72</v>
      </c>
      <c r="F155" s="2" t="s">
        <v>73</v>
      </c>
    </row>
    <row r="156" spans="1:6" ht="13">
      <c r="A156" s="2">
        <f t="shared" si="0"/>
        <v>11155</v>
      </c>
      <c r="B156" s="2" t="s">
        <v>71</v>
      </c>
      <c r="C156" s="2" t="s">
        <v>72</v>
      </c>
      <c r="D156" s="3">
        <v>44373</v>
      </c>
      <c r="E156" s="2" t="s">
        <v>72</v>
      </c>
      <c r="F156" s="2" t="s">
        <v>76</v>
      </c>
    </row>
    <row r="157" spans="1:6" ht="13">
      <c r="A157" s="2">
        <f t="shared" si="0"/>
        <v>11156</v>
      </c>
      <c r="B157" s="2" t="s">
        <v>71</v>
      </c>
      <c r="C157" s="2" t="s">
        <v>72</v>
      </c>
      <c r="D157" s="3">
        <v>44395</v>
      </c>
      <c r="E157" s="2" t="s">
        <v>72</v>
      </c>
      <c r="F157" s="2" t="s">
        <v>73</v>
      </c>
    </row>
    <row r="158" spans="1:6" ht="13">
      <c r="A158" s="2">
        <f t="shared" si="0"/>
        <v>11157</v>
      </c>
      <c r="B158" s="2" t="s">
        <v>75</v>
      </c>
      <c r="C158" s="2" t="s">
        <v>71</v>
      </c>
      <c r="D158" s="3">
        <v>44514</v>
      </c>
      <c r="E158" s="2" t="s">
        <v>72</v>
      </c>
      <c r="F158" s="2" t="s">
        <v>73</v>
      </c>
    </row>
    <row r="159" spans="1:6" ht="13">
      <c r="A159" s="2">
        <f t="shared" si="0"/>
        <v>11158</v>
      </c>
      <c r="B159" s="2" t="s">
        <v>71</v>
      </c>
      <c r="C159" s="2" t="s">
        <v>72</v>
      </c>
      <c r="D159" s="3">
        <v>44559</v>
      </c>
      <c r="E159" s="2" t="s">
        <v>72</v>
      </c>
      <c r="F159" s="2" t="s">
        <v>73</v>
      </c>
    </row>
    <row r="160" spans="1:6" ht="13">
      <c r="A160" s="2">
        <f t="shared" si="0"/>
        <v>11159</v>
      </c>
      <c r="B160" s="2" t="s">
        <v>71</v>
      </c>
      <c r="C160" s="2" t="s">
        <v>72</v>
      </c>
      <c r="D160" s="3">
        <v>44513</v>
      </c>
      <c r="E160" s="2" t="s">
        <v>72</v>
      </c>
      <c r="F160" s="2" t="s">
        <v>76</v>
      </c>
    </row>
    <row r="161" spans="1:6" ht="13">
      <c r="A161" s="2">
        <f t="shared" si="0"/>
        <v>11160</v>
      </c>
      <c r="B161" s="2" t="s">
        <v>71</v>
      </c>
      <c r="C161" s="2" t="s">
        <v>72</v>
      </c>
      <c r="D161" s="3">
        <v>44538</v>
      </c>
      <c r="E161" s="2" t="s">
        <v>72</v>
      </c>
      <c r="F161" s="2" t="s">
        <v>73</v>
      </c>
    </row>
    <row r="162" spans="1:6" ht="13">
      <c r="A162" s="2">
        <f t="shared" si="0"/>
        <v>11161</v>
      </c>
      <c r="B162" s="2" t="s">
        <v>75</v>
      </c>
      <c r="C162" s="2" t="s">
        <v>71</v>
      </c>
      <c r="D162" s="3">
        <v>44372</v>
      </c>
      <c r="E162" s="2" t="s">
        <v>72</v>
      </c>
      <c r="F162" s="2" t="s">
        <v>78</v>
      </c>
    </row>
    <row r="163" spans="1:6" ht="13">
      <c r="A163" s="2">
        <f t="shared" si="0"/>
        <v>11162</v>
      </c>
      <c r="B163" s="2" t="s">
        <v>71</v>
      </c>
      <c r="C163" s="2" t="s">
        <v>72</v>
      </c>
      <c r="D163" s="3">
        <v>44534</v>
      </c>
      <c r="E163" s="2" t="s">
        <v>72</v>
      </c>
      <c r="F163" s="2" t="s">
        <v>76</v>
      </c>
    </row>
    <row r="164" spans="1:6" ht="13">
      <c r="A164" s="2">
        <f t="shared" si="0"/>
        <v>11163</v>
      </c>
      <c r="B164" s="2" t="s">
        <v>75</v>
      </c>
      <c r="C164" s="2" t="s">
        <v>75</v>
      </c>
      <c r="D164" s="3">
        <v>44350</v>
      </c>
      <c r="E164" s="3">
        <v>44440</v>
      </c>
      <c r="F164" s="2" t="s">
        <v>76</v>
      </c>
    </row>
    <row r="165" spans="1:6" ht="13">
      <c r="A165" s="2">
        <f t="shared" si="0"/>
        <v>11164</v>
      </c>
      <c r="B165" s="2" t="s">
        <v>71</v>
      </c>
      <c r="C165" s="2" t="s">
        <v>72</v>
      </c>
      <c r="D165" s="3">
        <v>44484</v>
      </c>
      <c r="E165" s="2" t="s">
        <v>72</v>
      </c>
      <c r="F165" s="2" t="s">
        <v>73</v>
      </c>
    </row>
    <row r="166" spans="1:6" ht="13">
      <c r="A166" s="2">
        <f t="shared" si="0"/>
        <v>11165</v>
      </c>
      <c r="B166" s="2" t="s">
        <v>71</v>
      </c>
      <c r="C166" s="2" t="s">
        <v>72</v>
      </c>
      <c r="D166" s="3">
        <v>44491</v>
      </c>
      <c r="E166" s="2" t="s">
        <v>72</v>
      </c>
      <c r="F166" s="2" t="s">
        <v>77</v>
      </c>
    </row>
    <row r="167" spans="1:6" ht="13">
      <c r="A167" s="2">
        <f t="shared" si="0"/>
        <v>11166</v>
      </c>
      <c r="B167" s="2" t="s">
        <v>71</v>
      </c>
      <c r="C167" s="2" t="s">
        <v>72</v>
      </c>
      <c r="D167" s="3">
        <v>44492</v>
      </c>
      <c r="E167" s="2" t="s">
        <v>72</v>
      </c>
      <c r="F167" s="2" t="s">
        <v>73</v>
      </c>
    </row>
    <row r="168" spans="1:6" ht="13">
      <c r="A168" s="2">
        <f t="shared" si="0"/>
        <v>11167</v>
      </c>
      <c r="B168" s="2" t="s">
        <v>71</v>
      </c>
      <c r="C168" s="2" t="s">
        <v>72</v>
      </c>
      <c r="D168" s="3">
        <v>44431</v>
      </c>
      <c r="E168" s="2" t="s">
        <v>72</v>
      </c>
      <c r="F168" s="2" t="s">
        <v>73</v>
      </c>
    </row>
    <row r="169" spans="1:6" ht="13">
      <c r="A169" s="2">
        <f t="shared" si="0"/>
        <v>11168</v>
      </c>
      <c r="B169" s="2" t="s">
        <v>71</v>
      </c>
      <c r="C169" s="2" t="s">
        <v>72</v>
      </c>
      <c r="D169" s="3">
        <v>44396</v>
      </c>
      <c r="E169" s="2" t="s">
        <v>72</v>
      </c>
      <c r="F169" s="2" t="s">
        <v>77</v>
      </c>
    </row>
    <row r="170" spans="1:6" ht="13">
      <c r="A170" s="2">
        <f t="shared" si="0"/>
        <v>11169</v>
      </c>
      <c r="B170" s="2" t="s">
        <v>71</v>
      </c>
      <c r="C170" s="2" t="s">
        <v>72</v>
      </c>
      <c r="D170" s="3">
        <v>44472</v>
      </c>
      <c r="E170" s="2" t="s">
        <v>72</v>
      </c>
      <c r="F170" s="2" t="s">
        <v>73</v>
      </c>
    </row>
    <row r="171" spans="1:6" ht="13">
      <c r="A171" s="2">
        <f t="shared" si="0"/>
        <v>11170</v>
      </c>
      <c r="B171" s="2" t="s">
        <v>71</v>
      </c>
      <c r="C171" s="2" t="s">
        <v>72</v>
      </c>
      <c r="D171" s="3">
        <v>44412</v>
      </c>
      <c r="E171" s="2" t="s">
        <v>72</v>
      </c>
      <c r="F171" s="2" t="s">
        <v>78</v>
      </c>
    </row>
    <row r="172" spans="1:6" ht="13">
      <c r="A172" s="2">
        <f t="shared" si="0"/>
        <v>11171</v>
      </c>
      <c r="B172" s="2" t="s">
        <v>75</v>
      </c>
      <c r="C172" s="2" t="s">
        <v>75</v>
      </c>
      <c r="D172" s="3">
        <v>44482</v>
      </c>
      <c r="E172" s="3">
        <v>44515</v>
      </c>
      <c r="F172" s="2" t="s">
        <v>76</v>
      </c>
    </row>
    <row r="173" spans="1:6" ht="13">
      <c r="A173" s="2">
        <f t="shared" si="0"/>
        <v>11172</v>
      </c>
      <c r="B173" s="2" t="s">
        <v>71</v>
      </c>
      <c r="C173" s="2" t="s">
        <v>72</v>
      </c>
      <c r="D173" s="3">
        <v>44555</v>
      </c>
      <c r="E173" s="2" t="s">
        <v>72</v>
      </c>
      <c r="F173" s="2" t="s">
        <v>74</v>
      </c>
    </row>
    <row r="174" spans="1:6" ht="13">
      <c r="A174" s="2">
        <f t="shared" si="0"/>
        <v>11173</v>
      </c>
      <c r="B174" s="2" t="s">
        <v>71</v>
      </c>
      <c r="C174" s="2" t="s">
        <v>72</v>
      </c>
      <c r="D174" s="3">
        <v>44477</v>
      </c>
      <c r="E174" s="2" t="s">
        <v>72</v>
      </c>
      <c r="F174" s="2" t="s">
        <v>78</v>
      </c>
    </row>
    <row r="175" spans="1:6" ht="13">
      <c r="A175" s="2">
        <f t="shared" si="0"/>
        <v>11174</v>
      </c>
      <c r="B175" s="2" t="s">
        <v>71</v>
      </c>
      <c r="C175" s="2" t="s">
        <v>72</v>
      </c>
      <c r="D175" s="3">
        <v>44362</v>
      </c>
      <c r="E175" s="2" t="s">
        <v>72</v>
      </c>
      <c r="F175" s="2" t="s">
        <v>78</v>
      </c>
    </row>
    <row r="176" spans="1:6" ht="13">
      <c r="A176" s="2">
        <f t="shared" si="0"/>
        <v>11175</v>
      </c>
      <c r="B176" s="2" t="s">
        <v>71</v>
      </c>
      <c r="C176" s="2" t="s">
        <v>72</v>
      </c>
      <c r="D176" s="3">
        <v>44426</v>
      </c>
      <c r="E176" s="2" t="s">
        <v>72</v>
      </c>
      <c r="F176" s="2" t="s">
        <v>76</v>
      </c>
    </row>
    <row r="177" spans="1:6" ht="13">
      <c r="A177" s="2">
        <f t="shared" si="0"/>
        <v>11176</v>
      </c>
      <c r="B177" s="2" t="s">
        <v>71</v>
      </c>
      <c r="C177" s="2" t="s">
        <v>72</v>
      </c>
      <c r="D177" s="3">
        <v>44372</v>
      </c>
      <c r="E177" s="2" t="s">
        <v>72</v>
      </c>
      <c r="F177" s="2" t="s">
        <v>74</v>
      </c>
    </row>
    <row r="178" spans="1:6" ht="13">
      <c r="A178" s="2">
        <f t="shared" si="0"/>
        <v>11177</v>
      </c>
      <c r="B178" s="2" t="s">
        <v>71</v>
      </c>
      <c r="C178" s="2" t="s">
        <v>72</v>
      </c>
      <c r="D178" s="3">
        <v>44452</v>
      </c>
      <c r="E178" s="2" t="s">
        <v>72</v>
      </c>
      <c r="F178" s="2" t="s">
        <v>73</v>
      </c>
    </row>
    <row r="179" spans="1:6" ht="13">
      <c r="A179" s="2">
        <f t="shared" si="0"/>
        <v>11178</v>
      </c>
      <c r="B179" s="2" t="s">
        <v>71</v>
      </c>
      <c r="C179" s="2" t="s">
        <v>72</v>
      </c>
      <c r="D179" s="3">
        <v>44382</v>
      </c>
      <c r="E179" s="2" t="s">
        <v>72</v>
      </c>
      <c r="F179" s="2" t="s">
        <v>73</v>
      </c>
    </row>
    <row r="180" spans="1:6" ht="13">
      <c r="A180" s="2">
        <f t="shared" si="0"/>
        <v>11179</v>
      </c>
      <c r="B180" s="2" t="s">
        <v>71</v>
      </c>
      <c r="C180" s="2" t="s">
        <v>72</v>
      </c>
      <c r="D180" s="3">
        <v>44360</v>
      </c>
      <c r="E180" s="2" t="s">
        <v>72</v>
      </c>
      <c r="F180" s="2" t="s">
        <v>74</v>
      </c>
    </row>
    <row r="181" spans="1:6" ht="13">
      <c r="A181" s="2">
        <f t="shared" si="0"/>
        <v>11180</v>
      </c>
      <c r="B181" s="2" t="s">
        <v>71</v>
      </c>
      <c r="C181" s="2" t="s">
        <v>72</v>
      </c>
      <c r="D181" s="3">
        <v>44453</v>
      </c>
      <c r="E181" s="2" t="s">
        <v>72</v>
      </c>
      <c r="F181" s="2" t="s">
        <v>73</v>
      </c>
    </row>
    <row r="182" spans="1:6" ht="13">
      <c r="A182" s="2">
        <f t="shared" si="0"/>
        <v>11181</v>
      </c>
      <c r="B182" s="2" t="s">
        <v>71</v>
      </c>
      <c r="C182" s="2" t="s">
        <v>72</v>
      </c>
      <c r="D182" s="3">
        <v>44512</v>
      </c>
      <c r="E182" s="2" t="s">
        <v>72</v>
      </c>
      <c r="F182" s="2" t="s">
        <v>79</v>
      </c>
    </row>
    <row r="183" spans="1:6" ht="13">
      <c r="A183" s="2">
        <f t="shared" si="0"/>
        <v>11182</v>
      </c>
      <c r="B183" s="2" t="s">
        <v>71</v>
      </c>
      <c r="C183" s="2" t="s">
        <v>72</v>
      </c>
      <c r="D183" s="3">
        <v>44461</v>
      </c>
      <c r="E183" s="2" t="s">
        <v>72</v>
      </c>
      <c r="F183" s="2" t="s">
        <v>73</v>
      </c>
    </row>
    <row r="184" spans="1:6" ht="13">
      <c r="A184" s="2">
        <f t="shared" si="0"/>
        <v>11183</v>
      </c>
      <c r="B184" s="2" t="s">
        <v>71</v>
      </c>
      <c r="C184" s="2" t="s">
        <v>72</v>
      </c>
      <c r="D184" s="3">
        <v>44416</v>
      </c>
      <c r="E184" s="2" t="s">
        <v>72</v>
      </c>
      <c r="F184" s="2" t="s">
        <v>76</v>
      </c>
    </row>
    <row r="185" spans="1:6" ht="13">
      <c r="A185" s="2">
        <f t="shared" si="0"/>
        <v>11184</v>
      </c>
      <c r="B185" s="2" t="s">
        <v>71</v>
      </c>
      <c r="C185" s="2" t="s">
        <v>72</v>
      </c>
      <c r="D185" s="3">
        <v>44362</v>
      </c>
      <c r="E185" s="2" t="s">
        <v>72</v>
      </c>
      <c r="F185" s="2" t="s">
        <v>74</v>
      </c>
    </row>
    <row r="186" spans="1:6" ht="13">
      <c r="A186" s="2">
        <f t="shared" si="0"/>
        <v>11185</v>
      </c>
      <c r="B186" s="2" t="s">
        <v>75</v>
      </c>
      <c r="C186" s="2" t="s">
        <v>75</v>
      </c>
      <c r="D186" s="3">
        <v>44523</v>
      </c>
      <c r="E186" s="3">
        <v>44548</v>
      </c>
      <c r="F186" s="2" t="s">
        <v>73</v>
      </c>
    </row>
    <row r="187" spans="1:6" ht="13">
      <c r="A187" s="2">
        <f t="shared" si="0"/>
        <v>11186</v>
      </c>
      <c r="B187" s="2" t="s">
        <v>71</v>
      </c>
      <c r="C187" s="2" t="s">
        <v>72</v>
      </c>
      <c r="D187" s="3">
        <v>44415</v>
      </c>
      <c r="E187" s="2" t="s">
        <v>72</v>
      </c>
      <c r="F187" s="2" t="s">
        <v>74</v>
      </c>
    </row>
    <row r="188" spans="1:6" ht="13">
      <c r="A188" s="2">
        <f t="shared" si="0"/>
        <v>11187</v>
      </c>
      <c r="B188" s="2" t="s">
        <v>71</v>
      </c>
      <c r="C188" s="2" t="s">
        <v>72</v>
      </c>
      <c r="D188" s="3">
        <v>44494</v>
      </c>
      <c r="E188" s="2" t="s">
        <v>72</v>
      </c>
      <c r="F188" s="2" t="s">
        <v>78</v>
      </c>
    </row>
    <row r="189" spans="1:6" ht="13">
      <c r="A189" s="2">
        <f t="shared" si="0"/>
        <v>11188</v>
      </c>
      <c r="B189" s="2" t="s">
        <v>71</v>
      </c>
      <c r="C189" s="2" t="s">
        <v>72</v>
      </c>
      <c r="D189" s="3">
        <v>44541</v>
      </c>
      <c r="E189" s="2" t="s">
        <v>72</v>
      </c>
      <c r="F189" s="2" t="s">
        <v>74</v>
      </c>
    </row>
    <row r="190" spans="1:6" ht="13">
      <c r="A190" s="2">
        <f t="shared" si="0"/>
        <v>11189</v>
      </c>
      <c r="B190" s="2" t="s">
        <v>75</v>
      </c>
      <c r="C190" s="2" t="s">
        <v>71</v>
      </c>
      <c r="D190" s="3">
        <v>44391</v>
      </c>
      <c r="E190" s="2" t="s">
        <v>72</v>
      </c>
      <c r="F190" s="2" t="s">
        <v>77</v>
      </c>
    </row>
    <row r="191" spans="1:6" ht="13">
      <c r="A191" s="2">
        <f t="shared" si="0"/>
        <v>11190</v>
      </c>
      <c r="B191" s="2" t="s">
        <v>71</v>
      </c>
      <c r="C191" s="2" t="s">
        <v>72</v>
      </c>
      <c r="D191" s="3">
        <v>44500</v>
      </c>
      <c r="E191" s="2" t="s">
        <v>72</v>
      </c>
      <c r="F191" s="2" t="s">
        <v>73</v>
      </c>
    </row>
    <row r="192" spans="1:6" ht="13">
      <c r="A192" s="2">
        <f t="shared" si="0"/>
        <v>11191</v>
      </c>
      <c r="B192" s="2" t="s">
        <v>71</v>
      </c>
      <c r="C192" s="2" t="s">
        <v>72</v>
      </c>
      <c r="D192" s="3">
        <v>44412</v>
      </c>
      <c r="E192" s="2" t="s">
        <v>72</v>
      </c>
      <c r="F192" s="2" t="s">
        <v>73</v>
      </c>
    </row>
    <row r="193" spans="1:6" ht="13">
      <c r="A193" s="2">
        <f t="shared" si="0"/>
        <v>11192</v>
      </c>
      <c r="B193" s="2" t="s">
        <v>71</v>
      </c>
      <c r="C193" s="2" t="s">
        <v>72</v>
      </c>
      <c r="D193" s="3">
        <v>44470</v>
      </c>
      <c r="E193" s="2" t="s">
        <v>72</v>
      </c>
      <c r="F193" s="2" t="s">
        <v>73</v>
      </c>
    </row>
    <row r="194" spans="1:6" ht="13">
      <c r="A194" s="2">
        <f t="shared" si="0"/>
        <v>11193</v>
      </c>
      <c r="B194" s="2" t="s">
        <v>75</v>
      </c>
      <c r="C194" s="2" t="s">
        <v>75</v>
      </c>
      <c r="D194" s="3">
        <v>44494</v>
      </c>
      <c r="E194" s="3">
        <v>44531</v>
      </c>
      <c r="F194" s="2" t="s">
        <v>77</v>
      </c>
    </row>
    <row r="195" spans="1:6" ht="13">
      <c r="A195" s="2">
        <f t="shared" si="0"/>
        <v>11194</v>
      </c>
      <c r="B195" s="2" t="s">
        <v>75</v>
      </c>
      <c r="C195" s="2" t="s">
        <v>75</v>
      </c>
      <c r="D195" s="3">
        <v>44425</v>
      </c>
      <c r="E195" s="3">
        <v>44470</v>
      </c>
      <c r="F195" s="2" t="s">
        <v>79</v>
      </c>
    </row>
    <row r="196" spans="1:6" ht="13">
      <c r="A196" s="2">
        <f t="shared" si="0"/>
        <v>11195</v>
      </c>
      <c r="B196" s="2" t="s">
        <v>71</v>
      </c>
      <c r="C196" s="2" t="s">
        <v>72</v>
      </c>
      <c r="D196" s="3">
        <v>44549</v>
      </c>
      <c r="E196" s="2" t="s">
        <v>72</v>
      </c>
      <c r="F196" s="2" t="s">
        <v>73</v>
      </c>
    </row>
    <row r="197" spans="1:6" ht="13">
      <c r="A197" s="2">
        <f t="shared" si="0"/>
        <v>11196</v>
      </c>
      <c r="B197" s="2" t="s">
        <v>71</v>
      </c>
      <c r="C197" s="2" t="s">
        <v>72</v>
      </c>
      <c r="D197" s="3">
        <v>44450</v>
      </c>
      <c r="E197" s="2" t="s">
        <v>72</v>
      </c>
      <c r="F197" s="2" t="s">
        <v>73</v>
      </c>
    </row>
    <row r="198" spans="1:6" ht="13">
      <c r="A198" s="2">
        <f t="shared" si="0"/>
        <v>11197</v>
      </c>
      <c r="B198" s="2" t="s">
        <v>71</v>
      </c>
      <c r="C198" s="2" t="s">
        <v>72</v>
      </c>
      <c r="D198" s="3">
        <v>44501</v>
      </c>
      <c r="E198" s="2" t="s">
        <v>72</v>
      </c>
      <c r="F198" s="2" t="s">
        <v>74</v>
      </c>
    </row>
    <row r="199" spans="1:6" ht="13">
      <c r="A199" s="2">
        <f t="shared" si="0"/>
        <v>11198</v>
      </c>
      <c r="B199" s="2" t="s">
        <v>71</v>
      </c>
      <c r="C199" s="2" t="s">
        <v>72</v>
      </c>
      <c r="D199" s="3">
        <v>44460</v>
      </c>
      <c r="E199" s="2" t="s">
        <v>72</v>
      </c>
      <c r="F199" s="2" t="s">
        <v>78</v>
      </c>
    </row>
    <row r="200" spans="1:6" ht="13">
      <c r="A200" s="2">
        <f t="shared" si="0"/>
        <v>11199</v>
      </c>
      <c r="B200" s="2" t="s">
        <v>71</v>
      </c>
      <c r="C200" s="2" t="s">
        <v>72</v>
      </c>
      <c r="D200" s="3">
        <v>44408</v>
      </c>
      <c r="E200" s="2" t="s">
        <v>72</v>
      </c>
      <c r="F200" s="2" t="s">
        <v>73</v>
      </c>
    </row>
    <row r="201" spans="1:6" ht="13">
      <c r="A201" s="2">
        <f t="shared" si="0"/>
        <v>11200</v>
      </c>
      <c r="B201" s="2" t="s">
        <v>71</v>
      </c>
      <c r="C201" s="2" t="s">
        <v>72</v>
      </c>
      <c r="D201" s="3">
        <v>44464</v>
      </c>
      <c r="E201" s="2" t="s">
        <v>72</v>
      </c>
      <c r="F201" s="2" t="s">
        <v>73</v>
      </c>
    </row>
    <row r="202" spans="1:6" ht="13">
      <c r="A202" s="2">
        <f t="shared" si="0"/>
        <v>11201</v>
      </c>
      <c r="B202" s="2" t="s">
        <v>71</v>
      </c>
      <c r="C202" s="2" t="s">
        <v>72</v>
      </c>
      <c r="D202" s="3">
        <v>44413</v>
      </c>
      <c r="E202" s="2" t="s">
        <v>72</v>
      </c>
      <c r="F202" s="2" t="s">
        <v>73</v>
      </c>
    </row>
    <row r="203" spans="1:6" ht="13">
      <c r="A203" s="2">
        <f t="shared" si="0"/>
        <v>11202</v>
      </c>
      <c r="B203" s="2" t="s">
        <v>75</v>
      </c>
      <c r="C203" s="2" t="s">
        <v>75</v>
      </c>
      <c r="D203" s="3">
        <v>44396</v>
      </c>
      <c r="E203" s="3">
        <v>44440</v>
      </c>
      <c r="F203" s="2" t="s">
        <v>76</v>
      </c>
    </row>
    <row r="204" spans="1:6" ht="13">
      <c r="A204" s="2">
        <f t="shared" si="0"/>
        <v>11203</v>
      </c>
      <c r="B204" s="2" t="s">
        <v>71</v>
      </c>
      <c r="C204" s="2" t="s">
        <v>72</v>
      </c>
      <c r="D204" s="3">
        <v>44406</v>
      </c>
      <c r="E204" s="2" t="s">
        <v>72</v>
      </c>
      <c r="F204" s="2" t="s">
        <v>77</v>
      </c>
    </row>
    <row r="205" spans="1:6" ht="13">
      <c r="A205" s="2">
        <f t="shared" si="0"/>
        <v>11204</v>
      </c>
      <c r="B205" s="2" t="s">
        <v>75</v>
      </c>
      <c r="C205" s="2" t="s">
        <v>71</v>
      </c>
      <c r="D205" s="3">
        <v>44538</v>
      </c>
      <c r="E205" s="2" t="s">
        <v>72</v>
      </c>
      <c r="F205" s="2" t="s">
        <v>78</v>
      </c>
    </row>
    <row r="206" spans="1:6" ht="13">
      <c r="A206" s="2">
        <f t="shared" si="0"/>
        <v>11205</v>
      </c>
      <c r="B206" s="2" t="s">
        <v>71</v>
      </c>
      <c r="C206" s="2" t="s">
        <v>72</v>
      </c>
      <c r="D206" s="3">
        <v>44552</v>
      </c>
      <c r="E206" s="2" t="s">
        <v>72</v>
      </c>
      <c r="F206" s="2" t="s">
        <v>73</v>
      </c>
    </row>
    <row r="207" spans="1:6" ht="13">
      <c r="A207" s="2">
        <f t="shared" si="0"/>
        <v>11206</v>
      </c>
      <c r="B207" s="2" t="s">
        <v>71</v>
      </c>
      <c r="C207" s="2" t="s">
        <v>72</v>
      </c>
      <c r="D207" s="3">
        <v>44405</v>
      </c>
      <c r="E207" s="2" t="s">
        <v>72</v>
      </c>
      <c r="F207" s="2" t="s">
        <v>73</v>
      </c>
    </row>
    <row r="208" spans="1:6" ht="13">
      <c r="A208" s="2">
        <f t="shared" si="0"/>
        <v>11207</v>
      </c>
      <c r="B208" s="2" t="s">
        <v>71</v>
      </c>
      <c r="C208" s="2" t="s">
        <v>72</v>
      </c>
      <c r="D208" s="3">
        <v>44373</v>
      </c>
      <c r="E208" s="2" t="s">
        <v>72</v>
      </c>
      <c r="F208" s="2" t="s">
        <v>73</v>
      </c>
    </row>
    <row r="209" spans="1:6" ht="13">
      <c r="A209" s="2">
        <f t="shared" si="0"/>
        <v>11208</v>
      </c>
      <c r="B209" s="2" t="s">
        <v>71</v>
      </c>
      <c r="C209" s="2" t="s">
        <v>72</v>
      </c>
      <c r="D209" s="3">
        <v>44464</v>
      </c>
      <c r="E209" s="2" t="s">
        <v>72</v>
      </c>
      <c r="F209" s="2" t="s">
        <v>78</v>
      </c>
    </row>
  </sheetData>
  <autoFilter ref="A1:F209" xr:uid="{00000000-0001-0000-02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7F3B-7D40-1E42-AD73-13FA9DAEC910}">
  <dimension ref="A1:J209"/>
  <sheetViews>
    <sheetView workbookViewId="0">
      <selection activeCell="I33" sqref="I33"/>
    </sheetView>
  </sheetViews>
  <sheetFormatPr baseColWidth="10" defaultRowHeight="13"/>
  <cols>
    <col min="1" max="1" width="11" bestFit="1" customWidth="1"/>
    <col min="2" max="2" width="11.6640625" bestFit="1" customWidth="1"/>
    <col min="4" max="4" width="12.5" customWidth="1"/>
    <col min="5" max="6" width="14.6640625" bestFit="1" customWidth="1"/>
    <col min="7" max="7" width="27.6640625" style="12" bestFit="1" customWidth="1"/>
    <col min="9" max="9" width="39.5" bestFit="1" customWidth="1"/>
  </cols>
  <sheetData>
    <row r="1" spans="1:10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1" t="s">
        <v>99</v>
      </c>
    </row>
    <row r="2" spans="1:10">
      <c r="A2" s="2">
        <v>11001</v>
      </c>
      <c r="B2" s="2" t="s">
        <v>71</v>
      </c>
      <c r="C2" s="2" t="s">
        <v>72</v>
      </c>
      <c r="D2" s="3">
        <v>44515</v>
      </c>
      <c r="E2" s="2" t="s">
        <v>72</v>
      </c>
      <c r="F2" s="2" t="s">
        <v>73</v>
      </c>
      <c r="G2" s="13" t="str">
        <f>IFERROR(DATEDIF(D2,E2,"D"),"N/A")</f>
        <v>N/A</v>
      </c>
      <c r="I2" s="1" t="s">
        <v>94</v>
      </c>
      <c r="J2">
        <f>COUNT(A2:A209)</f>
        <v>208</v>
      </c>
    </row>
    <row r="3" spans="1:10">
      <c r="A3" s="2">
        <f t="shared" ref="A3:A66" si="0">A2+1</f>
        <v>11002</v>
      </c>
      <c r="B3" s="2" t="s">
        <v>71</v>
      </c>
      <c r="C3" s="2" t="s">
        <v>72</v>
      </c>
      <c r="D3" s="3">
        <v>44442</v>
      </c>
      <c r="E3" s="2" t="s">
        <v>72</v>
      </c>
      <c r="F3" s="2" t="s">
        <v>74</v>
      </c>
      <c r="G3" s="13" t="str">
        <f t="shared" ref="G3:G66" si="1">IFERROR(DATEDIF(D3,E3,"D"),"N/A")</f>
        <v>N/A</v>
      </c>
      <c r="I3" s="1" t="s">
        <v>95</v>
      </c>
      <c r="J3">
        <f>COUNTIF(B2:B209,"Yes")</f>
        <v>29</v>
      </c>
    </row>
    <row r="4" spans="1:10">
      <c r="A4" s="2">
        <f t="shared" si="0"/>
        <v>11003</v>
      </c>
      <c r="B4" s="2" t="s">
        <v>75</v>
      </c>
      <c r="C4" s="2" t="s">
        <v>71</v>
      </c>
      <c r="D4" s="3">
        <v>44489</v>
      </c>
      <c r="E4" s="2" t="s">
        <v>72</v>
      </c>
      <c r="F4" s="2" t="s">
        <v>73</v>
      </c>
      <c r="G4" s="13" t="str">
        <f t="shared" si="1"/>
        <v>N/A</v>
      </c>
      <c r="I4" s="1" t="s">
        <v>96</v>
      </c>
      <c r="J4">
        <f>COUNTIF(C2:C209,"Yes")</f>
        <v>22</v>
      </c>
    </row>
    <row r="5" spans="1:10">
      <c r="A5" s="2">
        <f t="shared" si="0"/>
        <v>11004</v>
      </c>
      <c r="B5" s="2" t="s">
        <v>71</v>
      </c>
      <c r="C5" s="2" t="s">
        <v>72</v>
      </c>
      <c r="D5" s="3">
        <v>44368</v>
      </c>
      <c r="E5" s="2" t="s">
        <v>72</v>
      </c>
      <c r="F5" s="2" t="s">
        <v>73</v>
      </c>
      <c r="G5" s="13" t="str">
        <f t="shared" si="1"/>
        <v>N/A</v>
      </c>
      <c r="I5" s="1" t="s">
        <v>97</v>
      </c>
      <c r="J5" s="10">
        <f>J4/J3</f>
        <v>0.75862068965517238</v>
      </c>
    </row>
    <row r="6" spans="1:10">
      <c r="A6" s="2">
        <f t="shared" si="0"/>
        <v>11005</v>
      </c>
      <c r="B6" s="2" t="s">
        <v>71</v>
      </c>
      <c r="C6" s="2" t="s">
        <v>72</v>
      </c>
      <c r="D6" s="3">
        <v>44524</v>
      </c>
      <c r="E6" s="2" t="s">
        <v>72</v>
      </c>
      <c r="F6" s="2" t="s">
        <v>73</v>
      </c>
      <c r="G6" s="13" t="str">
        <f t="shared" si="1"/>
        <v>N/A</v>
      </c>
      <c r="I6" s="15" t="s">
        <v>98</v>
      </c>
      <c r="J6" s="14">
        <f>AVERAGE(G2:G209)</f>
        <v>64.954545454545453</v>
      </c>
    </row>
    <row r="7" spans="1:10">
      <c r="A7" s="2">
        <f t="shared" si="0"/>
        <v>11006</v>
      </c>
      <c r="B7" s="2" t="s">
        <v>71</v>
      </c>
      <c r="C7" s="2" t="s">
        <v>72</v>
      </c>
      <c r="D7" s="3">
        <v>44547</v>
      </c>
      <c r="E7" s="2" t="s">
        <v>72</v>
      </c>
      <c r="F7" s="2" t="s">
        <v>73</v>
      </c>
      <c r="G7" s="13" t="str">
        <f t="shared" si="1"/>
        <v>N/A</v>
      </c>
      <c r="I7" s="17" t="s">
        <v>100</v>
      </c>
    </row>
    <row r="8" spans="1:10">
      <c r="A8" s="2">
        <f t="shared" si="0"/>
        <v>11007</v>
      </c>
      <c r="B8" s="2" t="s">
        <v>71</v>
      </c>
      <c r="C8" s="2" t="s">
        <v>72</v>
      </c>
      <c r="D8" s="3">
        <v>44440</v>
      </c>
      <c r="E8" s="2" t="s">
        <v>72</v>
      </c>
      <c r="F8" s="2" t="s">
        <v>73</v>
      </c>
      <c r="G8" s="13" t="str">
        <f t="shared" si="1"/>
        <v>N/A</v>
      </c>
      <c r="I8" s="16" t="s">
        <v>73</v>
      </c>
      <c r="J8">
        <f t="shared" ref="J8:J13" si="2">COUNTIF($F$2:$F$209,I8)</f>
        <v>111</v>
      </c>
    </row>
    <row r="9" spans="1:10">
      <c r="A9" s="2">
        <f t="shared" si="0"/>
        <v>11008</v>
      </c>
      <c r="B9" s="2" t="s">
        <v>71</v>
      </c>
      <c r="C9" s="2" t="s">
        <v>72</v>
      </c>
      <c r="D9" s="3">
        <v>44549</v>
      </c>
      <c r="E9" s="2" t="s">
        <v>72</v>
      </c>
      <c r="F9" s="2" t="s">
        <v>73</v>
      </c>
      <c r="G9" s="13" t="str">
        <f t="shared" si="1"/>
        <v>N/A</v>
      </c>
      <c r="I9" s="16" t="s">
        <v>78</v>
      </c>
      <c r="J9">
        <f t="shared" si="2"/>
        <v>28</v>
      </c>
    </row>
    <row r="10" spans="1:10">
      <c r="A10" s="2">
        <f t="shared" si="0"/>
        <v>11009</v>
      </c>
      <c r="B10" s="2" t="s">
        <v>71</v>
      </c>
      <c r="C10" s="2" t="s">
        <v>72</v>
      </c>
      <c r="D10" s="3">
        <v>44547</v>
      </c>
      <c r="E10" s="2" t="s">
        <v>72</v>
      </c>
      <c r="F10" s="2" t="s">
        <v>73</v>
      </c>
      <c r="G10" s="13" t="str">
        <f t="shared" si="1"/>
        <v>N/A</v>
      </c>
      <c r="I10" s="16" t="s">
        <v>74</v>
      </c>
      <c r="J10">
        <f t="shared" si="2"/>
        <v>26</v>
      </c>
    </row>
    <row r="11" spans="1:10">
      <c r="A11" s="2">
        <f t="shared" si="0"/>
        <v>11010</v>
      </c>
      <c r="B11" s="2" t="s">
        <v>71</v>
      </c>
      <c r="C11" s="2" t="s">
        <v>72</v>
      </c>
      <c r="D11" s="3">
        <v>44365</v>
      </c>
      <c r="E11" s="2" t="s">
        <v>72</v>
      </c>
      <c r="F11" s="2" t="s">
        <v>73</v>
      </c>
      <c r="G11" s="13" t="str">
        <f t="shared" si="1"/>
        <v>N/A</v>
      </c>
      <c r="I11" s="16" t="s">
        <v>77</v>
      </c>
      <c r="J11">
        <f t="shared" si="2"/>
        <v>19</v>
      </c>
    </row>
    <row r="12" spans="1:10">
      <c r="A12" s="2">
        <f t="shared" si="0"/>
        <v>11011</v>
      </c>
      <c r="B12" s="2" t="s">
        <v>71</v>
      </c>
      <c r="C12" s="2" t="s">
        <v>72</v>
      </c>
      <c r="D12" s="3">
        <v>44394</v>
      </c>
      <c r="E12" s="2" t="s">
        <v>72</v>
      </c>
      <c r="F12" s="2" t="s">
        <v>76</v>
      </c>
      <c r="G12" s="13" t="str">
        <f t="shared" si="1"/>
        <v>N/A</v>
      </c>
      <c r="I12" s="16" t="s">
        <v>76</v>
      </c>
      <c r="J12">
        <f t="shared" si="2"/>
        <v>18</v>
      </c>
    </row>
    <row r="13" spans="1:10">
      <c r="A13" s="2">
        <f t="shared" si="0"/>
        <v>11012</v>
      </c>
      <c r="B13" s="2" t="s">
        <v>71</v>
      </c>
      <c r="C13" s="2" t="s">
        <v>72</v>
      </c>
      <c r="D13" s="3">
        <v>44384</v>
      </c>
      <c r="E13" s="2" t="s">
        <v>72</v>
      </c>
      <c r="F13" s="2" t="s">
        <v>77</v>
      </c>
      <c r="G13" s="13" t="str">
        <f t="shared" si="1"/>
        <v>N/A</v>
      </c>
      <c r="I13" s="16" t="s">
        <v>79</v>
      </c>
      <c r="J13">
        <f t="shared" si="2"/>
        <v>6</v>
      </c>
    </row>
    <row r="14" spans="1:10">
      <c r="A14" s="2">
        <f t="shared" si="0"/>
        <v>11013</v>
      </c>
      <c r="B14" s="2" t="s">
        <v>71</v>
      </c>
      <c r="C14" s="2" t="s">
        <v>72</v>
      </c>
      <c r="D14" s="3">
        <v>44459</v>
      </c>
      <c r="E14" s="2" t="s">
        <v>72</v>
      </c>
      <c r="F14" s="2" t="s">
        <v>73</v>
      </c>
      <c r="G14" s="13" t="str">
        <f t="shared" si="1"/>
        <v>N/A</v>
      </c>
    </row>
    <row r="15" spans="1:10">
      <c r="A15" s="2">
        <f t="shared" si="0"/>
        <v>11014</v>
      </c>
      <c r="B15" s="2" t="s">
        <v>71</v>
      </c>
      <c r="C15" s="2" t="s">
        <v>72</v>
      </c>
      <c r="D15" s="3">
        <v>44493</v>
      </c>
      <c r="E15" s="2" t="s">
        <v>72</v>
      </c>
      <c r="F15" s="2" t="s">
        <v>78</v>
      </c>
      <c r="G15" s="13" t="str">
        <f t="shared" si="1"/>
        <v>N/A</v>
      </c>
    </row>
    <row r="16" spans="1:10">
      <c r="A16" s="2">
        <f t="shared" si="0"/>
        <v>11015</v>
      </c>
      <c r="B16" s="2" t="s">
        <v>71</v>
      </c>
      <c r="C16" s="2" t="s">
        <v>72</v>
      </c>
      <c r="D16" s="3">
        <v>44424</v>
      </c>
      <c r="E16" s="2" t="s">
        <v>72</v>
      </c>
      <c r="F16" s="2" t="s">
        <v>73</v>
      </c>
      <c r="G16" s="13" t="str">
        <f t="shared" si="1"/>
        <v>N/A</v>
      </c>
    </row>
    <row r="17" spans="1:7" ht="14" customHeight="1">
      <c r="A17" s="2">
        <f t="shared" si="0"/>
        <v>11016</v>
      </c>
      <c r="B17" s="2" t="s">
        <v>71</v>
      </c>
      <c r="C17" s="2" t="s">
        <v>72</v>
      </c>
      <c r="D17" s="3">
        <v>44402</v>
      </c>
      <c r="E17" s="2" t="s">
        <v>72</v>
      </c>
      <c r="F17" s="2" t="s">
        <v>73</v>
      </c>
      <c r="G17" s="13" t="str">
        <f t="shared" si="1"/>
        <v>N/A</v>
      </c>
    </row>
    <row r="18" spans="1:7">
      <c r="A18" s="2">
        <f t="shared" si="0"/>
        <v>11017</v>
      </c>
      <c r="B18" s="2" t="s">
        <v>75</v>
      </c>
      <c r="C18" s="2" t="s">
        <v>75</v>
      </c>
      <c r="D18" s="3">
        <v>44556</v>
      </c>
      <c r="E18" s="3">
        <v>44652</v>
      </c>
      <c r="F18" s="2" t="s">
        <v>73</v>
      </c>
      <c r="G18" s="13">
        <f t="shared" si="1"/>
        <v>96</v>
      </c>
    </row>
    <row r="19" spans="1:7">
      <c r="A19" s="2">
        <f t="shared" si="0"/>
        <v>11018</v>
      </c>
      <c r="B19" s="2" t="s">
        <v>71</v>
      </c>
      <c r="C19" s="2" t="s">
        <v>72</v>
      </c>
      <c r="D19" s="3">
        <v>44463</v>
      </c>
      <c r="E19" s="2" t="s">
        <v>72</v>
      </c>
      <c r="F19" s="2" t="s">
        <v>73</v>
      </c>
      <c r="G19" s="13" t="str">
        <f t="shared" si="1"/>
        <v>N/A</v>
      </c>
    </row>
    <row r="20" spans="1:7">
      <c r="A20" s="2">
        <f t="shared" si="0"/>
        <v>11019</v>
      </c>
      <c r="B20" s="2" t="s">
        <v>75</v>
      </c>
      <c r="C20" s="2" t="s">
        <v>75</v>
      </c>
      <c r="D20" s="3">
        <v>44355</v>
      </c>
      <c r="E20" s="3">
        <v>44413</v>
      </c>
      <c r="F20" s="2" t="s">
        <v>73</v>
      </c>
      <c r="G20" s="13">
        <f t="shared" si="1"/>
        <v>58</v>
      </c>
    </row>
    <row r="21" spans="1:7">
      <c r="A21" s="2">
        <f t="shared" si="0"/>
        <v>11020</v>
      </c>
      <c r="B21" s="2" t="s">
        <v>71</v>
      </c>
      <c r="C21" s="2" t="s">
        <v>72</v>
      </c>
      <c r="D21" s="3">
        <v>44447</v>
      </c>
      <c r="E21" s="2" t="s">
        <v>72</v>
      </c>
      <c r="F21" s="2" t="s">
        <v>78</v>
      </c>
      <c r="G21" s="13" t="str">
        <f t="shared" si="1"/>
        <v>N/A</v>
      </c>
    </row>
    <row r="22" spans="1:7">
      <c r="A22" s="2">
        <f t="shared" si="0"/>
        <v>11021</v>
      </c>
      <c r="B22" s="2" t="s">
        <v>71</v>
      </c>
      <c r="C22" s="2" t="s">
        <v>72</v>
      </c>
      <c r="D22" s="3">
        <v>44525</v>
      </c>
      <c r="E22" s="2" t="s">
        <v>72</v>
      </c>
      <c r="F22" s="2" t="s">
        <v>78</v>
      </c>
      <c r="G22" s="13" t="str">
        <f t="shared" si="1"/>
        <v>N/A</v>
      </c>
    </row>
    <row r="23" spans="1:7">
      <c r="A23" s="2">
        <f t="shared" si="0"/>
        <v>11022</v>
      </c>
      <c r="B23" s="2" t="s">
        <v>71</v>
      </c>
      <c r="C23" s="2" t="s">
        <v>72</v>
      </c>
      <c r="D23" s="3">
        <v>44400</v>
      </c>
      <c r="E23" s="2" t="s">
        <v>72</v>
      </c>
      <c r="F23" s="2" t="s">
        <v>73</v>
      </c>
      <c r="G23" s="13" t="str">
        <f t="shared" si="1"/>
        <v>N/A</v>
      </c>
    </row>
    <row r="24" spans="1:7">
      <c r="A24" s="2">
        <f t="shared" si="0"/>
        <v>11023</v>
      </c>
      <c r="B24" s="2" t="s">
        <v>71</v>
      </c>
      <c r="C24" s="2" t="s">
        <v>72</v>
      </c>
      <c r="D24" s="3">
        <v>44412</v>
      </c>
      <c r="E24" s="2" t="s">
        <v>72</v>
      </c>
      <c r="F24" s="2" t="s">
        <v>74</v>
      </c>
      <c r="G24" s="13" t="str">
        <f t="shared" si="1"/>
        <v>N/A</v>
      </c>
    </row>
    <row r="25" spans="1:7">
      <c r="A25" s="2">
        <f t="shared" si="0"/>
        <v>11024</v>
      </c>
      <c r="B25" s="2" t="s">
        <v>71</v>
      </c>
      <c r="C25" s="2" t="s">
        <v>72</v>
      </c>
      <c r="D25" s="3">
        <v>44530</v>
      </c>
      <c r="E25" s="2" t="s">
        <v>72</v>
      </c>
      <c r="F25" s="2" t="s">
        <v>73</v>
      </c>
      <c r="G25" s="13" t="str">
        <f t="shared" si="1"/>
        <v>N/A</v>
      </c>
    </row>
    <row r="26" spans="1:7">
      <c r="A26" s="2">
        <f t="shared" si="0"/>
        <v>11025</v>
      </c>
      <c r="B26" s="2" t="s">
        <v>71</v>
      </c>
      <c r="C26" s="2" t="s">
        <v>72</v>
      </c>
      <c r="D26" s="3">
        <v>44380</v>
      </c>
      <c r="E26" s="2" t="s">
        <v>72</v>
      </c>
      <c r="F26" s="2" t="s">
        <v>73</v>
      </c>
      <c r="G26" s="13" t="str">
        <f t="shared" si="1"/>
        <v>N/A</v>
      </c>
    </row>
    <row r="27" spans="1:7">
      <c r="A27" s="2">
        <f t="shared" si="0"/>
        <v>11026</v>
      </c>
      <c r="B27" s="2" t="s">
        <v>71</v>
      </c>
      <c r="C27" s="2" t="s">
        <v>72</v>
      </c>
      <c r="D27" s="3">
        <v>44473</v>
      </c>
      <c r="E27" s="2" t="s">
        <v>72</v>
      </c>
      <c r="F27" s="2" t="s">
        <v>73</v>
      </c>
      <c r="G27" s="13" t="str">
        <f t="shared" si="1"/>
        <v>N/A</v>
      </c>
    </row>
    <row r="28" spans="1:7">
      <c r="A28" s="2">
        <f t="shared" si="0"/>
        <v>11027</v>
      </c>
      <c r="B28" s="2" t="s">
        <v>71</v>
      </c>
      <c r="C28" s="2" t="s">
        <v>72</v>
      </c>
      <c r="D28" s="3">
        <v>44528</v>
      </c>
      <c r="E28" s="2" t="s">
        <v>72</v>
      </c>
      <c r="F28" s="2" t="s">
        <v>74</v>
      </c>
      <c r="G28" s="13" t="str">
        <f t="shared" si="1"/>
        <v>N/A</v>
      </c>
    </row>
    <row r="29" spans="1:7">
      <c r="A29" s="2">
        <f t="shared" si="0"/>
        <v>11028</v>
      </c>
      <c r="B29" s="2" t="s">
        <v>71</v>
      </c>
      <c r="C29" s="2" t="s">
        <v>72</v>
      </c>
      <c r="D29" s="3">
        <v>44376</v>
      </c>
      <c r="E29" s="2" t="s">
        <v>72</v>
      </c>
      <c r="F29" s="2" t="s">
        <v>74</v>
      </c>
      <c r="G29" s="13" t="str">
        <f t="shared" si="1"/>
        <v>N/A</v>
      </c>
    </row>
    <row r="30" spans="1:7">
      <c r="A30" s="2">
        <f t="shared" si="0"/>
        <v>11029</v>
      </c>
      <c r="B30" s="2" t="s">
        <v>71</v>
      </c>
      <c r="C30" s="2" t="s">
        <v>72</v>
      </c>
      <c r="D30" s="3">
        <v>44497</v>
      </c>
      <c r="E30" s="2" t="s">
        <v>72</v>
      </c>
      <c r="F30" s="2" t="s">
        <v>73</v>
      </c>
      <c r="G30" s="13" t="str">
        <f t="shared" si="1"/>
        <v>N/A</v>
      </c>
    </row>
    <row r="31" spans="1:7">
      <c r="A31" s="2">
        <f t="shared" si="0"/>
        <v>11030</v>
      </c>
      <c r="B31" s="2" t="s">
        <v>71</v>
      </c>
      <c r="C31" s="2" t="s">
        <v>72</v>
      </c>
      <c r="D31" s="3">
        <v>44444</v>
      </c>
      <c r="E31" s="2" t="s">
        <v>72</v>
      </c>
      <c r="F31" s="2" t="s">
        <v>73</v>
      </c>
      <c r="G31" s="13" t="str">
        <f t="shared" si="1"/>
        <v>N/A</v>
      </c>
    </row>
    <row r="32" spans="1:7">
      <c r="A32" s="2">
        <f t="shared" si="0"/>
        <v>11031</v>
      </c>
      <c r="B32" s="2" t="s">
        <v>75</v>
      </c>
      <c r="C32" s="2" t="s">
        <v>75</v>
      </c>
      <c r="D32" s="3">
        <v>44532</v>
      </c>
      <c r="E32" s="3">
        <v>44607</v>
      </c>
      <c r="F32" s="2" t="s">
        <v>73</v>
      </c>
      <c r="G32" s="13">
        <f t="shared" si="1"/>
        <v>75</v>
      </c>
    </row>
    <row r="33" spans="1:7">
      <c r="A33" s="2">
        <f t="shared" si="0"/>
        <v>11032</v>
      </c>
      <c r="B33" s="2" t="s">
        <v>71</v>
      </c>
      <c r="C33" s="2" t="s">
        <v>72</v>
      </c>
      <c r="D33" s="3">
        <v>44500</v>
      </c>
      <c r="E33" s="2" t="s">
        <v>72</v>
      </c>
      <c r="F33" s="2" t="s">
        <v>73</v>
      </c>
      <c r="G33" s="13" t="str">
        <f t="shared" si="1"/>
        <v>N/A</v>
      </c>
    </row>
    <row r="34" spans="1:7">
      <c r="A34" s="2">
        <f t="shared" si="0"/>
        <v>11033</v>
      </c>
      <c r="B34" s="2" t="s">
        <v>71</v>
      </c>
      <c r="C34" s="2" t="s">
        <v>72</v>
      </c>
      <c r="D34" s="3">
        <v>44397</v>
      </c>
      <c r="E34" s="2" t="s">
        <v>72</v>
      </c>
      <c r="F34" s="2" t="s">
        <v>74</v>
      </c>
      <c r="G34" s="13" t="str">
        <f t="shared" si="1"/>
        <v>N/A</v>
      </c>
    </row>
    <row r="35" spans="1:7">
      <c r="A35" s="2">
        <f t="shared" si="0"/>
        <v>11034</v>
      </c>
      <c r="B35" s="2" t="s">
        <v>75</v>
      </c>
      <c r="C35" s="2" t="s">
        <v>71</v>
      </c>
      <c r="D35" s="3">
        <v>44512</v>
      </c>
      <c r="E35" s="2" t="s">
        <v>72</v>
      </c>
      <c r="F35" s="2" t="s">
        <v>73</v>
      </c>
      <c r="G35" s="13" t="str">
        <f t="shared" si="1"/>
        <v>N/A</v>
      </c>
    </row>
    <row r="36" spans="1:7">
      <c r="A36" s="2">
        <f t="shared" si="0"/>
        <v>11035</v>
      </c>
      <c r="B36" s="2" t="s">
        <v>71</v>
      </c>
      <c r="C36" s="2" t="s">
        <v>72</v>
      </c>
      <c r="D36" s="3">
        <v>44540</v>
      </c>
      <c r="E36" s="2" t="s">
        <v>72</v>
      </c>
      <c r="F36" s="2" t="s">
        <v>73</v>
      </c>
      <c r="G36" s="13" t="str">
        <f t="shared" si="1"/>
        <v>N/A</v>
      </c>
    </row>
    <row r="37" spans="1:7">
      <c r="A37" s="2">
        <f t="shared" si="0"/>
        <v>11036</v>
      </c>
      <c r="B37" s="2" t="s">
        <v>71</v>
      </c>
      <c r="C37" s="2" t="s">
        <v>72</v>
      </c>
      <c r="D37" s="3">
        <v>44407</v>
      </c>
      <c r="E37" s="2" t="s">
        <v>72</v>
      </c>
      <c r="F37" s="2" t="s">
        <v>78</v>
      </c>
      <c r="G37" s="13" t="str">
        <f t="shared" si="1"/>
        <v>N/A</v>
      </c>
    </row>
    <row r="38" spans="1:7">
      <c r="A38" s="2">
        <f t="shared" si="0"/>
        <v>11037</v>
      </c>
      <c r="B38" s="2" t="s">
        <v>71</v>
      </c>
      <c r="C38" s="2" t="s">
        <v>72</v>
      </c>
      <c r="D38" s="3">
        <v>44511</v>
      </c>
      <c r="E38" s="2" t="s">
        <v>72</v>
      </c>
      <c r="F38" s="2" t="s">
        <v>73</v>
      </c>
      <c r="G38" s="13" t="str">
        <f t="shared" si="1"/>
        <v>N/A</v>
      </c>
    </row>
    <row r="39" spans="1:7">
      <c r="A39" s="2">
        <f t="shared" si="0"/>
        <v>11038</v>
      </c>
      <c r="B39" s="2" t="s">
        <v>71</v>
      </c>
      <c r="C39" s="2" t="s">
        <v>72</v>
      </c>
      <c r="D39" s="3">
        <v>44390</v>
      </c>
      <c r="E39" s="2" t="s">
        <v>72</v>
      </c>
      <c r="F39" s="2" t="s">
        <v>73</v>
      </c>
      <c r="G39" s="13" t="str">
        <f t="shared" si="1"/>
        <v>N/A</v>
      </c>
    </row>
    <row r="40" spans="1:7">
      <c r="A40" s="2">
        <f t="shared" si="0"/>
        <v>11039</v>
      </c>
      <c r="B40" s="2" t="s">
        <v>71</v>
      </c>
      <c r="C40" s="2" t="s">
        <v>72</v>
      </c>
      <c r="D40" s="3">
        <v>44534</v>
      </c>
      <c r="E40" s="2" t="s">
        <v>72</v>
      </c>
      <c r="F40" s="2" t="s">
        <v>78</v>
      </c>
      <c r="G40" s="13" t="str">
        <f t="shared" si="1"/>
        <v>N/A</v>
      </c>
    </row>
    <row r="41" spans="1:7">
      <c r="A41" s="2">
        <f t="shared" si="0"/>
        <v>11040</v>
      </c>
      <c r="B41" s="2" t="s">
        <v>75</v>
      </c>
      <c r="C41" s="2" t="s">
        <v>75</v>
      </c>
      <c r="D41" s="3">
        <v>44372</v>
      </c>
      <c r="E41" s="3">
        <v>44440</v>
      </c>
      <c r="F41" s="2" t="s">
        <v>73</v>
      </c>
      <c r="G41" s="13">
        <f t="shared" si="1"/>
        <v>68</v>
      </c>
    </row>
    <row r="42" spans="1:7">
      <c r="A42" s="2">
        <f t="shared" si="0"/>
        <v>11041</v>
      </c>
      <c r="B42" s="2" t="s">
        <v>75</v>
      </c>
      <c r="C42" s="2" t="s">
        <v>75</v>
      </c>
      <c r="D42" s="3">
        <v>44409</v>
      </c>
      <c r="E42" s="3">
        <v>44470</v>
      </c>
      <c r="F42" s="2" t="s">
        <v>73</v>
      </c>
      <c r="G42" s="13">
        <f t="shared" si="1"/>
        <v>61</v>
      </c>
    </row>
    <row r="43" spans="1:7">
      <c r="A43" s="2">
        <f t="shared" si="0"/>
        <v>11042</v>
      </c>
      <c r="B43" s="2" t="s">
        <v>71</v>
      </c>
      <c r="C43" s="2" t="s">
        <v>72</v>
      </c>
      <c r="D43" s="3">
        <v>44518</v>
      </c>
      <c r="E43" s="2" t="s">
        <v>72</v>
      </c>
      <c r="F43" s="2" t="s">
        <v>73</v>
      </c>
      <c r="G43" s="13" t="str">
        <f t="shared" si="1"/>
        <v>N/A</v>
      </c>
    </row>
    <row r="44" spans="1:7">
      <c r="A44" s="2">
        <f t="shared" si="0"/>
        <v>11043</v>
      </c>
      <c r="B44" s="2" t="s">
        <v>71</v>
      </c>
      <c r="C44" s="2" t="s">
        <v>72</v>
      </c>
      <c r="D44" s="3">
        <v>44371</v>
      </c>
      <c r="E44" s="2" t="s">
        <v>72</v>
      </c>
      <c r="F44" s="2" t="s">
        <v>74</v>
      </c>
      <c r="G44" s="13" t="str">
        <f t="shared" si="1"/>
        <v>N/A</v>
      </c>
    </row>
    <row r="45" spans="1:7">
      <c r="A45" s="2">
        <f t="shared" si="0"/>
        <v>11044</v>
      </c>
      <c r="B45" s="2" t="s">
        <v>71</v>
      </c>
      <c r="C45" s="2" t="s">
        <v>72</v>
      </c>
      <c r="D45" s="3">
        <v>44397</v>
      </c>
      <c r="E45" s="2" t="s">
        <v>72</v>
      </c>
      <c r="F45" s="2" t="s">
        <v>73</v>
      </c>
      <c r="G45" s="13" t="str">
        <f t="shared" si="1"/>
        <v>N/A</v>
      </c>
    </row>
    <row r="46" spans="1:7">
      <c r="A46" s="2">
        <f t="shared" si="0"/>
        <v>11045</v>
      </c>
      <c r="B46" s="2" t="s">
        <v>71</v>
      </c>
      <c r="C46" s="2" t="s">
        <v>72</v>
      </c>
      <c r="D46" s="3">
        <v>44364</v>
      </c>
      <c r="E46" s="2" t="s">
        <v>72</v>
      </c>
      <c r="F46" s="2" t="s">
        <v>77</v>
      </c>
      <c r="G46" s="13" t="str">
        <f t="shared" si="1"/>
        <v>N/A</v>
      </c>
    </row>
    <row r="47" spans="1:7">
      <c r="A47" s="2">
        <f t="shared" si="0"/>
        <v>11046</v>
      </c>
      <c r="B47" s="2" t="s">
        <v>71</v>
      </c>
      <c r="C47" s="2" t="s">
        <v>72</v>
      </c>
      <c r="D47" s="3">
        <v>44416</v>
      </c>
      <c r="E47" s="2" t="s">
        <v>72</v>
      </c>
      <c r="F47" s="2" t="s">
        <v>77</v>
      </c>
      <c r="G47" s="13" t="str">
        <f t="shared" si="1"/>
        <v>N/A</v>
      </c>
    </row>
    <row r="48" spans="1:7">
      <c r="A48" s="2">
        <f t="shared" si="0"/>
        <v>11047</v>
      </c>
      <c r="B48" s="2" t="s">
        <v>71</v>
      </c>
      <c r="C48" s="2" t="s">
        <v>72</v>
      </c>
      <c r="D48" s="3">
        <v>44520</v>
      </c>
      <c r="E48" s="2" t="s">
        <v>72</v>
      </c>
      <c r="F48" s="2" t="s">
        <v>73</v>
      </c>
      <c r="G48" s="13" t="str">
        <f t="shared" si="1"/>
        <v>N/A</v>
      </c>
    </row>
    <row r="49" spans="1:7">
      <c r="A49" s="2">
        <f t="shared" si="0"/>
        <v>11048</v>
      </c>
      <c r="B49" s="2" t="s">
        <v>71</v>
      </c>
      <c r="C49" s="2" t="s">
        <v>72</v>
      </c>
      <c r="D49" s="3">
        <v>44470</v>
      </c>
      <c r="E49" s="2" t="s">
        <v>72</v>
      </c>
      <c r="F49" s="2" t="s">
        <v>73</v>
      </c>
      <c r="G49" s="13" t="str">
        <f t="shared" si="1"/>
        <v>N/A</v>
      </c>
    </row>
    <row r="50" spans="1:7">
      <c r="A50" s="2">
        <f t="shared" si="0"/>
        <v>11049</v>
      </c>
      <c r="B50" s="2" t="s">
        <v>71</v>
      </c>
      <c r="C50" s="2" t="s">
        <v>72</v>
      </c>
      <c r="D50" s="3">
        <v>44437</v>
      </c>
      <c r="E50" s="2" t="s">
        <v>72</v>
      </c>
      <c r="F50" s="2" t="s">
        <v>73</v>
      </c>
      <c r="G50" s="13" t="str">
        <f t="shared" si="1"/>
        <v>N/A</v>
      </c>
    </row>
    <row r="51" spans="1:7">
      <c r="A51" s="2">
        <f t="shared" si="0"/>
        <v>11050</v>
      </c>
      <c r="B51" s="2" t="s">
        <v>71</v>
      </c>
      <c r="C51" s="2" t="s">
        <v>72</v>
      </c>
      <c r="D51" s="3">
        <v>44379</v>
      </c>
      <c r="E51" s="2" t="s">
        <v>72</v>
      </c>
      <c r="F51" s="2" t="s">
        <v>73</v>
      </c>
      <c r="G51" s="13" t="str">
        <f t="shared" si="1"/>
        <v>N/A</v>
      </c>
    </row>
    <row r="52" spans="1:7">
      <c r="A52" s="2">
        <f t="shared" si="0"/>
        <v>11051</v>
      </c>
      <c r="B52" s="2" t="s">
        <v>71</v>
      </c>
      <c r="C52" s="2" t="s">
        <v>72</v>
      </c>
      <c r="D52" s="3">
        <v>44500</v>
      </c>
      <c r="E52" s="2" t="s">
        <v>72</v>
      </c>
      <c r="F52" s="2" t="s">
        <v>73</v>
      </c>
      <c r="G52" s="13" t="str">
        <f t="shared" si="1"/>
        <v>N/A</v>
      </c>
    </row>
    <row r="53" spans="1:7">
      <c r="A53" s="2">
        <f t="shared" si="0"/>
        <v>11052</v>
      </c>
      <c r="B53" s="2" t="s">
        <v>71</v>
      </c>
      <c r="C53" s="2" t="s">
        <v>72</v>
      </c>
      <c r="D53" s="3">
        <v>44357</v>
      </c>
      <c r="E53" s="2" t="s">
        <v>72</v>
      </c>
      <c r="F53" s="2" t="s">
        <v>79</v>
      </c>
      <c r="G53" s="13" t="str">
        <f t="shared" si="1"/>
        <v>N/A</v>
      </c>
    </row>
    <row r="54" spans="1:7">
      <c r="A54" s="2">
        <f t="shared" si="0"/>
        <v>11053</v>
      </c>
      <c r="B54" s="2" t="s">
        <v>71</v>
      </c>
      <c r="C54" s="2" t="s">
        <v>72</v>
      </c>
      <c r="D54" s="3">
        <v>44390</v>
      </c>
      <c r="E54" s="2" t="s">
        <v>72</v>
      </c>
      <c r="F54" s="2" t="s">
        <v>78</v>
      </c>
      <c r="G54" s="13" t="str">
        <f t="shared" si="1"/>
        <v>N/A</v>
      </c>
    </row>
    <row r="55" spans="1:7">
      <c r="A55" s="2">
        <f t="shared" si="0"/>
        <v>11054</v>
      </c>
      <c r="B55" s="2" t="s">
        <v>71</v>
      </c>
      <c r="C55" s="2" t="s">
        <v>72</v>
      </c>
      <c r="D55" s="3">
        <v>44490</v>
      </c>
      <c r="E55" s="2" t="s">
        <v>72</v>
      </c>
      <c r="F55" s="2" t="s">
        <v>77</v>
      </c>
      <c r="G55" s="13" t="str">
        <f t="shared" si="1"/>
        <v>N/A</v>
      </c>
    </row>
    <row r="56" spans="1:7">
      <c r="A56" s="2">
        <f t="shared" si="0"/>
        <v>11055</v>
      </c>
      <c r="B56" s="2" t="s">
        <v>71</v>
      </c>
      <c r="C56" s="2" t="s">
        <v>72</v>
      </c>
      <c r="D56" s="3">
        <v>44483</v>
      </c>
      <c r="E56" s="2" t="s">
        <v>72</v>
      </c>
      <c r="F56" s="2" t="s">
        <v>73</v>
      </c>
      <c r="G56" s="13" t="str">
        <f t="shared" si="1"/>
        <v>N/A</v>
      </c>
    </row>
    <row r="57" spans="1:7">
      <c r="A57" s="2">
        <f t="shared" si="0"/>
        <v>11056</v>
      </c>
      <c r="B57" s="2" t="s">
        <v>75</v>
      </c>
      <c r="C57" s="2" t="s">
        <v>75</v>
      </c>
      <c r="D57" s="3">
        <v>44538</v>
      </c>
      <c r="E57" s="3">
        <v>44621</v>
      </c>
      <c r="F57" s="2" t="s">
        <v>76</v>
      </c>
      <c r="G57" s="13">
        <f t="shared" si="1"/>
        <v>83</v>
      </c>
    </row>
    <row r="58" spans="1:7">
      <c r="A58" s="2">
        <f t="shared" si="0"/>
        <v>11057</v>
      </c>
      <c r="B58" s="2" t="s">
        <v>75</v>
      </c>
      <c r="C58" s="2" t="s">
        <v>75</v>
      </c>
      <c r="D58" s="3">
        <v>44514</v>
      </c>
      <c r="E58" s="3">
        <v>44576</v>
      </c>
      <c r="F58" s="2" t="s">
        <v>76</v>
      </c>
      <c r="G58" s="13">
        <f t="shared" si="1"/>
        <v>62</v>
      </c>
    </row>
    <row r="59" spans="1:7">
      <c r="A59" s="2">
        <f t="shared" si="0"/>
        <v>11058</v>
      </c>
      <c r="B59" s="2" t="s">
        <v>71</v>
      </c>
      <c r="C59" s="2" t="s">
        <v>72</v>
      </c>
      <c r="D59" s="3">
        <v>44542</v>
      </c>
      <c r="E59" s="2" t="s">
        <v>72</v>
      </c>
      <c r="F59" s="2" t="s">
        <v>77</v>
      </c>
      <c r="G59" s="13" t="str">
        <f t="shared" si="1"/>
        <v>N/A</v>
      </c>
    </row>
    <row r="60" spans="1:7">
      <c r="A60" s="2">
        <f t="shared" si="0"/>
        <v>11059</v>
      </c>
      <c r="B60" s="2" t="s">
        <v>71</v>
      </c>
      <c r="C60" s="2" t="s">
        <v>72</v>
      </c>
      <c r="D60" s="3">
        <v>44537</v>
      </c>
      <c r="E60" s="2" t="s">
        <v>72</v>
      </c>
      <c r="F60" s="2" t="s">
        <v>78</v>
      </c>
      <c r="G60" s="13" t="str">
        <f t="shared" si="1"/>
        <v>N/A</v>
      </c>
    </row>
    <row r="61" spans="1:7">
      <c r="A61" s="2">
        <f t="shared" si="0"/>
        <v>11060</v>
      </c>
      <c r="B61" s="2" t="s">
        <v>71</v>
      </c>
      <c r="C61" s="2" t="s">
        <v>72</v>
      </c>
      <c r="D61" s="3">
        <v>44350</v>
      </c>
      <c r="E61" s="2" t="s">
        <v>72</v>
      </c>
      <c r="F61" s="2" t="s">
        <v>74</v>
      </c>
      <c r="G61" s="13" t="str">
        <f t="shared" si="1"/>
        <v>N/A</v>
      </c>
    </row>
    <row r="62" spans="1:7">
      <c r="A62" s="2">
        <f t="shared" si="0"/>
        <v>11061</v>
      </c>
      <c r="B62" s="2" t="s">
        <v>71</v>
      </c>
      <c r="C62" s="2" t="s">
        <v>72</v>
      </c>
      <c r="D62" s="3">
        <v>44558</v>
      </c>
      <c r="E62" s="2" t="s">
        <v>72</v>
      </c>
      <c r="F62" s="2" t="s">
        <v>77</v>
      </c>
      <c r="G62" s="13" t="str">
        <f t="shared" si="1"/>
        <v>N/A</v>
      </c>
    </row>
    <row r="63" spans="1:7">
      <c r="A63" s="2">
        <f t="shared" si="0"/>
        <v>11062</v>
      </c>
      <c r="B63" s="2" t="s">
        <v>71</v>
      </c>
      <c r="C63" s="2" t="s">
        <v>72</v>
      </c>
      <c r="D63" s="3">
        <v>44474</v>
      </c>
      <c r="E63" s="2" t="s">
        <v>72</v>
      </c>
      <c r="F63" s="2" t="s">
        <v>73</v>
      </c>
      <c r="G63" s="13" t="str">
        <f t="shared" si="1"/>
        <v>N/A</v>
      </c>
    </row>
    <row r="64" spans="1:7">
      <c r="A64" s="2">
        <f t="shared" si="0"/>
        <v>11063</v>
      </c>
      <c r="B64" s="2" t="s">
        <v>71</v>
      </c>
      <c r="C64" s="2" t="s">
        <v>72</v>
      </c>
      <c r="D64" s="3">
        <v>44458</v>
      </c>
      <c r="E64" s="2" t="s">
        <v>72</v>
      </c>
      <c r="F64" s="2" t="s">
        <v>79</v>
      </c>
      <c r="G64" s="13" t="str">
        <f t="shared" si="1"/>
        <v>N/A</v>
      </c>
    </row>
    <row r="65" spans="1:7">
      <c r="A65" s="2">
        <f t="shared" si="0"/>
        <v>11064</v>
      </c>
      <c r="B65" s="2" t="s">
        <v>75</v>
      </c>
      <c r="C65" s="2" t="s">
        <v>75</v>
      </c>
      <c r="D65" s="3">
        <v>44366</v>
      </c>
      <c r="E65" s="3">
        <v>44440</v>
      </c>
      <c r="F65" s="2" t="s">
        <v>74</v>
      </c>
      <c r="G65" s="13">
        <f t="shared" si="1"/>
        <v>74</v>
      </c>
    </row>
    <row r="66" spans="1:7">
      <c r="A66" s="2">
        <f t="shared" si="0"/>
        <v>11065</v>
      </c>
      <c r="B66" s="2" t="s">
        <v>71</v>
      </c>
      <c r="C66" s="2" t="s">
        <v>72</v>
      </c>
      <c r="D66" s="3">
        <v>44405</v>
      </c>
      <c r="E66" s="2" t="s">
        <v>72</v>
      </c>
      <c r="F66" s="2" t="s">
        <v>74</v>
      </c>
      <c r="G66" s="13" t="str">
        <f t="shared" si="1"/>
        <v>N/A</v>
      </c>
    </row>
    <row r="67" spans="1:7">
      <c r="A67" s="2">
        <f t="shared" ref="A67:A130" si="3">A66+1</f>
        <v>11066</v>
      </c>
      <c r="B67" s="2" t="s">
        <v>71</v>
      </c>
      <c r="C67" s="2" t="s">
        <v>72</v>
      </c>
      <c r="D67" s="3">
        <v>44408</v>
      </c>
      <c r="E67" s="2" t="s">
        <v>72</v>
      </c>
      <c r="F67" s="2" t="s">
        <v>78</v>
      </c>
      <c r="G67" s="13" t="str">
        <f t="shared" ref="G67:G130" si="4">IFERROR(DATEDIF(D67,E67,"D"),"N/A")</f>
        <v>N/A</v>
      </c>
    </row>
    <row r="68" spans="1:7">
      <c r="A68" s="2">
        <f t="shared" si="3"/>
        <v>11067</v>
      </c>
      <c r="B68" s="2" t="s">
        <v>71</v>
      </c>
      <c r="C68" s="2" t="s">
        <v>72</v>
      </c>
      <c r="D68" s="3">
        <v>44510</v>
      </c>
      <c r="E68" s="2" t="s">
        <v>72</v>
      </c>
      <c r="F68" s="2" t="s">
        <v>73</v>
      </c>
      <c r="G68" s="13" t="str">
        <f t="shared" si="4"/>
        <v>N/A</v>
      </c>
    </row>
    <row r="69" spans="1:7">
      <c r="A69" s="2">
        <f t="shared" si="3"/>
        <v>11068</v>
      </c>
      <c r="B69" s="2" t="s">
        <v>75</v>
      </c>
      <c r="C69" s="2" t="s">
        <v>75</v>
      </c>
      <c r="D69" s="3">
        <v>44355</v>
      </c>
      <c r="E69" s="3">
        <v>44440</v>
      </c>
      <c r="F69" s="2" t="s">
        <v>73</v>
      </c>
      <c r="G69" s="13">
        <f t="shared" si="4"/>
        <v>85</v>
      </c>
    </row>
    <row r="70" spans="1:7">
      <c r="A70" s="2">
        <f t="shared" si="3"/>
        <v>11069</v>
      </c>
      <c r="B70" s="2" t="s">
        <v>71</v>
      </c>
      <c r="C70" s="2" t="s">
        <v>72</v>
      </c>
      <c r="D70" s="3">
        <v>44472</v>
      </c>
      <c r="E70" s="2" t="s">
        <v>72</v>
      </c>
      <c r="F70" s="2" t="s">
        <v>73</v>
      </c>
      <c r="G70" s="13" t="str">
        <f t="shared" si="4"/>
        <v>N/A</v>
      </c>
    </row>
    <row r="71" spans="1:7">
      <c r="A71" s="2">
        <f t="shared" si="3"/>
        <v>11070</v>
      </c>
      <c r="B71" s="2" t="s">
        <v>71</v>
      </c>
      <c r="C71" s="2" t="s">
        <v>72</v>
      </c>
      <c r="D71" s="3">
        <v>44419</v>
      </c>
      <c r="E71" s="2" t="s">
        <v>72</v>
      </c>
      <c r="F71" s="2" t="s">
        <v>79</v>
      </c>
      <c r="G71" s="13" t="str">
        <f t="shared" si="4"/>
        <v>N/A</v>
      </c>
    </row>
    <row r="72" spans="1:7">
      <c r="A72" s="2">
        <f t="shared" si="3"/>
        <v>11071</v>
      </c>
      <c r="B72" s="2" t="s">
        <v>71</v>
      </c>
      <c r="C72" s="2" t="s">
        <v>72</v>
      </c>
      <c r="D72" s="3">
        <v>44358</v>
      </c>
      <c r="E72" s="2" t="s">
        <v>72</v>
      </c>
      <c r="F72" s="2" t="s">
        <v>77</v>
      </c>
      <c r="G72" s="13" t="str">
        <f t="shared" si="4"/>
        <v>N/A</v>
      </c>
    </row>
    <row r="73" spans="1:7">
      <c r="A73" s="2">
        <f t="shared" si="3"/>
        <v>11072</v>
      </c>
      <c r="B73" s="2" t="s">
        <v>71</v>
      </c>
      <c r="C73" s="2" t="s">
        <v>72</v>
      </c>
      <c r="D73" s="3">
        <v>44400</v>
      </c>
      <c r="E73" s="2" t="s">
        <v>72</v>
      </c>
      <c r="F73" s="2" t="s">
        <v>73</v>
      </c>
      <c r="G73" s="13" t="str">
        <f t="shared" si="4"/>
        <v>N/A</v>
      </c>
    </row>
    <row r="74" spans="1:7">
      <c r="A74" s="2">
        <f t="shared" si="3"/>
        <v>11073</v>
      </c>
      <c r="B74" s="2" t="s">
        <v>71</v>
      </c>
      <c r="C74" s="2" t="s">
        <v>72</v>
      </c>
      <c r="D74" s="3">
        <v>44471</v>
      </c>
      <c r="E74" s="2" t="s">
        <v>72</v>
      </c>
      <c r="F74" s="2" t="s">
        <v>78</v>
      </c>
      <c r="G74" s="13" t="str">
        <f t="shared" si="4"/>
        <v>N/A</v>
      </c>
    </row>
    <row r="75" spans="1:7">
      <c r="A75" s="2">
        <f t="shared" si="3"/>
        <v>11074</v>
      </c>
      <c r="B75" s="2" t="s">
        <v>71</v>
      </c>
      <c r="C75" s="2" t="s">
        <v>72</v>
      </c>
      <c r="D75" s="3">
        <v>44409</v>
      </c>
      <c r="E75" s="2" t="s">
        <v>72</v>
      </c>
      <c r="F75" s="2" t="s">
        <v>78</v>
      </c>
      <c r="G75" s="13" t="str">
        <f t="shared" si="4"/>
        <v>N/A</v>
      </c>
    </row>
    <row r="76" spans="1:7">
      <c r="A76" s="2">
        <f t="shared" si="3"/>
        <v>11075</v>
      </c>
      <c r="B76" s="2" t="s">
        <v>71</v>
      </c>
      <c r="C76" s="2" t="s">
        <v>72</v>
      </c>
      <c r="D76" s="3">
        <v>44459</v>
      </c>
      <c r="E76" s="2" t="s">
        <v>72</v>
      </c>
      <c r="F76" s="2" t="s">
        <v>77</v>
      </c>
      <c r="G76" s="13" t="str">
        <f t="shared" si="4"/>
        <v>N/A</v>
      </c>
    </row>
    <row r="77" spans="1:7">
      <c r="A77" s="2">
        <f t="shared" si="3"/>
        <v>11076</v>
      </c>
      <c r="B77" s="2" t="s">
        <v>71</v>
      </c>
      <c r="C77" s="2" t="s">
        <v>72</v>
      </c>
      <c r="D77" s="3">
        <v>44357</v>
      </c>
      <c r="E77" s="2" t="s">
        <v>72</v>
      </c>
      <c r="F77" s="2" t="s">
        <v>77</v>
      </c>
      <c r="G77" s="13" t="str">
        <f t="shared" si="4"/>
        <v>N/A</v>
      </c>
    </row>
    <row r="78" spans="1:7">
      <c r="A78" s="2">
        <f t="shared" si="3"/>
        <v>11077</v>
      </c>
      <c r="B78" s="2" t="s">
        <v>71</v>
      </c>
      <c r="C78" s="2" t="s">
        <v>72</v>
      </c>
      <c r="D78" s="3">
        <v>44462</v>
      </c>
      <c r="E78" s="2" t="s">
        <v>72</v>
      </c>
      <c r="F78" s="2" t="s">
        <v>73</v>
      </c>
      <c r="G78" s="13" t="str">
        <f t="shared" si="4"/>
        <v>N/A</v>
      </c>
    </row>
    <row r="79" spans="1:7">
      <c r="A79" s="2">
        <f t="shared" si="3"/>
        <v>11078</v>
      </c>
      <c r="B79" s="2" t="s">
        <v>71</v>
      </c>
      <c r="C79" s="2" t="s">
        <v>72</v>
      </c>
      <c r="D79" s="3">
        <v>44352</v>
      </c>
      <c r="E79" s="2" t="s">
        <v>72</v>
      </c>
      <c r="F79" s="2" t="s">
        <v>73</v>
      </c>
      <c r="G79" s="13" t="str">
        <f t="shared" si="4"/>
        <v>N/A</v>
      </c>
    </row>
    <row r="80" spans="1:7">
      <c r="A80" s="2">
        <f t="shared" si="3"/>
        <v>11079</v>
      </c>
      <c r="B80" s="2" t="s">
        <v>71</v>
      </c>
      <c r="C80" s="2" t="s">
        <v>72</v>
      </c>
      <c r="D80" s="3">
        <v>44518</v>
      </c>
      <c r="E80" s="2" t="s">
        <v>72</v>
      </c>
      <c r="F80" s="2" t="s">
        <v>73</v>
      </c>
      <c r="G80" s="13" t="str">
        <f t="shared" si="4"/>
        <v>N/A</v>
      </c>
    </row>
    <row r="81" spans="1:7">
      <c r="A81" s="2">
        <f t="shared" si="3"/>
        <v>11080</v>
      </c>
      <c r="B81" s="2" t="s">
        <v>71</v>
      </c>
      <c r="C81" s="2" t="s">
        <v>72</v>
      </c>
      <c r="D81" s="3">
        <v>44477</v>
      </c>
      <c r="E81" s="2" t="s">
        <v>72</v>
      </c>
      <c r="F81" s="2" t="s">
        <v>73</v>
      </c>
      <c r="G81" s="13" t="str">
        <f t="shared" si="4"/>
        <v>N/A</v>
      </c>
    </row>
    <row r="82" spans="1:7">
      <c r="A82" s="2">
        <f t="shared" si="3"/>
        <v>11081</v>
      </c>
      <c r="B82" s="2" t="s">
        <v>71</v>
      </c>
      <c r="C82" s="2" t="s">
        <v>72</v>
      </c>
      <c r="D82" s="3">
        <v>44462</v>
      </c>
      <c r="E82" s="2" t="s">
        <v>72</v>
      </c>
      <c r="F82" s="2" t="s">
        <v>73</v>
      </c>
      <c r="G82" s="13" t="str">
        <f t="shared" si="4"/>
        <v>N/A</v>
      </c>
    </row>
    <row r="83" spans="1:7">
      <c r="A83" s="2">
        <f t="shared" si="3"/>
        <v>11082</v>
      </c>
      <c r="B83" s="2" t="s">
        <v>71</v>
      </c>
      <c r="C83" s="2" t="s">
        <v>72</v>
      </c>
      <c r="D83" s="3">
        <v>44461</v>
      </c>
      <c r="E83" s="2" t="s">
        <v>72</v>
      </c>
      <c r="F83" s="2" t="s">
        <v>73</v>
      </c>
      <c r="G83" s="13" t="str">
        <f t="shared" si="4"/>
        <v>N/A</v>
      </c>
    </row>
    <row r="84" spans="1:7">
      <c r="A84" s="2">
        <f t="shared" si="3"/>
        <v>11083</v>
      </c>
      <c r="B84" s="2" t="s">
        <v>71</v>
      </c>
      <c r="C84" s="2" t="s">
        <v>72</v>
      </c>
      <c r="D84" s="3">
        <v>44501</v>
      </c>
      <c r="E84" s="2" t="s">
        <v>72</v>
      </c>
      <c r="F84" s="2" t="s">
        <v>73</v>
      </c>
      <c r="G84" s="13" t="str">
        <f t="shared" si="4"/>
        <v>N/A</v>
      </c>
    </row>
    <row r="85" spans="1:7">
      <c r="A85" s="2">
        <f t="shared" si="3"/>
        <v>11084</v>
      </c>
      <c r="B85" s="2" t="s">
        <v>71</v>
      </c>
      <c r="C85" s="2" t="s">
        <v>72</v>
      </c>
      <c r="D85" s="3">
        <v>44531</v>
      </c>
      <c r="E85" s="2" t="s">
        <v>72</v>
      </c>
      <c r="F85" s="2" t="s">
        <v>73</v>
      </c>
      <c r="G85" s="13" t="str">
        <f t="shared" si="4"/>
        <v>N/A</v>
      </c>
    </row>
    <row r="86" spans="1:7">
      <c r="A86" s="2">
        <f t="shared" si="3"/>
        <v>11085</v>
      </c>
      <c r="B86" s="2" t="s">
        <v>71</v>
      </c>
      <c r="C86" s="2" t="s">
        <v>72</v>
      </c>
      <c r="D86" s="3">
        <v>44554</v>
      </c>
      <c r="E86" s="2" t="s">
        <v>72</v>
      </c>
      <c r="F86" s="2" t="s">
        <v>73</v>
      </c>
      <c r="G86" s="13" t="str">
        <f t="shared" si="4"/>
        <v>N/A</v>
      </c>
    </row>
    <row r="87" spans="1:7">
      <c r="A87" s="2">
        <f t="shared" si="3"/>
        <v>11086</v>
      </c>
      <c r="B87" s="2" t="s">
        <v>71</v>
      </c>
      <c r="C87" s="2" t="s">
        <v>72</v>
      </c>
      <c r="D87" s="3">
        <v>44403</v>
      </c>
      <c r="E87" s="2" t="s">
        <v>72</v>
      </c>
      <c r="F87" s="2" t="s">
        <v>73</v>
      </c>
      <c r="G87" s="13" t="str">
        <f t="shared" si="4"/>
        <v>N/A</v>
      </c>
    </row>
    <row r="88" spans="1:7">
      <c r="A88" s="2">
        <f t="shared" si="3"/>
        <v>11087</v>
      </c>
      <c r="B88" s="2" t="s">
        <v>71</v>
      </c>
      <c r="C88" s="2" t="s">
        <v>72</v>
      </c>
      <c r="D88" s="3">
        <v>44427</v>
      </c>
      <c r="E88" s="2" t="s">
        <v>72</v>
      </c>
      <c r="F88" s="2" t="s">
        <v>78</v>
      </c>
      <c r="G88" s="13" t="str">
        <f t="shared" si="4"/>
        <v>N/A</v>
      </c>
    </row>
    <row r="89" spans="1:7">
      <c r="A89" s="2">
        <f t="shared" si="3"/>
        <v>11088</v>
      </c>
      <c r="B89" s="2" t="s">
        <v>71</v>
      </c>
      <c r="C89" s="2" t="s">
        <v>72</v>
      </c>
      <c r="D89" s="3">
        <v>44426</v>
      </c>
      <c r="E89" s="2" t="s">
        <v>72</v>
      </c>
      <c r="F89" s="2" t="s">
        <v>73</v>
      </c>
      <c r="G89" s="13" t="str">
        <f t="shared" si="4"/>
        <v>N/A</v>
      </c>
    </row>
    <row r="90" spans="1:7">
      <c r="A90" s="2">
        <f t="shared" si="3"/>
        <v>11089</v>
      </c>
      <c r="B90" s="2" t="s">
        <v>71</v>
      </c>
      <c r="C90" s="2" t="s">
        <v>72</v>
      </c>
      <c r="D90" s="3">
        <v>44350</v>
      </c>
      <c r="E90" s="2" t="s">
        <v>72</v>
      </c>
      <c r="F90" s="2" t="s">
        <v>79</v>
      </c>
      <c r="G90" s="13" t="str">
        <f t="shared" si="4"/>
        <v>N/A</v>
      </c>
    </row>
    <row r="91" spans="1:7">
      <c r="A91" s="2">
        <f t="shared" si="3"/>
        <v>11090</v>
      </c>
      <c r="B91" s="2" t="s">
        <v>71</v>
      </c>
      <c r="C91" s="2" t="s">
        <v>72</v>
      </c>
      <c r="D91" s="3">
        <v>44389</v>
      </c>
      <c r="E91" s="2" t="s">
        <v>72</v>
      </c>
      <c r="F91" s="2" t="s">
        <v>74</v>
      </c>
      <c r="G91" s="13" t="str">
        <f t="shared" si="4"/>
        <v>N/A</v>
      </c>
    </row>
    <row r="92" spans="1:7">
      <c r="A92" s="2">
        <f t="shared" si="3"/>
        <v>11091</v>
      </c>
      <c r="B92" s="2" t="s">
        <v>75</v>
      </c>
      <c r="C92" s="2" t="s">
        <v>75</v>
      </c>
      <c r="D92" s="3">
        <v>44547</v>
      </c>
      <c r="E92" s="3">
        <v>44607</v>
      </c>
      <c r="F92" s="2" t="s">
        <v>78</v>
      </c>
      <c r="G92" s="13">
        <f t="shared" si="4"/>
        <v>60</v>
      </c>
    </row>
    <row r="93" spans="1:7">
      <c r="A93" s="2">
        <f t="shared" si="3"/>
        <v>11092</v>
      </c>
      <c r="B93" s="2" t="s">
        <v>71</v>
      </c>
      <c r="C93" s="2" t="s">
        <v>72</v>
      </c>
      <c r="D93" s="3">
        <v>44377</v>
      </c>
      <c r="E93" s="2" t="s">
        <v>72</v>
      </c>
      <c r="F93" s="2" t="s">
        <v>74</v>
      </c>
      <c r="G93" s="13" t="str">
        <f t="shared" si="4"/>
        <v>N/A</v>
      </c>
    </row>
    <row r="94" spans="1:7">
      <c r="A94" s="2">
        <f t="shared" si="3"/>
        <v>11093</v>
      </c>
      <c r="B94" s="2" t="s">
        <v>71</v>
      </c>
      <c r="C94" s="2" t="s">
        <v>72</v>
      </c>
      <c r="D94" s="3">
        <v>44392</v>
      </c>
      <c r="E94" s="2" t="s">
        <v>72</v>
      </c>
      <c r="F94" s="2" t="s">
        <v>73</v>
      </c>
      <c r="G94" s="13" t="str">
        <f t="shared" si="4"/>
        <v>N/A</v>
      </c>
    </row>
    <row r="95" spans="1:7">
      <c r="A95" s="2">
        <f t="shared" si="3"/>
        <v>11094</v>
      </c>
      <c r="B95" s="2" t="s">
        <v>71</v>
      </c>
      <c r="C95" s="2" t="s">
        <v>72</v>
      </c>
      <c r="D95" s="3">
        <v>44461</v>
      </c>
      <c r="E95" s="2" t="s">
        <v>72</v>
      </c>
      <c r="F95" s="2" t="s">
        <v>73</v>
      </c>
      <c r="G95" s="13" t="str">
        <f t="shared" si="4"/>
        <v>N/A</v>
      </c>
    </row>
    <row r="96" spans="1:7">
      <c r="A96" s="2">
        <f t="shared" si="3"/>
        <v>11095</v>
      </c>
      <c r="B96" s="2" t="s">
        <v>71</v>
      </c>
      <c r="C96" s="2" t="s">
        <v>72</v>
      </c>
      <c r="D96" s="3">
        <v>44424</v>
      </c>
      <c r="E96" s="2" t="s">
        <v>72</v>
      </c>
      <c r="F96" s="2" t="s">
        <v>73</v>
      </c>
      <c r="G96" s="13" t="str">
        <f t="shared" si="4"/>
        <v>N/A</v>
      </c>
    </row>
    <row r="97" spans="1:7">
      <c r="A97" s="2">
        <f t="shared" si="3"/>
        <v>11096</v>
      </c>
      <c r="B97" s="2" t="s">
        <v>71</v>
      </c>
      <c r="C97" s="2" t="s">
        <v>72</v>
      </c>
      <c r="D97" s="3">
        <v>44356</v>
      </c>
      <c r="E97" s="2" t="s">
        <v>72</v>
      </c>
      <c r="F97" s="2" t="s">
        <v>73</v>
      </c>
      <c r="G97" s="13" t="str">
        <f t="shared" si="4"/>
        <v>N/A</v>
      </c>
    </row>
    <row r="98" spans="1:7">
      <c r="A98" s="2">
        <f t="shared" si="3"/>
        <v>11097</v>
      </c>
      <c r="B98" s="2" t="s">
        <v>71</v>
      </c>
      <c r="C98" s="2" t="s">
        <v>72</v>
      </c>
      <c r="D98" s="3">
        <v>44497</v>
      </c>
      <c r="E98" s="2" t="s">
        <v>72</v>
      </c>
      <c r="F98" s="2" t="s">
        <v>73</v>
      </c>
      <c r="G98" s="13" t="str">
        <f t="shared" si="4"/>
        <v>N/A</v>
      </c>
    </row>
    <row r="99" spans="1:7">
      <c r="A99" s="2">
        <f t="shared" si="3"/>
        <v>11098</v>
      </c>
      <c r="B99" s="2" t="s">
        <v>71</v>
      </c>
      <c r="C99" s="2" t="s">
        <v>72</v>
      </c>
      <c r="D99" s="3">
        <v>44446</v>
      </c>
      <c r="E99" s="2" t="s">
        <v>72</v>
      </c>
      <c r="F99" s="2" t="s">
        <v>73</v>
      </c>
      <c r="G99" s="13" t="str">
        <f t="shared" si="4"/>
        <v>N/A</v>
      </c>
    </row>
    <row r="100" spans="1:7">
      <c r="A100" s="2">
        <f t="shared" si="3"/>
        <v>11099</v>
      </c>
      <c r="B100" s="2" t="s">
        <v>75</v>
      </c>
      <c r="C100" s="2" t="s">
        <v>75</v>
      </c>
      <c r="D100" s="3">
        <v>44429</v>
      </c>
      <c r="E100" s="3">
        <v>44470</v>
      </c>
      <c r="F100" s="2" t="s">
        <v>76</v>
      </c>
      <c r="G100" s="13">
        <f t="shared" si="4"/>
        <v>41</v>
      </c>
    </row>
    <row r="101" spans="1:7">
      <c r="A101" s="2">
        <f t="shared" si="3"/>
        <v>11100</v>
      </c>
      <c r="B101" s="2" t="s">
        <v>71</v>
      </c>
      <c r="C101" s="2" t="s">
        <v>72</v>
      </c>
      <c r="D101" s="3">
        <v>44432</v>
      </c>
      <c r="E101" s="2" t="s">
        <v>72</v>
      </c>
      <c r="F101" s="2" t="s">
        <v>73</v>
      </c>
      <c r="G101" s="13" t="str">
        <f t="shared" si="4"/>
        <v>N/A</v>
      </c>
    </row>
    <row r="102" spans="1:7">
      <c r="A102" s="2">
        <f t="shared" si="3"/>
        <v>11101</v>
      </c>
      <c r="B102" s="2" t="s">
        <v>71</v>
      </c>
      <c r="C102" s="2" t="s">
        <v>72</v>
      </c>
      <c r="D102" s="3">
        <v>44454</v>
      </c>
      <c r="E102" s="2" t="s">
        <v>72</v>
      </c>
      <c r="F102" s="2" t="s">
        <v>74</v>
      </c>
      <c r="G102" s="13" t="str">
        <f t="shared" si="4"/>
        <v>N/A</v>
      </c>
    </row>
    <row r="103" spans="1:7">
      <c r="A103" s="2">
        <f t="shared" si="3"/>
        <v>11102</v>
      </c>
      <c r="B103" s="2" t="s">
        <v>71</v>
      </c>
      <c r="C103" s="2" t="s">
        <v>72</v>
      </c>
      <c r="D103" s="3">
        <v>44536</v>
      </c>
      <c r="E103" s="2" t="s">
        <v>72</v>
      </c>
      <c r="F103" s="2" t="s">
        <v>74</v>
      </c>
      <c r="G103" s="13" t="str">
        <f t="shared" si="4"/>
        <v>N/A</v>
      </c>
    </row>
    <row r="104" spans="1:7">
      <c r="A104" s="2">
        <f t="shared" si="3"/>
        <v>11103</v>
      </c>
      <c r="B104" s="2" t="s">
        <v>75</v>
      </c>
      <c r="C104" s="2" t="s">
        <v>75</v>
      </c>
      <c r="D104" s="3">
        <v>44510</v>
      </c>
      <c r="E104" s="3">
        <v>44621</v>
      </c>
      <c r="F104" s="2" t="s">
        <v>76</v>
      </c>
      <c r="G104" s="13">
        <f t="shared" si="4"/>
        <v>111</v>
      </c>
    </row>
    <row r="105" spans="1:7">
      <c r="A105" s="2">
        <f t="shared" si="3"/>
        <v>11104</v>
      </c>
      <c r="B105" s="2" t="s">
        <v>71</v>
      </c>
      <c r="C105" s="2" t="s">
        <v>72</v>
      </c>
      <c r="D105" s="3">
        <v>44423</v>
      </c>
      <c r="E105" s="2" t="s">
        <v>72</v>
      </c>
      <c r="F105" s="2" t="s">
        <v>77</v>
      </c>
      <c r="G105" s="13" t="str">
        <f t="shared" si="4"/>
        <v>N/A</v>
      </c>
    </row>
    <row r="106" spans="1:7">
      <c r="A106" s="2">
        <f t="shared" si="3"/>
        <v>11105</v>
      </c>
      <c r="B106" s="2" t="s">
        <v>71</v>
      </c>
      <c r="C106" s="2" t="s">
        <v>72</v>
      </c>
      <c r="D106" s="3">
        <v>44473</v>
      </c>
      <c r="E106" s="2" t="s">
        <v>72</v>
      </c>
      <c r="F106" s="2" t="s">
        <v>73</v>
      </c>
      <c r="G106" s="13" t="str">
        <f t="shared" si="4"/>
        <v>N/A</v>
      </c>
    </row>
    <row r="107" spans="1:7">
      <c r="A107" s="2">
        <f t="shared" si="3"/>
        <v>11106</v>
      </c>
      <c r="B107" s="2" t="s">
        <v>71</v>
      </c>
      <c r="C107" s="2" t="s">
        <v>72</v>
      </c>
      <c r="D107" s="3">
        <v>44375</v>
      </c>
      <c r="E107" s="2" t="s">
        <v>72</v>
      </c>
      <c r="F107" s="2" t="s">
        <v>73</v>
      </c>
      <c r="G107" s="13" t="str">
        <f t="shared" si="4"/>
        <v>N/A</v>
      </c>
    </row>
    <row r="108" spans="1:7">
      <c r="A108" s="2">
        <f t="shared" si="3"/>
        <v>11107</v>
      </c>
      <c r="B108" s="2" t="s">
        <v>75</v>
      </c>
      <c r="C108" s="2" t="s">
        <v>75</v>
      </c>
      <c r="D108" s="3">
        <v>44383</v>
      </c>
      <c r="E108" s="3">
        <v>44470</v>
      </c>
      <c r="F108" s="2" t="s">
        <v>73</v>
      </c>
      <c r="G108" s="13">
        <f t="shared" si="4"/>
        <v>87</v>
      </c>
    </row>
    <row r="109" spans="1:7">
      <c r="A109" s="2">
        <f t="shared" si="3"/>
        <v>11108</v>
      </c>
      <c r="B109" s="2" t="s">
        <v>71</v>
      </c>
      <c r="C109" s="2" t="s">
        <v>72</v>
      </c>
      <c r="D109" s="3">
        <v>44379</v>
      </c>
      <c r="E109" s="2" t="s">
        <v>72</v>
      </c>
      <c r="F109" s="2" t="s">
        <v>73</v>
      </c>
      <c r="G109" s="13" t="str">
        <f t="shared" si="4"/>
        <v>N/A</v>
      </c>
    </row>
    <row r="110" spans="1:7">
      <c r="A110" s="2">
        <f t="shared" si="3"/>
        <v>11109</v>
      </c>
      <c r="B110" s="2" t="s">
        <v>71</v>
      </c>
      <c r="C110" s="2" t="s">
        <v>72</v>
      </c>
      <c r="D110" s="3">
        <v>44436</v>
      </c>
      <c r="E110" s="2" t="s">
        <v>72</v>
      </c>
      <c r="F110" s="2" t="s">
        <v>73</v>
      </c>
      <c r="G110" s="13" t="str">
        <f t="shared" si="4"/>
        <v>N/A</v>
      </c>
    </row>
    <row r="111" spans="1:7">
      <c r="A111" s="2">
        <f t="shared" si="3"/>
        <v>11110</v>
      </c>
      <c r="B111" s="2" t="s">
        <v>71</v>
      </c>
      <c r="C111" s="2" t="s">
        <v>72</v>
      </c>
      <c r="D111" s="3">
        <v>44479</v>
      </c>
      <c r="E111" s="2" t="s">
        <v>72</v>
      </c>
      <c r="F111" s="2" t="s">
        <v>73</v>
      </c>
      <c r="G111" s="13" t="str">
        <f t="shared" si="4"/>
        <v>N/A</v>
      </c>
    </row>
    <row r="112" spans="1:7">
      <c r="A112" s="2">
        <f t="shared" si="3"/>
        <v>11111</v>
      </c>
      <c r="B112" s="2" t="s">
        <v>71</v>
      </c>
      <c r="C112" s="2" t="s">
        <v>72</v>
      </c>
      <c r="D112" s="3">
        <v>44520</v>
      </c>
      <c r="E112" s="2" t="s">
        <v>72</v>
      </c>
      <c r="F112" s="2" t="s">
        <v>73</v>
      </c>
      <c r="G112" s="13" t="str">
        <f t="shared" si="4"/>
        <v>N/A</v>
      </c>
    </row>
    <row r="113" spans="1:7">
      <c r="A113" s="2">
        <f t="shared" si="3"/>
        <v>11112</v>
      </c>
      <c r="B113" s="2" t="s">
        <v>71</v>
      </c>
      <c r="C113" s="2" t="s">
        <v>72</v>
      </c>
      <c r="D113" s="3">
        <v>44354</v>
      </c>
      <c r="E113" s="2" t="s">
        <v>72</v>
      </c>
      <c r="F113" s="2" t="s">
        <v>74</v>
      </c>
      <c r="G113" s="13" t="str">
        <f t="shared" si="4"/>
        <v>N/A</v>
      </c>
    </row>
    <row r="114" spans="1:7">
      <c r="A114" s="2">
        <f t="shared" si="3"/>
        <v>11113</v>
      </c>
      <c r="B114" s="2" t="s">
        <v>71</v>
      </c>
      <c r="C114" s="2" t="s">
        <v>72</v>
      </c>
      <c r="D114" s="3">
        <v>44550</v>
      </c>
      <c r="E114" s="2" t="s">
        <v>72</v>
      </c>
      <c r="F114" s="2" t="s">
        <v>77</v>
      </c>
      <c r="G114" s="13" t="str">
        <f t="shared" si="4"/>
        <v>N/A</v>
      </c>
    </row>
    <row r="115" spans="1:7">
      <c r="A115" s="2">
        <f t="shared" si="3"/>
        <v>11114</v>
      </c>
      <c r="B115" s="2" t="s">
        <v>71</v>
      </c>
      <c r="C115" s="2" t="s">
        <v>72</v>
      </c>
      <c r="D115" s="3">
        <v>44377</v>
      </c>
      <c r="E115" s="2" t="s">
        <v>72</v>
      </c>
      <c r="F115" s="2" t="s">
        <v>73</v>
      </c>
      <c r="G115" s="13" t="str">
        <f t="shared" si="4"/>
        <v>N/A</v>
      </c>
    </row>
    <row r="116" spans="1:7">
      <c r="A116" s="2">
        <f t="shared" si="3"/>
        <v>11115</v>
      </c>
      <c r="B116" s="2" t="s">
        <v>71</v>
      </c>
      <c r="C116" s="2" t="s">
        <v>72</v>
      </c>
      <c r="D116" s="3">
        <v>44384</v>
      </c>
      <c r="E116" s="2" t="s">
        <v>72</v>
      </c>
      <c r="F116" s="2" t="s">
        <v>78</v>
      </c>
      <c r="G116" s="13" t="str">
        <f t="shared" si="4"/>
        <v>N/A</v>
      </c>
    </row>
    <row r="117" spans="1:7">
      <c r="A117" s="2">
        <f t="shared" si="3"/>
        <v>11116</v>
      </c>
      <c r="B117" s="2" t="s">
        <v>71</v>
      </c>
      <c r="C117" s="2" t="s">
        <v>72</v>
      </c>
      <c r="D117" s="3">
        <v>44488</v>
      </c>
      <c r="E117" s="2" t="s">
        <v>72</v>
      </c>
      <c r="F117" s="2" t="s">
        <v>78</v>
      </c>
      <c r="G117" s="13" t="str">
        <f t="shared" si="4"/>
        <v>N/A</v>
      </c>
    </row>
    <row r="118" spans="1:7">
      <c r="A118" s="2">
        <f t="shared" si="3"/>
        <v>11117</v>
      </c>
      <c r="B118" s="2" t="s">
        <v>71</v>
      </c>
      <c r="C118" s="2" t="s">
        <v>72</v>
      </c>
      <c r="D118" s="3">
        <v>44401</v>
      </c>
      <c r="E118" s="2" t="s">
        <v>72</v>
      </c>
      <c r="F118" s="2" t="s">
        <v>76</v>
      </c>
      <c r="G118" s="13" t="str">
        <f t="shared" si="4"/>
        <v>N/A</v>
      </c>
    </row>
    <row r="119" spans="1:7">
      <c r="A119" s="2">
        <f t="shared" si="3"/>
        <v>11118</v>
      </c>
      <c r="B119" s="2" t="s">
        <v>71</v>
      </c>
      <c r="C119" s="2" t="s">
        <v>72</v>
      </c>
      <c r="D119" s="3">
        <v>44553</v>
      </c>
      <c r="E119" s="2" t="s">
        <v>72</v>
      </c>
      <c r="F119" s="2" t="s">
        <v>77</v>
      </c>
      <c r="G119" s="13" t="str">
        <f t="shared" si="4"/>
        <v>N/A</v>
      </c>
    </row>
    <row r="120" spans="1:7">
      <c r="A120" s="2">
        <f t="shared" si="3"/>
        <v>11119</v>
      </c>
      <c r="B120" s="2" t="s">
        <v>71</v>
      </c>
      <c r="C120" s="2" t="s">
        <v>72</v>
      </c>
      <c r="D120" s="3">
        <v>44407</v>
      </c>
      <c r="E120" s="2" t="s">
        <v>72</v>
      </c>
      <c r="F120" s="2" t="s">
        <v>76</v>
      </c>
      <c r="G120" s="13" t="str">
        <f t="shared" si="4"/>
        <v>N/A</v>
      </c>
    </row>
    <row r="121" spans="1:7">
      <c r="A121" s="2">
        <f t="shared" si="3"/>
        <v>11120</v>
      </c>
      <c r="B121" s="2" t="s">
        <v>71</v>
      </c>
      <c r="C121" s="2" t="s">
        <v>72</v>
      </c>
      <c r="D121" s="3">
        <v>44547</v>
      </c>
      <c r="E121" s="2" t="s">
        <v>72</v>
      </c>
      <c r="F121" s="2" t="s">
        <v>73</v>
      </c>
      <c r="G121" s="13" t="str">
        <f t="shared" si="4"/>
        <v>N/A</v>
      </c>
    </row>
    <row r="122" spans="1:7">
      <c r="A122" s="2">
        <f t="shared" si="3"/>
        <v>11121</v>
      </c>
      <c r="B122" s="2" t="s">
        <v>71</v>
      </c>
      <c r="C122" s="2" t="s">
        <v>72</v>
      </c>
      <c r="D122" s="3">
        <v>44383</v>
      </c>
      <c r="E122" s="2" t="s">
        <v>72</v>
      </c>
      <c r="F122" s="2" t="s">
        <v>73</v>
      </c>
      <c r="G122" s="13" t="str">
        <f t="shared" si="4"/>
        <v>N/A</v>
      </c>
    </row>
    <row r="123" spans="1:7">
      <c r="A123" s="2">
        <f t="shared" si="3"/>
        <v>11122</v>
      </c>
      <c r="B123" s="2" t="s">
        <v>75</v>
      </c>
      <c r="C123" s="2" t="s">
        <v>71</v>
      </c>
      <c r="D123" s="3">
        <v>44388</v>
      </c>
      <c r="E123" s="2" t="s">
        <v>72</v>
      </c>
      <c r="F123" s="2" t="s">
        <v>78</v>
      </c>
      <c r="G123" s="13" t="str">
        <f t="shared" si="4"/>
        <v>N/A</v>
      </c>
    </row>
    <row r="124" spans="1:7">
      <c r="A124" s="2">
        <f t="shared" si="3"/>
        <v>11123</v>
      </c>
      <c r="B124" s="2" t="s">
        <v>75</v>
      </c>
      <c r="C124" s="2" t="s">
        <v>75</v>
      </c>
      <c r="D124" s="3">
        <v>44546</v>
      </c>
      <c r="E124" s="3">
        <v>44607</v>
      </c>
      <c r="F124" s="2" t="s">
        <v>73</v>
      </c>
      <c r="G124" s="13">
        <f t="shared" si="4"/>
        <v>61</v>
      </c>
    </row>
    <row r="125" spans="1:7">
      <c r="A125" s="2">
        <f t="shared" si="3"/>
        <v>11124</v>
      </c>
      <c r="B125" s="2" t="s">
        <v>71</v>
      </c>
      <c r="C125" s="2" t="s">
        <v>72</v>
      </c>
      <c r="D125" s="3">
        <v>44551</v>
      </c>
      <c r="E125" s="2" t="s">
        <v>72</v>
      </c>
      <c r="F125" s="2" t="s">
        <v>73</v>
      </c>
      <c r="G125" s="13" t="str">
        <f t="shared" si="4"/>
        <v>N/A</v>
      </c>
    </row>
    <row r="126" spans="1:7">
      <c r="A126" s="2">
        <f t="shared" si="3"/>
        <v>11125</v>
      </c>
      <c r="B126" s="2" t="s">
        <v>71</v>
      </c>
      <c r="C126" s="2" t="s">
        <v>72</v>
      </c>
      <c r="D126" s="3">
        <v>44480</v>
      </c>
      <c r="E126" s="2" t="s">
        <v>72</v>
      </c>
      <c r="F126" s="2" t="s">
        <v>77</v>
      </c>
      <c r="G126" s="13" t="str">
        <f t="shared" si="4"/>
        <v>N/A</v>
      </c>
    </row>
    <row r="127" spans="1:7">
      <c r="A127" s="2">
        <f t="shared" si="3"/>
        <v>11126</v>
      </c>
      <c r="B127" s="2" t="s">
        <v>71</v>
      </c>
      <c r="C127" s="2" t="s">
        <v>72</v>
      </c>
      <c r="D127" s="3">
        <v>44552</v>
      </c>
      <c r="E127" s="2" t="s">
        <v>72</v>
      </c>
      <c r="F127" s="2" t="s">
        <v>73</v>
      </c>
      <c r="G127" s="13" t="str">
        <f t="shared" si="4"/>
        <v>N/A</v>
      </c>
    </row>
    <row r="128" spans="1:7">
      <c r="A128" s="2">
        <f t="shared" si="3"/>
        <v>11127</v>
      </c>
      <c r="B128" s="2" t="s">
        <v>71</v>
      </c>
      <c r="C128" s="2" t="s">
        <v>72</v>
      </c>
      <c r="D128" s="3">
        <v>44505</v>
      </c>
      <c r="E128" s="2" t="s">
        <v>72</v>
      </c>
      <c r="F128" s="2" t="s">
        <v>73</v>
      </c>
      <c r="G128" s="13" t="str">
        <f t="shared" si="4"/>
        <v>N/A</v>
      </c>
    </row>
    <row r="129" spans="1:7">
      <c r="A129" s="2">
        <f t="shared" si="3"/>
        <v>11128</v>
      </c>
      <c r="B129" s="2" t="s">
        <v>71</v>
      </c>
      <c r="C129" s="2" t="s">
        <v>72</v>
      </c>
      <c r="D129" s="3">
        <v>44432</v>
      </c>
      <c r="E129" s="2" t="s">
        <v>72</v>
      </c>
      <c r="F129" s="2" t="s">
        <v>73</v>
      </c>
      <c r="G129" s="13" t="str">
        <f t="shared" si="4"/>
        <v>N/A</v>
      </c>
    </row>
    <row r="130" spans="1:7">
      <c r="A130" s="2">
        <f t="shared" si="3"/>
        <v>11129</v>
      </c>
      <c r="B130" s="2" t="s">
        <v>71</v>
      </c>
      <c r="C130" s="2" t="s">
        <v>72</v>
      </c>
      <c r="D130" s="3">
        <v>44502</v>
      </c>
      <c r="E130" s="2" t="s">
        <v>72</v>
      </c>
      <c r="F130" s="2" t="s">
        <v>74</v>
      </c>
      <c r="G130" s="13" t="str">
        <f t="shared" si="4"/>
        <v>N/A</v>
      </c>
    </row>
    <row r="131" spans="1:7">
      <c r="A131" s="2">
        <f t="shared" ref="A131:A194" si="5">A130+1</f>
        <v>11130</v>
      </c>
      <c r="B131" s="2" t="s">
        <v>71</v>
      </c>
      <c r="C131" s="2" t="s">
        <v>72</v>
      </c>
      <c r="D131" s="3">
        <v>44508</v>
      </c>
      <c r="E131" s="2" t="s">
        <v>72</v>
      </c>
      <c r="F131" s="2" t="s">
        <v>73</v>
      </c>
      <c r="G131" s="13" t="str">
        <f t="shared" ref="G131:G194" si="6">IFERROR(DATEDIF(D131,E131,"D"),"N/A")</f>
        <v>N/A</v>
      </c>
    </row>
    <row r="132" spans="1:7">
      <c r="A132" s="2">
        <f t="shared" si="5"/>
        <v>11131</v>
      </c>
      <c r="B132" s="2" t="s">
        <v>71</v>
      </c>
      <c r="C132" s="2" t="s">
        <v>72</v>
      </c>
      <c r="D132" s="3">
        <v>44524</v>
      </c>
      <c r="E132" s="2" t="s">
        <v>72</v>
      </c>
      <c r="F132" s="2" t="s">
        <v>74</v>
      </c>
      <c r="G132" s="13" t="str">
        <f t="shared" si="6"/>
        <v>N/A</v>
      </c>
    </row>
    <row r="133" spans="1:7">
      <c r="A133" s="2">
        <f t="shared" si="5"/>
        <v>11132</v>
      </c>
      <c r="B133" s="2" t="s">
        <v>71</v>
      </c>
      <c r="C133" s="2" t="s">
        <v>72</v>
      </c>
      <c r="D133" s="3">
        <v>44555</v>
      </c>
      <c r="E133" s="2" t="s">
        <v>72</v>
      </c>
      <c r="F133" s="2" t="s">
        <v>78</v>
      </c>
      <c r="G133" s="13" t="str">
        <f t="shared" si="6"/>
        <v>N/A</v>
      </c>
    </row>
    <row r="134" spans="1:7">
      <c r="A134" s="2">
        <f t="shared" si="5"/>
        <v>11133</v>
      </c>
      <c r="B134" s="2" t="s">
        <v>71</v>
      </c>
      <c r="C134" s="2" t="s">
        <v>72</v>
      </c>
      <c r="D134" s="3">
        <v>44512</v>
      </c>
      <c r="E134" s="2" t="s">
        <v>72</v>
      </c>
      <c r="F134" s="2" t="s">
        <v>73</v>
      </c>
      <c r="G134" s="13" t="str">
        <f t="shared" si="6"/>
        <v>N/A</v>
      </c>
    </row>
    <row r="135" spans="1:7">
      <c r="A135" s="2">
        <f t="shared" si="5"/>
        <v>11134</v>
      </c>
      <c r="B135" s="2" t="s">
        <v>71</v>
      </c>
      <c r="C135" s="2" t="s">
        <v>72</v>
      </c>
      <c r="D135" s="3">
        <v>44556</v>
      </c>
      <c r="E135" s="2" t="s">
        <v>72</v>
      </c>
      <c r="F135" s="2" t="s">
        <v>78</v>
      </c>
      <c r="G135" s="13" t="str">
        <f t="shared" si="6"/>
        <v>N/A</v>
      </c>
    </row>
    <row r="136" spans="1:7">
      <c r="A136" s="2">
        <f t="shared" si="5"/>
        <v>11135</v>
      </c>
      <c r="B136" s="2" t="s">
        <v>71</v>
      </c>
      <c r="C136" s="2" t="s">
        <v>72</v>
      </c>
      <c r="D136" s="3">
        <v>44398</v>
      </c>
      <c r="E136" s="2" t="s">
        <v>72</v>
      </c>
      <c r="F136" s="2" t="s">
        <v>77</v>
      </c>
      <c r="G136" s="13" t="str">
        <f t="shared" si="6"/>
        <v>N/A</v>
      </c>
    </row>
    <row r="137" spans="1:7">
      <c r="A137" s="2">
        <f t="shared" si="5"/>
        <v>11136</v>
      </c>
      <c r="B137" s="2" t="s">
        <v>71</v>
      </c>
      <c r="C137" s="2" t="s">
        <v>72</v>
      </c>
      <c r="D137" s="3">
        <v>44507</v>
      </c>
      <c r="E137" s="2" t="s">
        <v>72</v>
      </c>
      <c r="F137" s="2" t="s">
        <v>73</v>
      </c>
      <c r="G137" s="13" t="str">
        <f t="shared" si="6"/>
        <v>N/A</v>
      </c>
    </row>
    <row r="138" spans="1:7">
      <c r="A138" s="2">
        <f t="shared" si="5"/>
        <v>11137</v>
      </c>
      <c r="B138" s="2" t="s">
        <v>71</v>
      </c>
      <c r="C138" s="2" t="s">
        <v>72</v>
      </c>
      <c r="D138" s="3">
        <v>44366</v>
      </c>
      <c r="E138" s="2" t="s">
        <v>72</v>
      </c>
      <c r="F138" s="2" t="s">
        <v>73</v>
      </c>
      <c r="G138" s="13" t="str">
        <f t="shared" si="6"/>
        <v>N/A</v>
      </c>
    </row>
    <row r="139" spans="1:7">
      <c r="A139" s="2">
        <f t="shared" si="5"/>
        <v>11138</v>
      </c>
      <c r="B139" s="2" t="s">
        <v>71</v>
      </c>
      <c r="C139" s="2" t="s">
        <v>72</v>
      </c>
      <c r="D139" s="3">
        <v>44359</v>
      </c>
      <c r="E139" s="2" t="s">
        <v>72</v>
      </c>
      <c r="F139" s="2" t="s">
        <v>74</v>
      </c>
      <c r="G139" s="13" t="str">
        <f t="shared" si="6"/>
        <v>N/A</v>
      </c>
    </row>
    <row r="140" spans="1:7">
      <c r="A140" s="2">
        <f t="shared" si="5"/>
        <v>11139</v>
      </c>
      <c r="B140" s="2" t="s">
        <v>71</v>
      </c>
      <c r="C140" s="2" t="s">
        <v>72</v>
      </c>
      <c r="D140" s="3">
        <v>44471</v>
      </c>
      <c r="E140" s="2" t="s">
        <v>72</v>
      </c>
      <c r="F140" s="2" t="s">
        <v>78</v>
      </c>
      <c r="G140" s="13" t="str">
        <f t="shared" si="6"/>
        <v>N/A</v>
      </c>
    </row>
    <row r="141" spans="1:7">
      <c r="A141" s="2">
        <f t="shared" si="5"/>
        <v>11140</v>
      </c>
      <c r="B141" s="2" t="s">
        <v>71</v>
      </c>
      <c r="C141" s="2" t="s">
        <v>72</v>
      </c>
      <c r="D141" s="3">
        <v>44356</v>
      </c>
      <c r="E141" s="2" t="s">
        <v>72</v>
      </c>
      <c r="F141" s="2" t="s">
        <v>73</v>
      </c>
      <c r="G141" s="13" t="str">
        <f t="shared" si="6"/>
        <v>N/A</v>
      </c>
    </row>
    <row r="142" spans="1:7">
      <c r="A142" s="2">
        <f t="shared" si="5"/>
        <v>11141</v>
      </c>
      <c r="B142" s="2" t="s">
        <v>71</v>
      </c>
      <c r="C142" s="2" t="s">
        <v>72</v>
      </c>
      <c r="D142" s="3">
        <v>44462</v>
      </c>
      <c r="E142" s="2" t="s">
        <v>72</v>
      </c>
      <c r="F142" s="2" t="s">
        <v>73</v>
      </c>
      <c r="G142" s="13" t="str">
        <f t="shared" si="6"/>
        <v>N/A</v>
      </c>
    </row>
    <row r="143" spans="1:7">
      <c r="A143" s="2">
        <f t="shared" si="5"/>
        <v>11142</v>
      </c>
      <c r="B143" s="2" t="s">
        <v>71</v>
      </c>
      <c r="C143" s="2" t="s">
        <v>72</v>
      </c>
      <c r="D143" s="3">
        <v>44498</v>
      </c>
      <c r="E143" s="2" t="s">
        <v>72</v>
      </c>
      <c r="F143" s="2" t="s">
        <v>74</v>
      </c>
      <c r="G143" s="13" t="str">
        <f t="shared" si="6"/>
        <v>N/A</v>
      </c>
    </row>
    <row r="144" spans="1:7">
      <c r="A144" s="2">
        <f t="shared" si="5"/>
        <v>11143</v>
      </c>
      <c r="B144" s="2" t="s">
        <v>71</v>
      </c>
      <c r="C144" s="2" t="s">
        <v>72</v>
      </c>
      <c r="D144" s="3">
        <v>44446</v>
      </c>
      <c r="E144" s="2" t="s">
        <v>72</v>
      </c>
      <c r="F144" s="2" t="s">
        <v>76</v>
      </c>
      <c r="G144" s="13" t="str">
        <f t="shared" si="6"/>
        <v>N/A</v>
      </c>
    </row>
    <row r="145" spans="1:7">
      <c r="A145" s="2">
        <f t="shared" si="5"/>
        <v>11144</v>
      </c>
      <c r="B145" s="2" t="s">
        <v>71</v>
      </c>
      <c r="C145" s="2" t="s">
        <v>72</v>
      </c>
      <c r="D145" s="3">
        <v>44420</v>
      </c>
      <c r="E145" s="2" t="s">
        <v>72</v>
      </c>
      <c r="F145" s="2" t="s">
        <v>73</v>
      </c>
      <c r="G145" s="13" t="str">
        <f t="shared" si="6"/>
        <v>N/A</v>
      </c>
    </row>
    <row r="146" spans="1:7">
      <c r="A146" s="2">
        <f t="shared" si="5"/>
        <v>11145</v>
      </c>
      <c r="B146" s="2" t="s">
        <v>71</v>
      </c>
      <c r="C146" s="2" t="s">
        <v>72</v>
      </c>
      <c r="D146" s="3">
        <v>44451</v>
      </c>
      <c r="E146" s="2" t="s">
        <v>72</v>
      </c>
      <c r="F146" s="2" t="s">
        <v>74</v>
      </c>
      <c r="G146" s="13" t="str">
        <f t="shared" si="6"/>
        <v>N/A</v>
      </c>
    </row>
    <row r="147" spans="1:7">
      <c r="A147" s="2">
        <f t="shared" si="5"/>
        <v>11146</v>
      </c>
      <c r="B147" s="2" t="s">
        <v>75</v>
      </c>
      <c r="C147" s="2" t="s">
        <v>75</v>
      </c>
      <c r="D147" s="3">
        <v>44561</v>
      </c>
      <c r="E147" s="3">
        <v>44652</v>
      </c>
      <c r="F147" s="2" t="s">
        <v>73</v>
      </c>
      <c r="G147" s="13">
        <f t="shared" si="6"/>
        <v>91</v>
      </c>
    </row>
    <row r="148" spans="1:7">
      <c r="A148" s="2">
        <f t="shared" si="5"/>
        <v>11147</v>
      </c>
      <c r="B148" s="2" t="s">
        <v>71</v>
      </c>
      <c r="C148" s="2" t="s">
        <v>72</v>
      </c>
      <c r="D148" s="3">
        <v>44522</v>
      </c>
      <c r="E148" s="2" t="s">
        <v>72</v>
      </c>
      <c r="F148" s="2" t="s">
        <v>73</v>
      </c>
      <c r="G148" s="13" t="str">
        <f t="shared" si="6"/>
        <v>N/A</v>
      </c>
    </row>
    <row r="149" spans="1:7">
      <c r="A149" s="2">
        <f t="shared" si="5"/>
        <v>11148</v>
      </c>
      <c r="B149" s="2" t="s">
        <v>71</v>
      </c>
      <c r="C149" s="2" t="s">
        <v>72</v>
      </c>
      <c r="D149" s="3">
        <v>44366</v>
      </c>
      <c r="E149" s="2" t="s">
        <v>72</v>
      </c>
      <c r="F149" s="2" t="s">
        <v>73</v>
      </c>
      <c r="G149" s="13" t="str">
        <f t="shared" si="6"/>
        <v>N/A</v>
      </c>
    </row>
    <row r="150" spans="1:7">
      <c r="A150" s="2">
        <f t="shared" si="5"/>
        <v>11149</v>
      </c>
      <c r="B150" s="2" t="s">
        <v>71</v>
      </c>
      <c r="C150" s="2" t="s">
        <v>72</v>
      </c>
      <c r="D150" s="3">
        <v>44550</v>
      </c>
      <c r="E150" s="2" t="s">
        <v>72</v>
      </c>
      <c r="F150" s="2" t="s">
        <v>73</v>
      </c>
      <c r="G150" s="13" t="str">
        <f t="shared" si="6"/>
        <v>N/A</v>
      </c>
    </row>
    <row r="151" spans="1:7">
      <c r="A151" s="2">
        <f t="shared" si="5"/>
        <v>11150</v>
      </c>
      <c r="B151" s="2" t="s">
        <v>71</v>
      </c>
      <c r="C151" s="2" t="s">
        <v>72</v>
      </c>
      <c r="D151" s="3">
        <v>44441</v>
      </c>
      <c r="E151" s="2" t="s">
        <v>72</v>
      </c>
      <c r="F151" s="2" t="s">
        <v>78</v>
      </c>
      <c r="G151" s="13" t="str">
        <f t="shared" si="6"/>
        <v>N/A</v>
      </c>
    </row>
    <row r="152" spans="1:7">
      <c r="A152" s="2">
        <f t="shared" si="5"/>
        <v>11151</v>
      </c>
      <c r="B152" s="2" t="s">
        <v>75</v>
      </c>
      <c r="C152" s="2" t="s">
        <v>75</v>
      </c>
      <c r="D152" s="3">
        <v>44428</v>
      </c>
      <c r="E152" s="3">
        <v>44470</v>
      </c>
      <c r="F152" s="2" t="s">
        <v>76</v>
      </c>
      <c r="G152" s="13">
        <f t="shared" si="6"/>
        <v>42</v>
      </c>
    </row>
    <row r="153" spans="1:7">
      <c r="A153" s="2">
        <f t="shared" si="5"/>
        <v>11152</v>
      </c>
      <c r="B153" s="2" t="s">
        <v>71</v>
      </c>
      <c r="C153" s="2" t="s">
        <v>72</v>
      </c>
      <c r="D153" s="3">
        <v>44475</v>
      </c>
      <c r="E153" s="2" t="s">
        <v>72</v>
      </c>
      <c r="F153" s="2" t="s">
        <v>76</v>
      </c>
      <c r="G153" s="13" t="str">
        <f t="shared" si="6"/>
        <v>N/A</v>
      </c>
    </row>
    <row r="154" spans="1:7">
      <c r="A154" s="2">
        <f t="shared" si="5"/>
        <v>11153</v>
      </c>
      <c r="B154" s="2" t="s">
        <v>71</v>
      </c>
      <c r="C154" s="2" t="s">
        <v>72</v>
      </c>
      <c r="D154" s="3">
        <v>44487</v>
      </c>
      <c r="E154" s="2" t="s">
        <v>72</v>
      </c>
      <c r="F154" s="2" t="s">
        <v>78</v>
      </c>
      <c r="G154" s="13" t="str">
        <f t="shared" si="6"/>
        <v>N/A</v>
      </c>
    </row>
    <row r="155" spans="1:7">
      <c r="A155" s="2">
        <f t="shared" si="5"/>
        <v>11154</v>
      </c>
      <c r="B155" s="2" t="s">
        <v>71</v>
      </c>
      <c r="C155" s="2" t="s">
        <v>72</v>
      </c>
      <c r="D155" s="3">
        <v>44552</v>
      </c>
      <c r="E155" s="2" t="s">
        <v>72</v>
      </c>
      <c r="F155" s="2" t="s">
        <v>73</v>
      </c>
      <c r="G155" s="13" t="str">
        <f t="shared" si="6"/>
        <v>N/A</v>
      </c>
    </row>
    <row r="156" spans="1:7">
      <c r="A156" s="2">
        <f t="shared" si="5"/>
        <v>11155</v>
      </c>
      <c r="B156" s="2" t="s">
        <v>71</v>
      </c>
      <c r="C156" s="2" t="s">
        <v>72</v>
      </c>
      <c r="D156" s="3">
        <v>44373</v>
      </c>
      <c r="E156" s="2" t="s">
        <v>72</v>
      </c>
      <c r="F156" s="2" t="s">
        <v>76</v>
      </c>
      <c r="G156" s="13" t="str">
        <f t="shared" si="6"/>
        <v>N/A</v>
      </c>
    </row>
    <row r="157" spans="1:7">
      <c r="A157" s="2">
        <f t="shared" si="5"/>
        <v>11156</v>
      </c>
      <c r="B157" s="2" t="s">
        <v>71</v>
      </c>
      <c r="C157" s="2" t="s">
        <v>72</v>
      </c>
      <c r="D157" s="3">
        <v>44395</v>
      </c>
      <c r="E157" s="2" t="s">
        <v>72</v>
      </c>
      <c r="F157" s="2" t="s">
        <v>73</v>
      </c>
      <c r="G157" s="13" t="str">
        <f t="shared" si="6"/>
        <v>N/A</v>
      </c>
    </row>
    <row r="158" spans="1:7">
      <c r="A158" s="2">
        <f t="shared" si="5"/>
        <v>11157</v>
      </c>
      <c r="B158" s="2" t="s">
        <v>75</v>
      </c>
      <c r="C158" s="2" t="s">
        <v>71</v>
      </c>
      <c r="D158" s="3">
        <v>44514</v>
      </c>
      <c r="E158" s="2" t="s">
        <v>72</v>
      </c>
      <c r="F158" s="2" t="s">
        <v>73</v>
      </c>
      <c r="G158" s="13" t="str">
        <f t="shared" si="6"/>
        <v>N/A</v>
      </c>
    </row>
    <row r="159" spans="1:7">
      <c r="A159" s="2">
        <f t="shared" si="5"/>
        <v>11158</v>
      </c>
      <c r="B159" s="2" t="s">
        <v>71</v>
      </c>
      <c r="C159" s="2" t="s">
        <v>72</v>
      </c>
      <c r="D159" s="3">
        <v>44559</v>
      </c>
      <c r="E159" s="2" t="s">
        <v>72</v>
      </c>
      <c r="F159" s="2" t="s">
        <v>73</v>
      </c>
      <c r="G159" s="13" t="str">
        <f t="shared" si="6"/>
        <v>N/A</v>
      </c>
    </row>
    <row r="160" spans="1:7">
      <c r="A160" s="2">
        <f t="shared" si="5"/>
        <v>11159</v>
      </c>
      <c r="B160" s="2" t="s">
        <v>71</v>
      </c>
      <c r="C160" s="2" t="s">
        <v>72</v>
      </c>
      <c r="D160" s="3">
        <v>44513</v>
      </c>
      <c r="E160" s="2" t="s">
        <v>72</v>
      </c>
      <c r="F160" s="2" t="s">
        <v>76</v>
      </c>
      <c r="G160" s="13" t="str">
        <f t="shared" si="6"/>
        <v>N/A</v>
      </c>
    </row>
    <row r="161" spans="1:7">
      <c r="A161" s="2">
        <f t="shared" si="5"/>
        <v>11160</v>
      </c>
      <c r="B161" s="2" t="s">
        <v>71</v>
      </c>
      <c r="C161" s="2" t="s">
        <v>72</v>
      </c>
      <c r="D161" s="3">
        <v>44538</v>
      </c>
      <c r="E161" s="2" t="s">
        <v>72</v>
      </c>
      <c r="F161" s="2" t="s">
        <v>73</v>
      </c>
      <c r="G161" s="13" t="str">
        <f t="shared" si="6"/>
        <v>N/A</v>
      </c>
    </row>
    <row r="162" spans="1:7">
      <c r="A162" s="2">
        <f t="shared" si="5"/>
        <v>11161</v>
      </c>
      <c r="B162" s="2" t="s">
        <v>75</v>
      </c>
      <c r="C162" s="2" t="s">
        <v>71</v>
      </c>
      <c r="D162" s="3">
        <v>44372</v>
      </c>
      <c r="E162" s="2" t="s">
        <v>72</v>
      </c>
      <c r="F162" s="2" t="s">
        <v>78</v>
      </c>
      <c r="G162" s="13" t="str">
        <f t="shared" si="6"/>
        <v>N/A</v>
      </c>
    </row>
    <row r="163" spans="1:7">
      <c r="A163" s="2">
        <f t="shared" si="5"/>
        <v>11162</v>
      </c>
      <c r="B163" s="2" t="s">
        <v>71</v>
      </c>
      <c r="C163" s="2" t="s">
        <v>72</v>
      </c>
      <c r="D163" s="3">
        <v>44534</v>
      </c>
      <c r="E163" s="2" t="s">
        <v>72</v>
      </c>
      <c r="F163" s="2" t="s">
        <v>76</v>
      </c>
      <c r="G163" s="13" t="str">
        <f t="shared" si="6"/>
        <v>N/A</v>
      </c>
    </row>
    <row r="164" spans="1:7">
      <c r="A164" s="2">
        <f t="shared" si="5"/>
        <v>11163</v>
      </c>
      <c r="B164" s="2" t="s">
        <v>75</v>
      </c>
      <c r="C164" s="2" t="s">
        <v>75</v>
      </c>
      <c r="D164" s="3">
        <v>44350</v>
      </c>
      <c r="E164" s="3">
        <v>44440</v>
      </c>
      <c r="F164" s="2" t="s">
        <v>76</v>
      </c>
      <c r="G164" s="13">
        <f t="shared" si="6"/>
        <v>90</v>
      </c>
    </row>
    <row r="165" spans="1:7">
      <c r="A165" s="2">
        <f t="shared" si="5"/>
        <v>11164</v>
      </c>
      <c r="B165" s="2" t="s">
        <v>71</v>
      </c>
      <c r="C165" s="2" t="s">
        <v>72</v>
      </c>
      <c r="D165" s="3">
        <v>44484</v>
      </c>
      <c r="E165" s="2" t="s">
        <v>72</v>
      </c>
      <c r="F165" s="2" t="s">
        <v>73</v>
      </c>
      <c r="G165" s="13" t="str">
        <f t="shared" si="6"/>
        <v>N/A</v>
      </c>
    </row>
    <row r="166" spans="1:7">
      <c r="A166" s="2">
        <f t="shared" si="5"/>
        <v>11165</v>
      </c>
      <c r="B166" s="2" t="s">
        <v>71</v>
      </c>
      <c r="C166" s="2" t="s">
        <v>72</v>
      </c>
      <c r="D166" s="3">
        <v>44491</v>
      </c>
      <c r="E166" s="2" t="s">
        <v>72</v>
      </c>
      <c r="F166" s="2" t="s">
        <v>77</v>
      </c>
      <c r="G166" s="13" t="str">
        <f t="shared" si="6"/>
        <v>N/A</v>
      </c>
    </row>
    <row r="167" spans="1:7">
      <c r="A167" s="2">
        <f t="shared" si="5"/>
        <v>11166</v>
      </c>
      <c r="B167" s="2" t="s">
        <v>71</v>
      </c>
      <c r="C167" s="2" t="s">
        <v>72</v>
      </c>
      <c r="D167" s="3">
        <v>44492</v>
      </c>
      <c r="E167" s="2" t="s">
        <v>72</v>
      </c>
      <c r="F167" s="2" t="s">
        <v>73</v>
      </c>
      <c r="G167" s="13" t="str">
        <f t="shared" si="6"/>
        <v>N/A</v>
      </c>
    </row>
    <row r="168" spans="1:7">
      <c r="A168" s="2">
        <f t="shared" si="5"/>
        <v>11167</v>
      </c>
      <c r="B168" s="2" t="s">
        <v>71</v>
      </c>
      <c r="C168" s="2" t="s">
        <v>72</v>
      </c>
      <c r="D168" s="3">
        <v>44431</v>
      </c>
      <c r="E168" s="2" t="s">
        <v>72</v>
      </c>
      <c r="F168" s="2" t="s">
        <v>73</v>
      </c>
      <c r="G168" s="13" t="str">
        <f t="shared" si="6"/>
        <v>N/A</v>
      </c>
    </row>
    <row r="169" spans="1:7">
      <c r="A169" s="2">
        <f t="shared" si="5"/>
        <v>11168</v>
      </c>
      <c r="B169" s="2" t="s">
        <v>71</v>
      </c>
      <c r="C169" s="2" t="s">
        <v>72</v>
      </c>
      <c r="D169" s="3">
        <v>44396</v>
      </c>
      <c r="E169" s="2" t="s">
        <v>72</v>
      </c>
      <c r="F169" s="2" t="s">
        <v>77</v>
      </c>
      <c r="G169" s="13" t="str">
        <f t="shared" si="6"/>
        <v>N/A</v>
      </c>
    </row>
    <row r="170" spans="1:7">
      <c r="A170" s="2">
        <f t="shared" si="5"/>
        <v>11169</v>
      </c>
      <c r="B170" s="2" t="s">
        <v>71</v>
      </c>
      <c r="C170" s="2" t="s">
        <v>72</v>
      </c>
      <c r="D170" s="3">
        <v>44472</v>
      </c>
      <c r="E170" s="2" t="s">
        <v>72</v>
      </c>
      <c r="F170" s="2" t="s">
        <v>73</v>
      </c>
      <c r="G170" s="13" t="str">
        <f t="shared" si="6"/>
        <v>N/A</v>
      </c>
    </row>
    <row r="171" spans="1:7">
      <c r="A171" s="2">
        <f t="shared" si="5"/>
        <v>11170</v>
      </c>
      <c r="B171" s="2" t="s">
        <v>71</v>
      </c>
      <c r="C171" s="2" t="s">
        <v>72</v>
      </c>
      <c r="D171" s="3">
        <v>44412</v>
      </c>
      <c r="E171" s="2" t="s">
        <v>72</v>
      </c>
      <c r="F171" s="2" t="s">
        <v>78</v>
      </c>
      <c r="G171" s="13" t="str">
        <f t="shared" si="6"/>
        <v>N/A</v>
      </c>
    </row>
    <row r="172" spans="1:7">
      <c r="A172" s="2">
        <f t="shared" si="5"/>
        <v>11171</v>
      </c>
      <c r="B172" s="2" t="s">
        <v>75</v>
      </c>
      <c r="C172" s="2" t="s">
        <v>75</v>
      </c>
      <c r="D172" s="3">
        <v>44482</v>
      </c>
      <c r="E172" s="3">
        <v>44515</v>
      </c>
      <c r="F172" s="2" t="s">
        <v>76</v>
      </c>
      <c r="G172" s="13">
        <f t="shared" si="6"/>
        <v>33</v>
      </c>
    </row>
    <row r="173" spans="1:7">
      <c r="A173" s="2">
        <f t="shared" si="5"/>
        <v>11172</v>
      </c>
      <c r="B173" s="2" t="s">
        <v>71</v>
      </c>
      <c r="C173" s="2" t="s">
        <v>72</v>
      </c>
      <c r="D173" s="3">
        <v>44555</v>
      </c>
      <c r="E173" s="2" t="s">
        <v>72</v>
      </c>
      <c r="F173" s="2" t="s">
        <v>74</v>
      </c>
      <c r="G173" s="13" t="str">
        <f t="shared" si="6"/>
        <v>N/A</v>
      </c>
    </row>
    <row r="174" spans="1:7">
      <c r="A174" s="2">
        <f t="shared" si="5"/>
        <v>11173</v>
      </c>
      <c r="B174" s="2" t="s">
        <v>71</v>
      </c>
      <c r="C174" s="2" t="s">
        <v>72</v>
      </c>
      <c r="D174" s="3">
        <v>44477</v>
      </c>
      <c r="E174" s="2" t="s">
        <v>72</v>
      </c>
      <c r="F174" s="2" t="s">
        <v>78</v>
      </c>
      <c r="G174" s="13" t="str">
        <f t="shared" si="6"/>
        <v>N/A</v>
      </c>
    </row>
    <row r="175" spans="1:7">
      <c r="A175" s="2">
        <f t="shared" si="5"/>
        <v>11174</v>
      </c>
      <c r="B175" s="2" t="s">
        <v>71</v>
      </c>
      <c r="C175" s="2" t="s">
        <v>72</v>
      </c>
      <c r="D175" s="3">
        <v>44362</v>
      </c>
      <c r="E175" s="2" t="s">
        <v>72</v>
      </c>
      <c r="F175" s="2" t="s">
        <v>78</v>
      </c>
      <c r="G175" s="13" t="str">
        <f t="shared" si="6"/>
        <v>N/A</v>
      </c>
    </row>
    <row r="176" spans="1:7">
      <c r="A176" s="2">
        <f t="shared" si="5"/>
        <v>11175</v>
      </c>
      <c r="B176" s="2" t="s">
        <v>71</v>
      </c>
      <c r="C176" s="2" t="s">
        <v>72</v>
      </c>
      <c r="D176" s="3">
        <v>44426</v>
      </c>
      <c r="E176" s="2" t="s">
        <v>72</v>
      </c>
      <c r="F176" s="2" t="s">
        <v>76</v>
      </c>
      <c r="G176" s="13" t="str">
        <f t="shared" si="6"/>
        <v>N/A</v>
      </c>
    </row>
    <row r="177" spans="1:7">
      <c r="A177" s="2">
        <f t="shared" si="5"/>
        <v>11176</v>
      </c>
      <c r="B177" s="2" t="s">
        <v>71</v>
      </c>
      <c r="C177" s="2" t="s">
        <v>72</v>
      </c>
      <c r="D177" s="3">
        <v>44372</v>
      </c>
      <c r="E177" s="2" t="s">
        <v>72</v>
      </c>
      <c r="F177" s="2" t="s">
        <v>74</v>
      </c>
      <c r="G177" s="13" t="str">
        <f t="shared" si="6"/>
        <v>N/A</v>
      </c>
    </row>
    <row r="178" spans="1:7">
      <c r="A178" s="2">
        <f t="shared" si="5"/>
        <v>11177</v>
      </c>
      <c r="B178" s="2" t="s">
        <v>71</v>
      </c>
      <c r="C178" s="2" t="s">
        <v>72</v>
      </c>
      <c r="D178" s="3">
        <v>44452</v>
      </c>
      <c r="E178" s="2" t="s">
        <v>72</v>
      </c>
      <c r="F178" s="2" t="s">
        <v>73</v>
      </c>
      <c r="G178" s="13" t="str">
        <f t="shared" si="6"/>
        <v>N/A</v>
      </c>
    </row>
    <row r="179" spans="1:7">
      <c r="A179" s="2">
        <f t="shared" si="5"/>
        <v>11178</v>
      </c>
      <c r="B179" s="2" t="s">
        <v>71</v>
      </c>
      <c r="C179" s="2" t="s">
        <v>72</v>
      </c>
      <c r="D179" s="3">
        <v>44382</v>
      </c>
      <c r="E179" s="2" t="s">
        <v>72</v>
      </c>
      <c r="F179" s="2" t="s">
        <v>73</v>
      </c>
      <c r="G179" s="13" t="str">
        <f t="shared" si="6"/>
        <v>N/A</v>
      </c>
    </row>
    <row r="180" spans="1:7">
      <c r="A180" s="2">
        <f t="shared" si="5"/>
        <v>11179</v>
      </c>
      <c r="B180" s="2" t="s">
        <v>71</v>
      </c>
      <c r="C180" s="2" t="s">
        <v>72</v>
      </c>
      <c r="D180" s="3">
        <v>44360</v>
      </c>
      <c r="E180" s="2" t="s">
        <v>72</v>
      </c>
      <c r="F180" s="2" t="s">
        <v>74</v>
      </c>
      <c r="G180" s="13" t="str">
        <f t="shared" si="6"/>
        <v>N/A</v>
      </c>
    </row>
    <row r="181" spans="1:7">
      <c r="A181" s="2">
        <f t="shared" si="5"/>
        <v>11180</v>
      </c>
      <c r="B181" s="2" t="s">
        <v>71</v>
      </c>
      <c r="C181" s="2" t="s">
        <v>72</v>
      </c>
      <c r="D181" s="3">
        <v>44453</v>
      </c>
      <c r="E181" s="2" t="s">
        <v>72</v>
      </c>
      <c r="F181" s="2" t="s">
        <v>73</v>
      </c>
      <c r="G181" s="13" t="str">
        <f t="shared" si="6"/>
        <v>N/A</v>
      </c>
    </row>
    <row r="182" spans="1:7">
      <c r="A182" s="2">
        <f t="shared" si="5"/>
        <v>11181</v>
      </c>
      <c r="B182" s="2" t="s">
        <v>71</v>
      </c>
      <c r="C182" s="2" t="s">
        <v>72</v>
      </c>
      <c r="D182" s="3">
        <v>44512</v>
      </c>
      <c r="E182" s="2" t="s">
        <v>72</v>
      </c>
      <c r="F182" s="2" t="s">
        <v>79</v>
      </c>
      <c r="G182" s="13" t="str">
        <f t="shared" si="6"/>
        <v>N/A</v>
      </c>
    </row>
    <row r="183" spans="1:7">
      <c r="A183" s="2">
        <f t="shared" si="5"/>
        <v>11182</v>
      </c>
      <c r="B183" s="2" t="s">
        <v>71</v>
      </c>
      <c r="C183" s="2" t="s">
        <v>72</v>
      </c>
      <c r="D183" s="3">
        <v>44461</v>
      </c>
      <c r="E183" s="2" t="s">
        <v>72</v>
      </c>
      <c r="F183" s="2" t="s">
        <v>73</v>
      </c>
      <c r="G183" s="13" t="str">
        <f t="shared" si="6"/>
        <v>N/A</v>
      </c>
    </row>
    <row r="184" spans="1:7">
      <c r="A184" s="2">
        <f t="shared" si="5"/>
        <v>11183</v>
      </c>
      <c r="B184" s="2" t="s">
        <v>71</v>
      </c>
      <c r="C184" s="2" t="s">
        <v>72</v>
      </c>
      <c r="D184" s="3">
        <v>44416</v>
      </c>
      <c r="E184" s="2" t="s">
        <v>72</v>
      </c>
      <c r="F184" s="2" t="s">
        <v>76</v>
      </c>
      <c r="G184" s="13" t="str">
        <f t="shared" si="6"/>
        <v>N/A</v>
      </c>
    </row>
    <row r="185" spans="1:7">
      <c r="A185" s="2">
        <f t="shared" si="5"/>
        <v>11184</v>
      </c>
      <c r="B185" s="2" t="s">
        <v>71</v>
      </c>
      <c r="C185" s="2" t="s">
        <v>72</v>
      </c>
      <c r="D185" s="3">
        <v>44362</v>
      </c>
      <c r="E185" s="2" t="s">
        <v>72</v>
      </c>
      <c r="F185" s="2" t="s">
        <v>74</v>
      </c>
      <c r="G185" s="13" t="str">
        <f t="shared" si="6"/>
        <v>N/A</v>
      </c>
    </row>
    <row r="186" spans="1:7">
      <c r="A186" s="2">
        <f t="shared" si="5"/>
        <v>11185</v>
      </c>
      <c r="B186" s="2" t="s">
        <v>75</v>
      </c>
      <c r="C186" s="2" t="s">
        <v>75</v>
      </c>
      <c r="D186" s="3">
        <v>44523</v>
      </c>
      <c r="E186" s="3">
        <v>44548</v>
      </c>
      <c r="F186" s="2" t="s">
        <v>73</v>
      </c>
      <c r="G186" s="13">
        <f t="shared" si="6"/>
        <v>25</v>
      </c>
    </row>
    <row r="187" spans="1:7">
      <c r="A187" s="2">
        <f t="shared" si="5"/>
        <v>11186</v>
      </c>
      <c r="B187" s="2" t="s">
        <v>71</v>
      </c>
      <c r="C187" s="2" t="s">
        <v>72</v>
      </c>
      <c r="D187" s="3">
        <v>44415</v>
      </c>
      <c r="E187" s="2" t="s">
        <v>72</v>
      </c>
      <c r="F187" s="2" t="s">
        <v>74</v>
      </c>
      <c r="G187" s="13" t="str">
        <f t="shared" si="6"/>
        <v>N/A</v>
      </c>
    </row>
    <row r="188" spans="1:7">
      <c r="A188" s="2">
        <f t="shared" si="5"/>
        <v>11187</v>
      </c>
      <c r="B188" s="2" t="s">
        <v>71</v>
      </c>
      <c r="C188" s="2" t="s">
        <v>72</v>
      </c>
      <c r="D188" s="3">
        <v>44494</v>
      </c>
      <c r="E188" s="2" t="s">
        <v>72</v>
      </c>
      <c r="F188" s="2" t="s">
        <v>78</v>
      </c>
      <c r="G188" s="13" t="str">
        <f t="shared" si="6"/>
        <v>N/A</v>
      </c>
    </row>
    <row r="189" spans="1:7">
      <c r="A189" s="2">
        <f t="shared" si="5"/>
        <v>11188</v>
      </c>
      <c r="B189" s="2" t="s">
        <v>71</v>
      </c>
      <c r="C189" s="2" t="s">
        <v>72</v>
      </c>
      <c r="D189" s="3">
        <v>44541</v>
      </c>
      <c r="E189" s="2" t="s">
        <v>72</v>
      </c>
      <c r="F189" s="2" t="s">
        <v>74</v>
      </c>
      <c r="G189" s="13" t="str">
        <f t="shared" si="6"/>
        <v>N/A</v>
      </c>
    </row>
    <row r="190" spans="1:7">
      <c r="A190" s="2">
        <f t="shared" si="5"/>
        <v>11189</v>
      </c>
      <c r="B190" s="2" t="s">
        <v>75</v>
      </c>
      <c r="C190" s="2" t="s">
        <v>71</v>
      </c>
      <c r="D190" s="3">
        <v>44391</v>
      </c>
      <c r="E190" s="2" t="s">
        <v>72</v>
      </c>
      <c r="F190" s="2" t="s">
        <v>77</v>
      </c>
      <c r="G190" s="13" t="str">
        <f t="shared" si="6"/>
        <v>N/A</v>
      </c>
    </row>
    <row r="191" spans="1:7">
      <c r="A191" s="2">
        <f t="shared" si="5"/>
        <v>11190</v>
      </c>
      <c r="B191" s="2" t="s">
        <v>71</v>
      </c>
      <c r="C191" s="2" t="s">
        <v>72</v>
      </c>
      <c r="D191" s="3">
        <v>44500</v>
      </c>
      <c r="E191" s="2" t="s">
        <v>72</v>
      </c>
      <c r="F191" s="2" t="s">
        <v>73</v>
      </c>
      <c r="G191" s="13" t="str">
        <f t="shared" si="6"/>
        <v>N/A</v>
      </c>
    </row>
    <row r="192" spans="1:7">
      <c r="A192" s="2">
        <f t="shared" si="5"/>
        <v>11191</v>
      </c>
      <c r="B192" s="2" t="s">
        <v>71</v>
      </c>
      <c r="C192" s="2" t="s">
        <v>72</v>
      </c>
      <c r="D192" s="3">
        <v>44412</v>
      </c>
      <c r="E192" s="2" t="s">
        <v>72</v>
      </c>
      <c r="F192" s="2" t="s">
        <v>73</v>
      </c>
      <c r="G192" s="13" t="str">
        <f t="shared" si="6"/>
        <v>N/A</v>
      </c>
    </row>
    <row r="193" spans="1:7">
      <c r="A193" s="2">
        <f t="shared" si="5"/>
        <v>11192</v>
      </c>
      <c r="B193" s="2" t="s">
        <v>71</v>
      </c>
      <c r="C193" s="2" t="s">
        <v>72</v>
      </c>
      <c r="D193" s="3">
        <v>44470</v>
      </c>
      <c r="E193" s="2" t="s">
        <v>72</v>
      </c>
      <c r="F193" s="2" t="s">
        <v>73</v>
      </c>
      <c r="G193" s="13" t="str">
        <f t="shared" si="6"/>
        <v>N/A</v>
      </c>
    </row>
    <row r="194" spans="1:7">
      <c r="A194" s="2">
        <f t="shared" si="5"/>
        <v>11193</v>
      </c>
      <c r="B194" s="2" t="s">
        <v>75</v>
      </c>
      <c r="C194" s="2" t="s">
        <v>75</v>
      </c>
      <c r="D194" s="3">
        <v>44494</v>
      </c>
      <c r="E194" s="3">
        <v>44531</v>
      </c>
      <c r="F194" s="2" t="s">
        <v>77</v>
      </c>
      <c r="G194" s="13">
        <f t="shared" si="6"/>
        <v>37</v>
      </c>
    </row>
    <row r="195" spans="1:7">
      <c r="A195" s="2">
        <f t="shared" ref="A195:A209" si="7">A194+1</f>
        <v>11194</v>
      </c>
      <c r="B195" s="2" t="s">
        <v>75</v>
      </c>
      <c r="C195" s="2" t="s">
        <v>75</v>
      </c>
      <c r="D195" s="3">
        <v>44425</v>
      </c>
      <c r="E195" s="3">
        <v>44470</v>
      </c>
      <c r="F195" s="2" t="s">
        <v>79</v>
      </c>
      <c r="G195" s="13">
        <f t="shared" ref="G195:G209" si="8">IFERROR(DATEDIF(D195,E195,"D"),"N/A")</f>
        <v>45</v>
      </c>
    </row>
    <row r="196" spans="1:7">
      <c r="A196" s="2">
        <f t="shared" si="7"/>
        <v>11195</v>
      </c>
      <c r="B196" s="2" t="s">
        <v>71</v>
      </c>
      <c r="C196" s="2" t="s">
        <v>72</v>
      </c>
      <c r="D196" s="3">
        <v>44549</v>
      </c>
      <c r="E196" s="2" t="s">
        <v>72</v>
      </c>
      <c r="F196" s="2" t="s">
        <v>73</v>
      </c>
      <c r="G196" s="13" t="str">
        <f t="shared" si="8"/>
        <v>N/A</v>
      </c>
    </row>
    <row r="197" spans="1:7">
      <c r="A197" s="2">
        <f t="shared" si="7"/>
        <v>11196</v>
      </c>
      <c r="B197" s="2" t="s">
        <v>71</v>
      </c>
      <c r="C197" s="2" t="s">
        <v>72</v>
      </c>
      <c r="D197" s="3">
        <v>44450</v>
      </c>
      <c r="E197" s="2" t="s">
        <v>72</v>
      </c>
      <c r="F197" s="2" t="s">
        <v>73</v>
      </c>
      <c r="G197" s="13" t="str">
        <f t="shared" si="8"/>
        <v>N/A</v>
      </c>
    </row>
    <row r="198" spans="1:7">
      <c r="A198" s="2">
        <f t="shared" si="7"/>
        <v>11197</v>
      </c>
      <c r="B198" s="2" t="s">
        <v>71</v>
      </c>
      <c r="C198" s="2" t="s">
        <v>72</v>
      </c>
      <c r="D198" s="3">
        <v>44501</v>
      </c>
      <c r="E198" s="2" t="s">
        <v>72</v>
      </c>
      <c r="F198" s="2" t="s">
        <v>74</v>
      </c>
      <c r="G198" s="13" t="str">
        <f t="shared" si="8"/>
        <v>N/A</v>
      </c>
    </row>
    <row r="199" spans="1:7">
      <c r="A199" s="2">
        <f t="shared" si="7"/>
        <v>11198</v>
      </c>
      <c r="B199" s="2" t="s">
        <v>71</v>
      </c>
      <c r="C199" s="2" t="s">
        <v>72</v>
      </c>
      <c r="D199" s="3">
        <v>44460</v>
      </c>
      <c r="E199" s="2" t="s">
        <v>72</v>
      </c>
      <c r="F199" s="2" t="s">
        <v>78</v>
      </c>
      <c r="G199" s="13" t="str">
        <f t="shared" si="8"/>
        <v>N/A</v>
      </c>
    </row>
    <row r="200" spans="1:7">
      <c r="A200" s="2">
        <f t="shared" si="7"/>
        <v>11199</v>
      </c>
      <c r="B200" s="2" t="s">
        <v>71</v>
      </c>
      <c r="C200" s="2" t="s">
        <v>72</v>
      </c>
      <c r="D200" s="3">
        <v>44408</v>
      </c>
      <c r="E200" s="2" t="s">
        <v>72</v>
      </c>
      <c r="F200" s="2" t="s">
        <v>73</v>
      </c>
      <c r="G200" s="13" t="str">
        <f t="shared" si="8"/>
        <v>N/A</v>
      </c>
    </row>
    <row r="201" spans="1:7">
      <c r="A201" s="2">
        <f t="shared" si="7"/>
        <v>11200</v>
      </c>
      <c r="B201" s="2" t="s">
        <v>71</v>
      </c>
      <c r="C201" s="2" t="s">
        <v>72</v>
      </c>
      <c r="D201" s="3">
        <v>44464</v>
      </c>
      <c r="E201" s="2" t="s">
        <v>72</v>
      </c>
      <c r="F201" s="2" t="s">
        <v>73</v>
      </c>
      <c r="G201" s="13" t="str">
        <f t="shared" si="8"/>
        <v>N/A</v>
      </c>
    </row>
    <row r="202" spans="1:7">
      <c r="A202" s="2">
        <f t="shared" si="7"/>
        <v>11201</v>
      </c>
      <c r="B202" s="2" t="s">
        <v>71</v>
      </c>
      <c r="C202" s="2" t="s">
        <v>72</v>
      </c>
      <c r="D202" s="3">
        <v>44413</v>
      </c>
      <c r="E202" s="2" t="s">
        <v>72</v>
      </c>
      <c r="F202" s="2" t="s">
        <v>73</v>
      </c>
      <c r="G202" s="13" t="str">
        <f t="shared" si="8"/>
        <v>N/A</v>
      </c>
    </row>
    <row r="203" spans="1:7">
      <c r="A203" s="2">
        <f t="shared" si="7"/>
        <v>11202</v>
      </c>
      <c r="B203" s="2" t="s">
        <v>75</v>
      </c>
      <c r="C203" s="2" t="s">
        <v>75</v>
      </c>
      <c r="D203" s="3">
        <v>44396</v>
      </c>
      <c r="E203" s="3">
        <v>44440</v>
      </c>
      <c r="F203" s="2" t="s">
        <v>76</v>
      </c>
      <c r="G203" s="13">
        <f t="shared" si="8"/>
        <v>44</v>
      </c>
    </row>
    <row r="204" spans="1:7">
      <c r="A204" s="2">
        <f t="shared" si="7"/>
        <v>11203</v>
      </c>
      <c r="B204" s="2" t="s">
        <v>71</v>
      </c>
      <c r="C204" s="2" t="s">
        <v>72</v>
      </c>
      <c r="D204" s="3">
        <v>44406</v>
      </c>
      <c r="E204" s="2" t="s">
        <v>72</v>
      </c>
      <c r="F204" s="2" t="s">
        <v>77</v>
      </c>
      <c r="G204" s="13" t="str">
        <f t="shared" si="8"/>
        <v>N/A</v>
      </c>
    </row>
    <row r="205" spans="1:7">
      <c r="A205" s="2">
        <f t="shared" si="7"/>
        <v>11204</v>
      </c>
      <c r="B205" s="2" t="s">
        <v>75</v>
      </c>
      <c r="C205" s="2" t="s">
        <v>71</v>
      </c>
      <c r="D205" s="3">
        <v>44538</v>
      </c>
      <c r="E205" s="2" t="s">
        <v>72</v>
      </c>
      <c r="F205" s="2" t="s">
        <v>78</v>
      </c>
      <c r="G205" s="13" t="str">
        <f t="shared" si="8"/>
        <v>N/A</v>
      </c>
    </row>
    <row r="206" spans="1:7">
      <c r="A206" s="2">
        <f t="shared" si="7"/>
        <v>11205</v>
      </c>
      <c r="B206" s="2" t="s">
        <v>71</v>
      </c>
      <c r="C206" s="2" t="s">
        <v>72</v>
      </c>
      <c r="D206" s="3">
        <v>44552</v>
      </c>
      <c r="E206" s="2" t="s">
        <v>72</v>
      </c>
      <c r="F206" s="2" t="s">
        <v>73</v>
      </c>
      <c r="G206" s="13" t="str">
        <f t="shared" si="8"/>
        <v>N/A</v>
      </c>
    </row>
    <row r="207" spans="1:7">
      <c r="A207" s="2">
        <f t="shared" si="7"/>
        <v>11206</v>
      </c>
      <c r="B207" s="2" t="s">
        <v>71</v>
      </c>
      <c r="C207" s="2" t="s">
        <v>72</v>
      </c>
      <c r="D207" s="3">
        <v>44405</v>
      </c>
      <c r="E207" s="2" t="s">
        <v>72</v>
      </c>
      <c r="F207" s="2" t="s">
        <v>73</v>
      </c>
      <c r="G207" s="13" t="str">
        <f t="shared" si="8"/>
        <v>N/A</v>
      </c>
    </row>
    <row r="208" spans="1:7">
      <c r="A208" s="2">
        <f t="shared" si="7"/>
        <v>11207</v>
      </c>
      <c r="B208" s="2" t="s">
        <v>71</v>
      </c>
      <c r="C208" s="2" t="s">
        <v>72</v>
      </c>
      <c r="D208" s="3">
        <v>44373</v>
      </c>
      <c r="E208" s="2" t="s">
        <v>72</v>
      </c>
      <c r="F208" s="2" t="s">
        <v>73</v>
      </c>
      <c r="G208" s="13" t="str">
        <f t="shared" si="8"/>
        <v>N/A</v>
      </c>
    </row>
    <row r="209" spans="1:7">
      <c r="A209" s="2">
        <f t="shared" si="7"/>
        <v>11208</v>
      </c>
      <c r="B209" s="2" t="s">
        <v>71</v>
      </c>
      <c r="C209" s="2" t="s">
        <v>72</v>
      </c>
      <c r="D209" s="3">
        <v>44464</v>
      </c>
      <c r="E209" s="2" t="s">
        <v>72</v>
      </c>
      <c r="F209" s="2" t="s">
        <v>78</v>
      </c>
      <c r="G209" s="13" t="str">
        <f t="shared" si="8"/>
        <v>N/A</v>
      </c>
    </row>
  </sheetData>
  <autoFilter ref="A1:G209" xr:uid="{2D537F3B-7D40-1E42-AD73-13FA9DAEC91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987A-8BB1-E142-8526-D457387E0F0B}">
  <dimension ref="A3:N69"/>
  <sheetViews>
    <sheetView tabSelected="1" workbookViewId="0">
      <selection activeCell="J18" sqref="J18"/>
    </sheetView>
  </sheetViews>
  <sheetFormatPr baseColWidth="10" defaultRowHeight="13"/>
  <cols>
    <col min="1" max="1" width="21.5" bestFit="1" customWidth="1"/>
    <col min="2" max="2" width="17.6640625" bestFit="1" customWidth="1"/>
    <col min="3" max="3" width="22.5" bestFit="1" customWidth="1"/>
    <col min="4" max="4" width="15.6640625" bestFit="1" customWidth="1"/>
    <col min="5" max="5" width="17.33203125" bestFit="1" customWidth="1"/>
    <col min="6" max="6" width="18.83203125" bestFit="1" customWidth="1"/>
    <col min="7" max="7" width="16.6640625" bestFit="1" customWidth="1"/>
    <col min="8" max="8" width="13.5" bestFit="1" customWidth="1"/>
    <col min="9" max="9" width="18" bestFit="1" customWidth="1"/>
    <col min="10" max="10" width="21.1640625" bestFit="1" customWidth="1"/>
    <col min="11" max="11" width="13.1640625" bestFit="1" customWidth="1"/>
    <col min="12" max="12" width="17.6640625" bestFit="1" customWidth="1"/>
    <col min="13" max="13" width="14" bestFit="1" customWidth="1"/>
    <col min="14" max="14" width="4.83203125" bestFit="1" customWidth="1"/>
    <col min="15" max="15" width="10.6640625" bestFit="1" customWidth="1"/>
    <col min="16" max="20" width="3.1640625" bestFit="1" customWidth="1"/>
    <col min="21" max="22" width="4.1640625" bestFit="1" customWidth="1"/>
    <col min="23" max="23" width="10.6640625" bestFit="1" customWidth="1"/>
    <col min="24" max="24" width="4" bestFit="1" customWidth="1"/>
    <col min="25" max="25" width="6.6640625" bestFit="1" customWidth="1"/>
    <col min="26" max="26" width="5" bestFit="1" customWidth="1"/>
    <col min="27" max="27" width="7.6640625" bestFit="1" customWidth="1"/>
    <col min="28" max="28" width="5" bestFit="1" customWidth="1"/>
    <col min="29" max="29" width="7.6640625" bestFit="1" customWidth="1"/>
    <col min="30" max="30" width="8.5" bestFit="1" customWidth="1"/>
    <col min="31" max="31" width="2.1640625" bestFit="1" customWidth="1"/>
    <col min="32" max="32" width="11.1640625" bestFit="1" customWidth="1"/>
    <col min="33" max="33" width="10.6640625" bestFit="1" customWidth="1"/>
    <col min="34" max="34" width="11.1640625" bestFit="1" customWidth="1"/>
    <col min="35" max="35" width="9.1640625" bestFit="1" customWidth="1"/>
    <col min="36" max="36" width="6.5" bestFit="1" customWidth="1"/>
    <col min="37" max="37" width="6.6640625" bestFit="1" customWidth="1"/>
    <col min="38" max="38" width="4" bestFit="1" customWidth="1"/>
    <col min="39" max="39" width="6.6640625" bestFit="1" customWidth="1"/>
    <col min="40" max="40" width="8.5" bestFit="1" customWidth="1"/>
    <col min="41" max="41" width="11.1640625" bestFit="1" customWidth="1"/>
    <col min="42" max="42" width="9.1640625" bestFit="1" customWidth="1"/>
    <col min="43" max="43" width="6.5" bestFit="1" customWidth="1"/>
    <col min="44" max="44" width="6.6640625" bestFit="1" customWidth="1"/>
    <col min="45" max="45" width="4" bestFit="1" customWidth="1"/>
    <col min="46" max="46" width="6.6640625" bestFit="1" customWidth="1"/>
    <col min="47" max="47" width="9.1640625" bestFit="1" customWidth="1"/>
    <col min="48" max="48" width="10.6640625" bestFit="1" customWidth="1"/>
  </cols>
  <sheetData>
    <row r="3" spans="1:14">
      <c r="A3" s="18" t="s">
        <v>101</v>
      </c>
      <c r="B3" t="s">
        <v>130</v>
      </c>
      <c r="H3" s="18" t="s">
        <v>124</v>
      </c>
      <c r="I3" s="18" t="s">
        <v>128</v>
      </c>
    </row>
    <row r="4" spans="1:14">
      <c r="A4" s="19" t="s">
        <v>22</v>
      </c>
      <c r="B4">
        <v>109</v>
      </c>
      <c r="H4" s="18" t="s">
        <v>101</v>
      </c>
      <c r="I4" t="s">
        <v>86</v>
      </c>
      <c r="J4" t="s">
        <v>87</v>
      </c>
      <c r="K4" t="s">
        <v>88</v>
      </c>
      <c r="L4" t="s">
        <v>83</v>
      </c>
      <c r="M4" t="s">
        <v>85</v>
      </c>
      <c r="N4" t="s">
        <v>102</v>
      </c>
    </row>
    <row r="5" spans="1:14">
      <c r="A5" s="19" t="s">
        <v>15</v>
      </c>
      <c r="B5">
        <v>21</v>
      </c>
      <c r="H5" s="19" t="s">
        <v>93</v>
      </c>
      <c r="I5">
        <v>20</v>
      </c>
      <c r="J5">
        <v>5</v>
      </c>
      <c r="N5">
        <v>25</v>
      </c>
    </row>
    <row r="6" spans="1:14">
      <c r="A6" s="19" t="s">
        <v>7</v>
      </c>
      <c r="B6">
        <v>21</v>
      </c>
      <c r="H6" s="19" t="s">
        <v>84</v>
      </c>
      <c r="I6">
        <v>9</v>
      </c>
      <c r="J6">
        <v>9</v>
      </c>
      <c r="K6">
        <v>2</v>
      </c>
      <c r="L6">
        <v>1</v>
      </c>
      <c r="M6">
        <v>1</v>
      </c>
      <c r="N6">
        <v>22</v>
      </c>
    </row>
    <row r="7" spans="1:14">
      <c r="A7" s="19" t="s">
        <v>37</v>
      </c>
      <c r="B7">
        <v>20</v>
      </c>
      <c r="H7" s="19" t="s">
        <v>90</v>
      </c>
      <c r="I7">
        <v>9</v>
      </c>
      <c r="J7">
        <v>10</v>
      </c>
      <c r="N7">
        <v>19</v>
      </c>
    </row>
    <row r="8" spans="1:14">
      <c r="A8" s="19" t="s">
        <v>18</v>
      </c>
      <c r="B8">
        <v>14</v>
      </c>
      <c r="H8" s="19" t="s">
        <v>91</v>
      </c>
      <c r="I8">
        <v>13</v>
      </c>
      <c r="J8">
        <v>4</v>
      </c>
      <c r="K8">
        <v>1</v>
      </c>
      <c r="N8">
        <v>18</v>
      </c>
    </row>
    <row r="9" spans="1:14">
      <c r="A9" s="19" t="s">
        <v>102</v>
      </c>
      <c r="B9">
        <v>185</v>
      </c>
      <c r="H9" s="19" t="s">
        <v>89</v>
      </c>
      <c r="I9">
        <v>11</v>
      </c>
      <c r="J9">
        <v>7</v>
      </c>
      <c r="N9">
        <v>18</v>
      </c>
    </row>
    <row r="10" spans="1:14">
      <c r="H10" s="19" t="s">
        <v>92</v>
      </c>
      <c r="I10">
        <v>8</v>
      </c>
      <c r="J10">
        <v>7</v>
      </c>
      <c r="K10">
        <v>2</v>
      </c>
      <c r="N10">
        <v>17</v>
      </c>
    </row>
    <row r="11" spans="1:14">
      <c r="A11" s="18" t="s">
        <v>101</v>
      </c>
      <c r="B11" t="s">
        <v>130</v>
      </c>
      <c r="H11" s="19" t="s">
        <v>102</v>
      </c>
      <c r="I11">
        <v>70</v>
      </c>
      <c r="J11">
        <v>42</v>
      </c>
      <c r="K11">
        <v>5</v>
      </c>
      <c r="L11">
        <v>1</v>
      </c>
      <c r="M11">
        <v>1</v>
      </c>
      <c r="N11">
        <v>119</v>
      </c>
    </row>
    <row r="12" spans="1:14">
      <c r="A12" s="19" t="s">
        <v>129</v>
      </c>
      <c r="B12">
        <v>185</v>
      </c>
    </row>
    <row r="13" spans="1:14">
      <c r="A13" s="21" t="s">
        <v>115</v>
      </c>
      <c r="B13">
        <v>7</v>
      </c>
    </row>
    <row r="14" spans="1:14">
      <c r="A14" s="30" t="s">
        <v>116</v>
      </c>
      <c r="B14">
        <v>4</v>
      </c>
    </row>
    <row r="15" spans="1:14">
      <c r="A15" s="30" t="s">
        <v>117</v>
      </c>
      <c r="B15">
        <v>2</v>
      </c>
    </row>
    <row r="16" spans="1:14">
      <c r="A16" s="30" t="s">
        <v>118</v>
      </c>
      <c r="B16">
        <v>1</v>
      </c>
      <c r="K16" s="18" t="s">
        <v>101</v>
      </c>
      <c r="L16" t="s">
        <v>130</v>
      </c>
    </row>
    <row r="17" spans="1:12">
      <c r="A17" s="21" t="s">
        <v>119</v>
      </c>
      <c r="B17">
        <v>32</v>
      </c>
      <c r="K17" s="19" t="s">
        <v>9</v>
      </c>
      <c r="L17" s="31">
        <v>158</v>
      </c>
    </row>
    <row r="18" spans="1:12">
      <c r="A18" s="30" t="s">
        <v>116</v>
      </c>
      <c r="B18">
        <v>7</v>
      </c>
      <c r="H18" s="18" t="s">
        <v>101</v>
      </c>
      <c r="I18" t="s">
        <v>131</v>
      </c>
      <c r="J18" t="s">
        <v>132</v>
      </c>
      <c r="K18" s="19" t="s">
        <v>27</v>
      </c>
      <c r="L18" s="31">
        <v>8</v>
      </c>
    </row>
    <row r="19" spans="1:12">
      <c r="A19" s="30" t="s">
        <v>117</v>
      </c>
      <c r="B19">
        <v>11</v>
      </c>
      <c r="H19" s="19" t="s">
        <v>86</v>
      </c>
      <c r="I19">
        <v>70</v>
      </c>
      <c r="J19">
        <v>7.1571428571428575</v>
      </c>
      <c r="K19" s="19" t="s">
        <v>16</v>
      </c>
      <c r="L19" s="31">
        <v>7</v>
      </c>
    </row>
    <row r="20" spans="1:12">
      <c r="A20" s="30" t="s">
        <v>118</v>
      </c>
      <c r="B20">
        <v>6</v>
      </c>
      <c r="H20" s="19" t="s">
        <v>87</v>
      </c>
      <c r="I20">
        <v>42</v>
      </c>
      <c r="J20">
        <v>5.6190476190476186</v>
      </c>
      <c r="K20" s="19" t="s">
        <v>17</v>
      </c>
      <c r="L20" s="31">
        <v>6</v>
      </c>
    </row>
    <row r="21" spans="1:12">
      <c r="A21" s="30" t="s">
        <v>120</v>
      </c>
      <c r="B21">
        <v>8</v>
      </c>
      <c r="H21" s="19" t="s">
        <v>88</v>
      </c>
      <c r="I21">
        <v>5</v>
      </c>
      <c r="J21">
        <v>3.8</v>
      </c>
      <c r="K21" s="19" t="s">
        <v>36</v>
      </c>
      <c r="L21" s="31">
        <v>6</v>
      </c>
    </row>
    <row r="22" spans="1:12">
      <c r="A22" s="21" t="s">
        <v>121</v>
      </c>
      <c r="B22">
        <v>124</v>
      </c>
      <c r="H22" s="19" t="s">
        <v>85</v>
      </c>
      <c r="I22">
        <v>1</v>
      </c>
      <c r="J22">
        <v>16</v>
      </c>
      <c r="K22" s="19" t="s">
        <v>102</v>
      </c>
      <c r="L22" s="31">
        <v>185</v>
      </c>
    </row>
    <row r="23" spans="1:12">
      <c r="A23" s="30" t="s">
        <v>116</v>
      </c>
      <c r="B23">
        <v>24</v>
      </c>
      <c r="H23" s="19" t="s">
        <v>83</v>
      </c>
      <c r="I23">
        <v>1</v>
      </c>
      <c r="J23">
        <v>21</v>
      </c>
    </row>
    <row r="24" spans="1:12">
      <c r="A24" s="30" t="s">
        <v>117</v>
      </c>
      <c r="B24">
        <v>29</v>
      </c>
      <c r="H24" s="19" t="s">
        <v>102</v>
      </c>
      <c r="I24">
        <v>119</v>
      </c>
      <c r="J24">
        <v>6.6638655462184877</v>
      </c>
    </row>
    <row r="25" spans="1:12">
      <c r="A25" s="30" t="s">
        <v>118</v>
      </c>
      <c r="B25">
        <v>27</v>
      </c>
    </row>
    <row r="26" spans="1:12">
      <c r="A26" s="30" t="s">
        <v>120</v>
      </c>
      <c r="B26">
        <v>44</v>
      </c>
    </row>
    <row r="27" spans="1:12">
      <c r="A27" s="21" t="s">
        <v>122</v>
      </c>
      <c r="B27">
        <v>22</v>
      </c>
    </row>
    <row r="28" spans="1:12">
      <c r="A28" s="30" t="s">
        <v>116</v>
      </c>
      <c r="B28">
        <v>19</v>
      </c>
    </row>
    <row r="29" spans="1:12">
      <c r="A29" s="30" t="s">
        <v>117</v>
      </c>
      <c r="B29">
        <v>3</v>
      </c>
    </row>
    <row r="30" spans="1:12">
      <c r="A30" s="19" t="s">
        <v>102</v>
      </c>
      <c r="B30">
        <v>185</v>
      </c>
    </row>
    <row r="32" spans="1:12">
      <c r="A32" s="18" t="s">
        <v>101</v>
      </c>
      <c r="B32" t="s">
        <v>130</v>
      </c>
    </row>
    <row r="33" spans="1:2">
      <c r="A33" s="19" t="s">
        <v>129</v>
      </c>
      <c r="B33">
        <v>185</v>
      </c>
    </row>
    <row r="34" spans="1:2">
      <c r="A34" s="21" t="s">
        <v>115</v>
      </c>
      <c r="B34">
        <v>7</v>
      </c>
    </row>
    <row r="35" spans="1:2">
      <c r="A35" s="28" t="s">
        <v>106</v>
      </c>
      <c r="B35">
        <v>3</v>
      </c>
    </row>
    <row r="36" spans="1:2">
      <c r="A36" s="28" t="s">
        <v>107</v>
      </c>
      <c r="B36">
        <v>1</v>
      </c>
    </row>
    <row r="37" spans="1:2">
      <c r="A37" s="28" t="s">
        <v>92</v>
      </c>
      <c r="B37">
        <v>1</v>
      </c>
    </row>
    <row r="38" spans="1:2">
      <c r="A38" s="28" t="s">
        <v>109</v>
      </c>
      <c r="B38">
        <v>1</v>
      </c>
    </row>
    <row r="39" spans="1:2">
      <c r="A39" s="28" t="s">
        <v>110</v>
      </c>
      <c r="B39">
        <v>1</v>
      </c>
    </row>
    <row r="40" spans="1:2">
      <c r="A40" s="21" t="s">
        <v>119</v>
      </c>
      <c r="B40">
        <v>32</v>
      </c>
    </row>
    <row r="41" spans="1:2">
      <c r="A41" s="28" t="s">
        <v>106</v>
      </c>
      <c r="B41">
        <v>2</v>
      </c>
    </row>
    <row r="42" spans="1:2">
      <c r="A42" s="28" t="s">
        <v>107</v>
      </c>
      <c r="B42">
        <v>5</v>
      </c>
    </row>
    <row r="43" spans="1:2">
      <c r="A43" s="28" t="s">
        <v>108</v>
      </c>
      <c r="B43">
        <v>4</v>
      </c>
    </row>
    <row r="44" spans="1:2">
      <c r="A44" s="28" t="s">
        <v>92</v>
      </c>
      <c r="B44">
        <v>3</v>
      </c>
    </row>
    <row r="45" spans="1:2">
      <c r="A45" s="28" t="s">
        <v>109</v>
      </c>
      <c r="B45">
        <v>4</v>
      </c>
    </row>
    <row r="46" spans="1:2">
      <c r="A46" s="28" t="s">
        <v>110</v>
      </c>
      <c r="B46">
        <v>2</v>
      </c>
    </row>
    <row r="47" spans="1:2">
      <c r="A47" s="28" t="s">
        <v>112</v>
      </c>
      <c r="B47">
        <v>3</v>
      </c>
    </row>
    <row r="48" spans="1:2">
      <c r="A48" s="28" t="s">
        <v>113</v>
      </c>
      <c r="B48">
        <v>1</v>
      </c>
    </row>
    <row r="49" spans="1:2">
      <c r="A49" s="28" t="s">
        <v>125</v>
      </c>
      <c r="B49">
        <v>1</v>
      </c>
    </row>
    <row r="50" spans="1:2">
      <c r="A50" s="28" t="s">
        <v>126</v>
      </c>
      <c r="B50">
        <v>3</v>
      </c>
    </row>
    <row r="51" spans="1:2">
      <c r="A51" s="28" t="s">
        <v>127</v>
      </c>
      <c r="B51">
        <v>4</v>
      </c>
    </row>
    <row r="52" spans="1:2">
      <c r="A52" s="21" t="s">
        <v>121</v>
      </c>
      <c r="B52">
        <v>124</v>
      </c>
    </row>
    <row r="53" spans="1:2">
      <c r="A53" s="28" t="s">
        <v>111</v>
      </c>
      <c r="B53">
        <v>5</v>
      </c>
    </row>
    <row r="54" spans="1:2">
      <c r="A54" s="28" t="s">
        <v>106</v>
      </c>
      <c r="B54">
        <v>1</v>
      </c>
    </row>
    <row r="55" spans="1:2">
      <c r="A55" s="28" t="s">
        <v>107</v>
      </c>
      <c r="B55">
        <v>18</v>
      </c>
    </row>
    <row r="56" spans="1:2">
      <c r="A56" s="28" t="s">
        <v>108</v>
      </c>
      <c r="B56">
        <v>15</v>
      </c>
    </row>
    <row r="57" spans="1:2">
      <c r="A57" s="28" t="s">
        <v>92</v>
      </c>
      <c r="B57">
        <v>1</v>
      </c>
    </row>
    <row r="58" spans="1:2">
      <c r="A58" s="28" t="s">
        <v>109</v>
      </c>
      <c r="B58">
        <v>13</v>
      </c>
    </row>
    <row r="59" spans="1:2">
      <c r="A59" s="28" t="s">
        <v>110</v>
      </c>
      <c r="B59">
        <v>3</v>
      </c>
    </row>
    <row r="60" spans="1:2">
      <c r="A60" s="28" t="s">
        <v>112</v>
      </c>
      <c r="B60">
        <v>14</v>
      </c>
    </row>
    <row r="61" spans="1:2">
      <c r="A61" s="28" t="s">
        <v>113</v>
      </c>
      <c r="B61">
        <v>10</v>
      </c>
    </row>
    <row r="62" spans="1:2">
      <c r="A62" s="28" t="s">
        <v>125</v>
      </c>
      <c r="B62">
        <v>9</v>
      </c>
    </row>
    <row r="63" spans="1:2">
      <c r="A63" s="28" t="s">
        <v>126</v>
      </c>
      <c r="B63">
        <v>35</v>
      </c>
    </row>
    <row r="64" spans="1:2">
      <c r="A64" s="21" t="s">
        <v>122</v>
      </c>
      <c r="B64">
        <v>22</v>
      </c>
    </row>
    <row r="65" spans="1:2">
      <c r="A65" s="28" t="s">
        <v>111</v>
      </c>
      <c r="B65">
        <v>10</v>
      </c>
    </row>
    <row r="66" spans="1:2">
      <c r="A66" s="28" t="s">
        <v>106</v>
      </c>
      <c r="B66">
        <v>6</v>
      </c>
    </row>
    <row r="67" spans="1:2">
      <c r="A67" s="28" t="s">
        <v>107</v>
      </c>
      <c r="B67">
        <v>3</v>
      </c>
    </row>
    <row r="68" spans="1:2">
      <c r="A68" s="28" t="s">
        <v>108</v>
      </c>
      <c r="B68">
        <v>3</v>
      </c>
    </row>
    <row r="69" spans="1:2">
      <c r="A69" s="19" t="s">
        <v>102</v>
      </c>
      <c r="B69">
        <v>185</v>
      </c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2CDF-0980-8C4E-95F2-A40D79396AD5}">
  <dimension ref="F6:M36"/>
  <sheetViews>
    <sheetView showGridLines="0" zoomScaleNormal="100" workbookViewId="0">
      <selection activeCell="J62" sqref="J62"/>
    </sheetView>
  </sheetViews>
  <sheetFormatPr baseColWidth="10" defaultRowHeight="13"/>
  <sheetData>
    <row r="6" spans="6:10">
      <c r="H6" s="9"/>
    </row>
    <row r="7" spans="6:10">
      <c r="J7" s="9"/>
    </row>
    <row r="15" spans="6:10">
      <c r="F15" s="9" t="s">
        <v>114</v>
      </c>
    </row>
    <row r="32" spans="8:9" ht="14">
      <c r="H32" s="20"/>
      <c r="I32" s="20"/>
    </row>
    <row r="33" spans="8:13" ht="14">
      <c r="H33" s="20"/>
      <c r="I33" s="20"/>
      <c r="M33" s="9" t="s">
        <v>114</v>
      </c>
    </row>
    <row r="34" spans="8:13" ht="14">
      <c r="H34" s="20"/>
      <c r="I34" s="20"/>
    </row>
    <row r="35" spans="8:13" ht="14">
      <c r="H35" s="20"/>
      <c r="I35" s="20"/>
    </row>
    <row r="36" spans="8:13" ht="14">
      <c r="H36" s="20"/>
      <c r="I36" s="20"/>
    </row>
  </sheetData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Employees</vt:lpstr>
      <vt:lpstr>Employee Leaves</vt:lpstr>
      <vt:lpstr>Employees Data</vt:lpstr>
      <vt:lpstr>Exit Reasons</vt:lpstr>
      <vt:lpstr>Applications</vt:lpstr>
      <vt:lpstr>Applications Analysis</vt:lpstr>
      <vt:lpstr>Pivot Employees</vt:lpstr>
      <vt:lpstr>Dashbard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2023-05-11T12:06:33Z</dcterms:modified>
</cp:coreProperties>
</file>