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ike/Documents/GIT/DV/Assignment5/"/>
    </mc:Choice>
  </mc:AlternateContent>
  <bookViews>
    <workbookView xWindow="0" yWindow="0" windowWidth="28800" windowHeight="18000" tabRatio="500"/>
  </bookViews>
  <sheets>
    <sheet name="World" sheetId="1" r:id="rId1"/>
    <sheet name="Asia" sheetId="2" r:id="rId2"/>
    <sheet name="Africa" sheetId="3" r:id="rId3"/>
    <sheet name="Europe" sheetId="4" r:id="rId4"/>
    <sheet name="North-America" sheetId="5" r:id="rId5"/>
    <sheet name="Oceania" sheetId="7" r:id="rId6"/>
    <sheet name="South-America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3" i="1" l="1"/>
  <c r="G219" i="1"/>
  <c r="G220" i="1"/>
  <c r="G221" i="1"/>
  <c r="G222" i="1"/>
  <c r="G218" i="1"/>
  <c r="M19" i="6"/>
  <c r="L19" i="6"/>
  <c r="K19" i="6"/>
  <c r="M19" i="7"/>
  <c r="L19" i="7"/>
  <c r="K19" i="7"/>
  <c r="M26" i="5"/>
  <c r="L26" i="5"/>
  <c r="K26" i="5"/>
  <c r="M51" i="4"/>
  <c r="L51" i="4"/>
  <c r="K51" i="4"/>
  <c r="M60" i="3"/>
  <c r="L60" i="3"/>
  <c r="K60" i="3"/>
  <c r="M52" i="2"/>
  <c r="L52" i="2"/>
  <c r="K52" i="2"/>
  <c r="L4" i="6"/>
  <c r="L6" i="7"/>
  <c r="L6" i="5"/>
  <c r="L35" i="4"/>
  <c r="L31" i="4"/>
  <c r="K35" i="4"/>
  <c r="L14" i="3"/>
  <c r="K6" i="3"/>
  <c r="L36" i="2"/>
  <c r="L18" i="2"/>
  <c r="K36" i="2"/>
  <c r="L34" i="4"/>
  <c r="K2" i="4"/>
  <c r="L3" i="6"/>
  <c r="L5" i="6"/>
  <c r="L6" i="6"/>
  <c r="L7" i="6"/>
  <c r="L8" i="6"/>
  <c r="L9" i="6"/>
  <c r="L10" i="6"/>
  <c r="L11" i="6"/>
  <c r="L12" i="6"/>
  <c r="L13" i="6"/>
  <c r="L14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2" i="6"/>
  <c r="L3" i="7"/>
  <c r="L4" i="7"/>
  <c r="L5" i="7"/>
  <c r="L7" i="7"/>
  <c r="L8" i="7"/>
  <c r="L9" i="7"/>
  <c r="L10" i="7"/>
  <c r="L11" i="7"/>
  <c r="L12" i="7"/>
  <c r="L13" i="7"/>
  <c r="L14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2" i="7"/>
  <c r="L3" i="5"/>
  <c r="L4" i="5"/>
  <c r="L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2" i="4"/>
  <c r="L33" i="4"/>
  <c r="L36" i="4"/>
  <c r="L37" i="4"/>
  <c r="L38" i="4"/>
  <c r="L39" i="4"/>
  <c r="L40" i="4"/>
  <c r="L41" i="4"/>
  <c r="L42" i="4"/>
  <c r="L43" i="4"/>
  <c r="L44" i="4"/>
  <c r="L45" i="4"/>
  <c r="L46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6" i="4"/>
  <c r="K37" i="4"/>
  <c r="K38" i="4"/>
  <c r="K39" i="4"/>
  <c r="K40" i="4"/>
  <c r="K41" i="4"/>
  <c r="K42" i="4"/>
  <c r="K43" i="4"/>
  <c r="K44" i="4"/>
  <c r="K45" i="4"/>
  <c r="K46" i="4"/>
  <c r="L56" i="3"/>
  <c r="L3" i="3"/>
  <c r="L4" i="3"/>
  <c r="L5" i="3"/>
  <c r="L6" i="3"/>
  <c r="L7" i="3"/>
  <c r="L8" i="3"/>
  <c r="L9" i="3"/>
  <c r="L10" i="3"/>
  <c r="L11" i="3"/>
  <c r="L12" i="3"/>
  <c r="L13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2" i="3"/>
  <c r="K3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2" i="3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19" i="7"/>
  <c r="J3" i="7"/>
  <c r="J4" i="7"/>
  <c r="J5" i="7"/>
  <c r="J6" i="7"/>
  <c r="J7" i="7"/>
  <c r="J8" i="7"/>
  <c r="J9" i="7"/>
  <c r="J10" i="7"/>
  <c r="J11" i="7"/>
  <c r="J12" i="7"/>
  <c r="J13" i="7"/>
  <c r="J14" i="7"/>
  <c r="J2" i="7"/>
  <c r="J19" i="6"/>
  <c r="J3" i="6"/>
  <c r="J4" i="6"/>
  <c r="J5" i="6"/>
  <c r="J6" i="6"/>
  <c r="J7" i="6"/>
  <c r="J8" i="6"/>
  <c r="J9" i="6"/>
  <c r="J10" i="6"/>
  <c r="J11" i="6"/>
  <c r="J12" i="6"/>
  <c r="J13" i="6"/>
  <c r="J14" i="6"/>
  <c r="J2" i="6"/>
  <c r="J2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J51" i="4"/>
  <c r="J3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6" i="4"/>
  <c r="J37" i="4"/>
  <c r="J38" i="4"/>
  <c r="J39" i="4"/>
  <c r="J40" i="4"/>
  <c r="J41" i="4"/>
  <c r="J42" i="4"/>
  <c r="J43" i="4"/>
  <c r="J44" i="4"/>
  <c r="J45" i="4"/>
  <c r="J46" i="4"/>
  <c r="J2" i="4"/>
  <c r="J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J38" i="2"/>
  <c r="J39" i="2"/>
  <c r="J40" i="2"/>
  <c r="J41" i="2"/>
  <c r="J42" i="2"/>
  <c r="J43" i="2"/>
  <c r="J44" i="2"/>
  <c r="J45" i="2"/>
  <c r="J46" i="2"/>
  <c r="J47" i="2"/>
  <c r="J48" i="2"/>
  <c r="J49" i="2"/>
  <c r="J37" i="2"/>
  <c r="J3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J2" i="2"/>
  <c r="D53" i="2"/>
  <c r="J52" i="2"/>
  <c r="D19" i="7"/>
  <c r="D19" i="6"/>
  <c r="D26" i="5"/>
  <c r="D37" i="4"/>
  <c r="D51" i="4"/>
  <c r="D60" i="3"/>
  <c r="E36" i="2"/>
  <c r="F37" i="4"/>
  <c r="B37" i="4"/>
  <c r="F4" i="7"/>
  <c r="B4" i="7"/>
  <c r="F13" i="3"/>
  <c r="B13" i="3"/>
  <c r="C147" i="1"/>
  <c r="G147" i="1"/>
  <c r="C108" i="1"/>
  <c r="G108" i="1"/>
  <c r="C39" i="1"/>
  <c r="G39" i="1"/>
  <c r="E147" i="1"/>
</calcChain>
</file>

<file path=xl/sharedStrings.xml><?xml version="1.0" encoding="utf-8"?>
<sst xmlns="http://schemas.openxmlformats.org/spreadsheetml/2006/main" count="896" uniqueCount="240">
  <si>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</si>
  <si>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</si>
  <si>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</si>
  <si>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</si>
  <si>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</si>
  <si>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</si>
  <si>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</si>
  <si>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</si>
  <si>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</si>
  <si>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</si>
  <si>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</si>
  <si>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</si>
  <si>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</si>
  <si>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</si>
  <si>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</si>
  <si>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</si>
  <si>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</si>
  <si>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</si>
  <si>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</si>
  <si>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</si>
  <si>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</si>
  <si>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</si>
  <si>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</si>
  <si>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</si>
  <si>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</si>
  <si>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</si>
  <si>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</si>
  <si>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</si>
  <si>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</si>
  <si>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</si>
  <si>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</si>
  <si>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</si>
  <si>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</si>
  <si>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</si>
  <si>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</si>
  <si>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</si>
  <si>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</si>
  <si>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</si>
  <si>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</si>
  <si>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</si>
  <si>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</si>
  <si>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</si>
  <si>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</si>
  <si>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</si>
  <si>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</si>
  <si>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</si>
  <si>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</si>
  <si>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</si>
  <si>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</si>
  <si>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</si>
  <si>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</si>
  <si>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</si>
  <si>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</si>
  <si>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</si>
  <si>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</si>
  <si>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</si>
  <si>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</si>
  <si>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</si>
  <si>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</si>
  <si>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</si>
  <si>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</si>
  <si>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</si>
  <si>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</si>
  <si>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</si>
  <si>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</si>
  <si>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</si>
  <si>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</si>
  <si>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</si>
  <si>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</si>
  <si>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</si>
  <si>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</si>
  <si>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</si>
  <si>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</si>
  <si>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</si>
  <si>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</si>
  <si>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</si>
  <si>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</si>
  <si>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</si>
  <si>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</si>
  <si>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</si>
  <si>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</si>
  <si>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</si>
  <si>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</si>
  <si>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</si>
  <si>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</si>
  <si>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</si>
  <si>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</si>
  <si>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</si>
  <si>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</si>
  <si>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</si>
  <si>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</si>
  <si>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</si>
  <si>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</si>
  <si>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</si>
  <si>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</si>
  <si>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</si>
  <si>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</si>
  <si>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</si>
  <si>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</si>
  <si>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</si>
  <si>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</si>
  <si>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</si>
  <si>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</si>
  <si>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</si>
  <si>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</si>
  <si>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</si>
  <si>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</si>
  <si>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</si>
  <si>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</si>
  <si>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</si>
  <si>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</si>
  <si>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</si>
  <si>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</si>
  <si>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</si>
  <si>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</si>
  <si>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North Korea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</si>
  <si>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</si>
  <si>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</si>
  <si>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</si>
  <si>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</si>
  <si>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</si>
  <si>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</si>
  <si>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</si>
  <si>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</si>
  <si>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</si>
  <si>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</si>
  <si>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</si>
  <si>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</si>
  <si>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</si>
  <si>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</si>
  <si>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</si>
  <si>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</si>
  <si>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</si>
  <si>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</si>
  <si>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</si>
  <si>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</si>
  <si>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</si>
  <si>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</si>
  <si>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</si>
  <si>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</si>
  <si>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</si>
  <si>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</si>
  <si>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</si>
  <si>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</si>
  <si>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</si>
  <si>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</si>
  <si>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</si>
  <si>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</si>
  <si>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</si>
  <si>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</si>
  <si>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São Tomé and Principe</t>
  </si>
  <si>
    <t>Tajikistan</t>
  </si>
  <si>
    <t>Tanzania</t>
  </si>
  <si>
    <t>Thailand</t>
  </si>
  <si>
    <t>The Bahamas</t>
  </si>
  <si>
    <t>The Gambia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</si>
  <si>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</si>
  <si>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</si>
  <si>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</si>
  <si>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</si>
  <si>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</si>
  <si>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</si>
  <si>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</si>
  <si>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</si>
  <si>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</si>
  <si>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</si>
  <si>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</si>
  <si>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</si>
  <si>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</si>
  <si>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</si>
  <si>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</si>
  <si>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</si>
  <si>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Zimbabwe</t>
  </si>
  <si>
    <t>Asia</t>
  </si>
  <si>
    <t>Europe</t>
  </si>
  <si>
    <t>Africa</t>
  </si>
  <si>
    <t>South-America</t>
  </si>
  <si>
    <t>Oceania</t>
  </si>
  <si>
    <t>North-America</t>
  </si>
  <si>
    <t>Asia &amp; Europe</t>
  </si>
  <si>
    <t>Taiwan</t>
  </si>
  <si>
    <t>Andorra</t>
  </si>
  <si>
    <t>Democratic Republic of the Congo</t>
  </si>
  <si>
    <t>East Timor</t>
  </si>
  <si>
    <t>Kiribati</t>
  </si>
  <si>
    <t>South Korea</t>
  </si>
  <si>
    <t>Liechtenstein</t>
  </si>
  <si>
    <t>Marshall Islands</t>
  </si>
  <si>
    <t>Micronesia</t>
  </si>
  <si>
    <t>Monaco</t>
  </si>
  <si>
    <t>Nauru</t>
  </si>
  <si>
    <t>Palau</t>
  </si>
  <si>
    <t>Republic of Congo</t>
  </si>
  <si>
    <t>Samoa</t>
  </si>
  <si>
    <t>San Marino</t>
  </si>
  <si>
    <t>Serbia</t>
  </si>
  <si>
    <t>Tonga</t>
  </si>
  <si>
    <t>Tuvalu</t>
  </si>
  <si>
    <t>Vanuatu</t>
  </si>
  <si>
    <t>Vatican City</t>
  </si>
  <si>
    <t>Yemen</t>
  </si>
  <si>
    <t>South Sudan</t>
  </si>
  <si>
    <t>surface area (km2)</t>
  </si>
  <si>
    <t>precipitation (mm)</t>
  </si>
  <si>
    <t>continent</t>
  </si>
  <si>
    <t>country</t>
  </si>
  <si>
    <t>Serbia + Montenegro</t>
  </si>
  <si>
    <t>no year</t>
  </si>
  <si>
    <t>https://www.climatestotravel.com/climate/andorra</t>
  </si>
  <si>
    <t>https://en.climate-data.org/africa/congo-kinshasa-201/</t>
  </si>
  <si>
    <t>gemiddelde precipitation van alle steden die gevonden zijn, geen jaartal</t>
  </si>
  <si>
    <t>Tussen 1000 en 1400</t>
  </si>
  <si>
    <t>https://www.climatestotravel.com/climate/east-timor</t>
  </si>
  <si>
    <t>https://www.pacificclimatechangescience.org/wp-content/uploads/2013/06/11_PCCSP_Kiribati_8pp.pdf</t>
  </si>
  <si>
    <t>https://www.weatheronline.co.uk/reports/climate/Liechtenstein.htm</t>
  </si>
  <si>
    <t>3 steden gemiddelde genomen</t>
  </si>
  <si>
    <t>https://en.climate-data.org/oceania/marshall-islands-102/</t>
  </si>
  <si>
    <t>https://en.climate-data.org/europe/monaco/monaco/monaco-999970/</t>
  </si>
  <si>
    <t>https://www.climatestotravel.com/climate/micronesia</t>
  </si>
  <si>
    <t>https://www.climatestotravel.com/climate/nauru</t>
  </si>
  <si>
    <t>https://www.climatestotravel.com/climate/palau</t>
  </si>
  <si>
    <t>https://www.climatestotravel.com/climate/samoa</t>
  </si>
  <si>
    <t>https://en.climate-data.org/europe/san-marino/city-of-san-marino/city-of-san-marino-203860/</t>
  </si>
  <si>
    <t>https://www.climatestotravel.com/climate/serbia</t>
  </si>
  <si>
    <t>http://www.wmo.int/pages/prog/wcp/wcdmp/documents/southsudan.pdf</t>
  </si>
  <si>
    <t>https://www.chinahighlights.com/taiwan/weather.htm</t>
  </si>
  <si>
    <t>https://www.google.be/search?rlz=1C5CHFA_enBE714BE714&amp;ei=XXUPXLLzDMT6wALP_57oDg&amp;q=Tonga+precipitation&amp;oq=Tonga+precipitation&amp;gs_l=psy-ab.3..0i7i30.457.457..617...0.0..0.57.57.1......0....1j2..gws-wiz.......0i71.cM4QoTzF6n0</t>
  </si>
  <si>
    <t>https://en.climate-data.org/oceania/tuvalu-159/</t>
  </si>
  <si>
    <t>https://www.climatsetvoyages.com/climat/vanuatu</t>
  </si>
  <si>
    <t>https://www.timeanddate.com/weather/vatican-city-state/vatican-city/climate</t>
  </si>
  <si>
    <t>https://www.google.be/search?rlz=1C5CHFA_enBE714BE714&amp;ei=0XUPXIqxBomx0gXlsZXQCA&amp;q=Yemen+precipitation&amp;oq=Yemen+precipitation&amp;gs_l=psy-ab.3..0i7i30j0j0i30.2005.2005..2183...0.0..0.52.52.1......0....1j2..gws-wiz.......0i71.IYjkAsKkQyg</t>
  </si>
  <si>
    <t>precipitation:</t>
  </si>
  <si>
    <t>totaal surface area</t>
  </si>
  <si>
    <t>% of surface area</t>
  </si>
  <si>
    <t>surface area m^2</t>
  </si>
  <si>
    <t>precipitation * surface area m^2</t>
  </si>
  <si>
    <t>hoogte water in cm</t>
  </si>
  <si>
    <t>hoogte buis</t>
  </si>
  <si>
    <t>13 cm hoogte minimum binnenin de doos</t>
  </si>
  <si>
    <t>4cm diameter per buis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</si>
</sst>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Arial"/>
    </font>
    <font>
      <sz val="14"/>
      <color rgb="FF56646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3"/>
  <sheetViews>
    <sheetView tabSelected="1" topLeftCell="A200" workbookViewId="0">
      <selection activeCell="D223" sqref="D223"/>
    </sheetView>
  </sheetViews>
  <sheetFormatPr baseColWidth="10" defaultRowHeight="16" x14ac:dyDescent="0.2"/>
  <cols>
    <col min="2" max="2" width="26.33203125" bestFit="1" customWidth="1"/>
    <col min="3" max="3" width="16.6640625" bestFit="1" customWidth="1"/>
    <col min="4" max="4" width="13.1640625" bestFit="1" customWidth="1"/>
    <col min="5" max="5" width="9.1640625" bestFit="1" customWidth="1"/>
    <col min="6" max="6" width="59.5" bestFit="1" customWidth="1"/>
    <col min="8" max="8" width="20.33203125" customWidth="1"/>
  </cols>
  <sheetData>
    <row r="1" spans="2:8" ht="18" x14ac:dyDescent="0.2">
      <c r="B1" s="3" t="s">
        <v>205</v>
      </c>
      <c r="C1" s="3" t="s">
        <v>203</v>
      </c>
      <c r="D1" s="3" t="s">
        <v>204</v>
      </c>
      <c r="E1" s="3" t="s">
        <v>202</v>
      </c>
      <c r="F1" s="3"/>
      <c r="G1" s="3"/>
      <c r="H1" s="1"/>
    </row>
    <row r="2" spans="2:8" ht="18" x14ac:dyDescent="0.2">
      <c r="B2" s="3" t="s">
        <v>0</v>
      </c>
      <c r="C2" s="3">
        <v>327</v>
      </c>
      <c r="D2" s="3" t="s">
        <v>173</v>
      </c>
      <c r="E2" s="3">
        <v>652237</v>
      </c>
      <c r="F2" s="3"/>
      <c r="G2" s="3"/>
      <c r="H2" s="1"/>
    </row>
    <row r="3" spans="2:8" ht="18" x14ac:dyDescent="0.2">
      <c r="B3" s="3" t="s">
        <v>1</v>
      </c>
      <c r="C3" s="3">
        <v>1485</v>
      </c>
      <c r="D3" s="3" t="s">
        <v>174</v>
      </c>
      <c r="E3" s="3">
        <v>28748</v>
      </c>
      <c r="F3" s="3"/>
      <c r="G3" s="3"/>
      <c r="H3" s="1"/>
    </row>
    <row r="4" spans="2:8" ht="18" x14ac:dyDescent="0.2">
      <c r="B4" s="3" t="s">
        <v>2</v>
      </c>
      <c r="C4" s="3">
        <v>89</v>
      </c>
      <c r="D4" s="3" t="s">
        <v>175</v>
      </c>
      <c r="E4" s="3">
        <v>2382000</v>
      </c>
      <c r="F4" s="3"/>
      <c r="G4" s="3"/>
      <c r="H4" s="1"/>
    </row>
    <row r="5" spans="2:8" ht="18" x14ac:dyDescent="0.2">
      <c r="B5" s="3" t="s">
        <v>181</v>
      </c>
      <c r="C5" s="3">
        <v>810</v>
      </c>
      <c r="D5" s="3" t="s">
        <v>174</v>
      </c>
      <c r="E5" s="3">
        <v>467.6</v>
      </c>
      <c r="F5" s="3" t="s">
        <v>207</v>
      </c>
      <c r="G5" s="3" t="s">
        <v>208</v>
      </c>
      <c r="H5" s="1"/>
    </row>
    <row r="6" spans="2:8" ht="18" x14ac:dyDescent="0.2">
      <c r="B6" s="3" t="s">
        <v>3</v>
      </c>
      <c r="C6" s="3">
        <v>1010</v>
      </c>
      <c r="D6" s="3" t="s">
        <v>175</v>
      </c>
      <c r="E6" s="3">
        <v>1247000</v>
      </c>
      <c r="F6" s="3"/>
      <c r="G6" s="3"/>
      <c r="H6" s="1"/>
    </row>
    <row r="7" spans="2:8" ht="18" x14ac:dyDescent="0.2">
      <c r="B7" s="3" t="s">
        <v>4</v>
      </c>
      <c r="C7" s="3">
        <v>1030</v>
      </c>
      <c r="D7" s="3" t="s">
        <v>178</v>
      </c>
      <c r="E7" s="3">
        <v>440</v>
      </c>
      <c r="F7" s="3"/>
      <c r="G7" s="3"/>
      <c r="H7" s="1"/>
    </row>
    <row r="8" spans="2:8" ht="18" x14ac:dyDescent="0.2">
      <c r="B8" s="3" t="s">
        <v>5</v>
      </c>
      <c r="C8" s="3">
        <v>591</v>
      </c>
      <c r="D8" s="3" t="s">
        <v>176</v>
      </c>
      <c r="E8" s="3">
        <v>2780000</v>
      </c>
      <c r="F8" s="3"/>
      <c r="G8" s="3"/>
      <c r="H8" s="1"/>
    </row>
    <row r="9" spans="2:8" x14ac:dyDescent="0.2">
      <c r="B9" s="3" t="s">
        <v>6</v>
      </c>
      <c r="C9" s="3">
        <v>562</v>
      </c>
      <c r="D9" s="3" t="s">
        <v>173</v>
      </c>
      <c r="E9" s="3">
        <v>29.742999999999999</v>
      </c>
      <c r="F9" s="3"/>
      <c r="G9" s="3"/>
      <c r="H9" s="3"/>
    </row>
    <row r="10" spans="2:8" x14ac:dyDescent="0.2">
      <c r="B10" s="3" t="s">
        <v>7</v>
      </c>
      <c r="C10" s="3">
        <v>534</v>
      </c>
      <c r="D10" s="3" t="s">
        <v>177</v>
      </c>
      <c r="E10" s="3">
        <v>7692000</v>
      </c>
      <c r="F10" s="3"/>
      <c r="G10" s="3"/>
      <c r="H10" s="3"/>
    </row>
    <row r="11" spans="2:8" x14ac:dyDescent="0.2">
      <c r="B11" s="3" t="s">
        <v>8</v>
      </c>
      <c r="C11" s="3">
        <v>1110</v>
      </c>
      <c r="D11" s="3" t="s">
        <v>174</v>
      </c>
      <c r="E11" s="3">
        <v>83879</v>
      </c>
      <c r="F11" s="3"/>
      <c r="G11" s="3"/>
      <c r="H11" s="3"/>
    </row>
    <row r="12" spans="2:8" x14ac:dyDescent="0.2">
      <c r="B12" s="3" t="s">
        <v>9</v>
      </c>
      <c r="C12" s="3">
        <v>447</v>
      </c>
      <c r="D12" s="3" t="s">
        <v>173</v>
      </c>
      <c r="E12" s="3">
        <v>86600</v>
      </c>
      <c r="F12" s="3"/>
      <c r="G12" s="3"/>
      <c r="H12" s="3"/>
    </row>
    <row r="13" spans="2:8" x14ac:dyDescent="0.2">
      <c r="B13" s="3" t="s">
        <v>10</v>
      </c>
      <c r="C13" s="3">
        <v>83</v>
      </c>
      <c r="D13" s="3" t="s">
        <v>173</v>
      </c>
      <c r="E13" s="3">
        <v>765.3</v>
      </c>
      <c r="F13" s="3"/>
      <c r="G13" s="3"/>
      <c r="H13" s="3"/>
    </row>
    <row r="14" spans="2:8" x14ac:dyDescent="0.2">
      <c r="B14" s="3" t="s">
        <v>11</v>
      </c>
      <c r="C14" s="3">
        <v>2666</v>
      </c>
      <c r="D14" s="3" t="s">
        <v>173</v>
      </c>
      <c r="E14" s="3">
        <v>147570</v>
      </c>
      <c r="F14" s="3"/>
      <c r="G14" s="3"/>
      <c r="H14" s="3"/>
    </row>
    <row r="15" spans="2:8" x14ac:dyDescent="0.2">
      <c r="B15" s="3" t="s">
        <v>12</v>
      </c>
      <c r="C15" s="3">
        <v>1422</v>
      </c>
      <c r="D15" s="3" t="s">
        <v>178</v>
      </c>
      <c r="E15" s="3">
        <v>431</v>
      </c>
      <c r="F15" s="3"/>
      <c r="G15" s="3"/>
      <c r="H15" s="3"/>
    </row>
    <row r="16" spans="2:8" x14ac:dyDescent="0.2">
      <c r="B16" s="3" t="s">
        <v>13</v>
      </c>
      <c r="C16" s="3">
        <v>618</v>
      </c>
      <c r="D16" s="3" t="s">
        <v>174</v>
      </c>
      <c r="E16" s="3">
        <v>207595</v>
      </c>
      <c r="F16" s="3"/>
      <c r="G16" s="3"/>
      <c r="H16" s="3"/>
    </row>
    <row r="17" spans="2:8" x14ac:dyDescent="0.2">
      <c r="B17" s="3" t="s">
        <v>14</v>
      </c>
      <c r="C17" s="3">
        <v>847</v>
      </c>
      <c r="D17" s="3" t="s">
        <v>174</v>
      </c>
      <c r="E17" s="3">
        <v>30528</v>
      </c>
      <c r="F17" s="3"/>
      <c r="G17" s="3"/>
      <c r="H17" s="3"/>
    </row>
    <row r="18" spans="2:8" x14ac:dyDescent="0.2">
      <c r="B18" s="3" t="s">
        <v>15</v>
      </c>
      <c r="C18" s="3">
        <v>1705</v>
      </c>
      <c r="D18" s="3" t="s">
        <v>178</v>
      </c>
      <c r="E18" s="3">
        <v>22965</v>
      </c>
      <c r="F18" s="3"/>
      <c r="G18" s="3"/>
      <c r="H18" s="3"/>
    </row>
    <row r="19" spans="2:8" x14ac:dyDescent="0.2">
      <c r="B19" s="3" t="s">
        <v>16</v>
      </c>
      <c r="C19" s="3">
        <v>1039</v>
      </c>
      <c r="D19" s="3" t="s">
        <v>175</v>
      </c>
      <c r="E19" s="3">
        <v>114763</v>
      </c>
      <c r="F19" s="3"/>
      <c r="G19" s="3"/>
      <c r="H19" s="3"/>
    </row>
    <row r="20" spans="2:8" x14ac:dyDescent="0.2">
      <c r="B20" s="3" t="s">
        <v>17</v>
      </c>
      <c r="C20" s="3">
        <v>2200</v>
      </c>
      <c r="D20" s="3" t="s">
        <v>173</v>
      </c>
      <c r="E20" s="3">
        <v>38394</v>
      </c>
      <c r="F20" s="3"/>
      <c r="G20" s="3"/>
      <c r="H20" s="3"/>
    </row>
    <row r="21" spans="2:8" x14ac:dyDescent="0.2">
      <c r="B21" s="3" t="s">
        <v>18</v>
      </c>
      <c r="C21" s="3">
        <v>1146</v>
      </c>
      <c r="D21" s="3" t="s">
        <v>176</v>
      </c>
      <c r="E21" s="3">
        <v>1099000</v>
      </c>
      <c r="F21" s="3"/>
      <c r="G21" s="3"/>
      <c r="H21" s="3"/>
    </row>
    <row r="22" spans="2:8" x14ac:dyDescent="0.2">
      <c r="B22" s="3" t="s">
        <v>19</v>
      </c>
      <c r="C22" s="3">
        <v>1028</v>
      </c>
      <c r="D22" s="3" t="s">
        <v>174</v>
      </c>
      <c r="E22" s="3">
        <v>51197</v>
      </c>
      <c r="F22" s="3"/>
      <c r="G22" s="3"/>
      <c r="H22" s="3"/>
    </row>
    <row r="23" spans="2:8" x14ac:dyDescent="0.2">
      <c r="B23" s="3" t="s">
        <v>20</v>
      </c>
      <c r="C23" s="3">
        <v>416</v>
      </c>
      <c r="D23" s="3" t="s">
        <v>175</v>
      </c>
      <c r="E23" s="3">
        <v>600370</v>
      </c>
      <c r="F23" s="3"/>
      <c r="G23" s="3"/>
      <c r="H23" s="3"/>
    </row>
    <row r="24" spans="2:8" x14ac:dyDescent="0.2">
      <c r="B24" s="3" t="s">
        <v>21</v>
      </c>
      <c r="C24" s="3">
        <v>1782</v>
      </c>
      <c r="D24" s="3" t="s">
        <v>176</v>
      </c>
      <c r="E24" s="3">
        <v>8516000</v>
      </c>
      <c r="F24" s="3"/>
      <c r="G24" s="3"/>
      <c r="H24" s="3"/>
    </row>
    <row r="25" spans="2:8" x14ac:dyDescent="0.2">
      <c r="B25" s="3" t="s">
        <v>22</v>
      </c>
      <c r="C25" s="3">
        <v>2722</v>
      </c>
      <c r="D25" s="3" t="s">
        <v>173</v>
      </c>
      <c r="E25" s="3">
        <v>5765</v>
      </c>
      <c r="F25" s="3"/>
      <c r="G25" s="3"/>
      <c r="H25" s="3"/>
    </row>
    <row r="26" spans="2:8" x14ac:dyDescent="0.2">
      <c r="B26" s="3" t="s">
        <v>23</v>
      </c>
      <c r="C26" s="3">
        <v>608</v>
      </c>
      <c r="D26" s="3" t="s">
        <v>174</v>
      </c>
      <c r="E26" s="3">
        <v>110994</v>
      </c>
      <c r="F26" s="3"/>
      <c r="G26" s="3"/>
      <c r="H26" s="3"/>
    </row>
    <row r="27" spans="2:8" x14ac:dyDescent="0.2">
      <c r="B27" s="3" t="s">
        <v>24</v>
      </c>
      <c r="C27" s="3">
        <v>748</v>
      </c>
      <c r="D27" s="3" t="s">
        <v>175</v>
      </c>
      <c r="E27" s="3">
        <v>274200</v>
      </c>
      <c r="F27" s="3"/>
      <c r="G27" s="3"/>
      <c r="H27" s="3"/>
    </row>
    <row r="28" spans="2:8" x14ac:dyDescent="0.2">
      <c r="B28" s="3" t="s">
        <v>25</v>
      </c>
      <c r="C28" s="3">
        <v>1274</v>
      </c>
      <c r="D28" s="3" t="s">
        <v>175</v>
      </c>
      <c r="E28" s="3">
        <v>27834</v>
      </c>
      <c r="F28" s="3"/>
      <c r="G28" s="3"/>
      <c r="H28" s="3"/>
    </row>
    <row r="29" spans="2:8" x14ac:dyDescent="0.2">
      <c r="B29" s="3" t="s">
        <v>26</v>
      </c>
      <c r="C29" s="3">
        <v>1904</v>
      </c>
      <c r="D29" s="3" t="s">
        <v>173</v>
      </c>
      <c r="E29" s="3">
        <v>181035</v>
      </c>
      <c r="F29" s="3"/>
      <c r="G29" s="3"/>
      <c r="H29" s="3"/>
    </row>
    <row r="30" spans="2:8" x14ac:dyDescent="0.2">
      <c r="B30" s="3" t="s">
        <v>27</v>
      </c>
      <c r="C30" s="3">
        <v>1604</v>
      </c>
      <c r="D30" s="3" t="s">
        <v>175</v>
      </c>
      <c r="E30" s="3">
        <v>475442</v>
      </c>
      <c r="F30" s="3"/>
      <c r="G30" s="3"/>
      <c r="H30" s="3"/>
    </row>
    <row r="31" spans="2:8" x14ac:dyDescent="0.2">
      <c r="B31" s="3" t="s">
        <v>28</v>
      </c>
      <c r="C31" s="3">
        <v>537</v>
      </c>
      <c r="D31" s="3" t="s">
        <v>178</v>
      </c>
      <c r="E31" s="3">
        <v>9985000</v>
      </c>
      <c r="F31" s="3"/>
      <c r="G31" s="3"/>
      <c r="H31" s="3"/>
    </row>
    <row r="32" spans="2:8" x14ac:dyDescent="0.2">
      <c r="B32" s="3" t="s">
        <v>29</v>
      </c>
      <c r="C32" s="3">
        <v>228</v>
      </c>
      <c r="D32" s="3" t="s">
        <v>175</v>
      </c>
      <c r="E32" s="3">
        <v>4033</v>
      </c>
      <c r="F32" s="3"/>
      <c r="G32" s="3"/>
      <c r="H32" s="3"/>
    </row>
    <row r="33" spans="2:8" x14ac:dyDescent="0.2">
      <c r="B33" s="3" t="s">
        <v>30</v>
      </c>
      <c r="C33" s="3">
        <v>1343</v>
      </c>
      <c r="D33" s="3" t="s">
        <v>175</v>
      </c>
      <c r="E33" s="3">
        <v>622984</v>
      </c>
      <c r="F33" s="3"/>
      <c r="G33" s="3"/>
      <c r="H33" s="3"/>
    </row>
    <row r="34" spans="2:8" x14ac:dyDescent="0.2">
      <c r="B34" s="3" t="s">
        <v>31</v>
      </c>
      <c r="C34" s="3">
        <v>322</v>
      </c>
      <c r="D34" s="3" t="s">
        <v>175</v>
      </c>
      <c r="E34" s="3">
        <v>1284000</v>
      </c>
      <c r="F34" s="3"/>
      <c r="G34" s="3"/>
      <c r="H34" s="3"/>
    </row>
    <row r="35" spans="2:8" x14ac:dyDescent="0.2">
      <c r="B35" s="3" t="s">
        <v>32</v>
      </c>
      <c r="C35" s="3">
        <v>1522</v>
      </c>
      <c r="D35" s="3" t="s">
        <v>176</v>
      </c>
      <c r="E35" s="3">
        <v>756950</v>
      </c>
      <c r="F35" s="3"/>
      <c r="G35" s="3"/>
      <c r="H35" s="3"/>
    </row>
    <row r="36" spans="2:8" x14ac:dyDescent="0.2">
      <c r="B36" s="3" t="s">
        <v>33</v>
      </c>
      <c r="C36" s="3">
        <v>645</v>
      </c>
      <c r="D36" s="3" t="s">
        <v>173</v>
      </c>
      <c r="E36" s="3">
        <v>9597000</v>
      </c>
      <c r="F36" s="3"/>
      <c r="G36" s="3"/>
      <c r="H36" s="3"/>
    </row>
    <row r="37" spans="2:8" x14ac:dyDescent="0.2">
      <c r="B37" s="3" t="s">
        <v>34</v>
      </c>
      <c r="C37" s="3">
        <v>2612</v>
      </c>
      <c r="D37" s="3" t="s">
        <v>176</v>
      </c>
      <c r="E37" s="3">
        <v>1142000</v>
      </c>
      <c r="F37" s="3"/>
      <c r="G37" s="3"/>
      <c r="H37" s="3"/>
    </row>
    <row r="38" spans="2:8" x14ac:dyDescent="0.2">
      <c r="B38" s="3" t="s">
        <v>35</v>
      </c>
      <c r="C38" s="3">
        <v>900</v>
      </c>
      <c r="D38" s="3" t="s">
        <v>175</v>
      </c>
      <c r="E38" s="3">
        <v>2612</v>
      </c>
      <c r="F38" s="3"/>
      <c r="G38" s="3"/>
      <c r="H38" s="3"/>
    </row>
    <row r="39" spans="2:8" ht="18" x14ac:dyDescent="0.2">
      <c r="B39" s="3" t="s">
        <v>182</v>
      </c>
      <c r="C39" s="3">
        <f>(1368+1520+981+1652+866)/5</f>
        <v>1277.4000000000001</v>
      </c>
      <c r="D39" s="3" t="s">
        <v>175</v>
      </c>
      <c r="E39" s="3">
        <v>2345000</v>
      </c>
      <c r="F39" s="3" t="s">
        <v>210</v>
      </c>
      <c r="G39" s="4">
        <f>(1368+1520+981+1652+866)/5</f>
        <v>1277.4000000000001</v>
      </c>
      <c r="H39" s="3" t="s">
        <v>209</v>
      </c>
    </row>
    <row r="40" spans="2:8" x14ac:dyDescent="0.2">
      <c r="B40" s="3" t="s">
        <v>192</v>
      </c>
      <c r="C40" s="3">
        <v>1646</v>
      </c>
      <c r="D40" s="3" t="s">
        <v>175</v>
      </c>
      <c r="E40" s="3">
        <v>342000</v>
      </c>
      <c r="F40" s="3"/>
      <c r="G40" s="3"/>
      <c r="H40" s="3"/>
    </row>
    <row r="41" spans="2:8" x14ac:dyDescent="0.2">
      <c r="B41" s="3" t="s">
        <v>36</v>
      </c>
      <c r="C41" s="3">
        <v>2926</v>
      </c>
      <c r="D41" s="3" t="s">
        <v>178</v>
      </c>
      <c r="E41" s="3">
        <v>51100</v>
      </c>
      <c r="F41" s="3"/>
      <c r="G41" s="3"/>
      <c r="H41" s="3"/>
    </row>
    <row r="42" spans="2:8" x14ac:dyDescent="0.2">
      <c r="B42" s="3" t="s">
        <v>37</v>
      </c>
      <c r="C42" s="3">
        <v>1113</v>
      </c>
      <c r="D42" s="3" t="s">
        <v>174</v>
      </c>
      <c r="E42" s="3">
        <v>56594</v>
      </c>
      <c r="F42" s="3"/>
      <c r="G42" s="3"/>
      <c r="H42" s="3"/>
    </row>
    <row r="43" spans="2:8" x14ac:dyDescent="0.2">
      <c r="B43" s="3" t="s">
        <v>38</v>
      </c>
      <c r="C43" s="3">
        <v>1335</v>
      </c>
      <c r="D43" s="3" t="s">
        <v>178</v>
      </c>
      <c r="E43" s="3">
        <v>109884</v>
      </c>
      <c r="F43" s="3"/>
      <c r="G43" s="3"/>
      <c r="H43" s="3"/>
    </row>
    <row r="44" spans="2:8" x14ac:dyDescent="0.2">
      <c r="B44" s="3" t="s">
        <v>39</v>
      </c>
      <c r="C44" s="3">
        <v>498</v>
      </c>
      <c r="D44" s="3" t="s">
        <v>174</v>
      </c>
      <c r="E44" s="3">
        <v>9251</v>
      </c>
      <c r="F44" s="3"/>
      <c r="G44" s="3"/>
      <c r="H44" s="3"/>
    </row>
    <row r="45" spans="2:8" x14ac:dyDescent="0.2">
      <c r="B45" s="3" t="s">
        <v>40</v>
      </c>
      <c r="C45" s="3">
        <v>677</v>
      </c>
      <c r="D45" s="3" t="s">
        <v>174</v>
      </c>
      <c r="E45" s="3">
        <v>78865</v>
      </c>
      <c r="F45" s="3"/>
      <c r="G45" s="3"/>
      <c r="H45" s="3"/>
    </row>
    <row r="46" spans="2:8" x14ac:dyDescent="0.2">
      <c r="B46" s="3" t="s">
        <v>41</v>
      </c>
      <c r="C46" s="3">
        <v>1348</v>
      </c>
      <c r="D46" s="3" t="s">
        <v>175</v>
      </c>
      <c r="E46" s="3">
        <v>322463</v>
      </c>
      <c r="F46" s="3"/>
      <c r="G46" s="3"/>
      <c r="H46" s="3"/>
    </row>
    <row r="47" spans="2:8" x14ac:dyDescent="0.2">
      <c r="B47" s="3" t="s">
        <v>42</v>
      </c>
      <c r="C47" s="3">
        <v>703</v>
      </c>
      <c r="D47" s="3" t="s">
        <v>174</v>
      </c>
      <c r="E47" s="3">
        <v>42922</v>
      </c>
      <c r="F47" s="3"/>
      <c r="G47" s="3"/>
      <c r="H47" s="3"/>
    </row>
    <row r="48" spans="2:8" x14ac:dyDescent="0.2">
      <c r="B48" s="3" t="s">
        <v>43</v>
      </c>
      <c r="C48" s="3">
        <v>220</v>
      </c>
      <c r="D48" s="3" t="s">
        <v>175</v>
      </c>
      <c r="E48" s="3">
        <v>23200</v>
      </c>
      <c r="F48" s="3"/>
      <c r="G48" s="3"/>
      <c r="H48" s="3"/>
    </row>
    <row r="49" spans="2:8" x14ac:dyDescent="0.2">
      <c r="B49" s="3" t="s">
        <v>44</v>
      </c>
      <c r="C49" s="3">
        <v>2083</v>
      </c>
      <c r="D49" s="3" t="s">
        <v>178</v>
      </c>
      <c r="E49" s="3">
        <v>750</v>
      </c>
      <c r="F49" s="3"/>
      <c r="G49" s="3"/>
      <c r="H49" s="3"/>
    </row>
    <row r="50" spans="2:8" x14ac:dyDescent="0.2">
      <c r="B50" s="3" t="s">
        <v>45</v>
      </c>
      <c r="C50" s="3">
        <v>1410</v>
      </c>
      <c r="D50" s="3" t="s">
        <v>178</v>
      </c>
      <c r="E50" s="3">
        <v>48442</v>
      </c>
      <c r="F50" s="3"/>
      <c r="G50" s="3"/>
      <c r="H50" s="3"/>
    </row>
    <row r="51" spans="2:8" x14ac:dyDescent="0.2">
      <c r="B51" s="3" t="s">
        <v>183</v>
      </c>
      <c r="C51" s="3">
        <v>1200</v>
      </c>
      <c r="D51" s="3" t="s">
        <v>173</v>
      </c>
      <c r="E51" s="3">
        <v>15410</v>
      </c>
      <c r="F51" s="3" t="s">
        <v>211</v>
      </c>
      <c r="G51" s="3" t="s">
        <v>212</v>
      </c>
      <c r="H51" s="3"/>
    </row>
    <row r="52" spans="2:8" x14ac:dyDescent="0.2">
      <c r="B52" s="3" t="s">
        <v>46</v>
      </c>
      <c r="C52" s="3">
        <v>2087</v>
      </c>
      <c r="D52" s="3" t="s">
        <v>176</v>
      </c>
      <c r="E52" s="3">
        <v>283560</v>
      </c>
      <c r="F52" s="3"/>
      <c r="G52" s="3"/>
      <c r="H52" s="3"/>
    </row>
    <row r="53" spans="2:8" x14ac:dyDescent="0.2">
      <c r="B53" s="3" t="s">
        <v>47</v>
      </c>
      <c r="C53" s="3">
        <v>51</v>
      </c>
      <c r="D53" s="3" t="s">
        <v>175</v>
      </c>
      <c r="E53" s="3">
        <v>1010000</v>
      </c>
      <c r="F53" s="3"/>
      <c r="G53" s="3"/>
      <c r="H53" s="3"/>
    </row>
    <row r="54" spans="2:8" x14ac:dyDescent="0.2">
      <c r="B54" s="3" t="s">
        <v>48</v>
      </c>
      <c r="C54" s="3">
        <v>1724</v>
      </c>
      <c r="D54" s="3" t="s">
        <v>178</v>
      </c>
      <c r="E54" s="3">
        <v>21041</v>
      </c>
      <c r="F54" s="3"/>
      <c r="G54" s="3"/>
      <c r="H54" s="3"/>
    </row>
    <row r="55" spans="2:8" x14ac:dyDescent="0.2">
      <c r="B55" s="3" t="s">
        <v>49</v>
      </c>
      <c r="C55" s="3">
        <v>2156</v>
      </c>
      <c r="D55" s="3" t="s">
        <v>175</v>
      </c>
      <c r="E55" s="3">
        <v>28050</v>
      </c>
      <c r="F55" s="3"/>
      <c r="G55" s="3"/>
      <c r="H55" s="3"/>
    </row>
    <row r="56" spans="2:8" x14ac:dyDescent="0.2">
      <c r="B56" s="3" t="s">
        <v>50</v>
      </c>
      <c r="C56" s="3">
        <v>384</v>
      </c>
      <c r="D56" s="3" t="s">
        <v>175</v>
      </c>
      <c r="E56" s="3">
        <v>117598</v>
      </c>
      <c r="F56" s="3"/>
      <c r="G56" s="3"/>
      <c r="H56" s="3"/>
    </row>
    <row r="57" spans="2:8" x14ac:dyDescent="0.2">
      <c r="B57" s="3" t="s">
        <v>51</v>
      </c>
      <c r="C57" s="3">
        <v>626</v>
      </c>
      <c r="D57" s="3" t="s">
        <v>174</v>
      </c>
      <c r="E57" s="3">
        <v>45226</v>
      </c>
      <c r="F57" s="3"/>
      <c r="G57" s="3"/>
      <c r="H57" s="3"/>
    </row>
    <row r="58" spans="2:8" x14ac:dyDescent="0.2">
      <c r="B58" s="3" t="s">
        <v>52</v>
      </c>
      <c r="C58" s="3">
        <v>848</v>
      </c>
      <c r="D58" s="3" t="s">
        <v>175</v>
      </c>
      <c r="E58" s="3">
        <v>1104000</v>
      </c>
      <c r="F58" s="3"/>
      <c r="G58" s="3"/>
      <c r="H58" s="3"/>
    </row>
    <row r="59" spans="2:8" x14ac:dyDescent="0.2">
      <c r="B59" s="3" t="s">
        <v>53</v>
      </c>
      <c r="C59" s="3">
        <v>2592</v>
      </c>
      <c r="D59" s="3" t="s">
        <v>177</v>
      </c>
      <c r="E59" s="3">
        <v>18275</v>
      </c>
      <c r="F59" s="3"/>
      <c r="G59" s="3"/>
      <c r="H59" s="3"/>
    </row>
    <row r="60" spans="2:8" x14ac:dyDescent="0.2">
      <c r="B60" s="3" t="s">
        <v>54</v>
      </c>
      <c r="C60" s="3">
        <v>536</v>
      </c>
      <c r="D60" s="3" t="s">
        <v>174</v>
      </c>
      <c r="E60" s="3">
        <v>338424</v>
      </c>
      <c r="F60" s="3"/>
      <c r="G60" s="3"/>
      <c r="H60" s="3"/>
    </row>
    <row r="61" spans="2:8" x14ac:dyDescent="0.2">
      <c r="B61" s="3" t="s">
        <v>55</v>
      </c>
      <c r="C61" s="3">
        <v>867</v>
      </c>
      <c r="D61" s="3" t="s">
        <v>174</v>
      </c>
      <c r="E61" s="3">
        <v>643801</v>
      </c>
      <c r="F61" s="3"/>
      <c r="G61" s="3"/>
      <c r="H61" s="3"/>
    </row>
    <row r="62" spans="2:8" x14ac:dyDescent="0.2">
      <c r="B62" s="3" t="s">
        <v>56</v>
      </c>
      <c r="C62" s="3">
        <v>1831</v>
      </c>
      <c r="D62" s="3" t="s">
        <v>175</v>
      </c>
      <c r="E62" s="3">
        <v>267667</v>
      </c>
      <c r="F62" s="3"/>
      <c r="G62" s="3"/>
      <c r="H62" s="3"/>
    </row>
    <row r="63" spans="2:8" x14ac:dyDescent="0.2">
      <c r="B63" s="3" t="s">
        <v>57</v>
      </c>
      <c r="C63" s="3">
        <v>1026</v>
      </c>
      <c r="D63" s="3" t="s">
        <v>173</v>
      </c>
      <c r="E63" s="3">
        <v>153910</v>
      </c>
      <c r="F63" s="3"/>
      <c r="G63" s="3"/>
      <c r="H63" s="3"/>
    </row>
    <row r="64" spans="2:8" x14ac:dyDescent="0.2">
      <c r="B64" s="3" t="s">
        <v>58</v>
      </c>
      <c r="C64" s="3">
        <v>700</v>
      </c>
      <c r="D64" s="3" t="s">
        <v>174</v>
      </c>
      <c r="E64" s="3">
        <v>357386</v>
      </c>
      <c r="F64" s="3"/>
      <c r="G64" s="3"/>
      <c r="H64" s="3"/>
    </row>
    <row r="65" spans="2:8" x14ac:dyDescent="0.2">
      <c r="B65" s="3" t="s">
        <v>59</v>
      </c>
      <c r="C65" s="3">
        <v>1187</v>
      </c>
      <c r="D65" s="3" t="s">
        <v>175</v>
      </c>
      <c r="E65" s="3">
        <v>238535</v>
      </c>
      <c r="F65" s="3"/>
      <c r="G65" s="3"/>
      <c r="H65" s="3"/>
    </row>
    <row r="66" spans="2:8" x14ac:dyDescent="0.2">
      <c r="B66" s="3" t="s">
        <v>60</v>
      </c>
      <c r="C66" s="3">
        <v>652</v>
      </c>
      <c r="D66" s="3" t="s">
        <v>174</v>
      </c>
      <c r="E66" s="3">
        <v>131957</v>
      </c>
      <c r="F66" s="3"/>
      <c r="G66" s="3"/>
      <c r="H66" s="3"/>
    </row>
    <row r="67" spans="2:8" x14ac:dyDescent="0.2">
      <c r="B67" s="3" t="s">
        <v>61</v>
      </c>
      <c r="C67" s="3">
        <v>2350</v>
      </c>
      <c r="D67" s="3" t="s">
        <v>178</v>
      </c>
      <c r="E67" s="3">
        <v>348.5</v>
      </c>
      <c r="F67" s="3"/>
      <c r="G67" s="3"/>
      <c r="H67" s="3"/>
    </row>
    <row r="68" spans="2:8" x14ac:dyDescent="0.2">
      <c r="B68" s="3" t="s">
        <v>62</v>
      </c>
      <c r="C68" s="3">
        <v>1996</v>
      </c>
      <c r="D68" s="3" t="s">
        <v>178</v>
      </c>
      <c r="E68" s="3">
        <v>108888</v>
      </c>
      <c r="F68" s="3"/>
      <c r="G68" s="3"/>
      <c r="H68" s="3"/>
    </row>
    <row r="69" spans="2:8" x14ac:dyDescent="0.2">
      <c r="B69" s="3" t="s">
        <v>63</v>
      </c>
      <c r="C69" s="3">
        <v>1651</v>
      </c>
      <c r="D69" s="3" t="s">
        <v>175</v>
      </c>
      <c r="E69" s="3">
        <v>245857</v>
      </c>
      <c r="F69" s="3"/>
      <c r="G69" s="3"/>
      <c r="H69" s="3"/>
    </row>
    <row r="70" spans="2:8" x14ac:dyDescent="0.2">
      <c r="B70" s="3" t="s">
        <v>64</v>
      </c>
      <c r="C70" s="3">
        <v>1577</v>
      </c>
      <c r="D70" s="3" t="s">
        <v>175</v>
      </c>
      <c r="E70" s="3">
        <v>36125</v>
      </c>
      <c r="F70" s="3"/>
      <c r="G70" s="3"/>
      <c r="H70" s="3"/>
    </row>
    <row r="71" spans="2:8" x14ac:dyDescent="0.2">
      <c r="B71" s="3" t="s">
        <v>65</v>
      </c>
      <c r="C71" s="3">
        <v>2387</v>
      </c>
      <c r="D71" s="3" t="s">
        <v>176</v>
      </c>
      <c r="E71" s="3">
        <v>214969</v>
      </c>
      <c r="F71" s="3"/>
      <c r="G71" s="3"/>
      <c r="H71" s="3"/>
    </row>
    <row r="72" spans="2:8" x14ac:dyDescent="0.2">
      <c r="B72" s="3" t="s">
        <v>66</v>
      </c>
      <c r="C72" s="3">
        <v>1440</v>
      </c>
      <c r="D72" s="3" t="s">
        <v>178</v>
      </c>
      <c r="E72" s="3">
        <v>27750</v>
      </c>
      <c r="F72" s="3"/>
      <c r="G72" s="3"/>
      <c r="H72" s="3"/>
    </row>
    <row r="73" spans="2:8" x14ac:dyDescent="0.2">
      <c r="B73" s="3" t="s">
        <v>67</v>
      </c>
      <c r="C73" s="3">
        <v>1976</v>
      </c>
      <c r="D73" s="3" t="s">
        <v>178</v>
      </c>
      <c r="E73" s="3">
        <v>112492</v>
      </c>
      <c r="F73" s="3"/>
      <c r="G73" s="3"/>
      <c r="H73" s="3"/>
    </row>
    <row r="74" spans="2:8" x14ac:dyDescent="0.2">
      <c r="B74" s="3" t="s">
        <v>68</v>
      </c>
      <c r="C74" s="3">
        <v>589</v>
      </c>
      <c r="D74" s="3" t="s">
        <v>174</v>
      </c>
      <c r="E74" s="3">
        <v>93030</v>
      </c>
      <c r="F74" s="3"/>
      <c r="G74" s="3"/>
      <c r="H74" s="3"/>
    </row>
    <row r="75" spans="2:8" x14ac:dyDescent="0.2">
      <c r="B75" s="3" t="s">
        <v>69</v>
      </c>
      <c r="C75" s="3">
        <v>1940</v>
      </c>
      <c r="D75" s="3" t="s">
        <v>174</v>
      </c>
      <c r="E75" s="3">
        <v>103000</v>
      </c>
      <c r="F75" s="3"/>
      <c r="G75" s="3"/>
      <c r="H75" s="3"/>
    </row>
    <row r="76" spans="2:8" x14ac:dyDescent="0.2">
      <c r="B76" s="3" t="s">
        <v>70</v>
      </c>
      <c r="C76" s="3">
        <v>1083</v>
      </c>
      <c r="D76" s="3" t="s">
        <v>173</v>
      </c>
      <c r="E76" s="3">
        <v>3287000</v>
      </c>
      <c r="F76" s="3"/>
      <c r="G76" s="3"/>
      <c r="H76" s="3"/>
    </row>
    <row r="77" spans="2:8" x14ac:dyDescent="0.2">
      <c r="B77" s="3" t="s">
        <v>71</v>
      </c>
      <c r="C77" s="3">
        <v>2702</v>
      </c>
      <c r="D77" s="3" t="s">
        <v>173</v>
      </c>
      <c r="E77" s="3">
        <v>1905000</v>
      </c>
      <c r="F77" s="3"/>
      <c r="G77" s="3"/>
      <c r="H77" s="3"/>
    </row>
    <row r="78" spans="2:8" x14ac:dyDescent="0.2">
      <c r="B78" s="3" t="s">
        <v>72</v>
      </c>
      <c r="C78" s="3">
        <v>228</v>
      </c>
      <c r="D78" s="3" t="s">
        <v>173</v>
      </c>
      <c r="E78" s="3">
        <v>1648000</v>
      </c>
      <c r="F78" s="3"/>
      <c r="G78" s="3"/>
      <c r="H78" s="3"/>
    </row>
    <row r="79" spans="2:8" x14ac:dyDescent="0.2">
      <c r="B79" s="3" t="s">
        <v>73</v>
      </c>
      <c r="C79" s="3">
        <v>216</v>
      </c>
      <c r="D79" s="3" t="s">
        <v>173</v>
      </c>
      <c r="E79" s="3">
        <v>437072</v>
      </c>
      <c r="F79" s="3"/>
      <c r="G79" s="3"/>
      <c r="H79" s="3"/>
    </row>
    <row r="80" spans="2:8" x14ac:dyDescent="0.2">
      <c r="B80" s="3" t="s">
        <v>74</v>
      </c>
      <c r="C80" s="3">
        <v>1118</v>
      </c>
      <c r="D80" s="3" t="s">
        <v>174</v>
      </c>
      <c r="E80" s="3">
        <v>84421</v>
      </c>
      <c r="F80" s="3"/>
      <c r="G80" s="3"/>
      <c r="H80" s="3"/>
    </row>
    <row r="81" spans="2:8" x14ac:dyDescent="0.2">
      <c r="B81" s="3" t="s">
        <v>75</v>
      </c>
      <c r="C81" s="3">
        <v>435</v>
      </c>
      <c r="D81" s="3" t="s">
        <v>173</v>
      </c>
      <c r="E81" s="3">
        <v>20770</v>
      </c>
      <c r="F81" s="3"/>
      <c r="G81" s="3"/>
      <c r="H81" s="3"/>
    </row>
    <row r="82" spans="2:8" x14ac:dyDescent="0.2">
      <c r="B82" s="3" t="s">
        <v>76</v>
      </c>
      <c r="C82" s="3">
        <v>832</v>
      </c>
      <c r="D82" s="3" t="s">
        <v>174</v>
      </c>
      <c r="E82" s="3">
        <v>301338</v>
      </c>
      <c r="F82" s="3"/>
      <c r="G82" s="3"/>
      <c r="H82" s="3"/>
    </row>
    <row r="83" spans="2:8" x14ac:dyDescent="0.2">
      <c r="B83" s="3" t="s">
        <v>77</v>
      </c>
      <c r="C83" s="3">
        <v>2051</v>
      </c>
      <c r="D83" s="3" t="s">
        <v>178</v>
      </c>
      <c r="E83" s="3">
        <v>10992</v>
      </c>
      <c r="F83" s="3"/>
      <c r="G83" s="3"/>
      <c r="H83" s="3"/>
    </row>
    <row r="84" spans="2:8" x14ac:dyDescent="0.2">
      <c r="B84" s="3" t="s">
        <v>78</v>
      </c>
      <c r="C84" s="3">
        <v>1668</v>
      </c>
      <c r="D84" s="3" t="s">
        <v>173</v>
      </c>
      <c r="E84" s="3">
        <v>377972</v>
      </c>
      <c r="F84" s="3"/>
      <c r="G84" s="3"/>
      <c r="H84" s="3"/>
    </row>
    <row r="85" spans="2:8" x14ac:dyDescent="0.2">
      <c r="B85" s="3" t="s">
        <v>79</v>
      </c>
      <c r="C85" s="3">
        <v>111</v>
      </c>
      <c r="D85" s="3" t="s">
        <v>173</v>
      </c>
      <c r="E85" s="3">
        <v>89342</v>
      </c>
      <c r="F85" s="3"/>
      <c r="G85" s="3"/>
      <c r="H85" s="3"/>
    </row>
    <row r="86" spans="2:8" x14ac:dyDescent="0.2">
      <c r="B86" s="3" t="s">
        <v>80</v>
      </c>
      <c r="C86" s="3">
        <v>250</v>
      </c>
      <c r="D86" s="3" t="s">
        <v>173</v>
      </c>
      <c r="E86" s="3">
        <v>2725000</v>
      </c>
      <c r="F86" s="3"/>
      <c r="G86" s="3"/>
      <c r="H86" s="3"/>
    </row>
    <row r="87" spans="2:8" x14ac:dyDescent="0.2">
      <c r="B87" s="3" t="s">
        <v>81</v>
      </c>
      <c r="C87" s="3">
        <v>630</v>
      </c>
      <c r="D87" s="3" t="s">
        <v>175</v>
      </c>
      <c r="E87" s="3">
        <v>582644</v>
      </c>
      <c r="F87" s="3"/>
      <c r="G87" s="3"/>
      <c r="H87" s="3"/>
    </row>
    <row r="88" spans="2:8" x14ac:dyDescent="0.2">
      <c r="B88" s="3" t="s">
        <v>184</v>
      </c>
      <c r="C88" s="3">
        <v>2100</v>
      </c>
      <c r="D88" s="3" t="s">
        <v>175</v>
      </c>
      <c r="E88" s="3">
        <v>811</v>
      </c>
      <c r="F88" s="3" t="s">
        <v>213</v>
      </c>
      <c r="G88" s="3"/>
      <c r="H88" s="3"/>
    </row>
    <row r="89" spans="2:8" x14ac:dyDescent="0.2">
      <c r="B89" s="3" t="s">
        <v>185</v>
      </c>
      <c r="C89" s="3">
        <v>1274</v>
      </c>
      <c r="D89" s="3" t="s">
        <v>173</v>
      </c>
      <c r="E89" s="3">
        <v>100210</v>
      </c>
      <c r="F89" s="3"/>
      <c r="G89" s="3"/>
      <c r="H89" s="3"/>
    </row>
    <row r="90" spans="2:8" x14ac:dyDescent="0.2">
      <c r="B90" s="3" t="s">
        <v>82</v>
      </c>
      <c r="C90" s="3">
        <v>121</v>
      </c>
      <c r="D90" s="3" t="s">
        <v>173</v>
      </c>
      <c r="E90" s="3">
        <v>17818</v>
      </c>
      <c r="F90" s="3"/>
      <c r="G90" s="3"/>
      <c r="H90" s="3"/>
    </row>
    <row r="91" spans="2:8" x14ac:dyDescent="0.2">
      <c r="B91" s="3" t="s">
        <v>83</v>
      </c>
      <c r="C91" s="3">
        <v>533</v>
      </c>
      <c r="D91" s="3" t="s">
        <v>173</v>
      </c>
      <c r="E91" s="3">
        <v>199900</v>
      </c>
      <c r="F91" s="3"/>
      <c r="G91" s="3"/>
      <c r="H91" s="3"/>
    </row>
    <row r="92" spans="2:8" x14ac:dyDescent="0.2">
      <c r="B92" s="3" t="s">
        <v>84</v>
      </c>
      <c r="C92" s="3">
        <v>1834</v>
      </c>
      <c r="D92" s="3" t="s">
        <v>173</v>
      </c>
      <c r="E92" s="3">
        <v>236800</v>
      </c>
      <c r="F92" s="3"/>
      <c r="G92" s="3"/>
      <c r="H92" s="3"/>
    </row>
    <row r="93" spans="2:8" x14ac:dyDescent="0.2">
      <c r="B93" s="3" t="s">
        <v>85</v>
      </c>
      <c r="C93" s="3">
        <v>641</v>
      </c>
      <c r="D93" s="3" t="s">
        <v>174</v>
      </c>
      <c r="E93" s="3">
        <v>64589</v>
      </c>
      <c r="F93" s="3"/>
      <c r="G93" s="3"/>
      <c r="H93" s="3"/>
    </row>
    <row r="94" spans="2:8" x14ac:dyDescent="0.2">
      <c r="B94" s="3" t="s">
        <v>86</v>
      </c>
      <c r="C94" s="3">
        <v>661</v>
      </c>
      <c r="D94" s="3" t="s">
        <v>173</v>
      </c>
      <c r="E94" s="3">
        <v>10452</v>
      </c>
      <c r="F94" s="3"/>
      <c r="G94" s="3"/>
      <c r="H94" s="3"/>
    </row>
    <row r="95" spans="2:8" x14ac:dyDescent="0.2">
      <c r="B95" s="3" t="s">
        <v>87</v>
      </c>
      <c r="C95" s="3">
        <v>788</v>
      </c>
      <c r="D95" s="3" t="s">
        <v>175</v>
      </c>
      <c r="E95" s="3">
        <v>30355</v>
      </c>
      <c r="F95" s="3"/>
      <c r="G95" s="3"/>
      <c r="H95" s="3"/>
    </row>
    <row r="96" spans="2:8" x14ac:dyDescent="0.2">
      <c r="B96" s="3" t="s">
        <v>88</v>
      </c>
      <c r="C96" s="3">
        <v>2391</v>
      </c>
      <c r="D96" s="3" t="s">
        <v>175</v>
      </c>
      <c r="E96" s="3">
        <v>111369</v>
      </c>
      <c r="F96" s="3"/>
      <c r="G96" s="3"/>
      <c r="H96" s="3"/>
    </row>
    <row r="97" spans="2:8" x14ac:dyDescent="0.2">
      <c r="B97" s="3" t="s">
        <v>89</v>
      </c>
      <c r="C97" s="3">
        <v>56</v>
      </c>
      <c r="D97" s="3" t="s">
        <v>175</v>
      </c>
      <c r="E97" s="3">
        <v>1760000</v>
      </c>
      <c r="F97" s="3"/>
      <c r="G97" s="3"/>
      <c r="H97" s="3"/>
    </row>
    <row r="98" spans="2:8" x14ac:dyDescent="0.2">
      <c r="B98" s="3" t="s">
        <v>186</v>
      </c>
      <c r="C98" s="3">
        <v>1000</v>
      </c>
      <c r="D98" s="3" t="s">
        <v>174</v>
      </c>
      <c r="E98" s="3">
        <v>160</v>
      </c>
      <c r="F98" s="3" t="s">
        <v>214</v>
      </c>
      <c r="G98" s="3"/>
      <c r="H98" s="3"/>
    </row>
    <row r="99" spans="2:8" x14ac:dyDescent="0.2">
      <c r="B99" s="3" t="s">
        <v>90</v>
      </c>
      <c r="C99" s="3">
        <v>656</v>
      </c>
      <c r="D99" s="3" t="s">
        <v>174</v>
      </c>
      <c r="E99" s="3">
        <v>65300</v>
      </c>
      <c r="F99" s="3"/>
      <c r="G99" s="3"/>
      <c r="H99" s="3"/>
    </row>
    <row r="100" spans="2:8" x14ac:dyDescent="0.2">
      <c r="B100" s="3" t="s">
        <v>91</v>
      </c>
      <c r="C100" s="3">
        <v>934</v>
      </c>
      <c r="D100" s="3" t="s">
        <v>174</v>
      </c>
      <c r="E100" s="3">
        <v>2585</v>
      </c>
      <c r="F100" s="3"/>
      <c r="G100" s="3"/>
      <c r="H100" s="3"/>
    </row>
    <row r="101" spans="2:8" x14ac:dyDescent="0.2">
      <c r="B101" s="3" t="s">
        <v>92</v>
      </c>
      <c r="C101" s="3">
        <v>619</v>
      </c>
      <c r="D101" s="3" t="s">
        <v>174</v>
      </c>
      <c r="E101" s="3">
        <v>25713</v>
      </c>
      <c r="F101" s="3"/>
      <c r="G101" s="3"/>
      <c r="H101" s="3"/>
    </row>
    <row r="102" spans="2:8" x14ac:dyDescent="0.2">
      <c r="B102" s="3" t="s">
        <v>93</v>
      </c>
      <c r="C102" s="3">
        <v>1513</v>
      </c>
      <c r="D102" s="3" t="s">
        <v>175</v>
      </c>
      <c r="E102" s="3">
        <v>586884</v>
      </c>
      <c r="F102" s="3"/>
      <c r="G102" s="3"/>
      <c r="H102" s="3"/>
    </row>
    <row r="103" spans="2:8" x14ac:dyDescent="0.2">
      <c r="B103" s="3" t="s">
        <v>94</v>
      </c>
      <c r="C103" s="3">
        <v>1181</v>
      </c>
      <c r="D103" s="3" t="s">
        <v>175</v>
      </c>
      <c r="E103" s="3">
        <v>118484</v>
      </c>
      <c r="F103" s="3"/>
      <c r="G103" s="3"/>
      <c r="H103" s="3"/>
    </row>
    <row r="104" spans="2:8" x14ac:dyDescent="0.2">
      <c r="B104" s="3" t="s">
        <v>95</v>
      </c>
      <c r="C104" s="3">
        <v>2875</v>
      </c>
      <c r="D104" s="3" t="s">
        <v>173</v>
      </c>
      <c r="E104" s="3">
        <v>330803</v>
      </c>
      <c r="F104" s="3"/>
      <c r="G104" s="3"/>
      <c r="H104" s="3"/>
    </row>
    <row r="105" spans="2:8" x14ac:dyDescent="0.2">
      <c r="B105" s="3" t="s">
        <v>96</v>
      </c>
      <c r="C105" s="3">
        <v>1972</v>
      </c>
      <c r="D105" s="3" t="s">
        <v>173</v>
      </c>
      <c r="E105" s="3">
        <v>297.8</v>
      </c>
      <c r="F105" s="3"/>
      <c r="G105" s="3"/>
      <c r="H105" s="3"/>
    </row>
    <row r="106" spans="2:8" x14ac:dyDescent="0.2">
      <c r="B106" s="3" t="s">
        <v>97</v>
      </c>
      <c r="C106" s="3">
        <v>282</v>
      </c>
      <c r="D106" s="3" t="s">
        <v>175</v>
      </c>
      <c r="E106" s="3">
        <v>1241000</v>
      </c>
      <c r="F106" s="3"/>
      <c r="G106" s="3"/>
      <c r="H106" s="3"/>
    </row>
    <row r="107" spans="2:8" x14ac:dyDescent="0.2">
      <c r="B107" s="3" t="s">
        <v>98</v>
      </c>
      <c r="C107" s="3">
        <v>560</v>
      </c>
      <c r="D107" s="3" t="s">
        <v>174</v>
      </c>
      <c r="E107" s="3">
        <v>316</v>
      </c>
      <c r="F107" s="3"/>
      <c r="G107" s="3"/>
      <c r="H107" s="3"/>
    </row>
    <row r="108" spans="2:8" x14ac:dyDescent="0.2">
      <c r="B108" s="3" t="s">
        <v>187</v>
      </c>
      <c r="C108" s="3">
        <f>(3365+3824+3269)/3</f>
        <v>3486</v>
      </c>
      <c r="D108" s="3" t="s">
        <v>177</v>
      </c>
      <c r="E108" s="3">
        <v>181.3</v>
      </c>
      <c r="F108" s="3" t="s">
        <v>215</v>
      </c>
      <c r="G108" s="3">
        <f>(3365+3824+3269)/3</f>
        <v>3486</v>
      </c>
      <c r="H108" s="3" t="s">
        <v>216</v>
      </c>
    </row>
    <row r="109" spans="2:8" x14ac:dyDescent="0.2">
      <c r="B109" s="3" t="s">
        <v>99</v>
      </c>
      <c r="C109" s="3">
        <v>92</v>
      </c>
      <c r="D109" s="3" t="s">
        <v>174</v>
      </c>
      <c r="E109" s="3">
        <v>1030000</v>
      </c>
      <c r="F109" s="3"/>
      <c r="G109" s="3"/>
      <c r="H109" s="3"/>
    </row>
    <row r="110" spans="2:8" x14ac:dyDescent="0.2">
      <c r="B110" s="3" t="s">
        <v>100</v>
      </c>
      <c r="C110" s="3">
        <v>2041</v>
      </c>
      <c r="D110" s="3" t="s">
        <v>175</v>
      </c>
      <c r="E110" s="3">
        <v>2040</v>
      </c>
      <c r="F110" s="3"/>
      <c r="G110" s="3"/>
      <c r="H110" s="3"/>
    </row>
    <row r="111" spans="2:8" x14ac:dyDescent="0.2">
      <c r="B111" s="3" t="s">
        <v>101</v>
      </c>
      <c r="C111" s="3">
        <v>752</v>
      </c>
      <c r="D111" s="3" t="s">
        <v>178</v>
      </c>
      <c r="E111" s="3">
        <v>1973000</v>
      </c>
      <c r="F111" s="3"/>
      <c r="G111" s="3"/>
      <c r="H111" s="3"/>
    </row>
    <row r="112" spans="2:8" x14ac:dyDescent="0.2">
      <c r="B112" s="3" t="s">
        <v>188</v>
      </c>
      <c r="C112" s="3">
        <v>4750</v>
      </c>
      <c r="D112" s="3" t="s">
        <v>177</v>
      </c>
      <c r="E112" s="3">
        <v>702</v>
      </c>
      <c r="F112" s="3" t="s">
        <v>218</v>
      </c>
      <c r="G112" s="3"/>
      <c r="H112" s="3"/>
    </row>
    <row r="113" spans="2:8" x14ac:dyDescent="0.2">
      <c r="B113" s="3" t="s">
        <v>102</v>
      </c>
      <c r="C113" s="3">
        <v>450</v>
      </c>
      <c r="D113" s="3" t="s">
        <v>174</v>
      </c>
      <c r="E113" s="3">
        <v>33846</v>
      </c>
      <c r="F113" s="3"/>
      <c r="G113" s="3"/>
      <c r="H113" s="3"/>
    </row>
    <row r="114" spans="2:8" x14ac:dyDescent="0.2">
      <c r="B114" s="3" t="s">
        <v>189</v>
      </c>
      <c r="C114" s="3">
        <v>811</v>
      </c>
      <c r="D114" s="3" t="s">
        <v>174</v>
      </c>
      <c r="E114" s="3">
        <v>2.02</v>
      </c>
      <c r="F114" s="3" t="s">
        <v>217</v>
      </c>
      <c r="G114" s="3"/>
      <c r="H114" s="3"/>
    </row>
    <row r="115" spans="2:8" x14ac:dyDescent="0.2">
      <c r="B115" s="3" t="s">
        <v>103</v>
      </c>
      <c r="C115" s="3">
        <v>241</v>
      </c>
      <c r="D115" s="3" t="s">
        <v>173</v>
      </c>
      <c r="E115" s="3">
        <v>1564000</v>
      </c>
      <c r="F115" s="3"/>
      <c r="G115" s="3"/>
      <c r="H115" s="3"/>
    </row>
    <row r="116" spans="2:8" x14ac:dyDescent="0.2">
      <c r="B116" s="3" t="s">
        <v>104</v>
      </c>
      <c r="C116" s="3">
        <v>346</v>
      </c>
      <c r="D116" s="3" t="s">
        <v>175</v>
      </c>
      <c r="E116" s="3">
        <v>446550</v>
      </c>
      <c r="F116" s="3"/>
      <c r="G116" s="3"/>
      <c r="H116" s="3"/>
    </row>
    <row r="117" spans="2:8" x14ac:dyDescent="0.2">
      <c r="B117" s="3" t="s">
        <v>105</v>
      </c>
      <c r="C117" s="3">
        <v>1032</v>
      </c>
      <c r="D117" s="3" t="s">
        <v>175</v>
      </c>
      <c r="E117" s="3">
        <v>801590</v>
      </c>
      <c r="F117" s="3"/>
      <c r="G117" s="3"/>
      <c r="H117" s="3"/>
    </row>
    <row r="118" spans="2:8" x14ac:dyDescent="0.2">
      <c r="B118" s="3" t="s">
        <v>106</v>
      </c>
      <c r="C118" s="3">
        <v>2091</v>
      </c>
      <c r="D118" s="3" t="s">
        <v>173</v>
      </c>
      <c r="E118" s="3">
        <v>676575</v>
      </c>
      <c r="F118" s="3"/>
      <c r="G118" s="3"/>
      <c r="H118" s="3"/>
    </row>
    <row r="119" spans="2:8" x14ac:dyDescent="0.2">
      <c r="B119" s="3" t="s">
        <v>107</v>
      </c>
      <c r="C119" s="3">
        <v>285</v>
      </c>
      <c r="D119" s="3" t="s">
        <v>175</v>
      </c>
      <c r="E119" s="3">
        <v>825419</v>
      </c>
      <c r="F119" s="3"/>
      <c r="G119" s="3"/>
      <c r="H119" s="3"/>
    </row>
    <row r="120" spans="2:8" x14ac:dyDescent="0.2">
      <c r="B120" s="3" t="s">
        <v>190</v>
      </c>
      <c r="C120" s="3">
        <v>2020</v>
      </c>
      <c r="D120" s="3" t="s">
        <v>177</v>
      </c>
      <c r="E120" s="3">
        <v>20.98</v>
      </c>
      <c r="F120" s="3" t="s">
        <v>219</v>
      </c>
      <c r="G120" s="3"/>
      <c r="H120" s="3"/>
    </row>
    <row r="121" spans="2:8" x14ac:dyDescent="0.2">
      <c r="B121" s="3" t="s">
        <v>108</v>
      </c>
      <c r="C121" s="3">
        <v>1500</v>
      </c>
      <c r="D121" s="3" t="s">
        <v>173</v>
      </c>
      <c r="E121" s="3">
        <v>147181</v>
      </c>
      <c r="F121" s="3"/>
      <c r="G121" s="3"/>
      <c r="H121" s="3"/>
    </row>
    <row r="122" spans="2:8" x14ac:dyDescent="0.2">
      <c r="B122" s="3" t="s">
        <v>109</v>
      </c>
      <c r="C122" s="3">
        <v>778</v>
      </c>
      <c r="D122" s="3" t="s">
        <v>174</v>
      </c>
      <c r="E122" s="3">
        <v>42508</v>
      </c>
      <c r="F122" s="3"/>
      <c r="G122" s="3"/>
      <c r="H122" s="3"/>
    </row>
    <row r="123" spans="2:8" x14ac:dyDescent="0.2">
      <c r="B123" s="3" t="s">
        <v>110</v>
      </c>
      <c r="C123" s="3">
        <v>1732</v>
      </c>
      <c r="D123" s="3" t="s">
        <v>177</v>
      </c>
      <c r="E123" s="3">
        <v>268021</v>
      </c>
      <c r="F123" s="3"/>
      <c r="G123" s="3"/>
      <c r="H123" s="3"/>
    </row>
    <row r="124" spans="2:8" x14ac:dyDescent="0.2">
      <c r="B124" s="3" t="s">
        <v>111</v>
      </c>
      <c r="C124" s="3">
        <v>2391</v>
      </c>
      <c r="D124" s="3" t="s">
        <v>178</v>
      </c>
      <c r="E124" s="3">
        <v>130375</v>
      </c>
      <c r="F124" s="3"/>
      <c r="G124" s="3"/>
      <c r="H124" s="3"/>
    </row>
    <row r="125" spans="2:8" x14ac:dyDescent="0.2">
      <c r="B125" s="3" t="s">
        <v>112</v>
      </c>
      <c r="C125" s="3">
        <v>151</v>
      </c>
      <c r="D125" s="3" t="s">
        <v>175</v>
      </c>
      <c r="E125" s="3">
        <v>1268000</v>
      </c>
      <c r="F125" s="3"/>
      <c r="G125" s="3"/>
      <c r="H125" s="3"/>
    </row>
    <row r="126" spans="2:8" x14ac:dyDescent="0.2">
      <c r="B126" s="3" t="s">
        <v>113</v>
      </c>
      <c r="C126" s="3">
        <v>1150</v>
      </c>
      <c r="D126" s="3" t="s">
        <v>175</v>
      </c>
      <c r="E126" s="3">
        <v>923763</v>
      </c>
      <c r="F126" s="3"/>
      <c r="G126" s="3"/>
      <c r="H126" s="3"/>
    </row>
    <row r="127" spans="2:8" x14ac:dyDescent="0.2">
      <c r="B127" s="3" t="s">
        <v>115</v>
      </c>
      <c r="C127" s="3">
        <v>1054</v>
      </c>
      <c r="D127" s="3" t="s">
        <v>173</v>
      </c>
      <c r="E127" s="3">
        <v>120538</v>
      </c>
      <c r="F127" s="3"/>
      <c r="G127" s="3"/>
      <c r="H127" s="3"/>
    </row>
    <row r="128" spans="2:8" x14ac:dyDescent="0.2">
      <c r="B128" s="3" t="s">
        <v>114</v>
      </c>
      <c r="C128" s="3">
        <v>1414</v>
      </c>
      <c r="D128" s="3" t="s">
        <v>174</v>
      </c>
      <c r="E128" s="3">
        <v>385203</v>
      </c>
      <c r="F128" s="3"/>
      <c r="G128" s="3"/>
      <c r="H128" s="3"/>
    </row>
    <row r="129" spans="2:8" x14ac:dyDescent="0.2">
      <c r="B129" s="3" t="s">
        <v>116</v>
      </c>
      <c r="C129" s="3">
        <v>125</v>
      </c>
      <c r="D129" s="3" t="s">
        <v>173</v>
      </c>
      <c r="E129" s="3">
        <v>309501</v>
      </c>
      <c r="F129" s="3"/>
      <c r="G129" s="3"/>
      <c r="H129" s="3"/>
    </row>
    <row r="130" spans="2:8" x14ac:dyDescent="0.2">
      <c r="B130" s="3" t="s">
        <v>117</v>
      </c>
      <c r="C130" s="3">
        <v>494</v>
      </c>
      <c r="D130" s="3" t="s">
        <v>173</v>
      </c>
      <c r="E130" s="3">
        <v>881913</v>
      </c>
      <c r="F130" s="3"/>
      <c r="G130" s="3"/>
      <c r="H130" s="3"/>
    </row>
    <row r="131" spans="2:8" x14ac:dyDescent="0.2">
      <c r="B131" s="3" t="s">
        <v>191</v>
      </c>
      <c r="C131" s="3">
        <v>3620</v>
      </c>
      <c r="D131" s="3" t="s">
        <v>177</v>
      </c>
      <c r="E131" s="3">
        <v>458.4</v>
      </c>
      <c r="F131" s="3" t="s">
        <v>220</v>
      </c>
      <c r="G131" s="3"/>
      <c r="H131" s="3"/>
    </row>
    <row r="132" spans="2:8" x14ac:dyDescent="0.2">
      <c r="B132" s="3" t="s">
        <v>118</v>
      </c>
      <c r="C132" s="3">
        <v>2692</v>
      </c>
      <c r="D132" s="3" t="s">
        <v>178</v>
      </c>
      <c r="E132" s="3">
        <v>75517</v>
      </c>
      <c r="F132" s="3"/>
      <c r="G132" s="3"/>
      <c r="H132" s="3"/>
    </row>
    <row r="133" spans="2:8" x14ac:dyDescent="0.2">
      <c r="B133" s="3" t="s">
        <v>119</v>
      </c>
      <c r="C133" s="3">
        <v>3142</v>
      </c>
      <c r="D133" s="3" t="s">
        <v>177</v>
      </c>
      <c r="E133" s="3">
        <v>462840</v>
      </c>
      <c r="F133" s="3"/>
      <c r="G133" s="3"/>
      <c r="H133" s="3"/>
    </row>
    <row r="134" spans="2:8" x14ac:dyDescent="0.2">
      <c r="B134" s="3" t="s">
        <v>120</v>
      </c>
      <c r="C134" s="3">
        <v>1130</v>
      </c>
      <c r="D134" s="3" t="s">
        <v>176</v>
      </c>
      <c r="E134" s="3">
        <v>406752</v>
      </c>
      <c r="F134" s="3"/>
      <c r="G134" s="3"/>
      <c r="H134" s="3"/>
    </row>
    <row r="135" spans="2:8" x14ac:dyDescent="0.2">
      <c r="B135" s="3" t="s">
        <v>121</v>
      </c>
      <c r="C135" s="3">
        <v>1738</v>
      </c>
      <c r="D135" s="3" t="s">
        <v>176</v>
      </c>
      <c r="E135" s="3">
        <v>1285000</v>
      </c>
      <c r="F135" s="3"/>
      <c r="G135" s="3"/>
      <c r="H135" s="3"/>
    </row>
    <row r="136" spans="2:8" x14ac:dyDescent="0.2">
      <c r="B136" s="3" t="s">
        <v>122</v>
      </c>
      <c r="C136" s="3">
        <v>2348</v>
      </c>
      <c r="D136" s="3" t="s">
        <v>173</v>
      </c>
      <c r="E136" s="3">
        <v>300000</v>
      </c>
      <c r="F136" s="3"/>
      <c r="G136" s="3"/>
      <c r="H136" s="3"/>
    </row>
    <row r="137" spans="2:8" x14ac:dyDescent="0.2">
      <c r="B137" s="3" t="s">
        <v>123</v>
      </c>
      <c r="C137" s="3">
        <v>600</v>
      </c>
      <c r="D137" s="3" t="s">
        <v>174</v>
      </c>
      <c r="E137" s="3">
        <v>312679</v>
      </c>
      <c r="F137" s="3"/>
      <c r="G137" s="3"/>
      <c r="H137" s="3"/>
    </row>
    <row r="138" spans="2:8" x14ac:dyDescent="0.2">
      <c r="B138" s="3" t="s">
        <v>124</v>
      </c>
      <c r="C138" s="3">
        <v>854</v>
      </c>
      <c r="D138" s="3" t="s">
        <v>174</v>
      </c>
      <c r="E138" s="3">
        <v>92212</v>
      </c>
      <c r="F138" s="3"/>
      <c r="G138" s="3"/>
      <c r="H138" s="3"/>
    </row>
    <row r="139" spans="2:8" x14ac:dyDescent="0.2">
      <c r="B139" s="3" t="s">
        <v>125</v>
      </c>
      <c r="C139" s="3">
        <v>74</v>
      </c>
      <c r="D139" s="3" t="s">
        <v>173</v>
      </c>
      <c r="E139" s="3">
        <v>11571</v>
      </c>
      <c r="F139" s="3"/>
      <c r="G139" s="3"/>
      <c r="H139" s="3"/>
    </row>
    <row r="140" spans="2:8" x14ac:dyDescent="0.2">
      <c r="B140" s="3" t="s">
        <v>126</v>
      </c>
      <c r="C140" s="3">
        <v>637</v>
      </c>
      <c r="D140" s="3" t="s">
        <v>174</v>
      </c>
      <c r="E140" s="3">
        <v>238397</v>
      </c>
      <c r="F140" s="3"/>
      <c r="G140" s="3"/>
      <c r="H140" s="3"/>
    </row>
    <row r="141" spans="2:8" x14ac:dyDescent="0.2">
      <c r="B141" s="3" t="s">
        <v>127</v>
      </c>
      <c r="C141" s="3">
        <v>460</v>
      </c>
      <c r="D141" s="3" t="s">
        <v>179</v>
      </c>
      <c r="E141" s="3">
        <v>17100000</v>
      </c>
      <c r="F141" s="3"/>
      <c r="G141" s="3"/>
      <c r="H141" s="3"/>
    </row>
    <row r="142" spans="2:8" x14ac:dyDescent="0.2">
      <c r="B142" s="3" t="s">
        <v>128</v>
      </c>
      <c r="C142" s="3">
        <v>1212</v>
      </c>
      <c r="D142" s="3" t="s">
        <v>175</v>
      </c>
      <c r="E142" s="3">
        <v>26338</v>
      </c>
      <c r="F142" s="3"/>
      <c r="G142" s="3"/>
      <c r="H142" s="3"/>
    </row>
    <row r="143" spans="2:8" x14ac:dyDescent="0.2">
      <c r="B143" s="3" t="s">
        <v>193</v>
      </c>
      <c r="C143" s="3">
        <v>2800</v>
      </c>
      <c r="D143" s="3" t="s">
        <v>177</v>
      </c>
      <c r="E143" s="3">
        <v>2841</v>
      </c>
      <c r="F143" s="3" t="s">
        <v>221</v>
      </c>
      <c r="G143" s="3"/>
      <c r="H143" s="3"/>
    </row>
    <row r="144" spans="2:8" x14ac:dyDescent="0.2">
      <c r="B144" s="3" t="s">
        <v>194</v>
      </c>
      <c r="C144" s="3">
        <v>805</v>
      </c>
      <c r="D144" s="3" t="s">
        <v>174</v>
      </c>
      <c r="E144" s="3">
        <v>61.2</v>
      </c>
      <c r="F144" s="3" t="s">
        <v>222</v>
      </c>
      <c r="G144" s="3"/>
      <c r="H144" s="3"/>
    </row>
    <row r="145" spans="2:8" x14ac:dyDescent="0.2">
      <c r="B145" s="3" t="s">
        <v>129</v>
      </c>
      <c r="C145" s="3">
        <v>59</v>
      </c>
      <c r="D145" s="3" t="s">
        <v>173</v>
      </c>
      <c r="E145" s="3">
        <v>2150000</v>
      </c>
      <c r="F145" s="3"/>
      <c r="G145" s="3"/>
      <c r="H145" s="3"/>
    </row>
    <row r="146" spans="2:8" x14ac:dyDescent="0.2">
      <c r="B146" s="3" t="s">
        <v>130</v>
      </c>
      <c r="C146" s="3">
        <v>686</v>
      </c>
      <c r="D146" s="3" t="s">
        <v>175</v>
      </c>
      <c r="E146" s="3">
        <v>196712</v>
      </c>
      <c r="F146" s="3"/>
      <c r="G146" s="3"/>
      <c r="H146" s="3"/>
    </row>
    <row r="147" spans="2:8" x14ac:dyDescent="0.2">
      <c r="B147" s="3" t="s">
        <v>195</v>
      </c>
      <c r="C147" s="3">
        <f>(695+600)/2</f>
        <v>647.5</v>
      </c>
      <c r="D147" s="3" t="s">
        <v>174</v>
      </c>
      <c r="E147" s="3">
        <f>88361+13812</f>
        <v>102173</v>
      </c>
      <c r="F147" s="3" t="s">
        <v>206</v>
      </c>
      <c r="G147" s="3">
        <f>(695+600)/2</f>
        <v>647.5</v>
      </c>
      <c r="H147" s="3" t="s">
        <v>223</v>
      </c>
    </row>
    <row r="148" spans="2:8" x14ac:dyDescent="0.2">
      <c r="B148" s="3" t="s">
        <v>131</v>
      </c>
      <c r="C148" s="3">
        <v>2330</v>
      </c>
      <c r="D148" s="3" t="s">
        <v>175</v>
      </c>
      <c r="E148" s="3">
        <v>458.4</v>
      </c>
      <c r="F148" s="3"/>
      <c r="G148" s="3"/>
      <c r="H148" s="3"/>
    </row>
    <row r="149" spans="2:8" x14ac:dyDescent="0.2">
      <c r="B149" s="3" t="s">
        <v>132</v>
      </c>
      <c r="C149" s="3">
        <v>2526</v>
      </c>
      <c r="D149" s="3" t="s">
        <v>175</v>
      </c>
      <c r="E149" s="3">
        <v>71740</v>
      </c>
      <c r="F149" s="3"/>
      <c r="G149" s="3"/>
      <c r="H149" s="3"/>
    </row>
    <row r="150" spans="2:8" x14ac:dyDescent="0.2">
      <c r="B150" s="3" t="s">
        <v>133</v>
      </c>
      <c r="C150" s="3">
        <v>2497</v>
      </c>
      <c r="D150" s="3" t="s">
        <v>173</v>
      </c>
      <c r="E150" s="3">
        <v>721.5</v>
      </c>
      <c r="F150" s="3"/>
      <c r="G150" s="3"/>
      <c r="H150" s="3"/>
    </row>
    <row r="151" spans="2:8" x14ac:dyDescent="0.2">
      <c r="B151" s="3" t="s">
        <v>134</v>
      </c>
      <c r="C151" s="3">
        <v>824</v>
      </c>
      <c r="D151" s="3" t="s">
        <v>174</v>
      </c>
      <c r="E151" s="3">
        <v>49035</v>
      </c>
      <c r="F151" s="3"/>
      <c r="G151" s="3"/>
      <c r="H151" s="3"/>
    </row>
    <row r="152" spans="2:8" x14ac:dyDescent="0.2">
      <c r="B152" s="3" t="s">
        <v>135</v>
      </c>
      <c r="C152" s="3">
        <v>1162</v>
      </c>
      <c r="D152" s="3" t="s">
        <v>174</v>
      </c>
      <c r="E152" s="3">
        <v>20273</v>
      </c>
      <c r="F152" s="3"/>
      <c r="G152" s="3"/>
      <c r="H152" s="3"/>
    </row>
    <row r="153" spans="2:8" x14ac:dyDescent="0.2">
      <c r="B153" s="3" t="s">
        <v>136</v>
      </c>
      <c r="C153" s="3">
        <v>3028</v>
      </c>
      <c r="D153" s="3" t="s">
        <v>177</v>
      </c>
      <c r="E153" s="3">
        <v>28399</v>
      </c>
      <c r="F153" s="3"/>
      <c r="G153" s="3"/>
      <c r="H153" s="3"/>
    </row>
    <row r="154" spans="2:8" x14ac:dyDescent="0.2">
      <c r="B154" s="3" t="s">
        <v>137</v>
      </c>
      <c r="C154" s="3">
        <v>282</v>
      </c>
      <c r="D154" s="3" t="s">
        <v>175</v>
      </c>
      <c r="E154" s="3">
        <v>637655</v>
      </c>
      <c r="F154" s="3"/>
      <c r="G154" s="3"/>
      <c r="H154" s="3"/>
    </row>
    <row r="155" spans="2:8" x14ac:dyDescent="0.2">
      <c r="B155" s="3" t="s">
        <v>138</v>
      </c>
      <c r="C155" s="3">
        <v>495</v>
      </c>
      <c r="D155" s="3" t="s">
        <v>175</v>
      </c>
      <c r="E155" s="3">
        <v>1220000</v>
      </c>
      <c r="F155" s="3"/>
      <c r="G155" s="3"/>
      <c r="H155" s="3"/>
    </row>
    <row r="156" spans="2:8" x14ac:dyDescent="0.2">
      <c r="B156" s="3" t="s">
        <v>139</v>
      </c>
      <c r="C156" s="3">
        <v>636</v>
      </c>
      <c r="D156" s="3" t="s">
        <v>174</v>
      </c>
      <c r="E156" s="3">
        <v>505990</v>
      </c>
      <c r="F156" s="3"/>
      <c r="G156" s="3"/>
      <c r="H156" s="3"/>
    </row>
    <row r="157" spans="2:8" x14ac:dyDescent="0.2">
      <c r="B157" s="3" t="s">
        <v>140</v>
      </c>
      <c r="C157" s="3">
        <v>1712</v>
      </c>
      <c r="D157" s="3" t="s">
        <v>173</v>
      </c>
      <c r="E157" s="3">
        <v>65610</v>
      </c>
      <c r="F157" s="3"/>
      <c r="G157" s="3"/>
      <c r="H157" s="3"/>
    </row>
    <row r="158" spans="2:8" x14ac:dyDescent="0.2">
      <c r="B158" s="3" t="s">
        <v>141</v>
      </c>
      <c r="C158" s="3">
        <v>1427</v>
      </c>
      <c r="D158" s="3" t="s">
        <v>178</v>
      </c>
      <c r="E158" s="3">
        <v>269.39999999999998</v>
      </c>
      <c r="F158" s="3"/>
      <c r="G158" s="3"/>
      <c r="H158" s="3"/>
    </row>
    <row r="159" spans="2:8" x14ac:dyDescent="0.2">
      <c r="B159" s="3" t="s">
        <v>142</v>
      </c>
      <c r="C159" s="3">
        <v>2301</v>
      </c>
      <c r="D159" s="3" t="s">
        <v>178</v>
      </c>
      <c r="E159" s="3">
        <v>617</v>
      </c>
      <c r="F159" s="3"/>
      <c r="G159" s="3"/>
      <c r="H159" s="3"/>
    </row>
    <row r="160" spans="2:8" x14ac:dyDescent="0.2">
      <c r="B160" s="3" t="s">
        <v>143</v>
      </c>
      <c r="C160" s="3">
        <v>1583</v>
      </c>
      <c r="D160" s="3" t="s">
        <v>178</v>
      </c>
      <c r="E160" s="3">
        <v>389</v>
      </c>
      <c r="F160" s="3"/>
      <c r="G160" s="3"/>
      <c r="H160" s="3"/>
    </row>
    <row r="161" spans="2:8" x14ac:dyDescent="0.2">
      <c r="B161" s="3" t="s">
        <v>144</v>
      </c>
      <c r="C161" s="3">
        <v>416</v>
      </c>
      <c r="D161" s="3" t="s">
        <v>175</v>
      </c>
      <c r="E161" s="3">
        <v>1886000</v>
      </c>
      <c r="F161" s="3"/>
      <c r="G161" s="3"/>
      <c r="H161" s="3"/>
    </row>
    <row r="162" spans="2:8" x14ac:dyDescent="0.2">
      <c r="B162" s="3" t="s">
        <v>201</v>
      </c>
      <c r="C162" s="3">
        <v>953</v>
      </c>
      <c r="D162" s="3" t="s">
        <v>175</v>
      </c>
      <c r="E162" s="3">
        <v>619745</v>
      </c>
      <c r="F162" s="3" t="s">
        <v>224</v>
      </c>
      <c r="G162" s="3"/>
      <c r="H162" s="3"/>
    </row>
    <row r="163" spans="2:8" x14ac:dyDescent="0.2">
      <c r="B163" s="3" t="s">
        <v>145</v>
      </c>
      <c r="C163" s="3">
        <v>2331</v>
      </c>
      <c r="D163" s="3" t="s">
        <v>176</v>
      </c>
      <c r="E163" s="3">
        <v>163821</v>
      </c>
      <c r="F163" s="3"/>
      <c r="G163" s="3"/>
      <c r="H163" s="3"/>
    </row>
    <row r="164" spans="2:8" x14ac:dyDescent="0.2">
      <c r="B164" s="3" t="s">
        <v>146</v>
      </c>
      <c r="C164" s="3">
        <v>788</v>
      </c>
      <c r="D164" s="3" t="s">
        <v>175</v>
      </c>
      <c r="E164" s="3">
        <v>17363</v>
      </c>
      <c r="F164" s="3"/>
      <c r="G164" s="3"/>
      <c r="H164" s="3"/>
    </row>
    <row r="165" spans="2:8" x14ac:dyDescent="0.2">
      <c r="B165" s="3" t="s">
        <v>147</v>
      </c>
      <c r="C165" s="3">
        <v>624</v>
      </c>
      <c r="D165" s="3" t="s">
        <v>174</v>
      </c>
      <c r="E165" s="3">
        <v>450295</v>
      </c>
      <c r="F165" s="3"/>
      <c r="G165" s="3"/>
      <c r="H165" s="3"/>
    </row>
    <row r="166" spans="2:8" x14ac:dyDescent="0.2">
      <c r="B166" s="3" t="s">
        <v>148</v>
      </c>
      <c r="C166" s="3">
        <v>1537</v>
      </c>
      <c r="D166" s="3" t="s">
        <v>174</v>
      </c>
      <c r="E166" s="3">
        <v>41285</v>
      </c>
      <c r="F166" s="3"/>
      <c r="G166" s="3"/>
      <c r="H166" s="3"/>
    </row>
    <row r="167" spans="2:8" x14ac:dyDescent="0.2">
      <c r="B167" s="3" t="s">
        <v>149</v>
      </c>
      <c r="C167" s="3">
        <v>252</v>
      </c>
      <c r="D167" s="3" t="s">
        <v>173</v>
      </c>
      <c r="E167" s="3">
        <v>185180</v>
      </c>
      <c r="F167" s="3"/>
      <c r="G167" s="3"/>
      <c r="H167" s="3"/>
    </row>
    <row r="168" spans="2:8" x14ac:dyDescent="0.2">
      <c r="B168" s="3" t="s">
        <v>150</v>
      </c>
      <c r="C168" s="3">
        <v>3200</v>
      </c>
      <c r="D168" s="3" t="s">
        <v>175</v>
      </c>
      <c r="E168" s="3">
        <v>1001</v>
      </c>
      <c r="F168" s="3"/>
      <c r="G168" s="3"/>
      <c r="H168" s="3"/>
    </row>
    <row r="169" spans="2:8" x14ac:dyDescent="0.2">
      <c r="B169" s="3" t="s">
        <v>180</v>
      </c>
      <c r="C169" s="3">
        <v>2500</v>
      </c>
      <c r="D169" s="3" t="s">
        <v>173</v>
      </c>
      <c r="E169" s="3">
        <v>36193</v>
      </c>
      <c r="F169" s="3" t="s">
        <v>225</v>
      </c>
      <c r="G169" s="3"/>
      <c r="H169" s="3"/>
    </row>
    <row r="170" spans="2:8" x14ac:dyDescent="0.2">
      <c r="B170" s="3" t="s">
        <v>151</v>
      </c>
      <c r="C170" s="3">
        <v>691</v>
      </c>
      <c r="D170" s="3" t="s">
        <v>173</v>
      </c>
      <c r="E170" s="3">
        <v>143100</v>
      </c>
      <c r="F170" s="3"/>
      <c r="G170" s="3"/>
      <c r="H170" s="3"/>
    </row>
    <row r="171" spans="2:8" x14ac:dyDescent="0.2">
      <c r="B171" s="3" t="s">
        <v>152</v>
      </c>
      <c r="C171" s="3">
        <v>1071</v>
      </c>
      <c r="D171" s="3" t="s">
        <v>175</v>
      </c>
      <c r="E171" s="3">
        <v>945087</v>
      </c>
      <c r="F171" s="3"/>
      <c r="G171" s="3"/>
      <c r="H171" s="3"/>
    </row>
    <row r="172" spans="2:8" x14ac:dyDescent="0.2">
      <c r="B172" s="3" t="s">
        <v>153</v>
      </c>
      <c r="C172" s="3">
        <v>1622</v>
      </c>
      <c r="D172" s="3" t="s">
        <v>173</v>
      </c>
      <c r="E172" s="3">
        <v>513120</v>
      </c>
      <c r="F172" s="3"/>
      <c r="G172" s="3"/>
      <c r="H172" s="3"/>
    </row>
    <row r="173" spans="2:8" x14ac:dyDescent="0.2">
      <c r="B173" s="3" t="s">
        <v>154</v>
      </c>
      <c r="C173" s="3">
        <v>1292</v>
      </c>
      <c r="D173" s="3" t="s">
        <v>178</v>
      </c>
      <c r="E173" s="3">
        <v>13878</v>
      </c>
      <c r="F173" s="3"/>
      <c r="G173" s="3"/>
      <c r="H173" s="3"/>
    </row>
    <row r="174" spans="2:8" x14ac:dyDescent="0.2">
      <c r="B174" s="3" t="s">
        <v>155</v>
      </c>
      <c r="C174" s="3">
        <v>836</v>
      </c>
      <c r="D174" s="3" t="s">
        <v>175</v>
      </c>
      <c r="E174" s="3">
        <v>11295</v>
      </c>
      <c r="F174" s="3"/>
      <c r="G174" s="3"/>
      <c r="H174" s="3"/>
    </row>
    <row r="175" spans="2:8" x14ac:dyDescent="0.2">
      <c r="B175" s="3" t="s">
        <v>156</v>
      </c>
      <c r="C175" s="3">
        <v>1168</v>
      </c>
      <c r="D175" s="3" t="s">
        <v>175</v>
      </c>
      <c r="E175" s="3">
        <v>56785</v>
      </c>
      <c r="F175" s="3"/>
      <c r="G175" s="3"/>
      <c r="H175" s="3"/>
    </row>
    <row r="176" spans="2:8" x14ac:dyDescent="0.2">
      <c r="B176" s="3" t="s">
        <v>196</v>
      </c>
      <c r="C176" s="3">
        <v>1700</v>
      </c>
      <c r="D176" s="3" t="s">
        <v>177</v>
      </c>
      <c r="E176" s="3">
        <v>748.5</v>
      </c>
      <c r="F176" s="3" t="s">
        <v>226</v>
      </c>
      <c r="G176" s="3"/>
      <c r="H176" s="3"/>
    </row>
    <row r="177" spans="2:8" x14ac:dyDescent="0.2">
      <c r="B177" s="3" t="s">
        <v>157</v>
      </c>
      <c r="C177" s="3">
        <v>2200</v>
      </c>
      <c r="D177" s="3" t="s">
        <v>176</v>
      </c>
      <c r="E177" s="3">
        <v>5131</v>
      </c>
      <c r="F177" s="3"/>
      <c r="G177" s="3"/>
      <c r="H177" s="3"/>
    </row>
    <row r="178" spans="2:8" x14ac:dyDescent="0.2">
      <c r="B178" s="3" t="s">
        <v>158</v>
      </c>
      <c r="C178" s="3">
        <v>207</v>
      </c>
      <c r="D178" s="3" t="s">
        <v>175</v>
      </c>
      <c r="E178" s="3">
        <v>163610</v>
      </c>
      <c r="F178" s="3"/>
      <c r="G178" s="3"/>
      <c r="H178" s="3"/>
    </row>
    <row r="179" spans="2:8" x14ac:dyDescent="0.2">
      <c r="B179" s="3" t="s">
        <v>159</v>
      </c>
      <c r="C179" s="3">
        <v>593</v>
      </c>
      <c r="D179" s="3" t="s">
        <v>174</v>
      </c>
      <c r="E179" s="3">
        <v>783562</v>
      </c>
      <c r="F179" s="3"/>
      <c r="G179" s="3"/>
      <c r="H179" s="3"/>
    </row>
    <row r="180" spans="2:8" x14ac:dyDescent="0.2">
      <c r="B180" s="3" t="s">
        <v>160</v>
      </c>
      <c r="C180" s="3">
        <v>161</v>
      </c>
      <c r="D180" s="3" t="s">
        <v>173</v>
      </c>
      <c r="E180" s="3">
        <v>491210</v>
      </c>
      <c r="F180" s="3"/>
      <c r="G180" s="3"/>
      <c r="H180" s="3"/>
    </row>
    <row r="181" spans="2:8" x14ac:dyDescent="0.2">
      <c r="B181" s="3" t="s">
        <v>197</v>
      </c>
      <c r="C181" s="3">
        <v>3483</v>
      </c>
      <c r="D181" s="3" t="s">
        <v>177</v>
      </c>
      <c r="E181" s="3">
        <v>25.9</v>
      </c>
      <c r="F181" s="3" t="s">
        <v>227</v>
      </c>
      <c r="G181" s="3"/>
      <c r="H181" s="3"/>
    </row>
    <row r="182" spans="2:8" x14ac:dyDescent="0.2">
      <c r="B182" s="3" t="s">
        <v>161</v>
      </c>
      <c r="C182" s="3">
        <v>1180</v>
      </c>
      <c r="D182" s="3" t="s">
        <v>175</v>
      </c>
      <c r="E182" s="3">
        <v>241037</v>
      </c>
      <c r="F182" s="3"/>
      <c r="G182" s="3"/>
      <c r="H182" s="3"/>
    </row>
    <row r="183" spans="2:8" x14ac:dyDescent="0.2">
      <c r="B183" s="3" t="s">
        <v>162</v>
      </c>
      <c r="C183" s="3">
        <v>1875</v>
      </c>
      <c r="D183" s="3" t="s">
        <v>174</v>
      </c>
      <c r="E183" s="3">
        <v>603628</v>
      </c>
      <c r="F183" s="3"/>
      <c r="G183" s="3"/>
      <c r="H183" s="3"/>
    </row>
    <row r="184" spans="2:8" x14ac:dyDescent="0.2">
      <c r="B184" s="3" t="s">
        <v>163</v>
      </c>
      <c r="C184" s="3">
        <v>78</v>
      </c>
      <c r="D184" s="3" t="s">
        <v>173</v>
      </c>
      <c r="E184" s="3">
        <v>83600</v>
      </c>
      <c r="F184" s="3"/>
      <c r="G184" s="3"/>
      <c r="H184" s="3"/>
    </row>
    <row r="185" spans="2:8" x14ac:dyDescent="0.2">
      <c r="B185" s="3" t="s">
        <v>164</v>
      </c>
      <c r="C185" s="3">
        <v>1220</v>
      </c>
      <c r="D185" s="3" t="s">
        <v>174</v>
      </c>
      <c r="E185" s="3">
        <v>242495</v>
      </c>
      <c r="F185" s="3"/>
      <c r="G185" s="3"/>
      <c r="H185" s="3"/>
    </row>
    <row r="186" spans="2:8" x14ac:dyDescent="0.2">
      <c r="B186" s="3" t="s">
        <v>165</v>
      </c>
      <c r="C186" s="3">
        <v>715</v>
      </c>
      <c r="D186" s="3" t="s">
        <v>178</v>
      </c>
      <c r="E186" s="3">
        <v>9834000</v>
      </c>
      <c r="F186" s="3"/>
      <c r="G186" s="3"/>
      <c r="H186" s="3"/>
    </row>
    <row r="187" spans="2:8" x14ac:dyDescent="0.2">
      <c r="B187" s="3" t="s">
        <v>166</v>
      </c>
      <c r="C187" s="3">
        <v>1265</v>
      </c>
      <c r="D187" s="3" t="s">
        <v>176</v>
      </c>
      <c r="E187" s="3">
        <v>176215</v>
      </c>
      <c r="F187" s="3"/>
      <c r="G187" s="3"/>
      <c r="H187" s="3"/>
    </row>
    <row r="188" spans="2:8" x14ac:dyDescent="0.2">
      <c r="B188" s="3" t="s">
        <v>167</v>
      </c>
      <c r="C188" s="3">
        <v>206</v>
      </c>
      <c r="D188" s="3" t="s">
        <v>173</v>
      </c>
      <c r="E188" s="3">
        <v>447400</v>
      </c>
      <c r="F188" s="3"/>
      <c r="G188" s="3"/>
      <c r="H188" s="3"/>
    </row>
    <row r="189" spans="2:8" x14ac:dyDescent="0.2">
      <c r="B189" s="3" t="s">
        <v>198</v>
      </c>
      <c r="C189" s="3">
        <v>3980</v>
      </c>
      <c r="D189" s="3" t="s">
        <v>177</v>
      </c>
      <c r="E189" s="3">
        <v>12199</v>
      </c>
      <c r="F189" s="3" t="s">
        <v>228</v>
      </c>
      <c r="G189" s="3"/>
      <c r="H189" s="3"/>
    </row>
    <row r="190" spans="2:8" x14ac:dyDescent="0.2">
      <c r="B190" s="3" t="s">
        <v>199</v>
      </c>
      <c r="C190" s="3">
        <v>258.39999999999998</v>
      </c>
      <c r="D190" s="3" t="s">
        <v>174</v>
      </c>
      <c r="E190" s="3">
        <v>0.44</v>
      </c>
      <c r="F190" s="3" t="s">
        <v>229</v>
      </c>
      <c r="G190" s="3"/>
      <c r="H190" s="3"/>
    </row>
    <row r="191" spans="2:8" x14ac:dyDescent="0.2">
      <c r="B191" s="3" t="s">
        <v>168</v>
      </c>
      <c r="C191" s="3">
        <v>1875</v>
      </c>
      <c r="D191" s="3" t="s">
        <v>176</v>
      </c>
      <c r="E191" s="3">
        <v>916445</v>
      </c>
      <c r="F191" s="3"/>
      <c r="G191" s="3"/>
      <c r="H191" s="3"/>
    </row>
    <row r="192" spans="2:8" x14ac:dyDescent="0.2">
      <c r="B192" s="3" t="s">
        <v>169</v>
      </c>
      <c r="C192" s="3">
        <v>1821</v>
      </c>
      <c r="D192" s="3" t="s">
        <v>173</v>
      </c>
      <c r="E192" s="3">
        <v>331210</v>
      </c>
      <c r="F192" s="3"/>
      <c r="G192" s="3"/>
      <c r="H192" s="3"/>
    </row>
    <row r="193" spans="2:8" x14ac:dyDescent="0.2">
      <c r="B193" s="3" t="s">
        <v>200</v>
      </c>
      <c r="C193" s="3">
        <v>127</v>
      </c>
      <c r="D193" s="3" t="s">
        <v>173</v>
      </c>
      <c r="E193" s="3">
        <v>527968</v>
      </c>
      <c r="F193" s="3" t="s">
        <v>230</v>
      </c>
      <c r="G193" s="3"/>
      <c r="H193" s="3"/>
    </row>
    <row r="194" spans="2:8" x14ac:dyDescent="0.2">
      <c r="B194" s="3" t="s">
        <v>170</v>
      </c>
      <c r="C194" s="3">
        <v>402</v>
      </c>
      <c r="D194" s="3" t="s">
        <v>173</v>
      </c>
      <c r="E194" s="3">
        <v>6220</v>
      </c>
      <c r="F194" s="3"/>
      <c r="G194" s="3"/>
      <c r="H194" s="3"/>
    </row>
    <row r="195" spans="2:8" x14ac:dyDescent="0.2">
      <c r="B195" s="3" t="s">
        <v>171</v>
      </c>
      <c r="C195" s="3">
        <v>1020</v>
      </c>
      <c r="D195" s="3" t="s">
        <v>175</v>
      </c>
      <c r="E195" s="3">
        <v>752618</v>
      </c>
      <c r="F195" s="3"/>
      <c r="G195" s="3"/>
      <c r="H195" s="3"/>
    </row>
    <row r="196" spans="2:8" x14ac:dyDescent="0.2">
      <c r="B196" s="3" t="s">
        <v>172</v>
      </c>
      <c r="C196" s="3">
        <v>657</v>
      </c>
      <c r="D196" s="3" t="s">
        <v>175</v>
      </c>
      <c r="E196" s="3">
        <v>390757</v>
      </c>
      <c r="F196" s="3"/>
      <c r="G196" s="3"/>
      <c r="H196" s="3"/>
    </row>
    <row r="217" spans="3:9" x14ac:dyDescent="0.2">
      <c r="G217" s="5">
        <v>0.55000000000000004</v>
      </c>
      <c r="H217" t="s">
        <v>236</v>
      </c>
      <c r="I217" t="s">
        <v>237</v>
      </c>
    </row>
    <row r="218" spans="3:9" x14ac:dyDescent="0.2">
      <c r="C218" t="s">
        <v>173</v>
      </c>
      <c r="D218" s="3">
        <v>700.86956399999997</v>
      </c>
      <c r="G218">
        <f>D218*$G$217</f>
        <v>385.47826020000002</v>
      </c>
      <c r="H218" s="6">
        <v>4.5999999999999996</v>
      </c>
      <c r="I218">
        <v>5.9</v>
      </c>
    </row>
    <row r="219" spans="3:9" x14ac:dyDescent="0.2">
      <c r="C219" t="s">
        <v>175</v>
      </c>
      <c r="D219">
        <v>667.66862800000001</v>
      </c>
      <c r="G219">
        <f t="shared" ref="G219:G222" si="0">D219*$G$217</f>
        <v>367.21774540000001</v>
      </c>
      <c r="H219">
        <v>4.3</v>
      </c>
      <c r="I219">
        <v>5.7</v>
      </c>
    </row>
    <row r="220" spans="3:9" x14ac:dyDescent="0.2">
      <c r="C220" t="s">
        <v>174</v>
      </c>
      <c r="D220">
        <v>729.05838500000004</v>
      </c>
      <c r="G220">
        <f t="shared" si="0"/>
        <v>400.98211175000006</v>
      </c>
      <c r="H220">
        <v>4.7</v>
      </c>
      <c r="I220">
        <v>6.1</v>
      </c>
    </row>
    <row r="221" spans="3:9" x14ac:dyDescent="0.2">
      <c r="C221" t="s">
        <v>178</v>
      </c>
      <c r="D221">
        <v>681.70522900000003</v>
      </c>
      <c r="G221">
        <f t="shared" si="0"/>
        <v>374.93787595000003</v>
      </c>
      <c r="H221">
        <v>4.3</v>
      </c>
      <c r="I221">
        <v>5.8</v>
      </c>
    </row>
    <row r="222" spans="3:9" x14ac:dyDescent="0.2">
      <c r="C222" t="s">
        <v>177</v>
      </c>
      <c r="D222">
        <v>733.250091</v>
      </c>
      <c r="G222">
        <f t="shared" si="0"/>
        <v>403.28755005000005</v>
      </c>
      <c r="H222">
        <v>4.8</v>
      </c>
      <c r="I222">
        <v>6.1</v>
      </c>
    </row>
    <row r="223" spans="3:9" x14ac:dyDescent="0.2">
      <c r="C223" t="s">
        <v>176</v>
      </c>
      <c r="D223">
        <v>1597.2873</v>
      </c>
      <c r="G223">
        <f>D223*$G$217</f>
        <v>878.508015</v>
      </c>
      <c r="H223">
        <v>10.4</v>
      </c>
      <c r="I223">
        <v>12.2</v>
      </c>
    </row>
    <row r="242" spans="6:6" x14ac:dyDescent="0.2">
      <c r="F242" t="s">
        <v>238</v>
      </c>
    </row>
    <row r="243" spans="6:6" x14ac:dyDescent="0.2">
      <c r="F243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6" workbookViewId="0">
      <selection activeCell="M52" sqref="M52"/>
    </sheetView>
  </sheetViews>
  <sheetFormatPr baseColWidth="10" defaultRowHeight="16" x14ac:dyDescent="0.2"/>
  <cols>
    <col min="5" max="5" width="10.5" customWidth="1"/>
    <col min="10" max="10" width="15.33203125" bestFit="1" customWidth="1"/>
    <col min="11" max="11" width="11.83203125" bestFit="1" customWidth="1"/>
    <col min="12" max="12" width="28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0</v>
      </c>
      <c r="B2" s="3">
        <v>327</v>
      </c>
      <c r="C2" s="3" t="s">
        <v>173</v>
      </c>
      <c r="D2" s="3">
        <v>652237</v>
      </c>
      <c r="J2">
        <f>(D2/$D$53)*100</f>
        <v>1.4690696063474697</v>
      </c>
      <c r="K2">
        <f>D2*1000000</f>
        <v>652237000000</v>
      </c>
      <c r="L2">
        <f>(K2*B2)</f>
        <v>213281499000000</v>
      </c>
    </row>
    <row r="3" spans="1:12" x14ac:dyDescent="0.2">
      <c r="A3" s="3" t="s">
        <v>6</v>
      </c>
      <c r="B3" s="3">
        <v>562</v>
      </c>
      <c r="C3" s="3" t="s">
        <v>173</v>
      </c>
      <c r="D3" s="3">
        <v>29.742999999999999</v>
      </c>
      <c r="J3">
        <f>(D3/$D$53)*100</f>
        <v>6.699181018800342E-5</v>
      </c>
      <c r="K3">
        <f t="shared" ref="K3:K49" si="0">D3*1000000</f>
        <v>29743000</v>
      </c>
      <c r="L3">
        <f t="shared" ref="L3:L49" si="1">(K3*B3)</f>
        <v>16715566000</v>
      </c>
    </row>
    <row r="4" spans="1:12" x14ac:dyDescent="0.2">
      <c r="A4" s="3" t="s">
        <v>9</v>
      </c>
      <c r="B4" s="3">
        <v>447</v>
      </c>
      <c r="C4" s="3" t="s">
        <v>173</v>
      </c>
      <c r="D4" s="3">
        <v>86600</v>
      </c>
      <c r="J4">
        <f t="shared" ref="J4:J35" si="2">(D4/$D$53)*100</f>
        <v>0.19505398790576259</v>
      </c>
      <c r="K4">
        <f t="shared" si="0"/>
        <v>86600000000</v>
      </c>
      <c r="L4">
        <f t="shared" si="1"/>
        <v>38710200000000</v>
      </c>
    </row>
    <row r="5" spans="1:12" x14ac:dyDescent="0.2">
      <c r="A5" s="3" t="s">
        <v>10</v>
      </c>
      <c r="B5" s="3">
        <v>83</v>
      </c>
      <c r="C5" s="3" t="s">
        <v>173</v>
      </c>
      <c r="D5" s="3">
        <v>765.3</v>
      </c>
      <c r="J5">
        <f t="shared" si="2"/>
        <v>1.723727678340417E-3</v>
      </c>
      <c r="K5">
        <f t="shared" si="0"/>
        <v>765300000</v>
      </c>
      <c r="L5">
        <f t="shared" si="1"/>
        <v>63519900000</v>
      </c>
    </row>
    <row r="6" spans="1:12" x14ac:dyDescent="0.2">
      <c r="A6" s="3" t="s">
        <v>11</v>
      </c>
      <c r="B6" s="3">
        <v>2666</v>
      </c>
      <c r="C6" s="3" t="s">
        <v>173</v>
      </c>
      <c r="D6" s="3">
        <v>147570</v>
      </c>
      <c r="J6">
        <f t="shared" si="2"/>
        <v>0.33238010387128625</v>
      </c>
      <c r="K6">
        <f t="shared" si="0"/>
        <v>147570000000</v>
      </c>
      <c r="L6">
        <f t="shared" si="1"/>
        <v>393421620000000</v>
      </c>
    </row>
    <row r="7" spans="1:12" x14ac:dyDescent="0.2">
      <c r="A7" s="3" t="s">
        <v>17</v>
      </c>
      <c r="B7" s="3">
        <v>2200</v>
      </c>
      <c r="C7" s="3" t="s">
        <v>173</v>
      </c>
      <c r="D7" s="3">
        <v>38394</v>
      </c>
      <c r="J7">
        <f t="shared" si="2"/>
        <v>8.6476937778912799E-2</v>
      </c>
      <c r="K7">
        <f t="shared" si="0"/>
        <v>38394000000</v>
      </c>
      <c r="L7">
        <f t="shared" si="1"/>
        <v>84466800000000</v>
      </c>
    </row>
    <row r="8" spans="1:12" x14ac:dyDescent="0.2">
      <c r="A8" s="3" t="s">
        <v>22</v>
      </c>
      <c r="B8" s="3">
        <v>2722</v>
      </c>
      <c r="C8" s="3" t="s">
        <v>173</v>
      </c>
      <c r="D8" s="3">
        <v>5765</v>
      </c>
      <c r="J8">
        <f t="shared" si="2"/>
        <v>1.2984829564396321E-2</v>
      </c>
      <c r="K8">
        <f t="shared" si="0"/>
        <v>5765000000</v>
      </c>
      <c r="L8">
        <f t="shared" si="1"/>
        <v>15692330000000</v>
      </c>
    </row>
    <row r="9" spans="1:12" x14ac:dyDescent="0.2">
      <c r="A9" s="3" t="s">
        <v>26</v>
      </c>
      <c r="B9" s="3">
        <v>1904</v>
      </c>
      <c r="C9" s="3" t="s">
        <v>173</v>
      </c>
      <c r="D9" s="3">
        <v>181035</v>
      </c>
      <c r="J9">
        <f t="shared" si="2"/>
        <v>0.40775518129930405</v>
      </c>
      <c r="K9">
        <f t="shared" si="0"/>
        <v>181035000000</v>
      </c>
      <c r="L9">
        <f t="shared" si="1"/>
        <v>344690640000000</v>
      </c>
    </row>
    <row r="10" spans="1:12" x14ac:dyDescent="0.2">
      <c r="A10" s="3" t="s">
        <v>33</v>
      </c>
      <c r="B10" s="3">
        <v>645</v>
      </c>
      <c r="C10" s="3" t="s">
        <v>173</v>
      </c>
      <c r="D10" s="3">
        <v>9597000</v>
      </c>
      <c r="J10">
        <f t="shared" si="2"/>
        <v>21.615855911450389</v>
      </c>
      <c r="K10">
        <f t="shared" si="0"/>
        <v>9597000000000</v>
      </c>
      <c r="L10">
        <f t="shared" si="1"/>
        <v>6190065000000000</v>
      </c>
    </row>
    <row r="11" spans="1:12" x14ac:dyDescent="0.2">
      <c r="A11" s="3" t="s">
        <v>183</v>
      </c>
      <c r="B11" s="3">
        <v>1200</v>
      </c>
      <c r="C11" s="3" t="s">
        <v>173</v>
      </c>
      <c r="D11" s="3">
        <v>15410</v>
      </c>
      <c r="E11" s="3" t="s">
        <v>211</v>
      </c>
      <c r="F11" t="s">
        <v>212</v>
      </c>
      <c r="J11">
        <f t="shared" si="2"/>
        <v>3.4708798540736739E-2</v>
      </c>
      <c r="K11">
        <f t="shared" si="0"/>
        <v>15410000000</v>
      </c>
      <c r="L11">
        <f t="shared" si="1"/>
        <v>18492000000000</v>
      </c>
    </row>
    <row r="12" spans="1:12" x14ac:dyDescent="0.2">
      <c r="A12" s="3" t="s">
        <v>57</v>
      </c>
      <c r="B12" s="3">
        <v>1026</v>
      </c>
      <c r="C12" s="3" t="s">
        <v>173</v>
      </c>
      <c r="D12" s="3">
        <v>153910</v>
      </c>
      <c r="J12">
        <f t="shared" si="2"/>
        <v>0.34666003785884436</v>
      </c>
      <c r="K12">
        <f t="shared" si="0"/>
        <v>153910000000</v>
      </c>
      <c r="L12">
        <f t="shared" si="1"/>
        <v>157911660000000</v>
      </c>
    </row>
    <row r="13" spans="1:12" x14ac:dyDescent="0.2">
      <c r="A13" s="3" t="s">
        <v>70</v>
      </c>
      <c r="B13" s="3">
        <v>1083</v>
      </c>
      <c r="C13" s="3" t="s">
        <v>173</v>
      </c>
      <c r="D13" s="3">
        <v>3287000</v>
      </c>
      <c r="J13">
        <f t="shared" si="2"/>
        <v>7.4034925894485184</v>
      </c>
      <c r="K13">
        <f t="shared" si="0"/>
        <v>3287000000000</v>
      </c>
      <c r="L13">
        <f t="shared" si="1"/>
        <v>3559821000000000</v>
      </c>
    </row>
    <row r="14" spans="1:12" x14ac:dyDescent="0.2">
      <c r="A14" s="3" t="s">
        <v>71</v>
      </c>
      <c r="B14" s="3">
        <v>2702</v>
      </c>
      <c r="C14" s="3" t="s">
        <v>173</v>
      </c>
      <c r="D14" s="3">
        <v>1905000</v>
      </c>
      <c r="J14">
        <f t="shared" si="2"/>
        <v>4.2907372628230691</v>
      </c>
      <c r="K14">
        <f t="shared" si="0"/>
        <v>1905000000000</v>
      </c>
      <c r="L14">
        <f t="shared" si="1"/>
        <v>5147310000000000</v>
      </c>
    </row>
    <row r="15" spans="1:12" x14ac:dyDescent="0.2">
      <c r="A15" s="3" t="s">
        <v>72</v>
      </c>
      <c r="B15" s="3">
        <v>228</v>
      </c>
      <c r="C15" s="3" t="s">
        <v>173</v>
      </c>
      <c r="D15" s="3">
        <v>1648000</v>
      </c>
      <c r="J15">
        <f t="shared" si="2"/>
        <v>3.711881894557699</v>
      </c>
      <c r="K15">
        <f t="shared" si="0"/>
        <v>1648000000000</v>
      </c>
      <c r="L15">
        <f t="shared" si="1"/>
        <v>375744000000000</v>
      </c>
    </row>
    <row r="16" spans="1:12" x14ac:dyDescent="0.2">
      <c r="A16" s="3" t="s">
        <v>73</v>
      </c>
      <c r="B16" s="3">
        <v>216</v>
      </c>
      <c r="C16" s="3" t="s">
        <v>173</v>
      </c>
      <c r="D16" s="3">
        <v>437072</v>
      </c>
      <c r="J16">
        <f t="shared" si="2"/>
        <v>0.98444153120031719</v>
      </c>
      <c r="K16">
        <f t="shared" si="0"/>
        <v>437072000000</v>
      </c>
      <c r="L16">
        <f t="shared" si="1"/>
        <v>94407552000000</v>
      </c>
    </row>
    <row r="17" spans="1:12" x14ac:dyDescent="0.2">
      <c r="A17" s="3" t="s">
        <v>75</v>
      </c>
      <c r="B17" s="3">
        <v>435</v>
      </c>
      <c r="C17" s="3" t="s">
        <v>173</v>
      </c>
      <c r="D17" s="3">
        <v>20770</v>
      </c>
      <c r="J17">
        <f t="shared" si="2"/>
        <v>4.6781424120123434E-2</v>
      </c>
      <c r="K17">
        <f t="shared" si="0"/>
        <v>20770000000</v>
      </c>
      <c r="L17">
        <f t="shared" si="1"/>
        <v>9034950000000</v>
      </c>
    </row>
    <row r="18" spans="1:12" x14ac:dyDescent="0.2">
      <c r="A18" s="3" t="s">
        <v>78</v>
      </c>
      <c r="B18" s="3">
        <v>1668</v>
      </c>
      <c r="C18" s="3" t="s">
        <v>173</v>
      </c>
      <c r="D18" s="3">
        <v>377972</v>
      </c>
      <c r="J18">
        <f t="shared" si="2"/>
        <v>0.85132732005446765</v>
      </c>
      <c r="K18">
        <f t="shared" si="0"/>
        <v>377972000000</v>
      </c>
      <c r="L18">
        <f>(K18*B18)</f>
        <v>630457296000000</v>
      </c>
    </row>
    <row r="19" spans="1:12" x14ac:dyDescent="0.2">
      <c r="A19" s="3" t="s">
        <v>79</v>
      </c>
      <c r="B19" s="3">
        <v>111</v>
      </c>
      <c r="C19" s="3" t="s">
        <v>173</v>
      </c>
      <c r="D19" s="3">
        <v>89342</v>
      </c>
      <c r="J19">
        <f t="shared" si="2"/>
        <v>0.20122994673760558</v>
      </c>
      <c r="K19">
        <f t="shared" si="0"/>
        <v>89342000000</v>
      </c>
      <c r="L19">
        <f t="shared" si="1"/>
        <v>9916962000000</v>
      </c>
    </row>
    <row r="20" spans="1:12" x14ac:dyDescent="0.2">
      <c r="A20" s="3" t="s">
        <v>80</v>
      </c>
      <c r="B20" s="3">
        <v>250</v>
      </c>
      <c r="C20" s="3" t="s">
        <v>173</v>
      </c>
      <c r="D20" s="3">
        <v>2725000</v>
      </c>
      <c r="J20">
        <f t="shared" si="2"/>
        <v>6.1376687880277485</v>
      </c>
      <c r="K20">
        <f t="shared" si="0"/>
        <v>2725000000000</v>
      </c>
      <c r="L20">
        <f t="shared" si="1"/>
        <v>681250000000000</v>
      </c>
    </row>
    <row r="21" spans="1:12" x14ac:dyDescent="0.2">
      <c r="A21" s="3" t="s">
        <v>185</v>
      </c>
      <c r="B21" s="3">
        <v>1274</v>
      </c>
      <c r="C21" s="3" t="s">
        <v>173</v>
      </c>
      <c r="D21" s="3">
        <v>100210</v>
      </c>
      <c r="J21">
        <f t="shared" si="2"/>
        <v>0.22570854651312319</v>
      </c>
      <c r="K21">
        <f t="shared" si="0"/>
        <v>100210000000</v>
      </c>
      <c r="L21">
        <f t="shared" si="1"/>
        <v>127667540000000</v>
      </c>
    </row>
    <row r="22" spans="1:12" x14ac:dyDescent="0.2">
      <c r="A22" s="3" t="s">
        <v>82</v>
      </c>
      <c r="B22" s="3">
        <v>121</v>
      </c>
      <c r="C22" s="3" t="s">
        <v>173</v>
      </c>
      <c r="D22" s="3">
        <v>17818</v>
      </c>
      <c r="J22">
        <f t="shared" si="2"/>
        <v>4.0132470629386581E-2</v>
      </c>
      <c r="K22">
        <f t="shared" si="0"/>
        <v>17818000000</v>
      </c>
      <c r="L22">
        <f t="shared" si="1"/>
        <v>2155978000000</v>
      </c>
    </row>
    <row r="23" spans="1:12" x14ac:dyDescent="0.2">
      <c r="A23" s="3" t="s">
        <v>83</v>
      </c>
      <c r="B23" s="3">
        <v>533</v>
      </c>
      <c r="C23" s="3" t="s">
        <v>173</v>
      </c>
      <c r="D23" s="3">
        <v>199900</v>
      </c>
      <c r="J23">
        <f t="shared" si="2"/>
        <v>0.45024586815660439</v>
      </c>
      <c r="K23">
        <f t="shared" si="0"/>
        <v>199900000000</v>
      </c>
      <c r="L23">
        <f t="shared" si="1"/>
        <v>106546700000000</v>
      </c>
    </row>
    <row r="24" spans="1:12" x14ac:dyDescent="0.2">
      <c r="A24" s="3" t="s">
        <v>84</v>
      </c>
      <c r="B24" s="3">
        <v>1834</v>
      </c>
      <c r="C24" s="3" t="s">
        <v>173</v>
      </c>
      <c r="D24" s="3">
        <v>236800</v>
      </c>
      <c r="J24">
        <f t="shared" si="2"/>
        <v>0.53335778679081502</v>
      </c>
      <c r="K24">
        <f t="shared" si="0"/>
        <v>236800000000</v>
      </c>
      <c r="L24">
        <f t="shared" si="1"/>
        <v>434291200000000</v>
      </c>
    </row>
    <row r="25" spans="1:12" x14ac:dyDescent="0.2">
      <c r="A25" s="3" t="s">
        <v>86</v>
      </c>
      <c r="B25" s="3">
        <v>661</v>
      </c>
      <c r="C25" s="3" t="s">
        <v>173</v>
      </c>
      <c r="D25" s="3">
        <v>10452</v>
      </c>
      <c r="J25">
        <f t="shared" si="2"/>
        <v>2.3541619879804049E-2</v>
      </c>
      <c r="K25">
        <f t="shared" si="0"/>
        <v>10452000000</v>
      </c>
      <c r="L25">
        <f t="shared" si="1"/>
        <v>6908772000000</v>
      </c>
    </row>
    <row r="26" spans="1:12" x14ac:dyDescent="0.2">
      <c r="A26" s="3" t="s">
        <v>95</v>
      </c>
      <c r="B26" s="3">
        <v>2875</v>
      </c>
      <c r="C26" s="3" t="s">
        <v>173</v>
      </c>
      <c r="D26" s="3">
        <v>330803</v>
      </c>
      <c r="J26">
        <f t="shared" si="2"/>
        <v>0.74508596260034621</v>
      </c>
      <c r="K26">
        <f t="shared" si="0"/>
        <v>330803000000</v>
      </c>
      <c r="L26">
        <f t="shared" si="1"/>
        <v>951058625000000</v>
      </c>
    </row>
    <row r="27" spans="1:12" x14ac:dyDescent="0.2">
      <c r="A27" s="3" t="s">
        <v>96</v>
      </c>
      <c r="B27" s="3">
        <v>1972</v>
      </c>
      <c r="C27" s="3" t="s">
        <v>173</v>
      </c>
      <c r="D27" s="3">
        <v>297.8</v>
      </c>
      <c r="J27">
        <f t="shared" si="2"/>
        <v>6.7075147342189492E-4</v>
      </c>
      <c r="K27">
        <f t="shared" si="0"/>
        <v>297800000</v>
      </c>
      <c r="L27">
        <f t="shared" si="1"/>
        <v>587261600000</v>
      </c>
    </row>
    <row r="28" spans="1:12" x14ac:dyDescent="0.2">
      <c r="A28" s="3" t="s">
        <v>103</v>
      </c>
      <c r="B28" s="3">
        <v>241</v>
      </c>
      <c r="C28" s="3" t="s">
        <v>173</v>
      </c>
      <c r="D28" s="3">
        <v>1564000</v>
      </c>
      <c r="J28">
        <f t="shared" si="2"/>
        <v>3.5226840310001464</v>
      </c>
      <c r="K28">
        <f t="shared" si="0"/>
        <v>1564000000000</v>
      </c>
      <c r="L28">
        <f t="shared" si="1"/>
        <v>376924000000000</v>
      </c>
    </row>
    <row r="29" spans="1:12" x14ac:dyDescent="0.2">
      <c r="A29" s="3" t="s">
        <v>106</v>
      </c>
      <c r="B29" s="3">
        <v>2091</v>
      </c>
      <c r="C29" s="3" t="s">
        <v>173</v>
      </c>
      <c r="D29" s="3">
        <v>676575</v>
      </c>
      <c r="J29">
        <f t="shared" si="2"/>
        <v>1.523887434957752</v>
      </c>
      <c r="K29">
        <f t="shared" si="0"/>
        <v>676575000000</v>
      </c>
      <c r="L29">
        <f t="shared" si="1"/>
        <v>1414718325000000</v>
      </c>
    </row>
    <row r="30" spans="1:12" x14ac:dyDescent="0.2">
      <c r="A30" s="3" t="s">
        <v>108</v>
      </c>
      <c r="B30" s="3">
        <v>1500</v>
      </c>
      <c r="C30" s="3" t="s">
        <v>173</v>
      </c>
      <c r="D30" s="3">
        <v>147181</v>
      </c>
      <c r="J30">
        <f t="shared" si="2"/>
        <v>0.3315039375745733</v>
      </c>
      <c r="K30">
        <f t="shared" si="0"/>
        <v>147181000000</v>
      </c>
      <c r="L30">
        <f t="shared" si="1"/>
        <v>220771500000000</v>
      </c>
    </row>
    <row r="31" spans="1:12" x14ac:dyDescent="0.2">
      <c r="A31" s="3" t="s">
        <v>115</v>
      </c>
      <c r="B31" s="3">
        <v>1054</v>
      </c>
      <c r="C31" s="3" t="s">
        <v>173</v>
      </c>
      <c r="D31" s="3">
        <v>120538</v>
      </c>
      <c r="J31">
        <f t="shared" si="2"/>
        <v>0.27149442949405095</v>
      </c>
      <c r="K31">
        <f t="shared" si="0"/>
        <v>120538000000</v>
      </c>
      <c r="L31">
        <f t="shared" si="1"/>
        <v>127047052000000</v>
      </c>
    </row>
    <row r="32" spans="1:12" x14ac:dyDescent="0.2">
      <c r="A32" s="3" t="s">
        <v>116</v>
      </c>
      <c r="B32" s="3">
        <v>125</v>
      </c>
      <c r="C32" s="3" t="s">
        <v>173</v>
      </c>
      <c r="D32" s="3">
        <v>309501</v>
      </c>
      <c r="J32">
        <f t="shared" si="2"/>
        <v>0.69710628534435837</v>
      </c>
      <c r="K32">
        <f t="shared" si="0"/>
        <v>309501000000</v>
      </c>
      <c r="L32">
        <f t="shared" si="1"/>
        <v>38687625000000</v>
      </c>
    </row>
    <row r="33" spans="1:12" x14ac:dyDescent="0.2">
      <c r="A33" s="3" t="s">
        <v>117</v>
      </c>
      <c r="B33" s="3">
        <v>494</v>
      </c>
      <c r="C33" s="3" t="s">
        <v>173</v>
      </c>
      <c r="D33" s="3">
        <v>881913</v>
      </c>
      <c r="J33">
        <f t="shared" si="2"/>
        <v>1.9863816124241893</v>
      </c>
      <c r="K33">
        <f t="shared" si="0"/>
        <v>881913000000</v>
      </c>
      <c r="L33">
        <f t="shared" si="1"/>
        <v>435665022000000</v>
      </c>
    </row>
    <row r="34" spans="1:12" x14ac:dyDescent="0.2">
      <c r="A34" s="3" t="s">
        <v>122</v>
      </c>
      <c r="B34" s="3">
        <v>2348</v>
      </c>
      <c r="C34" s="3" t="s">
        <v>173</v>
      </c>
      <c r="D34" s="3">
        <v>300000</v>
      </c>
      <c r="J34">
        <f t="shared" si="2"/>
        <v>0.67570665556268794</v>
      </c>
      <c r="K34">
        <f t="shared" si="0"/>
        <v>300000000000</v>
      </c>
      <c r="L34">
        <f t="shared" si="1"/>
        <v>704400000000000</v>
      </c>
    </row>
    <row r="35" spans="1:12" x14ac:dyDescent="0.2">
      <c r="A35" s="3" t="s">
        <v>125</v>
      </c>
      <c r="B35" s="3">
        <v>74</v>
      </c>
      <c r="C35" s="3" t="s">
        <v>173</v>
      </c>
      <c r="D35" s="3">
        <v>11571</v>
      </c>
      <c r="J35">
        <f t="shared" si="2"/>
        <v>2.6062005705052876E-2</v>
      </c>
      <c r="K35">
        <f t="shared" si="0"/>
        <v>11571000000</v>
      </c>
      <c r="L35">
        <f t="shared" si="1"/>
        <v>856254000000</v>
      </c>
    </row>
    <row r="36" spans="1:12" x14ac:dyDescent="0.2">
      <c r="A36" s="3" t="s">
        <v>127</v>
      </c>
      <c r="B36" s="3">
        <v>460</v>
      </c>
      <c r="C36" s="3" t="s">
        <v>179</v>
      </c>
      <c r="D36" s="3">
        <v>17100000</v>
      </c>
      <c r="E36">
        <f>(D36-3960000)</f>
        <v>13140000</v>
      </c>
      <c r="F36" t="s">
        <v>231</v>
      </c>
      <c r="J36">
        <f>(E36/D53)*100</f>
        <v>29.595951513645737</v>
      </c>
      <c r="K36">
        <f>E36*1000000</f>
        <v>13140000000000</v>
      </c>
      <c r="L36">
        <f>K36*B36</f>
        <v>6044400000000000</v>
      </c>
    </row>
    <row r="37" spans="1:12" x14ac:dyDescent="0.2">
      <c r="A37" s="3" t="s">
        <v>129</v>
      </c>
      <c r="B37" s="3">
        <v>59</v>
      </c>
      <c r="C37" s="3" t="s">
        <v>173</v>
      </c>
      <c r="D37" s="3">
        <v>2150000</v>
      </c>
      <c r="J37">
        <f>(D37/$D$53)*100</f>
        <v>4.8425643648659307</v>
      </c>
      <c r="K37">
        <f t="shared" si="0"/>
        <v>2150000000000</v>
      </c>
      <c r="L37">
        <f t="shared" si="1"/>
        <v>126850000000000</v>
      </c>
    </row>
    <row r="38" spans="1:12" x14ac:dyDescent="0.2">
      <c r="A38" s="3" t="s">
        <v>133</v>
      </c>
      <c r="B38" s="3">
        <v>2497</v>
      </c>
      <c r="C38" s="3" t="s">
        <v>173</v>
      </c>
      <c r="D38" s="3">
        <v>721.5</v>
      </c>
      <c r="J38">
        <f t="shared" ref="J38:J49" si="3">(D38/$D$53)*100</f>
        <v>1.6250745066282645E-3</v>
      </c>
      <c r="K38">
        <f t="shared" si="0"/>
        <v>721500000</v>
      </c>
      <c r="L38">
        <f t="shared" si="1"/>
        <v>1801585500000</v>
      </c>
    </row>
    <row r="39" spans="1:12" x14ac:dyDescent="0.2">
      <c r="A39" s="3" t="s">
        <v>140</v>
      </c>
      <c r="B39" s="3">
        <v>1712</v>
      </c>
      <c r="C39" s="3" t="s">
        <v>173</v>
      </c>
      <c r="D39" s="3">
        <v>65610</v>
      </c>
      <c r="J39">
        <f t="shared" si="3"/>
        <v>0.14777704557155988</v>
      </c>
      <c r="K39">
        <f t="shared" si="0"/>
        <v>65610000000</v>
      </c>
      <c r="L39">
        <f t="shared" si="1"/>
        <v>112324320000000</v>
      </c>
    </row>
    <row r="40" spans="1:12" x14ac:dyDescent="0.2">
      <c r="A40" s="3" t="s">
        <v>149</v>
      </c>
      <c r="B40" s="3">
        <v>252</v>
      </c>
      <c r="C40" s="3" t="s">
        <v>173</v>
      </c>
      <c r="D40" s="3">
        <v>185180</v>
      </c>
      <c r="J40">
        <f t="shared" si="3"/>
        <v>0.41709119492366181</v>
      </c>
      <c r="K40">
        <f t="shared" si="0"/>
        <v>185180000000</v>
      </c>
      <c r="L40">
        <f t="shared" si="1"/>
        <v>46665360000000</v>
      </c>
    </row>
    <row r="41" spans="1:12" x14ac:dyDescent="0.2">
      <c r="A41" s="3" t="s">
        <v>180</v>
      </c>
      <c r="B41" s="3">
        <v>2500</v>
      </c>
      <c r="C41" s="3" t="s">
        <v>173</v>
      </c>
      <c r="D41" s="3">
        <v>36193</v>
      </c>
      <c r="E41" t="s">
        <v>225</v>
      </c>
      <c r="J41">
        <f t="shared" si="3"/>
        <v>8.1519503282601213E-2</v>
      </c>
      <c r="K41">
        <f t="shared" si="0"/>
        <v>36193000000</v>
      </c>
      <c r="L41">
        <f t="shared" si="1"/>
        <v>90482500000000</v>
      </c>
    </row>
    <row r="42" spans="1:12" x14ac:dyDescent="0.2">
      <c r="A42" s="3" t="s">
        <v>151</v>
      </c>
      <c r="B42" s="3">
        <v>691</v>
      </c>
      <c r="C42" s="3" t="s">
        <v>173</v>
      </c>
      <c r="D42" s="3">
        <v>143100</v>
      </c>
      <c r="J42">
        <f t="shared" si="3"/>
        <v>0.32231207470340217</v>
      </c>
      <c r="K42">
        <f t="shared" si="0"/>
        <v>143100000000</v>
      </c>
      <c r="L42">
        <f t="shared" si="1"/>
        <v>98882100000000</v>
      </c>
    </row>
    <row r="43" spans="1:12" x14ac:dyDescent="0.2">
      <c r="A43" s="3" t="s">
        <v>153</v>
      </c>
      <c r="B43" s="3">
        <v>1622</v>
      </c>
      <c r="C43" s="3" t="s">
        <v>173</v>
      </c>
      <c r="D43" s="3">
        <v>513120</v>
      </c>
      <c r="J43">
        <f t="shared" si="3"/>
        <v>1.1557286636744215</v>
      </c>
      <c r="K43">
        <f t="shared" si="0"/>
        <v>513120000000</v>
      </c>
      <c r="L43">
        <f t="shared" si="1"/>
        <v>832280640000000</v>
      </c>
    </row>
    <row r="44" spans="1:12" x14ac:dyDescent="0.2">
      <c r="A44" s="3" t="s">
        <v>160</v>
      </c>
      <c r="B44" s="3">
        <v>161</v>
      </c>
      <c r="C44" s="3" t="s">
        <v>173</v>
      </c>
      <c r="D44" s="3">
        <v>491210</v>
      </c>
      <c r="J44">
        <f t="shared" si="3"/>
        <v>1.1063795542631598</v>
      </c>
      <c r="K44">
        <f t="shared" si="0"/>
        <v>491210000000</v>
      </c>
      <c r="L44">
        <f t="shared" si="1"/>
        <v>79084810000000</v>
      </c>
    </row>
    <row r="45" spans="1:12" x14ac:dyDescent="0.2">
      <c r="A45" s="3" t="s">
        <v>163</v>
      </c>
      <c r="B45" s="3">
        <v>78</v>
      </c>
      <c r="C45" s="3" t="s">
        <v>173</v>
      </c>
      <c r="D45" s="3">
        <v>83600</v>
      </c>
      <c r="J45">
        <f t="shared" si="3"/>
        <v>0.1882969213501357</v>
      </c>
      <c r="K45">
        <f t="shared" si="0"/>
        <v>83600000000</v>
      </c>
      <c r="L45">
        <f t="shared" si="1"/>
        <v>6520800000000</v>
      </c>
    </row>
    <row r="46" spans="1:12" x14ac:dyDescent="0.2">
      <c r="A46" s="3" t="s">
        <v>167</v>
      </c>
      <c r="B46" s="3">
        <v>206</v>
      </c>
      <c r="C46" s="3" t="s">
        <v>173</v>
      </c>
      <c r="D46" s="3">
        <v>447400</v>
      </c>
      <c r="J46">
        <f t="shared" si="3"/>
        <v>1.007703858995822</v>
      </c>
      <c r="K46">
        <f t="shared" si="0"/>
        <v>447400000000</v>
      </c>
      <c r="L46">
        <f t="shared" si="1"/>
        <v>92164400000000</v>
      </c>
    </row>
    <row r="47" spans="1:12" x14ac:dyDescent="0.2">
      <c r="A47" s="3" t="s">
        <v>169</v>
      </c>
      <c r="B47" s="3">
        <v>1821</v>
      </c>
      <c r="C47" s="3" t="s">
        <v>173</v>
      </c>
      <c r="D47" s="3">
        <v>331210</v>
      </c>
      <c r="J47">
        <f t="shared" si="3"/>
        <v>0.74600267129639297</v>
      </c>
      <c r="K47">
        <f t="shared" si="0"/>
        <v>331210000000</v>
      </c>
      <c r="L47">
        <f t="shared" si="1"/>
        <v>603133410000000</v>
      </c>
    </row>
    <row r="48" spans="1:12" x14ac:dyDescent="0.2">
      <c r="A48" s="3" t="s">
        <v>200</v>
      </c>
      <c r="B48" s="3">
        <v>127</v>
      </c>
      <c r="C48" s="3" t="s">
        <v>173</v>
      </c>
      <c r="D48" s="3">
        <v>527968</v>
      </c>
      <c r="E48" t="s">
        <v>230</v>
      </c>
      <c r="J48">
        <f t="shared" si="3"/>
        <v>1.1891716384137374</v>
      </c>
      <c r="K48">
        <f t="shared" si="0"/>
        <v>527968000000</v>
      </c>
      <c r="L48">
        <f t="shared" si="1"/>
        <v>67051936000000</v>
      </c>
    </row>
    <row r="49" spans="1:13" x14ac:dyDescent="0.2">
      <c r="A49" s="3" t="s">
        <v>170</v>
      </c>
      <c r="B49" s="3">
        <v>402</v>
      </c>
      <c r="C49" s="3" t="s">
        <v>173</v>
      </c>
      <c r="D49" s="3">
        <v>6220</v>
      </c>
      <c r="J49">
        <f t="shared" si="3"/>
        <v>1.4009651325333064E-2</v>
      </c>
      <c r="K49">
        <f t="shared" si="0"/>
        <v>6220000000</v>
      </c>
      <c r="L49">
        <f t="shared" si="1"/>
        <v>2500440000000</v>
      </c>
    </row>
    <row r="52" spans="1:13" x14ac:dyDescent="0.2">
      <c r="J52">
        <f>SUM(J2:J49)</f>
        <v>100.00000000000003</v>
      </c>
      <c r="K52">
        <f>SUM(K2:K49)</f>
        <v>44397964343000</v>
      </c>
      <c r="L52">
        <f>SUM(L2:L49)</f>
        <v>3.1117181900566E+16</v>
      </c>
      <c r="M52" s="2">
        <f>(L52/K52)</f>
        <v>700.8695637522419</v>
      </c>
    </row>
    <row r="53" spans="1:13" x14ac:dyDescent="0.2">
      <c r="C53" t="s">
        <v>232</v>
      </c>
      <c r="D53">
        <f>SUM(D2:D35,E36,D37:D49)</f>
        <v>44397964.342999995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7" workbookViewId="0">
      <selection activeCell="M61" sqref="M61"/>
    </sheetView>
  </sheetViews>
  <sheetFormatPr baseColWidth="10" defaultRowHeight="16" x14ac:dyDescent="0.2"/>
  <cols>
    <col min="1" max="1" width="28.83203125" bestFit="1" customWidth="1"/>
    <col min="11" max="12" width="11.83203125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2</v>
      </c>
      <c r="B2" s="3">
        <v>89</v>
      </c>
      <c r="C2" s="3" t="s">
        <v>175</v>
      </c>
      <c r="D2" s="3">
        <v>2382000</v>
      </c>
      <c r="J2">
        <f>(D2/$D$60)*100</f>
        <v>7.9181344938956135</v>
      </c>
      <c r="K2">
        <f>D2*1000000</f>
        <v>2382000000000</v>
      </c>
      <c r="L2">
        <f>(K2*B2)</f>
        <v>211998000000000</v>
      </c>
    </row>
    <row r="3" spans="1:12" x14ac:dyDescent="0.2">
      <c r="A3" s="3" t="s">
        <v>3</v>
      </c>
      <c r="B3" s="3">
        <v>1010</v>
      </c>
      <c r="C3" s="3" t="s">
        <v>175</v>
      </c>
      <c r="D3" s="3">
        <v>1247000</v>
      </c>
      <c r="J3">
        <f t="shared" ref="J3:J56" si="0">(D3/$D$60)*100</f>
        <v>4.1452198630931285</v>
      </c>
      <c r="K3">
        <f t="shared" ref="K3:K56" si="1">D3*1000000</f>
        <v>1247000000000</v>
      </c>
      <c r="L3">
        <f t="shared" ref="L3:L55" si="2">(K3*B3)</f>
        <v>1259470000000000</v>
      </c>
    </row>
    <row r="4" spans="1:12" x14ac:dyDescent="0.2">
      <c r="A4" s="3" t="s">
        <v>16</v>
      </c>
      <c r="B4" s="3">
        <v>1039</v>
      </c>
      <c r="C4" s="3" t="s">
        <v>175</v>
      </c>
      <c r="D4" s="3">
        <v>114763</v>
      </c>
      <c r="J4">
        <f t="shared" si="0"/>
        <v>0.38148986940509755</v>
      </c>
      <c r="K4">
        <f t="shared" si="1"/>
        <v>114763000000</v>
      </c>
      <c r="L4">
        <f t="shared" si="2"/>
        <v>119238757000000</v>
      </c>
    </row>
    <row r="5" spans="1:12" x14ac:dyDescent="0.2">
      <c r="A5" s="3" t="s">
        <v>20</v>
      </c>
      <c r="B5" s="3">
        <v>416</v>
      </c>
      <c r="C5" s="3" t="s">
        <v>175</v>
      </c>
      <c r="D5" s="3">
        <v>600370</v>
      </c>
      <c r="J5">
        <f t="shared" si="0"/>
        <v>1.9957222527708269</v>
      </c>
      <c r="K5">
        <f t="shared" si="1"/>
        <v>600370000000</v>
      </c>
      <c r="L5">
        <f t="shared" si="2"/>
        <v>249753920000000</v>
      </c>
    </row>
    <row r="6" spans="1:12" x14ac:dyDescent="0.2">
      <c r="A6" s="3" t="s">
        <v>24</v>
      </c>
      <c r="B6" s="3">
        <v>748</v>
      </c>
      <c r="C6" s="3" t="s">
        <v>175</v>
      </c>
      <c r="D6" s="3">
        <v>274200</v>
      </c>
      <c r="J6">
        <f t="shared" si="0"/>
        <v>0.91148298834012476</v>
      </c>
      <c r="K6">
        <f>D6*1000000</f>
        <v>274200000000</v>
      </c>
      <c r="L6">
        <f t="shared" si="2"/>
        <v>205101600000000</v>
      </c>
    </row>
    <row r="7" spans="1:12" x14ac:dyDescent="0.2">
      <c r="A7" s="3" t="s">
        <v>25</v>
      </c>
      <c r="B7" s="3">
        <v>1274</v>
      </c>
      <c r="C7" s="3" t="s">
        <v>175</v>
      </c>
      <c r="D7" s="3">
        <v>27834</v>
      </c>
      <c r="J7">
        <f t="shared" si="0"/>
        <v>9.2524498531943958E-2</v>
      </c>
      <c r="K7">
        <f t="shared" si="1"/>
        <v>27834000000</v>
      </c>
      <c r="L7">
        <f t="shared" si="2"/>
        <v>35460516000000</v>
      </c>
    </row>
    <row r="8" spans="1:12" x14ac:dyDescent="0.2">
      <c r="A8" s="3" t="s">
        <v>27</v>
      </c>
      <c r="B8" s="3">
        <v>1604</v>
      </c>
      <c r="C8" s="3" t="s">
        <v>175</v>
      </c>
      <c r="D8" s="3">
        <v>475442</v>
      </c>
      <c r="J8">
        <f t="shared" si="0"/>
        <v>1.580442359381494</v>
      </c>
      <c r="K8">
        <f t="shared" si="1"/>
        <v>475442000000</v>
      </c>
      <c r="L8">
        <f t="shared" si="2"/>
        <v>762608968000000</v>
      </c>
    </row>
    <row r="9" spans="1:12" x14ac:dyDescent="0.2">
      <c r="A9" s="3" t="s">
        <v>29</v>
      </c>
      <c r="B9" s="3">
        <v>228</v>
      </c>
      <c r="C9" s="3" t="s">
        <v>175</v>
      </c>
      <c r="D9" s="3">
        <v>4033</v>
      </c>
      <c r="J9">
        <f t="shared" si="0"/>
        <v>1.3406312516322844E-2</v>
      </c>
      <c r="K9">
        <f t="shared" si="1"/>
        <v>4033000000</v>
      </c>
      <c r="L9">
        <f t="shared" si="2"/>
        <v>919524000000</v>
      </c>
    </row>
    <row r="10" spans="1:12" x14ac:dyDescent="0.2">
      <c r="A10" s="3" t="s">
        <v>30</v>
      </c>
      <c r="B10" s="3">
        <v>1343</v>
      </c>
      <c r="C10" s="3" t="s">
        <v>175</v>
      </c>
      <c r="D10" s="3">
        <v>622984</v>
      </c>
      <c r="J10">
        <f t="shared" si="0"/>
        <v>2.0708946681549394</v>
      </c>
      <c r="K10">
        <f t="shared" si="1"/>
        <v>622984000000</v>
      </c>
      <c r="L10">
        <f t="shared" si="2"/>
        <v>836667512000000</v>
      </c>
    </row>
    <row r="11" spans="1:12" x14ac:dyDescent="0.2">
      <c r="A11" s="3" t="s">
        <v>31</v>
      </c>
      <c r="B11" s="3">
        <v>322</v>
      </c>
      <c r="C11" s="3" t="s">
        <v>175</v>
      </c>
      <c r="D11" s="3">
        <v>1284000</v>
      </c>
      <c r="J11">
        <f t="shared" si="0"/>
        <v>4.2682135559034293</v>
      </c>
      <c r="K11">
        <f t="shared" si="1"/>
        <v>1284000000000</v>
      </c>
      <c r="L11">
        <f t="shared" si="2"/>
        <v>413448000000000</v>
      </c>
    </row>
    <row r="12" spans="1:12" x14ac:dyDescent="0.2">
      <c r="A12" s="3" t="s">
        <v>35</v>
      </c>
      <c r="B12" s="3">
        <v>900</v>
      </c>
      <c r="C12" s="3" t="s">
        <v>175</v>
      </c>
      <c r="D12" s="3">
        <v>2612</v>
      </c>
      <c r="J12">
        <f t="shared" si="0"/>
        <v>8.6826898816353259E-3</v>
      </c>
      <c r="K12">
        <f t="shared" si="1"/>
        <v>2612000000</v>
      </c>
      <c r="L12">
        <f t="shared" si="2"/>
        <v>2350800000000</v>
      </c>
    </row>
    <row r="13" spans="1:12" ht="18" x14ac:dyDescent="0.2">
      <c r="A13" s="3" t="s">
        <v>182</v>
      </c>
      <c r="B13" s="3">
        <f>(1368+1520+981+1652+866)/5</f>
        <v>1277.4000000000001</v>
      </c>
      <c r="C13" s="3" t="s">
        <v>175</v>
      </c>
      <c r="D13" s="3">
        <v>2345000</v>
      </c>
      <c r="E13" t="s">
        <v>210</v>
      </c>
      <c r="F13" s="4">
        <f>(1368+1520+981+1652+866)/5</f>
        <v>1277.4000000000001</v>
      </c>
      <c r="G13" t="s">
        <v>209</v>
      </c>
      <c r="J13">
        <f t="shared" si="0"/>
        <v>7.7951408010853127</v>
      </c>
      <c r="K13">
        <f t="shared" si="1"/>
        <v>2345000000000</v>
      </c>
      <c r="L13">
        <f t="shared" si="2"/>
        <v>2995503000000000</v>
      </c>
    </row>
    <row r="14" spans="1:12" x14ac:dyDescent="0.2">
      <c r="A14" s="3" t="s">
        <v>192</v>
      </c>
      <c r="B14" s="3">
        <v>1646</v>
      </c>
      <c r="C14" s="3" t="s">
        <v>175</v>
      </c>
      <c r="D14" s="3">
        <v>342000</v>
      </c>
      <c r="J14">
        <f t="shared" si="0"/>
        <v>1.1368606200303528</v>
      </c>
      <c r="K14">
        <f t="shared" si="1"/>
        <v>342000000000</v>
      </c>
      <c r="L14">
        <f>(K14*B14)</f>
        <v>562932000000000</v>
      </c>
    </row>
    <row r="15" spans="1:12" x14ac:dyDescent="0.2">
      <c r="A15" s="3" t="s">
        <v>41</v>
      </c>
      <c r="B15" s="3">
        <v>1348</v>
      </c>
      <c r="C15" s="3" t="s">
        <v>175</v>
      </c>
      <c r="D15" s="3">
        <v>322463</v>
      </c>
      <c r="J15">
        <f t="shared" si="0"/>
        <v>1.0719166260726538</v>
      </c>
      <c r="K15">
        <f t="shared" si="1"/>
        <v>322463000000</v>
      </c>
      <c r="L15">
        <f t="shared" si="2"/>
        <v>434680124000000</v>
      </c>
    </row>
    <row r="16" spans="1:12" x14ac:dyDescent="0.2">
      <c r="A16" s="3" t="s">
        <v>43</v>
      </c>
      <c r="B16" s="3">
        <v>220</v>
      </c>
      <c r="C16" s="3" t="s">
        <v>175</v>
      </c>
      <c r="D16" s="3">
        <v>23200</v>
      </c>
      <c r="J16">
        <f t="shared" si="0"/>
        <v>7.7120369545918666E-2</v>
      </c>
      <c r="K16">
        <f t="shared" si="1"/>
        <v>23200000000</v>
      </c>
      <c r="L16">
        <f t="shared" si="2"/>
        <v>5104000000000</v>
      </c>
    </row>
    <row r="17" spans="1:12" x14ac:dyDescent="0.2">
      <c r="A17" s="3" t="s">
        <v>47</v>
      </c>
      <c r="B17" s="3">
        <v>51</v>
      </c>
      <c r="C17" s="3" t="s">
        <v>175</v>
      </c>
      <c r="D17" s="3">
        <v>1010000</v>
      </c>
      <c r="J17">
        <f t="shared" si="0"/>
        <v>3.3573953983352522</v>
      </c>
      <c r="K17">
        <f t="shared" si="1"/>
        <v>1010000000000</v>
      </c>
      <c r="L17">
        <f t="shared" si="2"/>
        <v>51510000000000</v>
      </c>
    </row>
    <row r="18" spans="1:12" x14ac:dyDescent="0.2">
      <c r="A18" s="3" t="s">
        <v>49</v>
      </c>
      <c r="B18" s="3">
        <v>2156</v>
      </c>
      <c r="C18" s="3" t="s">
        <v>175</v>
      </c>
      <c r="D18" s="3">
        <v>28050</v>
      </c>
      <c r="J18">
        <f t="shared" si="0"/>
        <v>9.3242515765647349E-2</v>
      </c>
      <c r="K18">
        <f t="shared" si="1"/>
        <v>28050000000</v>
      </c>
      <c r="L18">
        <f t="shared" si="2"/>
        <v>60475800000000</v>
      </c>
    </row>
    <row r="19" spans="1:12" x14ac:dyDescent="0.2">
      <c r="A19" s="3" t="s">
        <v>50</v>
      </c>
      <c r="B19" s="3">
        <v>384</v>
      </c>
      <c r="C19" s="3" t="s">
        <v>175</v>
      </c>
      <c r="D19" s="3">
        <v>117598</v>
      </c>
      <c r="J19">
        <f t="shared" si="0"/>
        <v>0.3909138455974544</v>
      </c>
      <c r="K19">
        <f t="shared" si="1"/>
        <v>117598000000</v>
      </c>
      <c r="L19">
        <f t="shared" si="2"/>
        <v>45157632000000</v>
      </c>
    </row>
    <row r="20" spans="1:12" x14ac:dyDescent="0.2">
      <c r="A20" s="3" t="s">
        <v>52</v>
      </c>
      <c r="B20" s="3">
        <v>848</v>
      </c>
      <c r="C20" s="3" t="s">
        <v>175</v>
      </c>
      <c r="D20" s="3">
        <v>1104000</v>
      </c>
      <c r="J20">
        <f t="shared" si="0"/>
        <v>3.6698658611506119</v>
      </c>
      <c r="K20">
        <f t="shared" si="1"/>
        <v>1104000000000</v>
      </c>
      <c r="L20">
        <f t="shared" si="2"/>
        <v>936192000000000</v>
      </c>
    </row>
    <row r="21" spans="1:12" x14ac:dyDescent="0.2">
      <c r="A21" s="3" t="s">
        <v>56</v>
      </c>
      <c r="B21" s="3">
        <v>1831</v>
      </c>
      <c r="C21" s="3" t="s">
        <v>175</v>
      </c>
      <c r="D21" s="3">
        <v>267667</v>
      </c>
      <c r="J21">
        <f t="shared" si="0"/>
        <v>0.88976629117445727</v>
      </c>
      <c r="K21">
        <f t="shared" si="1"/>
        <v>267667000000</v>
      </c>
      <c r="L21">
        <f t="shared" si="2"/>
        <v>490098277000000</v>
      </c>
    </row>
    <row r="22" spans="1:12" x14ac:dyDescent="0.2">
      <c r="A22" s="3" t="s">
        <v>59</v>
      </c>
      <c r="B22" s="3">
        <v>1187</v>
      </c>
      <c r="C22" s="3" t="s">
        <v>175</v>
      </c>
      <c r="D22" s="3">
        <v>238535</v>
      </c>
      <c r="J22">
        <f t="shared" si="0"/>
        <v>0.79292704093257349</v>
      </c>
      <c r="K22">
        <f t="shared" si="1"/>
        <v>238535000000</v>
      </c>
      <c r="L22">
        <f t="shared" si="2"/>
        <v>283141045000000</v>
      </c>
    </row>
    <row r="23" spans="1:12" x14ac:dyDescent="0.2">
      <c r="A23" s="3" t="s">
        <v>63</v>
      </c>
      <c r="B23" s="3">
        <v>1651</v>
      </c>
      <c r="C23" s="3" t="s">
        <v>175</v>
      </c>
      <c r="D23" s="3">
        <v>245857</v>
      </c>
      <c r="J23">
        <f t="shared" si="0"/>
        <v>0.81726649549357433</v>
      </c>
      <c r="K23">
        <f t="shared" si="1"/>
        <v>245857000000</v>
      </c>
      <c r="L23">
        <f t="shared" si="2"/>
        <v>405909907000000</v>
      </c>
    </row>
    <row r="24" spans="1:12" x14ac:dyDescent="0.2">
      <c r="A24" s="3" t="s">
        <v>64</v>
      </c>
      <c r="B24" s="3">
        <v>1577</v>
      </c>
      <c r="C24" s="3" t="s">
        <v>175</v>
      </c>
      <c r="D24" s="3">
        <v>36125</v>
      </c>
      <c r="J24">
        <f t="shared" si="0"/>
        <v>0.12008505818303067</v>
      </c>
      <c r="K24">
        <f t="shared" si="1"/>
        <v>36125000000</v>
      </c>
      <c r="L24">
        <f t="shared" si="2"/>
        <v>56969125000000</v>
      </c>
    </row>
    <row r="25" spans="1:12" x14ac:dyDescent="0.2">
      <c r="A25" s="3" t="s">
        <v>81</v>
      </c>
      <c r="B25" s="3">
        <v>630</v>
      </c>
      <c r="C25" s="3" t="s">
        <v>175</v>
      </c>
      <c r="D25" s="3">
        <v>582644</v>
      </c>
      <c r="J25">
        <f t="shared" si="0"/>
        <v>1.9367983014531136</v>
      </c>
      <c r="K25">
        <f t="shared" si="1"/>
        <v>582644000000</v>
      </c>
      <c r="L25">
        <f t="shared" si="2"/>
        <v>367065720000000</v>
      </c>
    </row>
    <row r="26" spans="1:12" x14ac:dyDescent="0.2">
      <c r="A26" s="3" t="s">
        <v>184</v>
      </c>
      <c r="B26" s="3">
        <v>2100</v>
      </c>
      <c r="C26" s="3" t="s">
        <v>175</v>
      </c>
      <c r="D26" s="3">
        <v>811</v>
      </c>
      <c r="E26" t="s">
        <v>213</v>
      </c>
      <c r="J26">
        <f t="shared" si="0"/>
        <v>2.6958887802474149E-3</v>
      </c>
      <c r="K26">
        <f t="shared" si="1"/>
        <v>811000000</v>
      </c>
      <c r="L26">
        <f t="shared" si="2"/>
        <v>1703100000000</v>
      </c>
    </row>
    <row r="27" spans="1:12" x14ac:dyDescent="0.2">
      <c r="A27" s="3" t="s">
        <v>87</v>
      </c>
      <c r="B27" s="3">
        <v>788</v>
      </c>
      <c r="C27" s="3" t="s">
        <v>175</v>
      </c>
      <c r="D27" s="3">
        <v>30355</v>
      </c>
      <c r="J27">
        <f t="shared" si="0"/>
        <v>0.10090469041234315</v>
      </c>
      <c r="K27">
        <f t="shared" si="1"/>
        <v>30355000000</v>
      </c>
      <c r="L27">
        <f t="shared" si="2"/>
        <v>23919740000000</v>
      </c>
    </row>
    <row r="28" spans="1:12" x14ac:dyDescent="0.2">
      <c r="A28" s="3" t="s">
        <v>88</v>
      </c>
      <c r="B28" s="3">
        <v>2391</v>
      </c>
      <c r="C28" s="3" t="s">
        <v>175</v>
      </c>
      <c r="D28" s="3">
        <v>111369</v>
      </c>
      <c r="J28">
        <f t="shared" si="0"/>
        <v>0.37020769120514718</v>
      </c>
      <c r="K28">
        <f t="shared" si="1"/>
        <v>111369000000</v>
      </c>
      <c r="L28">
        <f t="shared" si="2"/>
        <v>266283279000000</v>
      </c>
    </row>
    <row r="29" spans="1:12" x14ac:dyDescent="0.2">
      <c r="A29" s="3" t="s">
        <v>89</v>
      </c>
      <c r="B29" s="3">
        <v>56</v>
      </c>
      <c r="C29" s="3" t="s">
        <v>175</v>
      </c>
      <c r="D29" s="3">
        <v>1760000</v>
      </c>
      <c r="J29">
        <f t="shared" si="0"/>
        <v>5.8505107931386569</v>
      </c>
      <c r="K29">
        <f t="shared" si="1"/>
        <v>1760000000000</v>
      </c>
      <c r="L29">
        <f t="shared" si="2"/>
        <v>98560000000000</v>
      </c>
    </row>
    <row r="30" spans="1:12" x14ac:dyDescent="0.2">
      <c r="A30" s="3" t="s">
        <v>93</v>
      </c>
      <c r="B30" s="3">
        <v>1513</v>
      </c>
      <c r="C30" s="3" t="s">
        <v>175</v>
      </c>
      <c r="D30" s="3">
        <v>586884</v>
      </c>
      <c r="J30">
        <f t="shared" si="0"/>
        <v>1.9508927138184018</v>
      </c>
      <c r="K30">
        <f t="shared" si="1"/>
        <v>586884000000</v>
      </c>
      <c r="L30">
        <f t="shared" si="2"/>
        <v>887955492000000</v>
      </c>
    </row>
    <row r="31" spans="1:12" x14ac:dyDescent="0.2">
      <c r="A31" s="3" t="s">
        <v>94</v>
      </c>
      <c r="B31" s="3">
        <v>1181</v>
      </c>
      <c r="C31" s="3" t="s">
        <v>175</v>
      </c>
      <c r="D31" s="3">
        <v>118484</v>
      </c>
      <c r="J31">
        <f t="shared" si="0"/>
        <v>0.39385904591718218</v>
      </c>
      <c r="K31">
        <f t="shared" si="1"/>
        <v>118484000000</v>
      </c>
      <c r="L31">
        <f t="shared" si="2"/>
        <v>139929604000000</v>
      </c>
    </row>
    <row r="32" spans="1:12" x14ac:dyDescent="0.2">
      <c r="A32" s="3" t="s">
        <v>97</v>
      </c>
      <c r="B32" s="3">
        <v>282</v>
      </c>
      <c r="C32" s="3" t="s">
        <v>175</v>
      </c>
      <c r="D32" s="3">
        <v>1241000</v>
      </c>
      <c r="J32">
        <f t="shared" si="0"/>
        <v>4.1252749399347008</v>
      </c>
      <c r="K32">
        <f t="shared" si="1"/>
        <v>1241000000000</v>
      </c>
      <c r="L32">
        <f t="shared" si="2"/>
        <v>349962000000000</v>
      </c>
    </row>
    <row r="33" spans="1:12" x14ac:dyDescent="0.2">
      <c r="A33" s="3" t="s">
        <v>99</v>
      </c>
      <c r="B33" s="3">
        <v>92</v>
      </c>
      <c r="C33" s="3" t="s">
        <v>175</v>
      </c>
      <c r="D33" s="3">
        <v>1030000</v>
      </c>
      <c r="J33">
        <f t="shared" si="0"/>
        <v>3.4238784755300093</v>
      </c>
      <c r="K33">
        <f t="shared" si="1"/>
        <v>1030000000000</v>
      </c>
      <c r="L33">
        <f t="shared" si="2"/>
        <v>94760000000000</v>
      </c>
    </row>
    <row r="34" spans="1:12" x14ac:dyDescent="0.2">
      <c r="A34" s="3" t="s">
        <v>100</v>
      </c>
      <c r="B34" s="3">
        <v>2041</v>
      </c>
      <c r="C34" s="3" t="s">
        <v>175</v>
      </c>
      <c r="D34" s="3">
        <v>2040</v>
      </c>
      <c r="J34">
        <f t="shared" si="0"/>
        <v>6.7812738738652614E-3</v>
      </c>
      <c r="K34">
        <f t="shared" si="1"/>
        <v>2040000000</v>
      </c>
      <c r="L34">
        <f t="shared" si="2"/>
        <v>4163640000000</v>
      </c>
    </row>
    <row r="35" spans="1:12" x14ac:dyDescent="0.2">
      <c r="A35" s="3" t="s">
        <v>104</v>
      </c>
      <c r="B35" s="3">
        <v>346</v>
      </c>
      <c r="C35" s="3" t="s">
        <v>175</v>
      </c>
      <c r="D35" s="3">
        <v>446550</v>
      </c>
      <c r="J35">
        <f t="shared" si="0"/>
        <v>1.4844009060659473</v>
      </c>
      <c r="K35">
        <f t="shared" si="1"/>
        <v>446550000000</v>
      </c>
      <c r="L35">
        <f t="shared" si="2"/>
        <v>154506300000000</v>
      </c>
    </row>
    <row r="36" spans="1:12" x14ac:dyDescent="0.2">
      <c r="A36" s="3" t="s">
        <v>105</v>
      </c>
      <c r="B36" s="3">
        <v>1032</v>
      </c>
      <c r="C36" s="3" t="s">
        <v>175</v>
      </c>
      <c r="D36" s="3">
        <v>801590</v>
      </c>
      <c r="J36">
        <f t="shared" si="0"/>
        <v>2.6646084924272819</v>
      </c>
      <c r="K36">
        <f t="shared" si="1"/>
        <v>801590000000</v>
      </c>
      <c r="L36">
        <f t="shared" si="2"/>
        <v>827240880000000</v>
      </c>
    </row>
    <row r="37" spans="1:12" x14ac:dyDescent="0.2">
      <c r="A37" s="3" t="s">
        <v>107</v>
      </c>
      <c r="B37" s="3">
        <v>285</v>
      </c>
      <c r="C37" s="3" t="s">
        <v>175</v>
      </c>
      <c r="D37" s="3">
        <v>825419</v>
      </c>
      <c r="J37">
        <f t="shared" si="0"/>
        <v>2.7438197547509757</v>
      </c>
      <c r="K37">
        <f t="shared" si="1"/>
        <v>825419000000</v>
      </c>
      <c r="L37">
        <f t="shared" si="2"/>
        <v>235244415000000</v>
      </c>
    </row>
    <row r="38" spans="1:12" x14ac:dyDescent="0.2">
      <c r="A38" s="3" t="s">
        <v>112</v>
      </c>
      <c r="B38" s="3">
        <v>151</v>
      </c>
      <c r="C38" s="3" t="s">
        <v>175</v>
      </c>
      <c r="D38" s="3">
        <v>1268000</v>
      </c>
      <c r="J38">
        <f t="shared" si="0"/>
        <v>4.2150270941476231</v>
      </c>
      <c r="K38">
        <f t="shared" si="1"/>
        <v>1268000000000</v>
      </c>
      <c r="L38">
        <f t="shared" si="2"/>
        <v>191468000000000</v>
      </c>
    </row>
    <row r="39" spans="1:12" x14ac:dyDescent="0.2">
      <c r="A39" s="3" t="s">
        <v>113</v>
      </c>
      <c r="B39" s="3">
        <v>1150</v>
      </c>
      <c r="C39" s="3" t="s">
        <v>175</v>
      </c>
      <c r="D39" s="3">
        <v>923763</v>
      </c>
      <c r="J39">
        <f t="shared" si="0"/>
        <v>3.0707303419330372</v>
      </c>
      <c r="K39">
        <f t="shared" si="1"/>
        <v>923763000000</v>
      </c>
      <c r="L39">
        <f t="shared" si="2"/>
        <v>1062327450000000</v>
      </c>
    </row>
    <row r="40" spans="1:12" x14ac:dyDescent="0.2">
      <c r="A40" s="3" t="s">
        <v>128</v>
      </c>
      <c r="B40" s="3">
        <v>1212</v>
      </c>
      <c r="C40" s="3" t="s">
        <v>175</v>
      </c>
      <c r="D40" s="3">
        <v>26338</v>
      </c>
      <c r="J40">
        <f t="shared" si="0"/>
        <v>8.7551564357776113E-2</v>
      </c>
      <c r="K40">
        <f t="shared" si="1"/>
        <v>26338000000</v>
      </c>
      <c r="L40">
        <f t="shared" si="2"/>
        <v>31921656000000</v>
      </c>
    </row>
    <row r="41" spans="1:12" x14ac:dyDescent="0.2">
      <c r="A41" s="3" t="s">
        <v>130</v>
      </c>
      <c r="B41" s="3">
        <v>686</v>
      </c>
      <c r="C41" s="3" t="s">
        <v>175</v>
      </c>
      <c r="D41" s="3">
        <v>196712</v>
      </c>
      <c r="J41">
        <f t="shared" si="0"/>
        <v>0.65390095405675652</v>
      </c>
      <c r="K41">
        <f t="shared" si="1"/>
        <v>196712000000</v>
      </c>
      <c r="L41">
        <f t="shared" si="2"/>
        <v>134944432000000</v>
      </c>
    </row>
    <row r="42" spans="1:12" x14ac:dyDescent="0.2">
      <c r="A42" s="3" t="s">
        <v>131</v>
      </c>
      <c r="B42" s="3">
        <v>2330</v>
      </c>
      <c r="C42" s="3" t="s">
        <v>175</v>
      </c>
      <c r="D42" s="3">
        <v>458.4</v>
      </c>
      <c r="J42">
        <f t="shared" si="0"/>
        <v>1.523792129303841E-3</v>
      </c>
      <c r="K42">
        <f t="shared" si="1"/>
        <v>458400000</v>
      </c>
      <c r="L42">
        <f t="shared" si="2"/>
        <v>1068072000000</v>
      </c>
    </row>
    <row r="43" spans="1:12" x14ac:dyDescent="0.2">
      <c r="A43" s="3" t="s">
        <v>132</v>
      </c>
      <c r="B43" s="3">
        <v>2526</v>
      </c>
      <c r="C43" s="3" t="s">
        <v>175</v>
      </c>
      <c r="D43" s="3">
        <v>71740</v>
      </c>
      <c r="J43">
        <f t="shared" si="0"/>
        <v>0.23847479789759501</v>
      </c>
      <c r="K43">
        <f t="shared" si="1"/>
        <v>71740000000</v>
      </c>
      <c r="L43">
        <f t="shared" si="2"/>
        <v>181215240000000</v>
      </c>
    </row>
    <row r="44" spans="1:12" x14ac:dyDescent="0.2">
      <c r="A44" s="3" t="s">
        <v>137</v>
      </c>
      <c r="B44" s="3">
        <v>282</v>
      </c>
      <c r="C44" s="3" t="s">
        <v>175</v>
      </c>
      <c r="D44" s="3">
        <v>637655</v>
      </c>
      <c r="J44">
        <f t="shared" si="0"/>
        <v>2.1196633294311535</v>
      </c>
      <c r="K44">
        <f t="shared" si="1"/>
        <v>637655000000</v>
      </c>
      <c r="L44">
        <f t="shared" si="2"/>
        <v>179818710000000</v>
      </c>
    </row>
    <row r="45" spans="1:12" x14ac:dyDescent="0.2">
      <c r="A45" s="3" t="s">
        <v>138</v>
      </c>
      <c r="B45" s="3">
        <v>495</v>
      </c>
      <c r="C45" s="3" t="s">
        <v>175</v>
      </c>
      <c r="D45" s="3">
        <v>1220000</v>
      </c>
      <c r="J45">
        <f t="shared" si="0"/>
        <v>4.0554677088802054</v>
      </c>
      <c r="K45">
        <f t="shared" si="1"/>
        <v>1220000000000</v>
      </c>
      <c r="L45">
        <f t="shared" si="2"/>
        <v>603900000000000</v>
      </c>
    </row>
    <row r="46" spans="1:12" x14ac:dyDescent="0.2">
      <c r="A46" s="3" t="s">
        <v>144</v>
      </c>
      <c r="B46" s="3">
        <v>416</v>
      </c>
      <c r="C46" s="3" t="s">
        <v>175</v>
      </c>
      <c r="D46" s="3">
        <v>1886000</v>
      </c>
      <c r="E46" t="s">
        <v>224</v>
      </c>
      <c r="J46">
        <f t="shared" si="0"/>
        <v>6.2693541794656289</v>
      </c>
      <c r="K46">
        <f t="shared" si="1"/>
        <v>1886000000000</v>
      </c>
      <c r="L46">
        <f t="shared" si="2"/>
        <v>784576000000000</v>
      </c>
    </row>
    <row r="47" spans="1:12" x14ac:dyDescent="0.2">
      <c r="A47" s="3" t="s">
        <v>201</v>
      </c>
      <c r="B47" s="3">
        <v>953</v>
      </c>
      <c r="C47" s="3" t="s">
        <v>175</v>
      </c>
      <c r="D47" s="3">
        <v>619745</v>
      </c>
      <c r="J47">
        <f t="shared" si="0"/>
        <v>2.060127733803248</v>
      </c>
      <c r="K47">
        <f t="shared" si="1"/>
        <v>619745000000</v>
      </c>
      <c r="L47">
        <f t="shared" si="2"/>
        <v>590616985000000</v>
      </c>
    </row>
    <row r="48" spans="1:12" x14ac:dyDescent="0.2">
      <c r="A48" s="3" t="s">
        <v>146</v>
      </c>
      <c r="B48" s="3">
        <v>788</v>
      </c>
      <c r="C48" s="3" t="s">
        <v>175</v>
      </c>
      <c r="D48" s="3">
        <v>17363</v>
      </c>
      <c r="J48">
        <f t="shared" si="0"/>
        <v>5.7717283466628695E-2</v>
      </c>
      <c r="K48">
        <f t="shared" si="1"/>
        <v>17363000000</v>
      </c>
      <c r="L48">
        <f t="shared" si="2"/>
        <v>13682044000000</v>
      </c>
    </row>
    <row r="49" spans="1:13" x14ac:dyDescent="0.2">
      <c r="A49" s="3" t="s">
        <v>150</v>
      </c>
      <c r="B49" s="3">
        <v>3200</v>
      </c>
      <c r="C49" s="3" t="s">
        <v>175</v>
      </c>
      <c r="D49" s="3">
        <v>1001</v>
      </c>
      <c r="J49">
        <f t="shared" si="0"/>
        <v>3.3274780135976109E-3</v>
      </c>
      <c r="K49">
        <f t="shared" si="1"/>
        <v>1001000000</v>
      </c>
      <c r="L49">
        <f t="shared" si="2"/>
        <v>3203200000000</v>
      </c>
    </row>
    <row r="50" spans="1:13" x14ac:dyDescent="0.2">
      <c r="A50" s="3" t="s">
        <v>152</v>
      </c>
      <c r="B50" s="3">
        <v>1071</v>
      </c>
      <c r="C50" s="3" t="s">
        <v>175</v>
      </c>
      <c r="D50" s="3">
        <v>945087</v>
      </c>
      <c r="J50">
        <f t="shared" si="0"/>
        <v>3.1416145988380877</v>
      </c>
      <c r="K50">
        <f t="shared" si="1"/>
        <v>945087000000</v>
      </c>
      <c r="L50">
        <f t="shared" si="2"/>
        <v>1012188177000000</v>
      </c>
    </row>
    <row r="51" spans="1:13" x14ac:dyDescent="0.2">
      <c r="A51" s="3" t="s">
        <v>155</v>
      </c>
      <c r="B51" s="3">
        <v>836</v>
      </c>
      <c r="C51" s="3" t="s">
        <v>175</v>
      </c>
      <c r="D51" s="3">
        <v>11295</v>
      </c>
      <c r="J51">
        <f t="shared" si="0"/>
        <v>3.754631784573928E-2</v>
      </c>
      <c r="K51">
        <f t="shared" si="1"/>
        <v>11295000000</v>
      </c>
      <c r="L51">
        <f t="shared" si="2"/>
        <v>9442620000000</v>
      </c>
    </row>
    <row r="52" spans="1:13" x14ac:dyDescent="0.2">
      <c r="A52" s="3" t="s">
        <v>156</v>
      </c>
      <c r="B52" s="3">
        <v>1168</v>
      </c>
      <c r="C52" s="3" t="s">
        <v>175</v>
      </c>
      <c r="D52" s="3">
        <v>56785</v>
      </c>
      <c r="J52">
        <f t="shared" si="0"/>
        <v>0.18876207692521513</v>
      </c>
      <c r="K52">
        <f t="shared" si="1"/>
        <v>56785000000</v>
      </c>
      <c r="L52">
        <f t="shared" si="2"/>
        <v>66324880000000</v>
      </c>
    </row>
    <row r="53" spans="1:13" x14ac:dyDescent="0.2">
      <c r="A53" s="3" t="s">
        <v>158</v>
      </c>
      <c r="B53" s="3">
        <v>207</v>
      </c>
      <c r="C53" s="3" t="s">
        <v>175</v>
      </c>
      <c r="D53" s="3">
        <v>163610</v>
      </c>
      <c r="J53">
        <f t="shared" si="0"/>
        <v>0.54386481299171341</v>
      </c>
      <c r="K53">
        <f t="shared" si="1"/>
        <v>163610000000</v>
      </c>
      <c r="L53">
        <f t="shared" si="2"/>
        <v>33867270000000</v>
      </c>
    </row>
    <row r="54" spans="1:13" x14ac:dyDescent="0.2">
      <c r="A54" s="3" t="s">
        <v>161</v>
      </c>
      <c r="B54" s="3">
        <v>1180</v>
      </c>
      <c r="C54" s="3" t="s">
        <v>175</v>
      </c>
      <c r="D54" s="3">
        <v>241037</v>
      </c>
      <c r="J54">
        <f t="shared" si="0"/>
        <v>0.8012440738896377</v>
      </c>
      <c r="K54">
        <f t="shared" si="1"/>
        <v>241037000000</v>
      </c>
      <c r="L54">
        <f t="shared" si="2"/>
        <v>284423660000000</v>
      </c>
    </row>
    <row r="55" spans="1:13" x14ac:dyDescent="0.2">
      <c r="A55" s="3" t="s">
        <v>171</v>
      </c>
      <c r="B55" s="3">
        <v>1020</v>
      </c>
      <c r="C55" s="3" t="s">
        <v>175</v>
      </c>
      <c r="D55" s="3">
        <v>752618</v>
      </c>
      <c r="J55">
        <f t="shared" si="0"/>
        <v>2.5018180296081987</v>
      </c>
      <c r="K55">
        <f t="shared" si="1"/>
        <v>752618000000</v>
      </c>
      <c r="L55">
        <f t="shared" si="2"/>
        <v>767670360000000</v>
      </c>
    </row>
    <row r="56" spans="1:13" x14ac:dyDescent="0.2">
      <c r="A56" s="3" t="s">
        <v>172</v>
      </c>
      <c r="B56" s="3">
        <v>657</v>
      </c>
      <c r="C56" s="3" t="s">
        <v>175</v>
      </c>
      <c r="D56" s="3">
        <v>390757</v>
      </c>
      <c r="J56">
        <f t="shared" si="0"/>
        <v>1.298936389769592</v>
      </c>
      <c r="K56">
        <f t="shared" si="1"/>
        <v>390757000000</v>
      </c>
      <c r="L56">
        <f>(K56*B56)</f>
        <v>256727349000000</v>
      </c>
    </row>
    <row r="60" spans="1:13" x14ac:dyDescent="0.2">
      <c r="C60" t="s">
        <v>232</v>
      </c>
      <c r="D60">
        <f>SUM(D2:D56)</f>
        <v>30082843.399999999</v>
      </c>
      <c r="J60">
        <f>SUM(J2:J56)</f>
        <v>100</v>
      </c>
      <c r="K60">
        <f>SUM(K2:K56)</f>
        <v>30082843400000</v>
      </c>
      <c r="L60">
        <f>SUM(L2:L56)</f>
        <v>2.0085370782E+16</v>
      </c>
      <c r="M60" s="2">
        <f>L60/K60</f>
        <v>667.66862809251597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4" workbookViewId="0">
      <selection activeCell="M52" sqref="M52"/>
    </sheetView>
  </sheetViews>
  <sheetFormatPr baseColWidth="10" defaultRowHeight="16" x14ac:dyDescent="0.2"/>
  <cols>
    <col min="11" max="11" width="12.1640625" bestFit="1" customWidth="1"/>
    <col min="12" max="12" width="11.83203125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1</v>
      </c>
      <c r="B2" s="3">
        <v>1485</v>
      </c>
      <c r="C2" s="3" t="s">
        <v>174</v>
      </c>
      <c r="D2" s="3">
        <v>28748</v>
      </c>
      <c r="J2">
        <f>(D2/$D$51)*100</f>
        <v>0.26564574574834254</v>
      </c>
      <c r="K2">
        <f>D2*1000000</f>
        <v>28748000000</v>
      </c>
      <c r="L2">
        <f>K2*B2</f>
        <v>42690780000000</v>
      </c>
    </row>
    <row r="3" spans="1:12" x14ac:dyDescent="0.2">
      <c r="A3" s="3" t="s">
        <v>181</v>
      </c>
      <c r="B3" s="3">
        <v>810</v>
      </c>
      <c r="C3" s="3" t="s">
        <v>174</v>
      </c>
      <c r="D3" s="3">
        <v>467.6</v>
      </c>
      <c r="E3" t="s">
        <v>207</v>
      </c>
      <c r="F3" t="s">
        <v>208</v>
      </c>
      <c r="J3">
        <f t="shared" ref="J3:J46" si="0">(D3/$D$51)*100</f>
        <v>4.3208553886157283E-3</v>
      </c>
      <c r="K3">
        <f t="shared" ref="K3:K46" si="1">D3*1000000</f>
        <v>467600000</v>
      </c>
      <c r="L3">
        <f t="shared" ref="L3:L46" si="2">K3*B3</f>
        <v>378756000000</v>
      </c>
    </row>
    <row r="4" spans="1:12" x14ac:dyDescent="0.2">
      <c r="A4" s="3" t="s">
        <v>8</v>
      </c>
      <c r="B4" s="3">
        <v>1110</v>
      </c>
      <c r="C4" s="3" t="s">
        <v>174</v>
      </c>
      <c r="D4" s="3">
        <v>83879</v>
      </c>
      <c r="J4">
        <f t="shared" si="0"/>
        <v>0.77508346694118624</v>
      </c>
      <c r="K4">
        <f t="shared" si="1"/>
        <v>83879000000</v>
      </c>
      <c r="L4">
        <f t="shared" si="2"/>
        <v>93105690000000</v>
      </c>
    </row>
    <row r="5" spans="1:12" x14ac:dyDescent="0.2">
      <c r="A5" s="3" t="s">
        <v>13</v>
      </c>
      <c r="B5" s="3">
        <v>618</v>
      </c>
      <c r="C5" s="3" t="s">
        <v>174</v>
      </c>
      <c r="D5" s="3">
        <v>207595</v>
      </c>
      <c r="J5">
        <f t="shared" si="0"/>
        <v>1.9182805269454282</v>
      </c>
      <c r="K5">
        <f t="shared" si="1"/>
        <v>207595000000</v>
      </c>
      <c r="L5">
        <f t="shared" si="2"/>
        <v>128293710000000</v>
      </c>
    </row>
    <row r="6" spans="1:12" x14ac:dyDescent="0.2">
      <c r="A6" s="3" t="s">
        <v>14</v>
      </c>
      <c r="B6" s="3">
        <v>847</v>
      </c>
      <c r="C6" s="3" t="s">
        <v>174</v>
      </c>
      <c r="D6" s="3">
        <v>30528</v>
      </c>
      <c r="J6">
        <f t="shared" si="0"/>
        <v>0.28209382656899262</v>
      </c>
      <c r="K6">
        <f t="shared" si="1"/>
        <v>30528000000</v>
      </c>
      <c r="L6">
        <f t="shared" si="2"/>
        <v>25857216000000</v>
      </c>
    </row>
    <row r="7" spans="1:12" x14ac:dyDescent="0.2">
      <c r="A7" s="3" t="s">
        <v>19</v>
      </c>
      <c r="B7" s="3">
        <v>1028</v>
      </c>
      <c r="C7" s="3" t="s">
        <v>174</v>
      </c>
      <c r="D7" s="3">
        <v>51197</v>
      </c>
      <c r="J7">
        <f t="shared" si="0"/>
        <v>0.47308561448023839</v>
      </c>
      <c r="K7">
        <f t="shared" si="1"/>
        <v>51197000000</v>
      </c>
      <c r="L7">
        <f t="shared" si="2"/>
        <v>52630516000000</v>
      </c>
    </row>
    <row r="8" spans="1:12" x14ac:dyDescent="0.2">
      <c r="A8" s="3" t="s">
        <v>23</v>
      </c>
      <c r="B8" s="3">
        <v>608</v>
      </c>
      <c r="C8" s="3" t="s">
        <v>174</v>
      </c>
      <c r="D8" s="3">
        <v>110994</v>
      </c>
      <c r="J8">
        <f t="shared" si="0"/>
        <v>1.0256394846108088</v>
      </c>
      <c r="K8">
        <f t="shared" si="1"/>
        <v>110994000000</v>
      </c>
      <c r="L8">
        <f t="shared" si="2"/>
        <v>67484352000000</v>
      </c>
    </row>
    <row r="9" spans="1:12" x14ac:dyDescent="0.2">
      <c r="A9" s="3" t="s">
        <v>37</v>
      </c>
      <c r="B9" s="3">
        <v>1113</v>
      </c>
      <c r="C9" s="3" t="s">
        <v>174</v>
      </c>
      <c r="D9" s="3">
        <v>56594</v>
      </c>
      <c r="J9">
        <f t="shared" si="0"/>
        <v>0.52295656514824329</v>
      </c>
      <c r="K9">
        <f t="shared" si="1"/>
        <v>56594000000</v>
      </c>
      <c r="L9">
        <f t="shared" si="2"/>
        <v>62989122000000</v>
      </c>
    </row>
    <row r="10" spans="1:12" x14ac:dyDescent="0.2">
      <c r="A10" s="3" t="s">
        <v>39</v>
      </c>
      <c r="B10" s="3">
        <v>498</v>
      </c>
      <c r="C10" s="3" t="s">
        <v>174</v>
      </c>
      <c r="D10" s="3">
        <v>9251</v>
      </c>
      <c r="J10">
        <f t="shared" si="0"/>
        <v>8.5483817793165329E-2</v>
      </c>
      <c r="K10">
        <f t="shared" si="1"/>
        <v>9251000000</v>
      </c>
      <c r="L10">
        <f t="shared" si="2"/>
        <v>4606998000000</v>
      </c>
    </row>
    <row r="11" spans="1:12" x14ac:dyDescent="0.2">
      <c r="A11" s="3" t="s">
        <v>40</v>
      </c>
      <c r="B11" s="3">
        <v>677</v>
      </c>
      <c r="C11" s="3" t="s">
        <v>174</v>
      </c>
      <c r="D11" s="3">
        <v>78865</v>
      </c>
      <c r="J11">
        <f t="shared" si="0"/>
        <v>0.72875162579807407</v>
      </c>
      <c r="K11">
        <f t="shared" si="1"/>
        <v>78865000000</v>
      </c>
      <c r="L11">
        <f t="shared" si="2"/>
        <v>53391605000000</v>
      </c>
    </row>
    <row r="12" spans="1:12" x14ac:dyDescent="0.2">
      <c r="A12" s="3" t="s">
        <v>42</v>
      </c>
      <c r="B12" s="3">
        <v>703</v>
      </c>
      <c r="C12" s="3" t="s">
        <v>174</v>
      </c>
      <c r="D12" s="3">
        <v>42922</v>
      </c>
      <c r="J12">
        <f t="shared" si="0"/>
        <v>0.39662051965390138</v>
      </c>
      <c r="K12">
        <f t="shared" si="1"/>
        <v>42922000000</v>
      </c>
      <c r="L12">
        <f t="shared" si="2"/>
        <v>30174166000000</v>
      </c>
    </row>
    <row r="13" spans="1:12" x14ac:dyDescent="0.2">
      <c r="A13" s="3" t="s">
        <v>51</v>
      </c>
      <c r="B13" s="3">
        <v>626</v>
      </c>
      <c r="C13" s="3" t="s">
        <v>174</v>
      </c>
      <c r="D13" s="3">
        <v>45226</v>
      </c>
      <c r="J13">
        <f t="shared" si="0"/>
        <v>0.41791061977231592</v>
      </c>
      <c r="K13">
        <f t="shared" si="1"/>
        <v>45226000000</v>
      </c>
      <c r="L13">
        <f t="shared" si="2"/>
        <v>28311476000000</v>
      </c>
    </row>
    <row r="14" spans="1:12" x14ac:dyDescent="0.2">
      <c r="A14" s="3" t="s">
        <v>54</v>
      </c>
      <c r="B14" s="3">
        <v>536</v>
      </c>
      <c r="C14" s="3" t="s">
        <v>174</v>
      </c>
      <c r="D14" s="3">
        <v>338424</v>
      </c>
      <c r="J14">
        <f t="shared" si="0"/>
        <v>3.127205226768369</v>
      </c>
      <c r="K14">
        <f t="shared" si="1"/>
        <v>338424000000</v>
      </c>
      <c r="L14">
        <f t="shared" si="2"/>
        <v>181395264000000</v>
      </c>
    </row>
    <row r="15" spans="1:12" x14ac:dyDescent="0.2">
      <c r="A15" s="3" t="s">
        <v>55</v>
      </c>
      <c r="B15" s="3">
        <v>867</v>
      </c>
      <c r="C15" s="3" t="s">
        <v>174</v>
      </c>
      <c r="D15" s="3">
        <v>643801</v>
      </c>
      <c r="J15">
        <f t="shared" si="0"/>
        <v>5.949039820458073</v>
      </c>
      <c r="K15">
        <f t="shared" si="1"/>
        <v>643801000000</v>
      </c>
      <c r="L15">
        <f t="shared" si="2"/>
        <v>558175467000000</v>
      </c>
    </row>
    <row r="16" spans="1:12" x14ac:dyDescent="0.2">
      <c r="A16" s="3" t="s">
        <v>58</v>
      </c>
      <c r="B16" s="3">
        <v>700</v>
      </c>
      <c r="C16" s="3" t="s">
        <v>174</v>
      </c>
      <c r="D16" s="3">
        <v>357386</v>
      </c>
      <c r="J16">
        <f t="shared" si="0"/>
        <v>3.302423489982508</v>
      </c>
      <c r="K16">
        <f t="shared" si="1"/>
        <v>357386000000</v>
      </c>
      <c r="L16">
        <f t="shared" si="2"/>
        <v>250170200000000</v>
      </c>
    </row>
    <row r="17" spans="1:12" x14ac:dyDescent="0.2">
      <c r="A17" s="3" t="s">
        <v>60</v>
      </c>
      <c r="B17" s="3">
        <v>652</v>
      </c>
      <c r="C17" s="3" t="s">
        <v>174</v>
      </c>
      <c r="D17" s="3">
        <v>131957</v>
      </c>
      <c r="J17">
        <f t="shared" si="0"/>
        <v>1.2193479780059147</v>
      </c>
      <c r="K17">
        <f t="shared" si="1"/>
        <v>131957000000</v>
      </c>
      <c r="L17">
        <f t="shared" si="2"/>
        <v>86035964000000</v>
      </c>
    </row>
    <row r="18" spans="1:12" x14ac:dyDescent="0.2">
      <c r="A18" s="3" t="s">
        <v>68</v>
      </c>
      <c r="B18" s="3">
        <v>589</v>
      </c>
      <c r="C18" s="3" t="s">
        <v>174</v>
      </c>
      <c r="D18" s="3">
        <v>93030</v>
      </c>
      <c r="J18">
        <f t="shared" si="0"/>
        <v>0.85964323525004538</v>
      </c>
      <c r="K18">
        <f t="shared" si="1"/>
        <v>93030000000</v>
      </c>
      <c r="L18">
        <f t="shared" si="2"/>
        <v>54794670000000</v>
      </c>
    </row>
    <row r="19" spans="1:12" x14ac:dyDescent="0.2">
      <c r="A19" s="3" t="s">
        <v>69</v>
      </c>
      <c r="B19" s="3">
        <v>1940</v>
      </c>
      <c r="C19" s="3" t="s">
        <v>174</v>
      </c>
      <c r="D19" s="3">
        <v>103000</v>
      </c>
      <c r="J19">
        <f t="shared" si="0"/>
        <v>0.95177096883537227</v>
      </c>
      <c r="K19">
        <f t="shared" si="1"/>
        <v>103000000000</v>
      </c>
      <c r="L19">
        <f t="shared" si="2"/>
        <v>199820000000000</v>
      </c>
    </row>
    <row r="20" spans="1:12" x14ac:dyDescent="0.2">
      <c r="A20" s="3" t="s">
        <v>74</v>
      </c>
      <c r="B20" s="3">
        <v>1118</v>
      </c>
      <c r="C20" s="3" t="s">
        <v>174</v>
      </c>
      <c r="D20" s="3">
        <v>84421</v>
      </c>
      <c r="J20">
        <f t="shared" si="0"/>
        <v>0.7800918151461258</v>
      </c>
      <c r="K20">
        <f t="shared" si="1"/>
        <v>84421000000</v>
      </c>
      <c r="L20">
        <f t="shared" si="2"/>
        <v>94382678000000</v>
      </c>
    </row>
    <row r="21" spans="1:12" x14ac:dyDescent="0.2">
      <c r="A21" s="3" t="s">
        <v>76</v>
      </c>
      <c r="B21" s="3">
        <v>832</v>
      </c>
      <c r="C21" s="3" t="s">
        <v>174</v>
      </c>
      <c r="D21" s="3">
        <v>301338</v>
      </c>
      <c r="J21">
        <f t="shared" si="0"/>
        <v>2.7845122350185765</v>
      </c>
      <c r="K21">
        <f t="shared" si="1"/>
        <v>301338000000</v>
      </c>
      <c r="L21">
        <f t="shared" si="2"/>
        <v>250713216000000</v>
      </c>
    </row>
    <row r="22" spans="1:12" x14ac:dyDescent="0.2">
      <c r="A22" s="3" t="s">
        <v>85</v>
      </c>
      <c r="B22" s="3">
        <v>641</v>
      </c>
      <c r="C22" s="3" t="s">
        <v>174</v>
      </c>
      <c r="D22" s="3">
        <v>64589</v>
      </c>
      <c r="J22">
        <f t="shared" si="0"/>
        <v>0.59683432141852288</v>
      </c>
      <c r="K22">
        <f t="shared" si="1"/>
        <v>64589000000</v>
      </c>
      <c r="L22">
        <f t="shared" si="2"/>
        <v>41401549000000</v>
      </c>
    </row>
    <row r="23" spans="1:12" x14ac:dyDescent="0.2">
      <c r="A23" s="3" t="s">
        <v>186</v>
      </c>
      <c r="B23" s="3">
        <v>1000</v>
      </c>
      <c r="C23" s="3" t="s">
        <v>174</v>
      </c>
      <c r="D23" s="3">
        <v>160</v>
      </c>
      <c r="E23" t="s">
        <v>214</v>
      </c>
      <c r="J23">
        <f t="shared" si="0"/>
        <v>1.4784791748898986E-3</v>
      </c>
      <c r="K23">
        <f t="shared" si="1"/>
        <v>160000000</v>
      </c>
      <c r="L23">
        <f t="shared" si="2"/>
        <v>160000000000</v>
      </c>
    </row>
    <row r="24" spans="1:12" x14ac:dyDescent="0.2">
      <c r="A24" s="3" t="s">
        <v>90</v>
      </c>
      <c r="B24" s="3">
        <v>656</v>
      </c>
      <c r="C24" s="3" t="s">
        <v>174</v>
      </c>
      <c r="D24" s="3">
        <v>65300</v>
      </c>
      <c r="J24">
        <f t="shared" si="0"/>
        <v>0.60340431325193988</v>
      </c>
      <c r="K24">
        <f t="shared" si="1"/>
        <v>65300000000</v>
      </c>
      <c r="L24">
        <f t="shared" si="2"/>
        <v>42836800000000</v>
      </c>
    </row>
    <row r="25" spans="1:12" x14ac:dyDescent="0.2">
      <c r="A25" s="3" t="s">
        <v>91</v>
      </c>
      <c r="B25" s="3">
        <v>934</v>
      </c>
      <c r="C25" s="3" t="s">
        <v>174</v>
      </c>
      <c r="D25" s="3">
        <v>2585</v>
      </c>
      <c r="J25">
        <f t="shared" si="0"/>
        <v>2.3886679169314924E-2</v>
      </c>
      <c r="K25">
        <f t="shared" si="1"/>
        <v>2585000000</v>
      </c>
      <c r="L25">
        <f t="shared" si="2"/>
        <v>2414390000000</v>
      </c>
    </row>
    <row r="26" spans="1:12" x14ac:dyDescent="0.2">
      <c r="A26" s="3" t="s">
        <v>92</v>
      </c>
      <c r="B26" s="3">
        <v>619</v>
      </c>
      <c r="C26" s="3" t="s">
        <v>174</v>
      </c>
      <c r="D26" s="3">
        <v>25713</v>
      </c>
      <c r="J26">
        <f t="shared" si="0"/>
        <v>0.23760084389964978</v>
      </c>
      <c r="K26">
        <f t="shared" si="1"/>
        <v>25713000000</v>
      </c>
      <c r="L26">
        <f t="shared" si="2"/>
        <v>15916347000000</v>
      </c>
    </row>
    <row r="27" spans="1:12" x14ac:dyDescent="0.2">
      <c r="A27" s="3" t="s">
        <v>98</v>
      </c>
      <c r="B27" s="3">
        <v>560</v>
      </c>
      <c r="C27" s="3" t="s">
        <v>174</v>
      </c>
      <c r="D27" s="3">
        <v>316</v>
      </c>
      <c r="J27">
        <f t="shared" si="0"/>
        <v>2.9199963704075499E-3</v>
      </c>
      <c r="K27">
        <f t="shared" si="1"/>
        <v>316000000</v>
      </c>
      <c r="L27">
        <f t="shared" si="2"/>
        <v>176960000000</v>
      </c>
    </row>
    <row r="28" spans="1:12" x14ac:dyDescent="0.2">
      <c r="A28" s="3" t="s">
        <v>102</v>
      </c>
      <c r="B28" s="3">
        <v>450</v>
      </c>
      <c r="C28" s="3" t="s">
        <v>174</v>
      </c>
      <c r="D28" s="3">
        <v>33846</v>
      </c>
      <c r="J28">
        <f t="shared" si="0"/>
        <v>0.31275378845827195</v>
      </c>
      <c r="K28">
        <f t="shared" si="1"/>
        <v>33846000000</v>
      </c>
      <c r="L28">
        <f t="shared" si="2"/>
        <v>15230700000000</v>
      </c>
    </row>
    <row r="29" spans="1:12" x14ac:dyDescent="0.2">
      <c r="A29" s="3" t="s">
        <v>189</v>
      </c>
      <c r="B29" s="3">
        <v>811</v>
      </c>
      <c r="C29" s="3" t="s">
        <v>174</v>
      </c>
      <c r="D29" s="3">
        <v>2.02</v>
      </c>
      <c r="E29" t="s">
        <v>217</v>
      </c>
      <c r="J29">
        <f t="shared" si="0"/>
        <v>1.8665799582984972E-5</v>
      </c>
      <c r="K29">
        <f t="shared" si="1"/>
        <v>2020000</v>
      </c>
      <c r="L29">
        <f t="shared" si="2"/>
        <v>1638220000</v>
      </c>
    </row>
    <row r="30" spans="1:12" x14ac:dyDescent="0.2">
      <c r="A30" s="3" t="s">
        <v>109</v>
      </c>
      <c r="B30" s="3">
        <v>778</v>
      </c>
      <c r="C30" s="3" t="s">
        <v>174</v>
      </c>
      <c r="D30" s="3">
        <v>42508</v>
      </c>
      <c r="J30">
        <f t="shared" si="0"/>
        <v>0.39279495478887377</v>
      </c>
      <c r="K30">
        <f t="shared" si="1"/>
        <v>42508000000</v>
      </c>
      <c r="L30">
        <f t="shared" si="2"/>
        <v>33071224000000</v>
      </c>
    </row>
    <row r="31" spans="1:12" x14ac:dyDescent="0.2">
      <c r="A31" s="3" t="s">
        <v>114</v>
      </c>
      <c r="B31" s="3">
        <v>1414</v>
      </c>
      <c r="C31" s="3" t="s">
        <v>174</v>
      </c>
      <c r="D31" s="3">
        <v>385203</v>
      </c>
      <c r="J31">
        <f t="shared" si="0"/>
        <v>3.55946633503196</v>
      </c>
      <c r="K31">
        <f t="shared" si="1"/>
        <v>385203000000</v>
      </c>
      <c r="L31">
        <f>K31*B31</f>
        <v>544677042000000</v>
      </c>
    </row>
    <row r="32" spans="1:12" x14ac:dyDescent="0.2">
      <c r="A32" s="3" t="s">
        <v>123</v>
      </c>
      <c r="B32" s="3">
        <v>600</v>
      </c>
      <c r="C32" s="3" t="s">
        <v>174</v>
      </c>
      <c r="D32" s="3">
        <v>312679</v>
      </c>
      <c r="J32">
        <f t="shared" si="0"/>
        <v>2.8893086870337412</v>
      </c>
      <c r="K32">
        <f t="shared" si="1"/>
        <v>312679000000</v>
      </c>
      <c r="L32">
        <f t="shared" si="2"/>
        <v>187607400000000</v>
      </c>
    </row>
    <row r="33" spans="1:12" x14ac:dyDescent="0.2">
      <c r="A33" s="3" t="s">
        <v>124</v>
      </c>
      <c r="B33" s="3">
        <v>854</v>
      </c>
      <c r="C33" s="3" t="s">
        <v>174</v>
      </c>
      <c r="D33" s="3">
        <v>92212</v>
      </c>
      <c r="J33">
        <f t="shared" si="0"/>
        <v>0.85208451046842082</v>
      </c>
      <c r="K33">
        <f t="shared" si="1"/>
        <v>92212000000</v>
      </c>
      <c r="L33">
        <f t="shared" si="2"/>
        <v>78749048000000</v>
      </c>
    </row>
    <row r="34" spans="1:12" x14ac:dyDescent="0.2">
      <c r="A34" s="3" t="s">
        <v>126</v>
      </c>
      <c r="B34" s="3">
        <v>637</v>
      </c>
      <c r="C34" s="3" t="s">
        <v>174</v>
      </c>
      <c r="D34" s="3">
        <v>238397</v>
      </c>
      <c r="J34">
        <f t="shared" si="0"/>
        <v>2.2029062491014195</v>
      </c>
      <c r="K34">
        <f t="shared" si="1"/>
        <v>238397000000</v>
      </c>
      <c r="L34">
        <f>K34*B34</f>
        <v>151858889000000</v>
      </c>
    </row>
    <row r="35" spans="1:12" x14ac:dyDescent="0.2">
      <c r="A35" s="3" t="s">
        <v>127</v>
      </c>
      <c r="B35" s="3">
        <v>460</v>
      </c>
      <c r="C35" s="3" t="s">
        <v>179</v>
      </c>
      <c r="D35" s="3">
        <v>17100000</v>
      </c>
      <c r="E35">
        <v>3960000</v>
      </c>
      <c r="F35" t="s">
        <v>231</v>
      </c>
      <c r="J35">
        <f>(E35/$D$51)*100</f>
        <v>36.592359578524992</v>
      </c>
      <c r="K35">
        <f>E35*1000000</f>
        <v>3960000000000</v>
      </c>
      <c r="L35">
        <f>K35*B35</f>
        <v>1821600000000000</v>
      </c>
    </row>
    <row r="36" spans="1:12" x14ac:dyDescent="0.2">
      <c r="A36" s="3" t="s">
        <v>194</v>
      </c>
      <c r="B36" s="3">
        <v>805</v>
      </c>
      <c r="C36" s="3" t="s">
        <v>174</v>
      </c>
      <c r="D36" s="3">
        <v>61.2</v>
      </c>
      <c r="E36" t="s">
        <v>222</v>
      </c>
      <c r="J36">
        <f t="shared" si="0"/>
        <v>5.6551828439538624E-4</v>
      </c>
      <c r="K36">
        <f t="shared" si="1"/>
        <v>61200000</v>
      </c>
      <c r="L36">
        <f t="shared" si="2"/>
        <v>49266000000</v>
      </c>
    </row>
    <row r="37" spans="1:12" x14ac:dyDescent="0.2">
      <c r="A37" s="3" t="s">
        <v>195</v>
      </c>
      <c r="B37" s="3">
        <f>(695+600)/2</f>
        <v>647.5</v>
      </c>
      <c r="C37" s="3" t="s">
        <v>174</v>
      </c>
      <c r="D37" s="3">
        <f>88361+13812</f>
        <v>102173</v>
      </c>
      <c r="E37" t="s">
        <v>206</v>
      </c>
      <c r="F37">
        <f>(695+600)/2</f>
        <v>647.5</v>
      </c>
      <c r="G37" t="s">
        <v>223</v>
      </c>
      <c r="J37">
        <f t="shared" si="0"/>
        <v>0.94412907960016013</v>
      </c>
      <c r="K37">
        <f t="shared" si="1"/>
        <v>102173000000</v>
      </c>
      <c r="L37">
        <f t="shared" si="2"/>
        <v>66157017500000</v>
      </c>
    </row>
    <row r="38" spans="1:12" x14ac:dyDescent="0.2">
      <c r="A38" s="3" t="s">
        <v>134</v>
      </c>
      <c r="B38" s="3">
        <v>824</v>
      </c>
      <c r="C38" s="3" t="s">
        <v>174</v>
      </c>
      <c r="D38" s="3">
        <v>49035</v>
      </c>
      <c r="J38">
        <f t="shared" si="0"/>
        <v>0.45310766462953861</v>
      </c>
      <c r="K38">
        <f t="shared" si="1"/>
        <v>49035000000</v>
      </c>
      <c r="L38">
        <f t="shared" si="2"/>
        <v>40404840000000</v>
      </c>
    </row>
    <row r="39" spans="1:12" x14ac:dyDescent="0.2">
      <c r="A39" s="3" t="s">
        <v>135</v>
      </c>
      <c r="B39" s="3">
        <v>1162</v>
      </c>
      <c r="C39" s="3" t="s">
        <v>174</v>
      </c>
      <c r="D39" s="3">
        <v>20273</v>
      </c>
      <c r="J39">
        <f t="shared" si="0"/>
        <v>0.18733255195339321</v>
      </c>
      <c r="K39">
        <f t="shared" si="1"/>
        <v>20273000000</v>
      </c>
      <c r="L39">
        <f t="shared" si="2"/>
        <v>23557226000000</v>
      </c>
    </row>
    <row r="40" spans="1:12" x14ac:dyDescent="0.2">
      <c r="A40" s="3" t="s">
        <v>139</v>
      </c>
      <c r="B40" s="3">
        <v>636</v>
      </c>
      <c r="C40" s="3" t="s">
        <v>174</v>
      </c>
      <c r="D40" s="3">
        <v>505990</v>
      </c>
      <c r="J40">
        <f t="shared" si="0"/>
        <v>4.6755979856408736</v>
      </c>
      <c r="K40">
        <f t="shared" si="1"/>
        <v>505990000000</v>
      </c>
      <c r="L40">
        <f t="shared" si="2"/>
        <v>321809640000000</v>
      </c>
    </row>
    <row r="41" spans="1:12" x14ac:dyDescent="0.2">
      <c r="A41" s="3" t="s">
        <v>147</v>
      </c>
      <c r="B41" s="3">
        <v>624</v>
      </c>
      <c r="C41" s="3" t="s">
        <v>174</v>
      </c>
      <c r="D41" s="3">
        <v>450295</v>
      </c>
      <c r="J41">
        <f t="shared" si="0"/>
        <v>4.1609486253565429</v>
      </c>
      <c r="K41">
        <f t="shared" si="1"/>
        <v>450295000000</v>
      </c>
      <c r="L41">
        <f t="shared" si="2"/>
        <v>280984080000000</v>
      </c>
    </row>
    <row r="42" spans="1:12" x14ac:dyDescent="0.2">
      <c r="A42" s="3" t="s">
        <v>148</v>
      </c>
      <c r="B42" s="3">
        <v>1537</v>
      </c>
      <c r="C42" s="3" t="s">
        <v>174</v>
      </c>
      <c r="D42" s="3">
        <v>41285</v>
      </c>
      <c r="J42">
        <f t="shared" si="0"/>
        <v>0.38149382959580913</v>
      </c>
      <c r="K42">
        <f t="shared" si="1"/>
        <v>41285000000</v>
      </c>
      <c r="L42">
        <f t="shared" si="2"/>
        <v>63455045000000</v>
      </c>
    </row>
    <row r="43" spans="1:12" x14ac:dyDescent="0.2">
      <c r="A43" s="3" t="s">
        <v>159</v>
      </c>
      <c r="B43" s="3">
        <v>593</v>
      </c>
      <c r="C43" s="3" t="s">
        <v>174</v>
      </c>
      <c r="D43" s="3">
        <v>783562</v>
      </c>
      <c r="J43">
        <f t="shared" si="0"/>
        <v>7.2405006202192421</v>
      </c>
      <c r="K43">
        <f t="shared" si="1"/>
        <v>783562000000</v>
      </c>
      <c r="L43">
        <f t="shared" si="2"/>
        <v>464652266000000</v>
      </c>
    </row>
    <row r="44" spans="1:12" x14ac:dyDescent="0.2">
      <c r="A44" s="3" t="s">
        <v>162</v>
      </c>
      <c r="B44" s="3">
        <v>1875</v>
      </c>
      <c r="C44" s="3" t="s">
        <v>174</v>
      </c>
      <c r="D44" s="3">
        <v>603628</v>
      </c>
      <c r="J44">
        <f t="shared" si="0"/>
        <v>5.5778214211277479</v>
      </c>
      <c r="K44">
        <f t="shared" si="1"/>
        <v>603628000000</v>
      </c>
      <c r="L44">
        <f t="shared" si="2"/>
        <v>1131802500000000</v>
      </c>
    </row>
    <row r="45" spans="1:12" x14ac:dyDescent="0.2">
      <c r="A45" s="3" t="s">
        <v>164</v>
      </c>
      <c r="B45" s="3">
        <v>1220</v>
      </c>
      <c r="C45" s="3" t="s">
        <v>174</v>
      </c>
      <c r="D45" s="3">
        <v>242495</v>
      </c>
      <c r="J45">
        <f t="shared" si="0"/>
        <v>2.2407737969682873</v>
      </c>
      <c r="K45">
        <f t="shared" si="1"/>
        <v>242495000000</v>
      </c>
      <c r="L45">
        <f t="shared" si="2"/>
        <v>295843900000000</v>
      </c>
    </row>
    <row r="46" spans="1:12" x14ac:dyDescent="0.2">
      <c r="A46" s="3" t="s">
        <v>199</v>
      </c>
      <c r="B46" s="3">
        <v>258.39999999999998</v>
      </c>
      <c r="C46" s="3" t="s">
        <v>174</v>
      </c>
      <c r="D46" s="3">
        <v>0.44</v>
      </c>
      <c r="E46" t="s">
        <v>229</v>
      </c>
      <c r="J46">
        <f t="shared" si="0"/>
        <v>4.0658177309472207E-6</v>
      </c>
      <c r="K46">
        <f t="shared" si="1"/>
        <v>440000</v>
      </c>
      <c r="L46">
        <f t="shared" si="2"/>
        <v>113695999.99999999</v>
      </c>
    </row>
    <row r="51" spans="3:13" x14ac:dyDescent="0.2">
      <c r="C51" t="s">
        <v>232</v>
      </c>
      <c r="D51">
        <f>SUM(D36:D46,E35,D2:D34)</f>
        <v>10821931.26</v>
      </c>
      <c r="J51">
        <f>SUM(J2:J46)</f>
        <v>99.999999999999986</v>
      </c>
      <c r="K51">
        <f>SUM(K2:K46)</f>
        <v>10821931260000</v>
      </c>
      <c r="L51">
        <f>SUM(L2:L46)</f>
        <v>7889819727416000</v>
      </c>
      <c r="M51" s="2">
        <f>L51/K51</f>
        <v>729.05838503875327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M27" sqref="M27"/>
    </sheetView>
  </sheetViews>
  <sheetFormatPr baseColWidth="10" defaultRowHeight="16" x14ac:dyDescent="0.2"/>
  <cols>
    <col min="1" max="1" width="26.33203125" bestFit="1" customWidth="1"/>
    <col min="11" max="12" width="11.83203125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4</v>
      </c>
      <c r="B2" s="3">
        <v>1030</v>
      </c>
      <c r="C2" s="3" t="s">
        <v>178</v>
      </c>
      <c r="D2" s="3">
        <v>440</v>
      </c>
      <c r="J2">
        <f>(D2/$D$26)*100</f>
        <v>1.9530756789438144E-3</v>
      </c>
      <c r="K2">
        <f>D2*1000000</f>
        <v>440000000</v>
      </c>
      <c r="L2">
        <f>K2*B2</f>
        <v>453200000000</v>
      </c>
    </row>
    <row r="3" spans="1:12" x14ac:dyDescent="0.2">
      <c r="A3" s="3" t="s">
        <v>12</v>
      </c>
      <c r="B3" s="3">
        <v>1422</v>
      </c>
      <c r="C3" s="3" t="s">
        <v>178</v>
      </c>
      <c r="D3" s="3">
        <v>431</v>
      </c>
      <c r="J3">
        <f t="shared" ref="J3:J23" si="0">(D3/$D$26)*100</f>
        <v>1.9131264036926908E-3</v>
      </c>
      <c r="K3">
        <f t="shared" ref="K3:K23" si="1">D3*1000000</f>
        <v>431000000</v>
      </c>
      <c r="L3">
        <f t="shared" ref="L3:L23" si="2">K3*B3</f>
        <v>612882000000</v>
      </c>
    </row>
    <row r="4" spans="1:12" x14ac:dyDescent="0.2">
      <c r="A4" s="3" t="s">
        <v>15</v>
      </c>
      <c r="B4" s="3">
        <v>1705</v>
      </c>
      <c r="C4" s="3" t="s">
        <v>178</v>
      </c>
      <c r="D4" s="3">
        <v>22965</v>
      </c>
      <c r="J4">
        <f t="shared" si="0"/>
        <v>0.10193723401578342</v>
      </c>
      <c r="K4">
        <f t="shared" si="1"/>
        <v>22965000000</v>
      </c>
      <c r="L4">
        <f t="shared" si="2"/>
        <v>39155325000000</v>
      </c>
    </row>
    <row r="5" spans="1:12" x14ac:dyDescent="0.2">
      <c r="A5" s="3" t="s">
        <v>28</v>
      </c>
      <c r="B5" s="3">
        <v>537</v>
      </c>
      <c r="C5" s="3" t="s">
        <v>178</v>
      </c>
      <c r="D5" s="3">
        <v>9985000</v>
      </c>
      <c r="J5">
        <f t="shared" si="0"/>
        <v>44.321501486940882</v>
      </c>
      <c r="K5">
        <f t="shared" si="1"/>
        <v>9985000000000</v>
      </c>
      <c r="L5">
        <f t="shared" si="2"/>
        <v>5361945000000000</v>
      </c>
    </row>
    <row r="6" spans="1:12" x14ac:dyDescent="0.2">
      <c r="A6" s="3" t="s">
        <v>36</v>
      </c>
      <c r="B6" s="3">
        <v>2926</v>
      </c>
      <c r="C6" s="3" t="s">
        <v>178</v>
      </c>
      <c r="D6" s="3">
        <v>51100</v>
      </c>
      <c r="J6">
        <f t="shared" si="0"/>
        <v>0.22682310725915664</v>
      </c>
      <c r="K6">
        <f t="shared" si="1"/>
        <v>51100000000</v>
      </c>
      <c r="L6">
        <f>K6*B6</f>
        <v>149518600000000</v>
      </c>
    </row>
    <row r="7" spans="1:12" x14ac:dyDescent="0.2">
      <c r="A7" s="3" t="s">
        <v>38</v>
      </c>
      <c r="B7" s="3">
        <v>1335</v>
      </c>
      <c r="C7" s="3" t="s">
        <v>178</v>
      </c>
      <c r="D7" s="3">
        <v>109884</v>
      </c>
      <c r="J7">
        <f t="shared" si="0"/>
        <v>0.48775401796605022</v>
      </c>
      <c r="K7">
        <f t="shared" si="1"/>
        <v>109884000000</v>
      </c>
      <c r="L7">
        <f t="shared" si="2"/>
        <v>146695140000000</v>
      </c>
    </row>
    <row r="8" spans="1:12" x14ac:dyDescent="0.2">
      <c r="A8" s="3" t="s">
        <v>44</v>
      </c>
      <c r="B8" s="3">
        <v>2083</v>
      </c>
      <c r="C8" s="3" t="s">
        <v>178</v>
      </c>
      <c r="D8" s="3">
        <v>750</v>
      </c>
      <c r="J8">
        <f t="shared" si="0"/>
        <v>3.3291062709269563E-3</v>
      </c>
      <c r="K8">
        <f t="shared" si="1"/>
        <v>750000000</v>
      </c>
      <c r="L8">
        <f t="shared" si="2"/>
        <v>1562250000000</v>
      </c>
    </row>
    <row r="9" spans="1:12" x14ac:dyDescent="0.2">
      <c r="A9" s="3" t="s">
        <v>45</v>
      </c>
      <c r="B9" s="3">
        <v>1410</v>
      </c>
      <c r="C9" s="3" t="s">
        <v>178</v>
      </c>
      <c r="D9" s="3">
        <v>48442</v>
      </c>
      <c r="J9">
        <f t="shared" si="0"/>
        <v>0.21502475463499152</v>
      </c>
      <c r="K9">
        <f t="shared" si="1"/>
        <v>48442000000</v>
      </c>
      <c r="L9">
        <f t="shared" si="2"/>
        <v>68303220000000</v>
      </c>
    </row>
    <row r="10" spans="1:12" x14ac:dyDescent="0.2">
      <c r="A10" s="3" t="s">
        <v>48</v>
      </c>
      <c r="B10" s="3">
        <v>1724</v>
      </c>
      <c r="C10" s="3" t="s">
        <v>178</v>
      </c>
      <c r="D10" s="3">
        <v>21041</v>
      </c>
      <c r="J10">
        <f t="shared" si="0"/>
        <v>9.3396966728765463E-2</v>
      </c>
      <c r="K10">
        <f t="shared" si="1"/>
        <v>21041000000</v>
      </c>
      <c r="L10">
        <f t="shared" si="2"/>
        <v>36274684000000</v>
      </c>
    </row>
    <row r="11" spans="1:12" x14ac:dyDescent="0.2">
      <c r="A11" s="3" t="s">
        <v>61</v>
      </c>
      <c r="B11" s="3">
        <v>2350</v>
      </c>
      <c r="C11" s="3" t="s">
        <v>178</v>
      </c>
      <c r="D11" s="3">
        <v>348.5</v>
      </c>
      <c r="J11">
        <f t="shared" si="0"/>
        <v>1.5469247138907257E-3</v>
      </c>
      <c r="K11">
        <f t="shared" si="1"/>
        <v>348500000</v>
      </c>
      <c r="L11">
        <f t="shared" si="2"/>
        <v>818975000000</v>
      </c>
    </row>
    <row r="12" spans="1:12" x14ac:dyDescent="0.2">
      <c r="A12" s="3" t="s">
        <v>62</v>
      </c>
      <c r="B12" s="3">
        <v>1996</v>
      </c>
      <c r="C12" s="3" t="s">
        <v>178</v>
      </c>
      <c r="D12" s="3">
        <v>108888</v>
      </c>
      <c r="J12">
        <f t="shared" si="0"/>
        <v>0.48333296483825922</v>
      </c>
      <c r="K12">
        <f t="shared" si="1"/>
        <v>108888000000</v>
      </c>
      <c r="L12">
        <f t="shared" si="2"/>
        <v>217340448000000</v>
      </c>
    </row>
    <row r="13" spans="1:12" x14ac:dyDescent="0.2">
      <c r="A13" s="3" t="s">
        <v>66</v>
      </c>
      <c r="B13" s="3">
        <v>1440</v>
      </c>
      <c r="C13" s="3" t="s">
        <v>178</v>
      </c>
      <c r="D13" s="3">
        <v>27750</v>
      </c>
      <c r="J13">
        <f t="shared" si="0"/>
        <v>0.12317693202429739</v>
      </c>
      <c r="K13">
        <f t="shared" si="1"/>
        <v>27750000000</v>
      </c>
      <c r="L13">
        <f t="shared" si="2"/>
        <v>39960000000000</v>
      </c>
    </row>
    <row r="14" spans="1:12" x14ac:dyDescent="0.2">
      <c r="A14" s="3" t="s">
        <v>67</v>
      </c>
      <c r="B14" s="3">
        <v>1976</v>
      </c>
      <c r="C14" s="3" t="s">
        <v>178</v>
      </c>
      <c r="D14" s="3">
        <v>112492</v>
      </c>
      <c r="J14">
        <f t="shared" si="0"/>
        <v>0.49933043017215356</v>
      </c>
      <c r="K14">
        <f t="shared" si="1"/>
        <v>112492000000</v>
      </c>
      <c r="L14">
        <f t="shared" si="2"/>
        <v>222284192000000</v>
      </c>
    </row>
    <row r="15" spans="1:12" x14ac:dyDescent="0.2">
      <c r="A15" s="3" t="s">
        <v>77</v>
      </c>
      <c r="B15" s="3">
        <v>2051</v>
      </c>
      <c r="C15" s="3" t="s">
        <v>178</v>
      </c>
      <c r="D15" s="3">
        <v>10992</v>
      </c>
      <c r="J15">
        <f t="shared" si="0"/>
        <v>4.8791381506705471E-2</v>
      </c>
      <c r="K15">
        <f t="shared" si="1"/>
        <v>10992000000</v>
      </c>
      <c r="L15">
        <f t="shared" si="2"/>
        <v>22544592000000</v>
      </c>
    </row>
    <row r="16" spans="1:12" x14ac:dyDescent="0.2">
      <c r="A16" s="3" t="s">
        <v>101</v>
      </c>
      <c r="B16" s="3">
        <v>752</v>
      </c>
      <c r="C16" s="3" t="s">
        <v>178</v>
      </c>
      <c r="D16" s="3">
        <v>1973000</v>
      </c>
      <c r="J16">
        <f t="shared" si="0"/>
        <v>8.7577688967185132</v>
      </c>
      <c r="K16">
        <f t="shared" si="1"/>
        <v>1973000000000</v>
      </c>
      <c r="L16">
        <f t="shared" si="2"/>
        <v>1483696000000000</v>
      </c>
    </row>
    <row r="17" spans="1:13" x14ac:dyDescent="0.2">
      <c r="A17" s="3" t="s">
        <v>111</v>
      </c>
      <c r="B17" s="3">
        <v>2391</v>
      </c>
      <c r="C17" s="3" t="s">
        <v>178</v>
      </c>
      <c r="D17" s="3">
        <v>130375</v>
      </c>
      <c r="J17">
        <f t="shared" si="0"/>
        <v>0.5787096400961359</v>
      </c>
      <c r="K17">
        <f t="shared" si="1"/>
        <v>130375000000</v>
      </c>
      <c r="L17">
        <f t="shared" si="2"/>
        <v>311726625000000</v>
      </c>
    </row>
    <row r="18" spans="1:13" x14ac:dyDescent="0.2">
      <c r="A18" s="3" t="s">
        <v>118</v>
      </c>
      <c r="B18" s="3">
        <v>2692</v>
      </c>
      <c r="C18" s="3" t="s">
        <v>178</v>
      </c>
      <c r="D18" s="3">
        <v>75517</v>
      </c>
      <c r="J18">
        <f t="shared" si="0"/>
        <v>0.3352054910154546</v>
      </c>
      <c r="K18">
        <f t="shared" si="1"/>
        <v>75517000000</v>
      </c>
      <c r="L18">
        <f t="shared" si="2"/>
        <v>203291764000000</v>
      </c>
    </row>
    <row r="19" spans="1:13" x14ac:dyDescent="0.2">
      <c r="A19" s="3" t="s">
        <v>141</v>
      </c>
      <c r="B19" s="3">
        <v>1427</v>
      </c>
      <c r="C19" s="3" t="s">
        <v>178</v>
      </c>
      <c r="D19" s="3">
        <v>269.39999999999998</v>
      </c>
      <c r="J19">
        <f t="shared" si="0"/>
        <v>1.1958149725169627E-3</v>
      </c>
      <c r="K19">
        <f t="shared" si="1"/>
        <v>269400000</v>
      </c>
      <c r="L19">
        <f t="shared" si="2"/>
        <v>384433800000</v>
      </c>
    </row>
    <row r="20" spans="1:13" x14ac:dyDescent="0.2">
      <c r="A20" s="3" t="s">
        <v>142</v>
      </c>
      <c r="B20" s="3">
        <v>2301</v>
      </c>
      <c r="C20" s="3" t="s">
        <v>178</v>
      </c>
      <c r="D20" s="3">
        <v>617</v>
      </c>
      <c r="J20">
        <f t="shared" si="0"/>
        <v>2.7387447588825761E-3</v>
      </c>
      <c r="K20">
        <f t="shared" si="1"/>
        <v>617000000</v>
      </c>
      <c r="L20">
        <f t="shared" si="2"/>
        <v>1419717000000</v>
      </c>
    </row>
    <row r="21" spans="1:13" x14ac:dyDescent="0.2">
      <c r="A21" s="3" t="s">
        <v>143</v>
      </c>
      <c r="B21" s="3">
        <v>1583</v>
      </c>
      <c r="C21" s="3" t="s">
        <v>178</v>
      </c>
      <c r="D21" s="3">
        <v>389</v>
      </c>
      <c r="J21">
        <f t="shared" si="0"/>
        <v>1.7266964525207815E-3</v>
      </c>
      <c r="K21">
        <f t="shared" si="1"/>
        <v>389000000</v>
      </c>
      <c r="L21">
        <f t="shared" si="2"/>
        <v>615787000000</v>
      </c>
    </row>
    <row r="22" spans="1:13" x14ac:dyDescent="0.2">
      <c r="A22" s="3" t="s">
        <v>154</v>
      </c>
      <c r="B22" s="3">
        <v>1292</v>
      </c>
      <c r="C22" s="3" t="s">
        <v>178</v>
      </c>
      <c r="D22" s="3">
        <v>13878</v>
      </c>
      <c r="J22">
        <f t="shared" si="0"/>
        <v>6.1601782437232404E-2</v>
      </c>
      <c r="K22">
        <f t="shared" si="1"/>
        <v>13878000000</v>
      </c>
      <c r="L22">
        <f t="shared" si="2"/>
        <v>17930376000000</v>
      </c>
    </row>
    <row r="23" spans="1:13" x14ac:dyDescent="0.2">
      <c r="A23" s="3" t="s">
        <v>165</v>
      </c>
      <c r="B23" s="3">
        <v>715</v>
      </c>
      <c r="C23" s="3" t="s">
        <v>178</v>
      </c>
      <c r="D23" s="3">
        <v>9834000</v>
      </c>
      <c r="J23">
        <f t="shared" si="0"/>
        <v>43.651241424394257</v>
      </c>
      <c r="K23">
        <f t="shared" si="1"/>
        <v>9834000000000</v>
      </c>
      <c r="L23">
        <f t="shared" si="2"/>
        <v>7031310000000000</v>
      </c>
    </row>
    <row r="26" spans="1:13" x14ac:dyDescent="0.2">
      <c r="C26" t="s">
        <v>232</v>
      </c>
      <c r="D26">
        <f>SUM(D2:D23)</f>
        <v>22528568.899999999</v>
      </c>
      <c r="J26">
        <f>SUM(J2:J23)</f>
        <v>100.00000000000001</v>
      </c>
      <c r="K26">
        <f>SUM(K2:K23)</f>
        <v>22528568900000</v>
      </c>
      <c r="L26">
        <f>SUM(L2:L23)</f>
        <v>1.53578432108E+16</v>
      </c>
      <c r="M26" s="2">
        <f>L26/K26</f>
        <v>681.70522854649676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20" sqref="M20"/>
    </sheetView>
  </sheetViews>
  <sheetFormatPr baseColWidth="10" defaultRowHeight="16" x14ac:dyDescent="0.2"/>
  <cols>
    <col min="11" max="11" width="11.83203125" bestFit="1" customWidth="1"/>
    <col min="12" max="12" width="12.1640625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7</v>
      </c>
      <c r="B2" s="3">
        <v>534</v>
      </c>
      <c r="C2" s="3" t="s">
        <v>177</v>
      </c>
      <c r="D2" s="3">
        <v>7692000</v>
      </c>
      <c r="J2">
        <f>(D2/$D$19)*100</f>
        <v>90.635807218288477</v>
      </c>
      <c r="K2">
        <f>D2*1000000</f>
        <v>7692000000000</v>
      </c>
      <c r="L2">
        <f>K2*B2</f>
        <v>4107528000000000</v>
      </c>
    </row>
    <row r="3" spans="1:12" x14ac:dyDescent="0.2">
      <c r="A3" s="3" t="s">
        <v>53</v>
      </c>
      <c r="B3" s="3">
        <v>2592</v>
      </c>
      <c r="C3" s="3" t="s">
        <v>177</v>
      </c>
      <c r="D3" s="3">
        <v>18275</v>
      </c>
      <c r="J3">
        <f t="shared" ref="J3:J14" si="0">(D3/$D$19)*100</f>
        <v>0.21533663246414741</v>
      </c>
      <c r="K3">
        <f t="shared" ref="K3:K14" si="1">D3*1000000</f>
        <v>18275000000</v>
      </c>
      <c r="L3">
        <f t="shared" ref="L3:L14" si="2">K3*B3</f>
        <v>47368800000000</v>
      </c>
    </row>
    <row r="4" spans="1:12" x14ac:dyDescent="0.2">
      <c r="A4" s="3" t="s">
        <v>187</v>
      </c>
      <c r="B4" s="3">
        <f>(3365+3824+3269)/3</f>
        <v>3486</v>
      </c>
      <c r="C4" s="3" t="s">
        <v>177</v>
      </c>
      <c r="D4" s="3">
        <v>181.3</v>
      </c>
      <c r="E4" s="3" t="s">
        <v>215</v>
      </c>
      <c r="F4">
        <f>(3365+3824+3269)/3</f>
        <v>3486</v>
      </c>
      <c r="G4" t="s">
        <v>216</v>
      </c>
      <c r="J4">
        <f t="shared" si="0"/>
        <v>2.1362807915595037E-3</v>
      </c>
      <c r="K4">
        <f t="shared" si="1"/>
        <v>181300000</v>
      </c>
      <c r="L4">
        <f t="shared" si="2"/>
        <v>632011800000</v>
      </c>
    </row>
    <row r="5" spans="1:12" x14ac:dyDescent="0.2">
      <c r="A5" s="3" t="s">
        <v>188</v>
      </c>
      <c r="B5" s="3">
        <v>4750</v>
      </c>
      <c r="C5" s="3" t="s">
        <v>177</v>
      </c>
      <c r="D5" s="3">
        <v>702</v>
      </c>
      <c r="E5" t="s">
        <v>218</v>
      </c>
      <c r="J5">
        <f t="shared" si="0"/>
        <v>8.271754636926483E-3</v>
      </c>
      <c r="K5">
        <f t="shared" si="1"/>
        <v>702000000</v>
      </c>
      <c r="L5">
        <f t="shared" si="2"/>
        <v>3334500000000</v>
      </c>
    </row>
    <row r="6" spans="1:12" x14ac:dyDescent="0.2">
      <c r="A6" s="3" t="s">
        <v>190</v>
      </c>
      <c r="B6" s="3">
        <v>2020</v>
      </c>
      <c r="C6" s="3" t="s">
        <v>177</v>
      </c>
      <c r="D6" s="3">
        <v>20.98</v>
      </c>
      <c r="E6" t="s">
        <v>219</v>
      </c>
      <c r="J6">
        <f t="shared" si="0"/>
        <v>2.4720998900672024E-4</v>
      </c>
      <c r="K6">
        <f t="shared" si="1"/>
        <v>20980000</v>
      </c>
      <c r="L6">
        <f>K6*B6</f>
        <v>42379600000</v>
      </c>
    </row>
    <row r="7" spans="1:12" x14ac:dyDescent="0.2">
      <c r="A7" s="3" t="s">
        <v>110</v>
      </c>
      <c r="B7" s="3">
        <v>1732</v>
      </c>
      <c r="C7" s="3" t="s">
        <v>177</v>
      </c>
      <c r="D7" s="3">
        <v>268021</v>
      </c>
      <c r="J7">
        <f t="shared" si="0"/>
        <v>3.1581252842502461</v>
      </c>
      <c r="K7">
        <f t="shared" si="1"/>
        <v>268021000000</v>
      </c>
      <c r="L7">
        <f t="shared" si="2"/>
        <v>464212372000000</v>
      </c>
    </row>
    <row r="8" spans="1:12" x14ac:dyDescent="0.2">
      <c r="A8" s="3" t="s">
        <v>191</v>
      </c>
      <c r="B8" s="3">
        <v>3620</v>
      </c>
      <c r="C8" s="3" t="s">
        <v>177</v>
      </c>
      <c r="D8" s="3">
        <v>458.4</v>
      </c>
      <c r="E8" t="s">
        <v>220</v>
      </c>
      <c r="J8">
        <f t="shared" si="0"/>
        <v>5.401385079155413E-3</v>
      </c>
      <c r="K8">
        <f t="shared" si="1"/>
        <v>458400000</v>
      </c>
      <c r="L8">
        <f t="shared" si="2"/>
        <v>1659408000000</v>
      </c>
    </row>
    <row r="9" spans="1:12" x14ac:dyDescent="0.2">
      <c r="A9" s="3" t="s">
        <v>119</v>
      </c>
      <c r="B9" s="3">
        <v>3142</v>
      </c>
      <c r="C9" s="3" t="s">
        <v>177</v>
      </c>
      <c r="D9" s="3">
        <v>462840</v>
      </c>
      <c r="J9">
        <f t="shared" si="0"/>
        <v>5.4537021597650339</v>
      </c>
      <c r="K9">
        <f t="shared" si="1"/>
        <v>462840000000</v>
      </c>
      <c r="L9">
        <f t="shared" si="2"/>
        <v>1454243280000000</v>
      </c>
    </row>
    <row r="10" spans="1:12" x14ac:dyDescent="0.2">
      <c r="A10" s="3" t="s">
        <v>193</v>
      </c>
      <c r="B10" s="3">
        <v>2800</v>
      </c>
      <c r="C10" s="3" t="s">
        <v>177</v>
      </c>
      <c r="D10" s="3">
        <v>2841</v>
      </c>
      <c r="E10" t="s">
        <v>221</v>
      </c>
      <c r="J10">
        <f t="shared" si="0"/>
        <v>3.3475861714399056E-2</v>
      </c>
      <c r="K10">
        <f t="shared" si="1"/>
        <v>2841000000</v>
      </c>
      <c r="L10">
        <f t="shared" si="2"/>
        <v>7954800000000</v>
      </c>
    </row>
    <row r="11" spans="1:12" x14ac:dyDescent="0.2">
      <c r="A11" s="3" t="s">
        <v>136</v>
      </c>
      <c r="B11" s="3">
        <v>3028</v>
      </c>
      <c r="C11" s="3" t="s">
        <v>177</v>
      </c>
      <c r="D11" s="3">
        <v>28399</v>
      </c>
      <c r="J11">
        <f t="shared" si="0"/>
        <v>0.33462900275509289</v>
      </c>
      <c r="K11">
        <f t="shared" si="1"/>
        <v>28399000000</v>
      </c>
      <c r="L11">
        <f t="shared" si="2"/>
        <v>85992172000000</v>
      </c>
    </row>
    <row r="12" spans="1:12" x14ac:dyDescent="0.2">
      <c r="A12" s="3" t="s">
        <v>196</v>
      </c>
      <c r="B12" s="3">
        <v>1700</v>
      </c>
      <c r="C12" s="3" t="s">
        <v>177</v>
      </c>
      <c r="D12" s="3">
        <v>748.5</v>
      </c>
      <c r="E12" t="s">
        <v>226</v>
      </c>
      <c r="J12">
        <f t="shared" si="0"/>
        <v>8.819670008175887E-3</v>
      </c>
      <c r="K12">
        <f t="shared" si="1"/>
        <v>748500000</v>
      </c>
      <c r="L12">
        <f t="shared" si="2"/>
        <v>1272450000000</v>
      </c>
    </row>
    <row r="13" spans="1:12" x14ac:dyDescent="0.2">
      <c r="A13" s="3" t="s">
        <v>197</v>
      </c>
      <c r="B13" s="3">
        <v>3483</v>
      </c>
      <c r="C13" s="3" t="s">
        <v>177</v>
      </c>
      <c r="D13" s="3">
        <v>25.9</v>
      </c>
      <c r="E13" t="s">
        <v>227</v>
      </c>
      <c r="J13">
        <f t="shared" si="0"/>
        <v>3.0518297022278615E-4</v>
      </c>
      <c r="K13">
        <f t="shared" si="1"/>
        <v>25900000</v>
      </c>
      <c r="L13">
        <f t="shared" si="2"/>
        <v>90209700000</v>
      </c>
    </row>
    <row r="14" spans="1:12" x14ac:dyDescent="0.2">
      <c r="A14" s="3" t="s">
        <v>198</v>
      </c>
      <c r="B14" s="3">
        <v>3980</v>
      </c>
      <c r="C14" s="3" t="s">
        <v>177</v>
      </c>
      <c r="D14" s="3">
        <v>12199</v>
      </c>
      <c r="E14" t="s">
        <v>228</v>
      </c>
      <c r="J14">
        <f t="shared" si="0"/>
        <v>0.14374235728755866</v>
      </c>
      <c r="K14">
        <f t="shared" si="1"/>
        <v>12199000000</v>
      </c>
      <c r="L14">
        <f t="shared" si="2"/>
        <v>48552020000000</v>
      </c>
    </row>
    <row r="19" spans="3:13" x14ac:dyDescent="0.2">
      <c r="C19" t="s">
        <v>232</v>
      </c>
      <c r="D19">
        <f>SUM(D2:D14)</f>
        <v>8486712.0800000001</v>
      </c>
      <c r="J19">
        <f>SUM(J2:J14)</f>
        <v>100</v>
      </c>
      <c r="K19">
        <f>SUM(K2:K14)</f>
        <v>8486712080000</v>
      </c>
      <c r="L19">
        <f>SUM(L2:L14)</f>
        <v>6222882403100000</v>
      </c>
      <c r="M19" s="2">
        <f>L19/K19</f>
        <v>733.25009078191795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P32" sqref="P32"/>
    </sheetView>
  </sheetViews>
  <sheetFormatPr baseColWidth="10" defaultRowHeight="16" x14ac:dyDescent="0.2"/>
  <cols>
    <col min="11" max="12" width="11.83203125" bestFit="1" customWidth="1"/>
  </cols>
  <sheetData>
    <row r="1" spans="1:12" x14ac:dyDescent="0.2">
      <c r="A1" s="2" t="s">
        <v>205</v>
      </c>
      <c r="B1" s="2" t="s">
        <v>203</v>
      </c>
      <c r="C1" s="2" t="s">
        <v>204</v>
      </c>
      <c r="D1" s="2" t="s">
        <v>202</v>
      </c>
      <c r="J1" s="2" t="s">
        <v>233</v>
      </c>
      <c r="K1" s="2" t="s">
        <v>234</v>
      </c>
      <c r="L1" s="2" t="s">
        <v>235</v>
      </c>
    </row>
    <row r="2" spans="1:12" x14ac:dyDescent="0.2">
      <c r="A2" s="3" t="s">
        <v>5</v>
      </c>
      <c r="B2" s="3">
        <v>591</v>
      </c>
      <c r="C2" s="3" t="s">
        <v>176</v>
      </c>
      <c r="D2" s="3">
        <v>2780000</v>
      </c>
      <c r="J2">
        <f>(D2/$D$19)*100</f>
        <v>15.665640679904582</v>
      </c>
      <c r="K2">
        <f>D2*1000000</f>
        <v>2780000000000</v>
      </c>
      <c r="L2">
        <f>K2*B2</f>
        <v>1642980000000000</v>
      </c>
    </row>
    <row r="3" spans="1:12" x14ac:dyDescent="0.2">
      <c r="A3" s="3" t="s">
        <v>18</v>
      </c>
      <c r="B3" s="3">
        <v>1146</v>
      </c>
      <c r="C3" s="3" t="s">
        <v>176</v>
      </c>
      <c r="D3" s="3">
        <v>1099000</v>
      </c>
      <c r="J3">
        <f t="shared" ref="J3:J14" si="0">(D3/$D$19)*100</f>
        <v>6.192999678854366</v>
      </c>
      <c r="K3">
        <f t="shared" ref="K3:K14" si="1">D3*1000000</f>
        <v>1099000000000</v>
      </c>
      <c r="L3">
        <f t="shared" ref="L3:L14" si="2">K3*B3</f>
        <v>1259454000000000</v>
      </c>
    </row>
    <row r="4" spans="1:12" x14ac:dyDescent="0.2">
      <c r="A4" s="3" t="s">
        <v>21</v>
      </c>
      <c r="B4" s="3">
        <v>1782</v>
      </c>
      <c r="C4" s="3" t="s">
        <v>176</v>
      </c>
      <c r="D4" s="3">
        <v>8516000</v>
      </c>
      <c r="J4">
        <f t="shared" si="0"/>
        <v>47.988703607937929</v>
      </c>
      <c r="K4">
        <f t="shared" si="1"/>
        <v>8516000000000</v>
      </c>
      <c r="L4">
        <f>K4*B4</f>
        <v>1.5175512E+16</v>
      </c>
    </row>
    <row r="5" spans="1:12" x14ac:dyDescent="0.2">
      <c r="A5" s="3" t="s">
        <v>32</v>
      </c>
      <c r="B5" s="3">
        <v>1522</v>
      </c>
      <c r="C5" s="3" t="s">
        <v>176</v>
      </c>
      <c r="D5" s="3">
        <v>756950</v>
      </c>
      <c r="J5">
        <f t="shared" si="0"/>
        <v>4.2655060117459618</v>
      </c>
      <c r="K5">
        <f t="shared" si="1"/>
        <v>756950000000</v>
      </c>
      <c r="L5">
        <f t="shared" si="2"/>
        <v>1152077900000000</v>
      </c>
    </row>
    <row r="6" spans="1:12" x14ac:dyDescent="0.2">
      <c r="A6" s="3" t="s">
        <v>34</v>
      </c>
      <c r="B6" s="3">
        <v>2612</v>
      </c>
      <c r="C6" s="3" t="s">
        <v>176</v>
      </c>
      <c r="D6" s="3">
        <v>1142000</v>
      </c>
      <c r="J6">
        <f t="shared" si="0"/>
        <v>6.435309948363682</v>
      </c>
      <c r="K6">
        <f t="shared" si="1"/>
        <v>1142000000000</v>
      </c>
      <c r="L6">
        <f t="shared" si="2"/>
        <v>2982904000000000</v>
      </c>
    </row>
    <row r="7" spans="1:12" x14ac:dyDescent="0.2">
      <c r="A7" s="3" t="s">
        <v>46</v>
      </c>
      <c r="B7" s="3">
        <v>2087</v>
      </c>
      <c r="C7" s="3" t="s">
        <v>176</v>
      </c>
      <c r="D7" s="3">
        <v>283560</v>
      </c>
      <c r="J7">
        <f t="shared" si="0"/>
        <v>1.5978953493502677</v>
      </c>
      <c r="K7">
        <f t="shared" si="1"/>
        <v>283560000000</v>
      </c>
      <c r="L7">
        <f t="shared" si="2"/>
        <v>591789720000000</v>
      </c>
    </row>
    <row r="8" spans="1:12" x14ac:dyDescent="0.2">
      <c r="A8" s="3" t="s">
        <v>65</v>
      </c>
      <c r="B8" s="3">
        <v>2387</v>
      </c>
      <c r="C8" s="3" t="s">
        <v>176</v>
      </c>
      <c r="D8" s="3">
        <v>214969</v>
      </c>
      <c r="J8">
        <f t="shared" si="0"/>
        <v>1.2113766587476289</v>
      </c>
      <c r="K8">
        <f t="shared" si="1"/>
        <v>214969000000</v>
      </c>
      <c r="L8">
        <f t="shared" si="2"/>
        <v>513131003000000</v>
      </c>
    </row>
    <row r="9" spans="1:12" x14ac:dyDescent="0.2">
      <c r="A9" s="3" t="s">
        <v>120</v>
      </c>
      <c r="B9" s="3">
        <v>1130</v>
      </c>
      <c r="C9" s="3" t="s">
        <v>176</v>
      </c>
      <c r="D9" s="3">
        <v>406752</v>
      </c>
      <c r="J9">
        <f t="shared" si="0"/>
        <v>2.292097366126816</v>
      </c>
      <c r="K9">
        <f t="shared" si="1"/>
        <v>406752000000</v>
      </c>
      <c r="L9">
        <f t="shared" si="2"/>
        <v>459629760000000</v>
      </c>
    </row>
    <row r="10" spans="1:12" x14ac:dyDescent="0.2">
      <c r="A10" s="3" t="s">
        <v>121</v>
      </c>
      <c r="B10" s="3">
        <v>1738</v>
      </c>
      <c r="C10" s="3" t="s">
        <v>176</v>
      </c>
      <c r="D10" s="3">
        <v>1285000</v>
      </c>
      <c r="J10">
        <f t="shared" si="0"/>
        <v>7.2411324725458233</v>
      </c>
      <c r="K10">
        <f t="shared" si="1"/>
        <v>1285000000000</v>
      </c>
      <c r="L10">
        <f t="shared" si="2"/>
        <v>2233330000000000</v>
      </c>
    </row>
    <row r="11" spans="1:12" x14ac:dyDescent="0.2">
      <c r="A11" s="3" t="s">
        <v>145</v>
      </c>
      <c r="B11" s="3">
        <v>2331</v>
      </c>
      <c r="C11" s="3" t="s">
        <v>176</v>
      </c>
      <c r="D11" s="3">
        <v>163821</v>
      </c>
      <c r="J11">
        <f t="shared" si="0"/>
        <v>0.92315141072757156</v>
      </c>
      <c r="K11">
        <f t="shared" si="1"/>
        <v>163821000000</v>
      </c>
      <c r="L11">
        <f t="shared" si="2"/>
        <v>381866751000000</v>
      </c>
    </row>
    <row r="12" spans="1:12" x14ac:dyDescent="0.2">
      <c r="A12" s="3" t="s">
        <v>157</v>
      </c>
      <c r="B12" s="3">
        <v>2200</v>
      </c>
      <c r="C12" s="3" t="s">
        <v>176</v>
      </c>
      <c r="D12" s="3">
        <v>5131</v>
      </c>
      <c r="J12">
        <f t="shared" si="0"/>
        <v>2.8913813787262741E-2</v>
      </c>
      <c r="K12">
        <f t="shared" si="1"/>
        <v>5131000000</v>
      </c>
      <c r="L12">
        <f t="shared" si="2"/>
        <v>11288200000000</v>
      </c>
    </row>
    <row r="13" spans="1:12" x14ac:dyDescent="0.2">
      <c r="A13" s="3" t="s">
        <v>166</v>
      </c>
      <c r="B13" s="3">
        <v>1265</v>
      </c>
      <c r="C13" s="3" t="s">
        <v>176</v>
      </c>
      <c r="D13" s="3">
        <v>176215</v>
      </c>
      <c r="J13">
        <f t="shared" si="0"/>
        <v>0.99299311957172165</v>
      </c>
      <c r="K13">
        <f t="shared" si="1"/>
        <v>176215000000</v>
      </c>
      <c r="L13">
        <f t="shared" si="2"/>
        <v>222911975000000</v>
      </c>
    </row>
    <row r="14" spans="1:12" x14ac:dyDescent="0.2">
      <c r="A14" s="3" t="s">
        <v>168</v>
      </c>
      <c r="B14" s="3">
        <v>1875</v>
      </c>
      <c r="C14" s="3" t="s">
        <v>176</v>
      </c>
      <c r="D14" s="3">
        <v>916445</v>
      </c>
      <c r="J14">
        <f t="shared" si="0"/>
        <v>5.1642798823363876</v>
      </c>
      <c r="K14">
        <f t="shared" si="1"/>
        <v>916445000000</v>
      </c>
      <c r="L14">
        <f t="shared" si="2"/>
        <v>1718334375000000</v>
      </c>
    </row>
    <row r="19" spans="3:13" x14ac:dyDescent="0.2">
      <c r="C19" t="s">
        <v>232</v>
      </c>
      <c r="D19">
        <f>SUM(D2:D14)</f>
        <v>17745843</v>
      </c>
      <c r="J19">
        <f>SUM(J2:J14)</f>
        <v>100</v>
      </c>
      <c r="K19">
        <f>SUM(K2:K14)</f>
        <v>17745843000000</v>
      </c>
      <c r="L19">
        <f>SUM(L2:L14)</f>
        <v>2.8345209684E+16</v>
      </c>
      <c r="M19" s="2">
        <f>L19/K19</f>
        <v>1597.2873018204884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</vt:lpstr>
      <vt:lpstr>Asia</vt:lpstr>
      <vt:lpstr>Africa</vt:lpstr>
      <vt:lpstr>Europe</vt:lpstr>
      <vt:lpstr>North-America</vt:lpstr>
      <vt:lpstr>Oceania</vt:lpstr>
      <vt:lpstr>South-America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MEURIS Maike (s)</dc:creator>
  <cp:lastModifiedBy>MEURIS Maike (s)</cp:lastModifiedBy>
  <dcterms:created xsi:type="dcterms:W3CDTF">2018-12-10T19:52:16Z</dcterms:created>
  <dcterms:modified xsi:type="dcterms:W3CDTF">2018-12-11T19:59:48Z</dcterms:modified>
</cp:coreProperties>
</file>