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onizcombr-my.sharepoint.com/personal/marcio_junior_cdsul_com_br/Documents/Área de Trabalho/Controles/Análise frota CCH/"/>
    </mc:Choice>
  </mc:AlternateContent>
  <xr:revisionPtr revIDLastSave="126" documentId="13_ncr:1_{7C87D2FD-1091-43EB-86FB-89EB569F900D}" xr6:coauthVersionLast="47" xr6:coauthVersionMax="47" xr10:uidLastSave="{1D9AFEA3-43D8-416A-96B0-06542DFA5D5B}"/>
  <bookViews>
    <workbookView xWindow="-110" yWindow="-110" windowWidth="19420" windowHeight="10300" firstSheet="3" activeTab="5" xr2:uid="{FF8D0CBE-9A54-42B6-A668-FF329865DFA3}"/>
  </bookViews>
  <sheets>
    <sheet name="DASHBOARD" sheetId="4" state="hidden" r:id="rId1"/>
    <sheet name="Dinâmicas" sheetId="2" state="hidden" r:id="rId2"/>
    <sheet name="Meses" sheetId="7" state="hidden" r:id="rId3"/>
    <sheet name="Consultas" sheetId="10" r:id="rId4"/>
    <sheet name="Custos" sheetId="1" r:id="rId5"/>
    <sheet name="Carregamento" sheetId="6" r:id="rId6"/>
  </sheets>
  <definedNames>
    <definedName name="_xlcn.WorksheetConnection_CustofrotaCCH.xlsxCustos" hidden="1">Custos[]</definedName>
    <definedName name="_xlcn.WorksheetConnection_CustofrotaCCH.xlsxEntregas" hidden="1">Entregas[]</definedName>
    <definedName name="_xlcn.WorksheetConnection_CustofrotaCCH.xlsxMeses" hidden="1">Meses[]</definedName>
  </definedNames>
  <calcPr calcId="191029"/>
  <pivotCaches>
    <pivotCache cacheId="0" r:id="rId7"/>
    <pivotCache cacheId="1" r:id="rId8"/>
    <pivotCache cacheId="2" r:id="rId9"/>
  </pivotCaches>
  <extLst>
    <ext xmlns:x15="http://schemas.microsoft.com/office/spreadsheetml/2010/11/main" uri="{FCE2AD5D-F65C-4FA6-A056-5C36A1767C68}">
      <x15:dataModel>
        <x15:modelTables>
          <x15:modelTable id="Custos" name="Custos" connection="WorksheetConnection_Custo frota CCH.xlsx!Custos"/>
          <x15:modelTable id="Meses" name="Meses" connection="WorksheetConnection_Custo frota CCH.xlsx!Meses"/>
          <x15:modelTable id="Entregas" name="Entregas" connection="WorksheetConnection_Custo frota CCH.xlsx!Entregas"/>
        </x15:modelTables>
        <x15:modelRelationships>
          <x15:modelRelationship fromTable="Custos" fromColumn="Mês" toTable="Meses" toColumn="Mês"/>
          <x15:modelRelationship fromTable="Entregas" fromColumn="Mês" toTable="Meses" toColumn="Mê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71" i="1" l="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R2" i="6"/>
  <c r="S2" i="6" s="1"/>
  <c r="R3" i="6"/>
  <c r="S3" i="6" s="1"/>
  <c r="R4" i="6"/>
  <c r="S4" i="6" s="1"/>
  <c r="R5" i="6"/>
  <c r="S5" i="6" s="1"/>
  <c r="R6" i="6"/>
  <c r="S6" i="6" s="1"/>
  <c r="R7" i="6"/>
  <c r="S7" i="6" s="1"/>
  <c r="R8" i="6"/>
  <c r="S8" i="6" s="1"/>
  <c r="R9" i="6"/>
  <c r="S9" i="6" s="1"/>
  <c r="R10" i="6"/>
  <c r="S10" i="6" s="1"/>
  <c r="R11" i="6"/>
  <c r="S11" i="6" s="1"/>
  <c r="R12" i="6"/>
  <c r="S12" i="6" s="1"/>
  <c r="R13" i="6"/>
  <c r="S13" i="6" s="1"/>
  <c r="R14" i="6"/>
  <c r="S14" i="6" s="1"/>
  <c r="R15" i="6"/>
  <c r="S15" i="6" s="1"/>
  <c r="R16" i="6"/>
  <c r="S16" i="6" s="1"/>
  <c r="R17" i="6"/>
  <c r="S17" i="6" s="1"/>
  <c r="R18" i="6"/>
  <c r="S18" i="6" s="1"/>
  <c r="R19" i="6"/>
  <c r="S19" i="6" s="1"/>
  <c r="R20" i="6"/>
  <c r="S20" i="6" s="1"/>
  <c r="R21" i="6"/>
  <c r="S21" i="6" s="1"/>
  <c r="R22" i="6"/>
  <c r="S22" i="6" s="1"/>
  <c r="R23" i="6"/>
  <c r="S23" i="6" s="1"/>
  <c r="R24" i="6"/>
  <c r="S24" i="6" s="1"/>
  <c r="R25" i="6"/>
  <c r="S25" i="6" s="1"/>
  <c r="R26" i="6"/>
  <c r="S26" i="6" s="1"/>
  <c r="R27" i="6"/>
  <c r="S27" i="6" s="1"/>
  <c r="R28" i="6"/>
  <c r="S28" i="6" s="1"/>
  <c r="R29" i="6"/>
  <c r="S29" i="6" s="1"/>
  <c r="R30" i="6"/>
  <c r="S30" i="6" s="1"/>
  <c r="R31" i="6"/>
  <c r="S31" i="6" s="1"/>
  <c r="R32" i="6"/>
  <c r="S32" i="6" s="1"/>
  <c r="R33" i="6"/>
  <c r="S33" i="6" s="1"/>
  <c r="R34" i="6"/>
  <c r="S34" i="6" s="1"/>
  <c r="R35" i="6"/>
  <c r="S35" i="6" s="1"/>
  <c r="R36" i="6"/>
  <c r="S36" i="6" s="1"/>
  <c r="R37" i="6"/>
  <c r="S37" i="6" s="1"/>
  <c r="R38" i="6"/>
  <c r="S38" i="6" s="1"/>
  <c r="R39" i="6"/>
  <c r="S39" i="6" s="1"/>
  <c r="R40" i="6"/>
  <c r="S40" i="6" s="1"/>
  <c r="R41" i="6"/>
  <c r="S41" i="6" s="1"/>
  <c r="R42" i="6"/>
  <c r="S42" i="6" s="1"/>
  <c r="R43" i="6"/>
  <c r="S43" i="6" s="1"/>
  <c r="R44" i="6"/>
  <c r="S44" i="6" s="1"/>
  <c r="R45" i="6"/>
  <c r="S45" i="6" s="1"/>
  <c r="R46" i="6"/>
  <c r="S46" i="6" s="1"/>
  <c r="R47" i="6"/>
  <c r="S47" i="6" s="1"/>
  <c r="R48" i="6"/>
  <c r="S48" i="6" s="1"/>
  <c r="R49" i="6"/>
  <c r="S49" i="6" s="1"/>
  <c r="R50" i="6"/>
  <c r="S50" i="6" s="1"/>
  <c r="R51" i="6"/>
  <c r="S51" i="6" s="1"/>
  <c r="R52" i="6"/>
  <c r="S52" i="6" s="1"/>
  <c r="R53" i="6"/>
  <c r="S53" i="6" s="1"/>
  <c r="R54" i="6"/>
  <c r="S54" i="6" s="1"/>
  <c r="R55" i="6"/>
  <c r="S55" i="6" s="1"/>
  <c r="R56" i="6"/>
  <c r="S56" i="6" s="1"/>
  <c r="R57" i="6"/>
  <c r="S57" i="6" s="1"/>
  <c r="R58" i="6"/>
  <c r="S58" i="6" s="1"/>
  <c r="R59" i="6"/>
  <c r="S59" i="6" s="1"/>
  <c r="R60" i="6"/>
  <c r="S60" i="6" s="1"/>
  <c r="R61" i="6"/>
  <c r="S61" i="6" s="1"/>
  <c r="R62" i="6"/>
  <c r="S62" i="6" s="1"/>
  <c r="R63" i="6"/>
  <c r="S63" i="6" s="1"/>
  <c r="R64" i="6"/>
  <c r="S64" i="6" s="1"/>
  <c r="R65" i="6"/>
  <c r="S65" i="6" s="1"/>
  <c r="R66" i="6"/>
  <c r="S66" i="6" s="1"/>
  <c r="R67" i="6"/>
  <c r="S67" i="6" s="1"/>
  <c r="R68" i="6"/>
  <c r="S68" i="6" s="1"/>
  <c r="R69" i="6"/>
  <c r="S69" i="6" s="1"/>
  <c r="R70" i="6"/>
  <c r="S70" i="6" s="1"/>
  <c r="R71" i="6"/>
  <c r="S71" i="6" s="1"/>
  <c r="R72" i="6"/>
  <c r="S72" i="6" s="1"/>
  <c r="R73" i="6"/>
  <c r="S73" i="6" s="1"/>
  <c r="R74" i="6"/>
  <c r="S74" i="6" s="1"/>
  <c r="R75" i="6"/>
  <c r="S75" i="6" s="1"/>
  <c r="R76" i="6"/>
  <c r="S76" i="6" s="1"/>
  <c r="R77" i="6"/>
  <c r="S77" i="6" s="1"/>
  <c r="R78" i="6"/>
  <c r="S78" i="6" s="1"/>
  <c r="R79" i="6"/>
  <c r="S79" i="6" s="1"/>
  <c r="R80" i="6"/>
  <c r="S80" i="6" s="1"/>
  <c r="R81" i="6"/>
  <c r="S81" i="6" s="1"/>
  <c r="R82" i="6"/>
  <c r="S82" i="6" s="1"/>
  <c r="R83" i="6"/>
  <c r="S83" i="6" s="1"/>
  <c r="R84" i="6"/>
  <c r="S84" i="6" s="1"/>
  <c r="R85" i="6"/>
  <c r="S85" i="6" s="1"/>
  <c r="R86" i="6"/>
  <c r="S86" i="6" s="1"/>
  <c r="R87" i="6"/>
  <c r="S87" i="6" s="1"/>
  <c r="R88" i="6"/>
  <c r="S88" i="6" s="1"/>
  <c r="R89" i="6"/>
  <c r="S89" i="6" s="1"/>
  <c r="R90" i="6"/>
  <c r="S90" i="6" s="1"/>
  <c r="R91" i="6"/>
  <c r="S91" i="6" s="1"/>
  <c r="R92" i="6"/>
  <c r="S92" i="6" s="1"/>
  <c r="R93" i="6"/>
  <c r="S93" i="6" s="1"/>
  <c r="R94" i="6"/>
  <c r="S94" i="6" s="1"/>
  <c r="R95" i="6"/>
  <c r="S95" i="6" s="1"/>
  <c r="R96" i="6"/>
  <c r="S96" i="6" s="1"/>
  <c r="R97" i="6"/>
  <c r="S97" i="6" s="1"/>
  <c r="R98" i="6"/>
  <c r="S98" i="6" s="1"/>
  <c r="R99" i="6"/>
  <c r="S99" i="6" s="1"/>
  <c r="R100" i="6"/>
  <c r="S100" i="6" s="1"/>
  <c r="R101" i="6"/>
  <c r="S101" i="6" s="1"/>
  <c r="R102" i="6"/>
  <c r="S102" i="6" s="1"/>
  <c r="R103" i="6"/>
  <c r="S103" i="6" s="1"/>
  <c r="R104" i="6"/>
  <c r="S104" i="6" s="1"/>
  <c r="R105" i="6"/>
  <c r="S105" i="6" s="1"/>
  <c r="R106" i="6"/>
  <c r="S106" i="6" s="1"/>
  <c r="R107" i="6"/>
  <c r="S107" i="6" s="1"/>
  <c r="R108" i="6"/>
  <c r="S108" i="6" s="1"/>
  <c r="R109" i="6"/>
  <c r="S109" i="6" s="1"/>
  <c r="R110" i="6"/>
  <c r="S110" i="6" s="1"/>
  <c r="R111" i="6"/>
  <c r="S111" i="6" s="1"/>
  <c r="R112" i="6"/>
  <c r="S112" i="6" s="1"/>
  <c r="R113" i="6"/>
  <c r="S113" i="6" s="1"/>
  <c r="R114" i="6"/>
  <c r="S114" i="6" s="1"/>
  <c r="R115" i="6"/>
  <c r="S115" i="6" s="1"/>
  <c r="R116" i="6"/>
  <c r="S116" i="6" s="1"/>
  <c r="R117" i="6"/>
  <c r="S117" i="6" s="1"/>
  <c r="R118" i="6"/>
  <c r="S118" i="6" s="1"/>
  <c r="R119" i="6"/>
  <c r="S119" i="6" s="1"/>
  <c r="R120" i="6"/>
  <c r="S120" i="6" s="1"/>
  <c r="R121" i="6"/>
  <c r="S121" i="6" s="1"/>
  <c r="R122" i="6"/>
  <c r="S122" i="6" s="1"/>
  <c r="R123" i="6"/>
  <c r="S123" i="6" s="1"/>
  <c r="R124" i="6"/>
  <c r="S124" i="6" s="1"/>
  <c r="R125" i="6"/>
  <c r="S125" i="6" s="1"/>
  <c r="R126" i="6"/>
  <c r="S126" i="6" s="1"/>
  <c r="R127" i="6"/>
  <c r="S127" i="6" s="1"/>
  <c r="R128" i="6"/>
  <c r="S128" i="6" s="1"/>
  <c r="R129" i="6"/>
  <c r="S129" i="6" s="1"/>
  <c r="R130" i="6"/>
  <c r="S130" i="6" s="1"/>
  <c r="R131" i="6"/>
  <c r="S131" i="6" s="1"/>
  <c r="R132" i="6"/>
  <c r="S132" i="6" s="1"/>
  <c r="R133" i="6"/>
  <c r="S133" i="6" s="1"/>
  <c r="R134" i="6"/>
  <c r="S134" i="6" s="1"/>
  <c r="R135" i="6"/>
  <c r="S135" i="6" s="1"/>
  <c r="R136" i="6"/>
  <c r="S136" i="6" s="1"/>
  <c r="R137" i="6"/>
  <c r="S137" i="6" s="1"/>
  <c r="R138" i="6"/>
  <c r="S138" i="6" s="1"/>
  <c r="R139" i="6"/>
  <c r="S139" i="6" s="1"/>
  <c r="R140" i="6"/>
  <c r="S140" i="6" s="1"/>
  <c r="R141" i="6"/>
  <c r="S141" i="6" s="1"/>
  <c r="R142" i="6"/>
  <c r="S142" i="6" s="1"/>
  <c r="R143" i="6"/>
  <c r="S143" i="6" s="1"/>
  <c r="R144" i="6"/>
  <c r="S144" i="6" s="1"/>
  <c r="R145" i="6"/>
  <c r="S145" i="6" s="1"/>
  <c r="R146" i="6"/>
  <c r="S146" i="6" s="1"/>
  <c r="R147" i="6"/>
  <c r="S147" i="6" s="1"/>
  <c r="R148" i="6"/>
  <c r="S148" i="6" s="1"/>
  <c r="R149" i="6"/>
  <c r="S149" i="6" s="1"/>
  <c r="R150" i="6"/>
  <c r="S150" i="6" s="1"/>
  <c r="R151" i="6"/>
  <c r="S151" i="6" s="1"/>
  <c r="R152" i="6"/>
  <c r="S152" i="6" s="1"/>
  <c r="R153" i="6"/>
  <c r="S153" i="6" s="1"/>
  <c r="R154" i="6"/>
  <c r="S154" i="6" s="1"/>
  <c r="R155" i="6"/>
  <c r="S155" i="6" s="1"/>
  <c r="R156" i="6"/>
  <c r="S156" i="6" s="1"/>
  <c r="R157" i="6"/>
  <c r="S157" i="6" s="1"/>
  <c r="R158" i="6"/>
  <c r="S158" i="6" s="1"/>
  <c r="R159" i="6"/>
  <c r="S159" i="6" s="1"/>
  <c r="R160" i="6"/>
  <c r="S160" i="6" s="1"/>
  <c r="R161" i="6"/>
  <c r="S161" i="6" s="1"/>
  <c r="R162" i="6"/>
  <c r="S162" i="6" s="1"/>
  <c r="R163" i="6"/>
  <c r="S163" i="6" s="1"/>
  <c r="R164" i="6"/>
  <c r="S164" i="6" s="1"/>
  <c r="R165" i="6"/>
  <c r="S165" i="6" s="1"/>
  <c r="R166" i="6"/>
  <c r="S166" i="6" s="1"/>
  <c r="R167" i="6"/>
  <c r="S167" i="6" s="1"/>
  <c r="R168" i="6"/>
  <c r="S168" i="6" s="1"/>
  <c r="R169" i="6"/>
  <c r="S169" i="6" s="1"/>
  <c r="R170" i="6"/>
  <c r="S170" i="6" s="1"/>
  <c r="R171" i="6"/>
  <c r="S171" i="6" s="1"/>
  <c r="R172" i="6"/>
  <c r="S172" i="6" s="1"/>
  <c r="R173" i="6"/>
  <c r="S173" i="6" s="1"/>
  <c r="R174" i="6"/>
  <c r="S174" i="6" s="1"/>
  <c r="R175" i="6"/>
  <c r="S175" i="6" s="1"/>
  <c r="R176" i="6"/>
  <c r="S176" i="6" s="1"/>
  <c r="R177" i="6"/>
  <c r="S177" i="6" s="1"/>
  <c r="R178" i="6"/>
  <c r="S178" i="6" s="1"/>
  <c r="R179" i="6"/>
  <c r="S179" i="6" s="1"/>
  <c r="R180" i="6"/>
  <c r="S180" i="6" s="1"/>
  <c r="R181" i="6"/>
  <c r="S181" i="6" s="1"/>
  <c r="R182" i="6"/>
  <c r="S182" i="6" s="1"/>
  <c r="R183" i="6"/>
  <c r="S183" i="6" s="1"/>
  <c r="R184" i="6"/>
  <c r="S184" i="6" s="1"/>
  <c r="R185" i="6"/>
  <c r="S185" i="6" s="1"/>
  <c r="R186" i="6"/>
  <c r="S186" i="6" s="1"/>
  <c r="R187" i="6"/>
  <c r="S187" i="6" s="1"/>
  <c r="R188" i="6"/>
  <c r="S188" i="6" s="1"/>
  <c r="R189" i="6"/>
  <c r="S189" i="6" s="1"/>
  <c r="R190" i="6"/>
  <c r="S190" i="6" s="1"/>
  <c r="R191" i="6"/>
  <c r="S191" i="6" s="1"/>
  <c r="R192" i="6"/>
  <c r="S192" i="6" s="1"/>
  <c r="R193" i="6"/>
  <c r="S193" i="6" s="1"/>
  <c r="R194" i="6"/>
  <c r="S194" i="6" s="1"/>
  <c r="R195" i="6"/>
  <c r="S195" i="6" s="1"/>
  <c r="R196" i="6"/>
  <c r="S196" i="6" s="1"/>
  <c r="R197" i="6"/>
  <c r="S197" i="6" s="1"/>
  <c r="R198" i="6"/>
  <c r="S198" i="6" s="1"/>
  <c r="R199" i="6"/>
  <c r="S199" i="6" s="1"/>
  <c r="R200" i="6"/>
  <c r="S200" i="6" s="1"/>
  <c r="R201" i="6"/>
  <c r="S201" i="6" s="1"/>
  <c r="R202" i="6"/>
  <c r="S202" i="6" s="1"/>
  <c r="R203" i="6"/>
  <c r="S203" i="6" s="1"/>
  <c r="R204" i="6"/>
  <c r="S204" i="6" s="1"/>
  <c r="R205" i="6"/>
  <c r="S205" i="6" s="1"/>
  <c r="R206" i="6"/>
  <c r="S206" i="6" s="1"/>
  <c r="R207" i="6"/>
  <c r="S207" i="6" s="1"/>
  <c r="R208" i="6"/>
  <c r="S208" i="6" s="1"/>
  <c r="R209" i="6"/>
  <c r="S209" i="6" s="1"/>
  <c r="R210" i="6"/>
  <c r="S210" i="6" s="1"/>
  <c r="R211" i="6"/>
  <c r="S211" i="6" s="1"/>
  <c r="R212" i="6"/>
  <c r="S212" i="6" s="1"/>
  <c r="R213" i="6"/>
  <c r="S213" i="6" s="1"/>
  <c r="R214" i="6"/>
  <c r="S214" i="6" s="1"/>
  <c r="R215" i="6"/>
  <c r="S215" i="6" s="1"/>
  <c r="R216" i="6"/>
  <c r="S216" i="6" s="1"/>
  <c r="R217" i="6"/>
  <c r="S217" i="6" s="1"/>
  <c r="R218" i="6"/>
  <c r="S218" i="6" s="1"/>
  <c r="R219" i="6"/>
  <c r="S219" i="6" s="1"/>
  <c r="R220" i="6"/>
  <c r="S220" i="6" s="1"/>
  <c r="R221" i="6"/>
  <c r="S221" i="6" s="1"/>
  <c r="R222" i="6"/>
  <c r="S222" i="6" s="1"/>
  <c r="R223" i="6"/>
  <c r="S223" i="6" s="1"/>
  <c r="R224" i="6"/>
  <c r="S224" i="6" s="1"/>
  <c r="R225" i="6"/>
  <c r="S225" i="6" s="1"/>
  <c r="R226" i="6"/>
  <c r="S226" i="6" s="1"/>
  <c r="R227" i="6"/>
  <c r="S227" i="6" s="1"/>
  <c r="R228" i="6"/>
  <c r="S228" i="6" s="1"/>
  <c r="R229" i="6"/>
  <c r="S229" i="6" s="1"/>
  <c r="R230" i="6"/>
  <c r="S230" i="6" s="1"/>
  <c r="R231" i="6"/>
  <c r="S231" i="6" s="1"/>
  <c r="R232" i="6"/>
  <c r="S232" i="6" s="1"/>
  <c r="R233" i="6"/>
  <c r="S233" i="6" s="1"/>
  <c r="R234" i="6"/>
  <c r="S234" i="6" s="1"/>
  <c r="R235" i="6"/>
  <c r="S235" i="6" s="1"/>
  <c r="R236" i="6"/>
  <c r="S236" i="6" s="1"/>
  <c r="R237" i="6"/>
  <c r="S237" i="6" s="1"/>
  <c r="R238" i="6"/>
  <c r="S238" i="6" s="1"/>
  <c r="R239" i="6"/>
  <c r="S239" i="6" s="1"/>
  <c r="R240" i="6"/>
  <c r="S240" i="6" s="1"/>
  <c r="R241" i="6"/>
  <c r="S241" i="6" s="1"/>
  <c r="R242" i="6"/>
  <c r="S242" i="6" s="1"/>
  <c r="R243" i="6"/>
  <c r="S243" i="6" s="1"/>
  <c r="R244" i="6"/>
  <c r="S244" i="6" s="1"/>
  <c r="R245" i="6"/>
  <c r="S245" i="6" s="1"/>
  <c r="R246" i="6"/>
  <c r="S246" i="6" s="1"/>
  <c r="R247" i="6"/>
  <c r="S247" i="6" s="1"/>
  <c r="R248" i="6"/>
  <c r="S248" i="6" s="1"/>
  <c r="R249" i="6"/>
  <c r="S249" i="6" s="1"/>
  <c r="R250" i="6"/>
  <c r="S250" i="6" s="1"/>
  <c r="R251" i="6"/>
  <c r="S251" i="6" s="1"/>
  <c r="R252" i="6"/>
  <c r="S252" i="6" s="1"/>
  <c r="R253" i="6"/>
  <c r="S253" i="6" s="1"/>
  <c r="R254" i="6"/>
  <c r="S254" i="6" s="1"/>
  <c r="R255" i="6"/>
  <c r="S255" i="6" s="1"/>
  <c r="R256" i="6"/>
  <c r="S256" i="6" s="1"/>
  <c r="R257" i="6"/>
  <c r="S257" i="6" s="1"/>
  <c r="R258" i="6"/>
  <c r="S258" i="6" s="1"/>
  <c r="R259" i="6"/>
  <c r="S259" i="6" s="1"/>
  <c r="R260" i="6"/>
  <c r="S260" i="6" s="1"/>
  <c r="R261" i="6"/>
  <c r="S261" i="6" s="1"/>
  <c r="R262" i="6"/>
  <c r="S262" i="6" s="1"/>
  <c r="R263" i="6"/>
  <c r="S263" i="6" s="1"/>
  <c r="R264" i="6"/>
  <c r="S264" i="6" s="1"/>
  <c r="R265" i="6"/>
  <c r="S265" i="6" s="1"/>
  <c r="R266" i="6"/>
  <c r="S266" i="6" s="1"/>
  <c r="R267" i="6"/>
  <c r="S267" i="6" s="1"/>
  <c r="R268" i="6"/>
  <c r="S268" i="6" s="1"/>
  <c r="R269" i="6"/>
  <c r="S269" i="6" s="1"/>
  <c r="R270" i="6"/>
  <c r="S270" i="6" s="1"/>
  <c r="R271" i="6"/>
  <c r="S271" i="6" s="1"/>
  <c r="R272" i="6"/>
  <c r="S272" i="6" s="1"/>
  <c r="R273" i="6"/>
  <c r="S273" i="6" s="1"/>
  <c r="R274" i="6"/>
  <c r="S274" i="6" s="1"/>
  <c r="R275" i="6"/>
  <c r="S275" i="6" s="1"/>
  <c r="R276" i="6"/>
  <c r="S276" i="6" s="1"/>
  <c r="R277" i="6"/>
  <c r="S277" i="6" s="1"/>
  <c r="R278" i="6"/>
  <c r="S278" i="6" s="1"/>
  <c r="R279" i="6"/>
  <c r="S279" i="6" s="1"/>
  <c r="R280" i="6"/>
  <c r="S280" i="6" s="1"/>
  <c r="R281" i="6"/>
  <c r="S281" i="6" s="1"/>
  <c r="R282" i="6"/>
  <c r="S282" i="6" s="1"/>
  <c r="R283" i="6"/>
  <c r="S283" i="6" s="1"/>
  <c r="R284" i="6"/>
  <c r="S284" i="6" s="1"/>
  <c r="R285" i="6"/>
  <c r="S285" i="6" s="1"/>
  <c r="R286" i="6"/>
  <c r="S286" i="6" s="1"/>
  <c r="R287" i="6"/>
  <c r="S287" i="6" s="1"/>
  <c r="R288" i="6"/>
  <c r="S288" i="6" s="1"/>
  <c r="R289" i="6"/>
  <c r="S289" i="6" s="1"/>
  <c r="R290" i="6"/>
  <c r="S290" i="6" s="1"/>
  <c r="R291" i="6"/>
  <c r="S291" i="6" s="1"/>
  <c r="R292" i="6"/>
  <c r="S292" i="6" s="1"/>
  <c r="R293" i="6"/>
  <c r="S293" i="6" s="1"/>
  <c r="R294" i="6"/>
  <c r="S294" i="6" s="1"/>
  <c r="R295" i="6"/>
  <c r="S295" i="6" s="1"/>
  <c r="R296" i="6"/>
  <c r="S296" i="6" s="1"/>
  <c r="R297" i="6"/>
  <c r="S297" i="6" s="1"/>
  <c r="R298" i="6"/>
  <c r="S298" i="6" s="1"/>
  <c r="R299" i="6"/>
  <c r="S299" i="6" s="1"/>
  <c r="R300" i="6"/>
  <c r="S300" i="6" s="1"/>
  <c r="R301" i="6"/>
  <c r="S301" i="6" s="1"/>
  <c r="R302" i="6"/>
  <c r="S302" i="6" s="1"/>
  <c r="R303" i="6"/>
  <c r="S303" i="6" s="1"/>
  <c r="R304" i="6"/>
  <c r="S304" i="6" s="1"/>
  <c r="R305" i="6"/>
  <c r="S305" i="6" s="1"/>
  <c r="R306" i="6"/>
  <c r="S306" i="6" s="1"/>
  <c r="R307" i="6"/>
  <c r="S307" i="6" s="1"/>
  <c r="R308" i="6"/>
  <c r="S308" i="6" s="1"/>
  <c r="R309" i="6"/>
  <c r="S309" i="6" s="1"/>
  <c r="R310" i="6"/>
  <c r="S310" i="6" s="1"/>
  <c r="R311" i="6"/>
  <c r="S311" i="6" s="1"/>
  <c r="R312" i="6"/>
  <c r="S312" i="6" s="1"/>
  <c r="R313" i="6"/>
  <c r="S313" i="6" s="1"/>
  <c r="R314" i="6"/>
  <c r="S314" i="6" s="1"/>
  <c r="R315" i="6"/>
  <c r="S315" i="6" s="1"/>
  <c r="R316" i="6"/>
  <c r="S316" i="6" s="1"/>
  <c r="R317" i="6"/>
  <c r="S317" i="6" s="1"/>
  <c r="R318" i="6"/>
  <c r="S318" i="6" s="1"/>
  <c r="R319" i="6"/>
  <c r="S319" i="6" s="1"/>
  <c r="R320" i="6"/>
  <c r="S320" i="6" s="1"/>
  <c r="R321" i="6"/>
  <c r="S321" i="6" s="1"/>
  <c r="R322" i="6"/>
  <c r="S322" i="6" s="1"/>
  <c r="R323" i="6"/>
  <c r="S323" i="6" s="1"/>
  <c r="R324" i="6"/>
  <c r="S324" i="6" s="1"/>
  <c r="R325" i="6"/>
  <c r="S325" i="6" s="1"/>
  <c r="R326" i="6"/>
  <c r="S326" i="6" s="1"/>
  <c r="R327" i="6"/>
  <c r="S327" i="6" s="1"/>
  <c r="R328" i="6"/>
  <c r="S328" i="6" s="1"/>
  <c r="R329" i="6"/>
  <c r="S329" i="6" s="1"/>
  <c r="R330" i="6"/>
  <c r="S330" i="6" s="1"/>
  <c r="R331" i="6"/>
  <c r="S331" i="6" s="1"/>
  <c r="R332" i="6"/>
  <c r="S332" i="6" s="1"/>
  <c r="R333" i="6"/>
  <c r="S333" i="6" s="1"/>
  <c r="R334" i="6"/>
  <c r="S334" i="6" s="1"/>
  <c r="R335" i="6"/>
  <c r="S335" i="6" s="1"/>
  <c r="R336" i="6"/>
  <c r="S336" i="6" s="1"/>
  <c r="R337" i="6"/>
  <c r="S337" i="6" s="1"/>
  <c r="R338" i="6"/>
  <c r="S338" i="6" s="1"/>
  <c r="R339" i="6"/>
  <c r="S339" i="6" s="1"/>
  <c r="R340" i="6"/>
  <c r="S340" i="6" s="1"/>
  <c r="R341" i="6"/>
  <c r="S341" i="6" s="1"/>
  <c r="R342" i="6"/>
  <c r="S342" i="6" s="1"/>
  <c r="R343" i="6"/>
  <c r="S343" i="6" s="1"/>
  <c r="R344" i="6"/>
  <c r="S344" i="6" s="1"/>
  <c r="R345" i="6"/>
  <c r="S345" i="6" s="1"/>
  <c r="R346" i="6"/>
  <c r="S346" i="6" s="1"/>
  <c r="R347" i="6"/>
  <c r="S347" i="6" s="1"/>
  <c r="R348" i="6"/>
  <c r="S348" i="6" s="1"/>
  <c r="R349" i="6"/>
  <c r="S349" i="6" s="1"/>
  <c r="R350" i="6"/>
  <c r="S350" i="6" s="1"/>
  <c r="R351" i="6"/>
  <c r="S351" i="6" s="1"/>
  <c r="R352" i="6"/>
  <c r="S352" i="6" s="1"/>
  <c r="R353" i="6"/>
  <c r="S353" i="6" s="1"/>
  <c r="R354" i="6"/>
  <c r="S354" i="6" s="1"/>
  <c r="R355" i="6"/>
  <c r="S355" i="6" s="1"/>
  <c r="R356" i="6"/>
  <c r="S356" i="6" s="1"/>
  <c r="R357" i="6"/>
  <c r="S357" i="6" s="1"/>
  <c r="R358" i="6"/>
  <c r="S358" i="6" s="1"/>
  <c r="R359" i="6"/>
  <c r="S359" i="6" s="1"/>
  <c r="R360" i="6"/>
  <c r="S360" i="6" s="1"/>
  <c r="R361" i="6"/>
  <c r="S361" i="6" s="1"/>
  <c r="R362" i="6"/>
  <c r="S362" i="6" s="1"/>
  <c r="R363" i="6"/>
  <c r="S363" i="6" s="1"/>
  <c r="R364" i="6"/>
  <c r="S364" i="6" s="1"/>
  <c r="R365" i="6"/>
  <c r="S365" i="6" s="1"/>
  <c r="R366" i="6"/>
  <c r="S366" i="6" s="1"/>
  <c r="R367" i="6"/>
  <c r="S367" i="6" s="1"/>
  <c r="R368" i="6"/>
  <c r="S368" i="6" s="1"/>
  <c r="R369" i="6"/>
  <c r="S369" i="6" s="1"/>
  <c r="R370" i="6"/>
  <c r="S370" i="6" s="1"/>
  <c r="R371" i="6"/>
  <c r="S371" i="6" s="1"/>
  <c r="R372" i="6"/>
  <c r="S372" i="6" s="1"/>
  <c r="R373" i="6"/>
  <c r="S373" i="6" s="1"/>
  <c r="R374" i="6"/>
  <c r="S374" i="6" s="1"/>
  <c r="R375" i="6"/>
  <c r="S375" i="6" s="1"/>
  <c r="R376" i="6"/>
  <c r="S376" i="6" s="1"/>
  <c r="R377" i="6"/>
  <c r="S377" i="6" s="1"/>
  <c r="R378" i="6"/>
  <c r="S378" i="6" s="1"/>
  <c r="R379" i="6"/>
  <c r="S379" i="6" s="1"/>
  <c r="R380" i="6"/>
  <c r="S380" i="6" s="1"/>
  <c r="R381" i="6"/>
  <c r="S381" i="6" s="1"/>
  <c r="R382" i="6"/>
  <c r="S382" i="6" s="1"/>
  <c r="R383" i="6"/>
  <c r="S383" i="6" s="1"/>
  <c r="R384" i="6"/>
  <c r="S384" i="6" s="1"/>
  <c r="R385" i="6"/>
  <c r="S385" i="6" s="1"/>
  <c r="R386" i="6"/>
  <c r="S386" i="6" s="1"/>
  <c r="R387" i="6"/>
  <c r="S387" i="6" s="1"/>
  <c r="R388" i="6"/>
  <c r="S388" i="6" s="1"/>
  <c r="R389" i="6"/>
  <c r="S389" i="6" s="1"/>
  <c r="R390" i="6"/>
  <c r="S390" i="6" s="1"/>
  <c r="R391" i="6"/>
  <c r="S391" i="6" s="1"/>
  <c r="R392" i="6"/>
  <c r="S392" i="6" s="1"/>
  <c r="R393" i="6"/>
  <c r="S393" i="6" s="1"/>
  <c r="R394" i="6"/>
  <c r="S394" i="6" s="1"/>
  <c r="R395" i="6"/>
  <c r="S395" i="6" s="1"/>
  <c r="R396" i="6"/>
  <c r="S396" i="6" s="1"/>
  <c r="R397" i="6"/>
  <c r="S397" i="6" s="1"/>
  <c r="R398" i="6"/>
  <c r="S398" i="6" s="1"/>
  <c r="R399" i="6"/>
  <c r="S399" i="6" s="1"/>
  <c r="R400" i="6"/>
  <c r="S400" i="6" s="1"/>
  <c r="R401" i="6"/>
  <c r="S401" i="6" s="1"/>
  <c r="R402" i="6"/>
  <c r="S402" i="6" s="1"/>
  <c r="R403" i="6"/>
  <c r="S403" i="6" s="1"/>
  <c r="R404" i="6"/>
  <c r="S404" i="6" s="1"/>
  <c r="R405" i="6"/>
  <c r="S405" i="6" s="1"/>
  <c r="R406" i="6"/>
  <c r="S406" i="6" s="1"/>
  <c r="R407" i="6"/>
  <c r="S407" i="6" s="1"/>
  <c r="R408" i="6"/>
  <c r="S408" i="6" s="1"/>
  <c r="R409" i="6"/>
  <c r="S409" i="6" s="1"/>
  <c r="R410" i="6"/>
  <c r="S410" i="6" s="1"/>
  <c r="R411" i="6"/>
  <c r="S411" i="6" s="1"/>
  <c r="R412" i="6"/>
  <c r="S412" i="6" s="1"/>
  <c r="R413" i="6"/>
  <c r="S413" i="6" s="1"/>
  <c r="R414" i="6"/>
  <c r="S414" i="6" s="1"/>
  <c r="R415" i="6"/>
  <c r="S415" i="6" s="1"/>
  <c r="R416" i="6"/>
  <c r="S416" i="6" s="1"/>
  <c r="R417" i="6"/>
  <c r="S417" i="6" s="1"/>
  <c r="R418" i="6"/>
  <c r="S418" i="6" s="1"/>
  <c r="R419" i="6"/>
  <c r="S419" i="6" s="1"/>
  <c r="R420" i="6"/>
  <c r="S420" i="6" s="1"/>
  <c r="R421" i="6"/>
  <c r="S421" i="6" s="1"/>
  <c r="AJ27" i="1"/>
  <c r="AK27" i="1"/>
  <c r="AL27" i="1"/>
  <c r="AJ28" i="1"/>
  <c r="AK28" i="1"/>
  <c r="AL28" i="1"/>
  <c r="AJ29" i="1"/>
  <c r="AK29" i="1"/>
  <c r="AL29" i="1"/>
  <c r="AJ30" i="1"/>
  <c r="AK30" i="1"/>
  <c r="AL30" i="1"/>
  <c r="AJ31" i="1"/>
  <c r="AK31" i="1"/>
  <c r="AL31" i="1"/>
  <c r="AK2" i="1"/>
  <c r="AK3" i="1"/>
  <c r="AK4" i="1"/>
  <c r="AK5" i="1"/>
  <c r="AK6" i="1"/>
  <c r="AK7" i="1"/>
  <c r="AK8" i="1"/>
  <c r="AK9" i="1"/>
  <c r="AK10" i="1"/>
  <c r="AK11" i="1"/>
  <c r="AK12" i="1"/>
  <c r="AK13" i="1"/>
  <c r="AK14" i="1"/>
  <c r="AK15" i="1"/>
  <c r="AK16" i="1"/>
  <c r="AK17" i="1"/>
  <c r="AK18" i="1"/>
  <c r="AK19" i="1"/>
  <c r="AK20" i="1"/>
  <c r="AK21" i="1"/>
  <c r="AK22" i="1"/>
  <c r="AK23" i="1"/>
  <c r="AK24" i="1"/>
  <c r="AK25" i="1"/>
  <c r="AK26"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J3" i="1"/>
  <c r="AJ4" i="1"/>
  <c r="AJ5" i="1"/>
  <c r="AJ6" i="1"/>
  <c r="AJ7" i="1"/>
  <c r="AJ8" i="1"/>
  <c r="AJ9" i="1"/>
  <c r="AJ10" i="1"/>
  <c r="AJ11" i="1"/>
  <c r="AJ12" i="1"/>
  <c r="AJ13" i="1"/>
  <c r="AJ14" i="1"/>
  <c r="AJ15" i="1"/>
  <c r="AJ16" i="1"/>
  <c r="AJ17" i="1"/>
  <c r="AJ18" i="1"/>
  <c r="AJ19" i="1"/>
  <c r="AJ20" i="1"/>
  <c r="AJ21" i="1"/>
  <c r="AJ22" i="1"/>
  <c r="AJ23" i="1"/>
  <c r="AJ24" i="1"/>
  <c r="AJ25" i="1"/>
  <c r="AJ26"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2" i="1"/>
  <c r="Q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P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2" i="1"/>
  <c r="AL3" i="1"/>
  <c r="AL4" i="1"/>
  <c r="AL5" i="1"/>
  <c r="AL6" i="1"/>
  <c r="AL7" i="1"/>
  <c r="AL8" i="1"/>
  <c r="AL9" i="1"/>
  <c r="AL10" i="1"/>
  <c r="AL11" i="1"/>
  <c r="AL12" i="1"/>
  <c r="AL13" i="1"/>
  <c r="AL14" i="1"/>
  <c r="AL15" i="1"/>
  <c r="AL16" i="1"/>
  <c r="AL17" i="1"/>
  <c r="AL18" i="1"/>
  <c r="AL19" i="1"/>
  <c r="AL20" i="1"/>
  <c r="AL21" i="1"/>
  <c r="AL22" i="1"/>
  <c r="AL23" i="1"/>
  <c r="AL24" i="1"/>
  <c r="AL25" i="1"/>
  <c r="AL26"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K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86FB61-6094-4893-86D4-CA32AF9A46C1}" keepAlive="1" name="ThisWorkbookDataModel" description="Modelo de Dados"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FD4C5D7D-EA94-4EA4-8B1B-7F99E62AF10C}" name="WorksheetConnection_Custo frota CCH.xlsx!Custos" type="102" refreshedVersion="8" minRefreshableVersion="5">
    <extLst>
      <ext xmlns:x15="http://schemas.microsoft.com/office/spreadsheetml/2010/11/main" uri="{DE250136-89BD-433C-8126-D09CA5730AF9}">
        <x15:connection id="Custos">
          <x15:rangePr sourceName="_xlcn.WorksheetConnection_CustofrotaCCH.xlsxCustos"/>
        </x15:connection>
      </ext>
    </extLst>
  </connection>
  <connection id="3" xr16:uid="{3E33E0D9-257B-4867-9F3B-C5E7224749EC}" name="WorksheetConnection_Custo frota CCH.xlsx!Entregas" type="102" refreshedVersion="8" minRefreshableVersion="5">
    <extLst>
      <ext xmlns:x15="http://schemas.microsoft.com/office/spreadsheetml/2010/11/main" uri="{DE250136-89BD-433C-8126-D09CA5730AF9}">
        <x15:connection id="Entregas">
          <x15:rangePr sourceName="_xlcn.WorksheetConnection_CustofrotaCCH.xlsxEntregas"/>
        </x15:connection>
      </ext>
    </extLst>
  </connection>
  <connection id="4" xr16:uid="{7611F16B-0168-4A3A-BC4B-9E613EA3641C}" name="WorksheetConnection_Custo frota CCH.xlsx!Meses" type="102" refreshedVersion="8" minRefreshableVersion="5">
    <extLst>
      <ext xmlns:x15="http://schemas.microsoft.com/office/spreadsheetml/2010/11/main" uri="{DE250136-89BD-433C-8126-D09CA5730AF9}">
        <x15:connection id="Meses">
          <x15:rangePr sourceName="_xlcn.WorksheetConnection_CustofrotaCCH.xlsxMeses"/>
        </x15:connection>
      </ext>
    </extLst>
  </connection>
</connections>
</file>

<file path=xl/sharedStrings.xml><?xml version="1.0" encoding="utf-8"?>
<sst xmlns="http://schemas.openxmlformats.org/spreadsheetml/2006/main" count="8539" uniqueCount="940">
  <si>
    <t>cd_veiculo</t>
  </si>
  <si>
    <t>ds_veiculo</t>
  </si>
  <si>
    <t>nr_frota</t>
  </si>
  <si>
    <t>ds_placa</t>
  </si>
  <si>
    <t>nr_chassi</t>
  </si>
  <si>
    <t>nr_ano</t>
  </si>
  <si>
    <t>cd_pessoa</t>
  </si>
  <si>
    <t>cd_caixa</t>
  </si>
  <si>
    <t>cd_unidade</t>
  </si>
  <si>
    <t>nm_unidade</t>
  </si>
  <si>
    <t>cd_centro_custo</t>
  </si>
  <si>
    <t>nm_centro_custo</t>
  </si>
  <si>
    <t>cd_historico</t>
  </si>
  <si>
    <t>nm_historico</t>
  </si>
  <si>
    <t>dt_documento</t>
  </si>
  <si>
    <t>id_semana</t>
  </si>
  <si>
    <t>ds_complemento</t>
  </si>
  <si>
    <t>vl_kilometro</t>
  </si>
  <si>
    <t>cd_pessoa_filial</t>
  </si>
  <si>
    <t>nm_pessoa_filial</t>
  </si>
  <si>
    <t>qt_produto</t>
  </si>
  <si>
    <t>ds_especificacao</t>
  </si>
  <si>
    <t>vl_total</t>
  </si>
  <si>
    <t>vl_unitario</t>
  </si>
  <si>
    <t>vl_participacao</t>
  </si>
  <si>
    <t>vl_capacidade_peso</t>
  </si>
  <si>
    <t>vl_rendimento_km</t>
  </si>
  <si>
    <t>vl_rendimento_entrega</t>
  </si>
  <si>
    <t>vl_rendimento_peso</t>
  </si>
  <si>
    <t>vl_capacidade_volume</t>
  </si>
  <si>
    <t>cd_pessoa_motorista</t>
  </si>
  <si>
    <t>nm_pessoa_motorista</t>
  </si>
  <si>
    <t>cd_fornecedor</t>
  </si>
  <si>
    <t>nm_fornecedor</t>
  </si>
  <si>
    <t>cd_carga</t>
  </si>
  <si>
    <t>CARRETA</t>
  </si>
  <si>
    <t>9ADF1502XXS146510</t>
  </si>
  <si>
    <t>CD SUL CCH</t>
  </si>
  <si>
    <t>TRANSPORTE</t>
  </si>
  <si>
    <t>IMPOSTOS E TAXAS</t>
  </si>
  <si>
    <t>Quinta-Feira</t>
  </si>
  <si>
    <t>M2504-7628</t>
  </si>
  <si>
    <t>CD SUL LOGISTICA LTDA</t>
  </si>
  <si>
    <t>5402026 / TAXAS E IMPOSTOS</t>
  </si>
  <si>
    <t>JULIO RICARDO TERRA</t>
  </si>
  <si>
    <t>DETRAN</t>
  </si>
  <si>
    <t>9ADF1502XXS146509</t>
  </si>
  <si>
    <t>DESPESAS COM VEICULOS</t>
  </si>
  <si>
    <t>Sexta-Feira</t>
  </si>
  <si>
    <t>M2504-1244</t>
  </si>
  <si>
    <t>OUTRAS DESPESAS</t>
  </si>
  <si>
    <t>GVD MANUTENCAO CAMINHOES E COM DE PECAS LTDA</t>
  </si>
  <si>
    <t>5402018 / DESPESA COM VEICULO</t>
  </si>
  <si>
    <t>M2504-7278</t>
  </si>
  <si>
    <t>VW/8.150 DELIVERY PLUS</t>
  </si>
  <si>
    <t>ITC6J82</t>
  </si>
  <si>
    <t>9533A52P7CR223584</t>
  </si>
  <si>
    <t>MOVIMENTACAO</t>
  </si>
  <si>
    <t>COMBUSTIVEL E LUBRIFICANTES</t>
  </si>
  <si>
    <t>Terça-Feira</t>
  </si>
  <si>
    <t>Arquivo: 65766_20250318F.TXT Linha: 0003</t>
  </si>
  <si>
    <t>10002 / COMBUSTIVEL OLEO DIESE</t>
  </si>
  <si>
    <t>RAFAEL CONCEICAO DO AMARAL</t>
  </si>
  <si>
    <t>COMERCIAL BUFFON COMBUSTIVEIS E TRANSPORTES LIMITADA</t>
  </si>
  <si>
    <t>Arquivo: 65766_20250318F.TXT Linha: 0004</t>
  </si>
  <si>
    <t>COML BUFFON COMB E TRANSPS LTDA</t>
  </si>
  <si>
    <t>Sábado</t>
  </si>
  <si>
    <t>Arquivo: 65766_20250322F.TXT Linha: 0001</t>
  </si>
  <si>
    <t>SIM REDE DE POSTOS LTDA</t>
  </si>
  <si>
    <t>M2504-7618</t>
  </si>
  <si>
    <t>MULTAS DE TRANSITO</t>
  </si>
  <si>
    <t>Segunda-Feira</t>
  </si>
  <si>
    <t>M2504-5692</t>
  </si>
  <si>
    <t>5402017 / MULTAS DE TRANSITO</t>
  </si>
  <si>
    <t>M2504-5688</t>
  </si>
  <si>
    <t>M2504-5697</t>
  </si>
  <si>
    <t>IPVA</t>
  </si>
  <si>
    <t>ITF6710</t>
  </si>
  <si>
    <t>9533A52P9CR223652</t>
  </si>
  <si>
    <t>Arquivo: 65766_20250311F.TXT Linha: 0011</t>
  </si>
  <si>
    <t>BRUNO DA SILVA LOPES</t>
  </si>
  <si>
    <t>Arquivo: 65766_20250324F.TXT Linha: 0005</t>
  </si>
  <si>
    <t>DITRENTO POSTOS E LOGISTICA LTDA</t>
  </si>
  <si>
    <t>M2504-1238</t>
  </si>
  <si>
    <t>M2504-7268</t>
  </si>
  <si>
    <t>M2504-8170</t>
  </si>
  <si>
    <t>Quarta-Feira</t>
  </si>
  <si>
    <t>M2504-6221</t>
  </si>
  <si>
    <t>VW/24.250E DC</t>
  </si>
  <si>
    <t>ITG7302</t>
  </si>
  <si>
    <t>9534N8242CR232516</t>
  </si>
  <si>
    <t>Arquivo: 65766_20250311F.TXT Linha: 0013</t>
  </si>
  <si>
    <t>ABRAO LIMA DOS SANTOS</t>
  </si>
  <si>
    <t>Arquivo: 65766_20250312F.TXT Linha: 0009</t>
  </si>
  <si>
    <t>Arquivo: 65766_20250317F.TXT Linha: 0003</t>
  </si>
  <si>
    <t>Arquivo: 65766_20250319F.TXT Linha: 0011</t>
  </si>
  <si>
    <t>Arquivo: 65766_20250321F.TXT Linha: 0013</t>
  </si>
  <si>
    <t>Arquivo: 65766_20250321F.TXT Linha: 0014</t>
  </si>
  <si>
    <t>M2504-9841</t>
  </si>
  <si>
    <t>M2504-7621</t>
  </si>
  <si>
    <t>RUBENS DIESEL MECANICA LTDA</t>
  </si>
  <si>
    <t>M2504-8175</t>
  </si>
  <si>
    <t>M2504-6275</t>
  </si>
  <si>
    <t>M2504-6279</t>
  </si>
  <si>
    <t>M2504-6281</t>
  </si>
  <si>
    <t>M2504-6285</t>
  </si>
  <si>
    <t>M2504-6288</t>
  </si>
  <si>
    <t>M2504-6291</t>
  </si>
  <si>
    <t>M2504-6296</t>
  </si>
  <si>
    <t>M2504-6299</t>
  </si>
  <si>
    <t>VW/19.330E DC (EURO V)</t>
  </si>
  <si>
    <t>ISZ4E65</t>
  </si>
  <si>
    <t>9536Y8275CR243455</t>
  </si>
  <si>
    <t>Arquivo: 65766_20250311F.TXT Linha: 0002</t>
  </si>
  <si>
    <t>Arquivo: 65766_20250319F.TXT Linha: 0004</t>
  </si>
  <si>
    <t>Arquivo: 65766_20250319F.TXT Linha: 0005</t>
  </si>
  <si>
    <t>Arquivo: 65766_20250321F.TXT Linha: 0002</t>
  </si>
  <si>
    <t>M2504-7881</t>
  </si>
  <si>
    <t>M2504-9839</t>
  </si>
  <si>
    <t>AVI5230</t>
  </si>
  <si>
    <t>9536Y8271CR244215</t>
  </si>
  <si>
    <t>Arquivo: 65766_20250319F.TXT Linha: 0001</t>
  </si>
  <si>
    <t>10003 / ADITIVO ARLA</t>
  </si>
  <si>
    <t>FABIO GOMES FERREIRA</t>
  </si>
  <si>
    <t>Arquivo: 65766_20250319F.TXT Linha: 0002</t>
  </si>
  <si>
    <t>Arquivo: 65766_20250320F.TXT Linha: 0001</t>
  </si>
  <si>
    <t>Arquivo: 65766_20250320F.TXT Linha: 0002</t>
  </si>
  <si>
    <t>Arquivo: 65766_20250321F.TXT Linha: 0001</t>
  </si>
  <si>
    <t>Arquivo: 65766_20250324F.TXT Linha: 0001</t>
  </si>
  <si>
    <t>M2504-9837</t>
  </si>
  <si>
    <t>M2504-967</t>
  </si>
  <si>
    <t>CUNHA &amp; D.F.HUMBERTO LTDA.</t>
  </si>
  <si>
    <t>M2504-1233</t>
  </si>
  <si>
    <t>M2504-7850</t>
  </si>
  <si>
    <t>CANOAS DIESEL LTDA</t>
  </si>
  <si>
    <t>M2504-9844</t>
  </si>
  <si>
    <t>M2504-9413</t>
  </si>
  <si>
    <t>94BF146CCR018153</t>
  </si>
  <si>
    <t>M2504-2877</t>
  </si>
  <si>
    <t>tipo_veiculo</t>
  </si>
  <si>
    <t>CAVALO MECÂNICO</t>
  </si>
  <si>
    <t>PEQUENO PORTE 3/4</t>
  </si>
  <si>
    <t>TRUCK</t>
  </si>
  <si>
    <t>Soma de vl_total</t>
  </si>
  <si>
    <t>Rótulos de Linha</t>
  </si>
  <si>
    <t>Total Geral</t>
  </si>
  <si>
    <t>Valor por tipo veículo</t>
  </si>
  <si>
    <t>Valor por placa</t>
  </si>
  <si>
    <t>(Tudo)</t>
  </si>
  <si>
    <t>ds_rota</t>
  </si>
  <si>
    <t>vl_financeiro</t>
  </si>
  <si>
    <t>qt_entregas</t>
  </si>
  <si>
    <t>id_status</t>
  </si>
  <si>
    <t>dt_expedicao</t>
  </si>
  <si>
    <t>ONIZ DIST - CCH</t>
  </si>
  <si>
    <t>10/01/2025</t>
  </si>
  <si>
    <t>Finalizada</t>
  </si>
  <si>
    <t>23/01/2025</t>
  </si>
  <si>
    <t>10/01/25 19:08</t>
  </si>
  <si>
    <t>Expedida</t>
  </si>
  <si>
    <t>06/01/2025</t>
  </si>
  <si>
    <t>09/01/2025</t>
  </si>
  <si>
    <t>09/01/25 23:10</t>
  </si>
  <si>
    <t>LITORAL-SEX</t>
  </si>
  <si>
    <t>07/01/2025</t>
  </si>
  <si>
    <t>08/01/25 18:58</t>
  </si>
  <si>
    <t>CACHOEIRA-TER</t>
  </si>
  <si>
    <t>15/01/2025</t>
  </si>
  <si>
    <t>GUAIBA-TER</t>
  </si>
  <si>
    <t>07/01/25 21:42</t>
  </si>
  <si>
    <t>SANTA CRUZ-TER</t>
  </si>
  <si>
    <t>MONTENEGRO-TER</t>
  </si>
  <si>
    <t>08/01/25 19:09</t>
  </si>
  <si>
    <t>SANTA CRUZ-QUI</t>
  </si>
  <si>
    <t>METROPOLITANA-QUA</t>
  </si>
  <si>
    <t>03/01/2025</t>
  </si>
  <si>
    <t>SAPIRANGA-QUA</t>
  </si>
  <si>
    <t>VALE DOS SINOS-QUA</t>
  </si>
  <si>
    <t>02/01/2025</t>
  </si>
  <si>
    <t>MONTENEGRO-QUI</t>
  </si>
  <si>
    <t>SERRA GDE BENTO-QUA</t>
  </si>
  <si>
    <t>06/01/25 19:27</t>
  </si>
  <si>
    <t>POA-SEG</t>
  </si>
  <si>
    <t>METROPOLITANA-SEX</t>
  </si>
  <si>
    <t>LAJEADO-QUA</t>
  </si>
  <si>
    <t>22/01/2025</t>
  </si>
  <si>
    <t>LAJEADO-SEG</t>
  </si>
  <si>
    <t>VALE DOS SINOS-SEX</t>
  </si>
  <si>
    <t>03/01/25 20:16</t>
  </si>
  <si>
    <t>03/01/25 20:15</t>
  </si>
  <si>
    <t>SAPIRANGA-SEG</t>
  </si>
  <si>
    <t>08/01/25 18:57</t>
  </si>
  <si>
    <t>GRAMADO IVOTI-QUA</t>
  </si>
  <si>
    <t>02/01/25 21:33</t>
  </si>
  <si>
    <t>GRAMADO IVOTI-SEG</t>
  </si>
  <si>
    <t>02/01/25 21:32</t>
  </si>
  <si>
    <t>22/01/25 20:49</t>
  </si>
  <si>
    <t>VENANCIO-QUI</t>
  </si>
  <si>
    <t>30/01/2025</t>
  </si>
  <si>
    <t>LITORAL-QUA</t>
  </si>
  <si>
    <t>04/02/2025</t>
  </si>
  <si>
    <t>14/01/2025</t>
  </si>
  <si>
    <t>VALE DOS SINOS-SEG</t>
  </si>
  <si>
    <t>10/02/2025</t>
  </si>
  <si>
    <t>03/02/2025</t>
  </si>
  <si>
    <t>11/02/2025</t>
  </si>
  <si>
    <t>03/01/25 20:20</t>
  </si>
  <si>
    <t>07/01/25 21:43</t>
  </si>
  <si>
    <t>29/01/2025</t>
  </si>
  <si>
    <t>05/02/2025</t>
  </si>
  <si>
    <t>05/02/25 01:14</t>
  </si>
  <si>
    <t>METROPOLITANA-SEG</t>
  </si>
  <si>
    <t>16/01/2025</t>
  </si>
  <si>
    <t>SERRA GDE BENTO-SEX</t>
  </si>
  <si>
    <t>17/01/2025</t>
  </si>
  <si>
    <t>24/01/2025</t>
  </si>
  <si>
    <t>06/02/2025</t>
  </si>
  <si>
    <t>GRAMADO IVOTI-SEX</t>
  </si>
  <si>
    <t>10/01/25 19:09</t>
  </si>
  <si>
    <t>VENANCIO-TER</t>
  </si>
  <si>
    <t>REDES BAGE-TER</t>
  </si>
  <si>
    <t>21/01/2025</t>
  </si>
  <si>
    <t>20/01/2025</t>
  </si>
  <si>
    <t>16/01/25 19:19</t>
  </si>
  <si>
    <t>16/01/25 19:20</t>
  </si>
  <si>
    <t>21/01/25 01:02</t>
  </si>
  <si>
    <t>21/01/25 01:01</t>
  </si>
  <si>
    <t>22/01/25 20:48</t>
  </si>
  <si>
    <t>28/01/2025</t>
  </si>
  <si>
    <t>27/01/2025</t>
  </si>
  <si>
    <t>20/02/2025</t>
  </si>
  <si>
    <t>24/02/2025</t>
  </si>
  <si>
    <t>25/01/2025</t>
  </si>
  <si>
    <t>22/02/2025</t>
  </si>
  <si>
    <t>14/02/2025</t>
  </si>
  <si>
    <t>26/01/25 08:10</t>
  </si>
  <si>
    <t>26/01/25 08:11</t>
  </si>
  <si>
    <t>07/02/2025</t>
  </si>
  <si>
    <t>31/01/2025</t>
  </si>
  <si>
    <t>17/02/2025</t>
  </si>
  <si>
    <t>RIO GRANDE-TER</t>
  </si>
  <si>
    <t>10/02/25 19:43</t>
  </si>
  <si>
    <t>12/02/2025</t>
  </si>
  <si>
    <t>28/02/2025</t>
  </si>
  <si>
    <t>28/01/25 07:03</t>
  </si>
  <si>
    <t>04/02/25 01:47</t>
  </si>
  <si>
    <t>18/02/2025</t>
  </si>
  <si>
    <t>REDES PELOTAS-5/QUI</t>
  </si>
  <si>
    <t>11/02/25 19:41</t>
  </si>
  <si>
    <t>08/02/2025</t>
  </si>
  <si>
    <t>10/02/25 10:34</t>
  </si>
  <si>
    <t>31/01/25 20:24</t>
  </si>
  <si>
    <t>31/01/25 21:47</t>
  </si>
  <si>
    <t>13/02/2025</t>
  </si>
  <si>
    <t>14/02/25 07:13</t>
  </si>
  <si>
    <t>19/02/2025</t>
  </si>
  <si>
    <t>07/02/25 00:06</t>
  </si>
  <si>
    <t>14/02/25 07:10</t>
  </si>
  <si>
    <t>05/02/25 01:15</t>
  </si>
  <si>
    <t>05/02/25 01:58</t>
  </si>
  <si>
    <t>11/03/2025</t>
  </si>
  <si>
    <t>12/02/25 23:22</t>
  </si>
  <si>
    <t>25/02/2025</t>
  </si>
  <si>
    <t>10/04/2025</t>
  </si>
  <si>
    <t>12/02/25 00:50</t>
  </si>
  <si>
    <t>10/03/2025</t>
  </si>
  <si>
    <t>10/03/25 07:12</t>
  </si>
  <si>
    <t>19/02/25 00:46</t>
  </si>
  <si>
    <t>03/03/2025</t>
  </si>
  <si>
    <t>04/03/2025</t>
  </si>
  <si>
    <t>05/03/2025</t>
  </si>
  <si>
    <t>15/02/25 01:36</t>
  </si>
  <si>
    <t>19/02/25 06:51</t>
  </si>
  <si>
    <t>26/03/2025</t>
  </si>
  <si>
    <t>26/02/2025</t>
  </si>
  <si>
    <t>27/02/2025</t>
  </si>
  <si>
    <t>24/02/25 08:47</t>
  </si>
  <si>
    <t>31/03/2025</t>
  </si>
  <si>
    <t>06/03/2025</t>
  </si>
  <si>
    <t>04/03/25 23:51</t>
  </si>
  <si>
    <t>01/04/2025</t>
  </si>
  <si>
    <t>28/02/25 07:12</t>
  </si>
  <si>
    <t>13/03/2025</t>
  </si>
  <si>
    <t>18/03/2025</t>
  </si>
  <si>
    <t>26/02/25 00:08</t>
  </si>
  <si>
    <t>21/03/2025</t>
  </si>
  <si>
    <t>04/03/25 07:33</t>
  </si>
  <si>
    <t>04/03/25 07:29</t>
  </si>
  <si>
    <t>28/02/25 07:10</t>
  </si>
  <si>
    <t>12/03/2025</t>
  </si>
  <si>
    <t>05/03/25 20:37</t>
  </si>
  <si>
    <t>27/03/2025</t>
  </si>
  <si>
    <t>04/03/25 07:30</t>
  </si>
  <si>
    <t>02/04/2025</t>
  </si>
  <si>
    <t>20/03/2025</t>
  </si>
  <si>
    <t>20/03/25 03:05</t>
  </si>
  <si>
    <t>07/03/2025</t>
  </si>
  <si>
    <t>PASCOA-CCH</t>
  </si>
  <si>
    <t>17/03/2025</t>
  </si>
  <si>
    <t>24/04/2025</t>
  </si>
  <si>
    <t>06/03/25 19:54</t>
  </si>
  <si>
    <t>04/03/25 07:27</t>
  </si>
  <si>
    <t>11/03/25 07:45</t>
  </si>
  <si>
    <t>01/04/25 06:56</t>
  </si>
  <si>
    <t>24/03/2025</t>
  </si>
  <si>
    <t>10/03/25 18:58</t>
  </si>
  <si>
    <t>05/03/25 21:12</t>
  </si>
  <si>
    <t>17/03/25 08:55</t>
  </si>
  <si>
    <t>14/03/2025</t>
  </si>
  <si>
    <t>19/03/2025</t>
  </si>
  <si>
    <t>17/03/25 08:56</t>
  </si>
  <si>
    <t>17/03/25 08:57</t>
  </si>
  <si>
    <t>12/03/25 01:21</t>
  </si>
  <si>
    <t>18/03/25 19:51</t>
  </si>
  <si>
    <t>18/03/25 19:52</t>
  </si>
  <si>
    <t>18/03/25 06:55</t>
  </si>
  <si>
    <t>25/03/2025</t>
  </si>
  <si>
    <t>28/04/2025</t>
  </si>
  <si>
    <t>08/04/2025</t>
  </si>
  <si>
    <t>30/04/2025</t>
  </si>
  <si>
    <t>23/03/2025</t>
  </si>
  <si>
    <t>23/03/25 10:09</t>
  </si>
  <si>
    <t>22/03/25 03:04</t>
  </si>
  <si>
    <t>22/03/25 03:07</t>
  </si>
  <si>
    <t>22/03/25 03:05</t>
  </si>
  <si>
    <t>27/03/25 16:03</t>
  </si>
  <si>
    <t>01/04/25 07:02</t>
  </si>
  <si>
    <t>21/03/25 07:00</t>
  </si>
  <si>
    <t>03/04/2025</t>
  </si>
  <si>
    <t>30/03/2025</t>
  </si>
  <si>
    <t>09/04/2025</t>
  </si>
  <si>
    <t>07/04/2025</t>
  </si>
  <si>
    <t>15/04/2025</t>
  </si>
  <si>
    <t>04/04/2025</t>
  </si>
  <si>
    <t>03/04/25 20:01</t>
  </si>
  <si>
    <t>03/04/25 14:46</t>
  </si>
  <si>
    <t>GUAPORE-TER</t>
  </si>
  <si>
    <t>02/04/25 20:51</t>
  </si>
  <si>
    <t>11/04/2025</t>
  </si>
  <si>
    <t>03/04/25 20:55</t>
  </si>
  <si>
    <t>06/05/2025</t>
  </si>
  <si>
    <t>14/04/2025</t>
  </si>
  <si>
    <t>03/04/25 01:55</t>
  </si>
  <si>
    <t>22/04/2025</t>
  </si>
  <si>
    <t>30/03/25 14:31</t>
  </si>
  <si>
    <t>02/04/25 07:04</t>
  </si>
  <si>
    <t>23/04/2025</t>
  </si>
  <si>
    <t>16/04/2025</t>
  </si>
  <si>
    <t>16/04/25 02:27</t>
  </si>
  <si>
    <t>17/04/2025</t>
  </si>
  <si>
    <t>12/04/2025</t>
  </si>
  <si>
    <t>11/04/25 14:47</t>
  </si>
  <si>
    <t>02/05/2025</t>
  </si>
  <si>
    <t>11/04/25 02:22</t>
  </si>
  <si>
    <t>15/04/25 02:55</t>
  </si>
  <si>
    <t>18/04/2025</t>
  </si>
  <si>
    <t>17/04/25 02:01</t>
  </si>
  <si>
    <t>22/04/25 07:03</t>
  </si>
  <si>
    <t>22/04/25 07:28</t>
  </si>
  <si>
    <t>22/04/25 07:30</t>
  </si>
  <si>
    <t>17/04/25 09:13</t>
  </si>
  <si>
    <t>25/04/2025</t>
  </si>
  <si>
    <t>26/04/2025</t>
  </si>
  <si>
    <t>24/04/25 01:50</t>
  </si>
  <si>
    <t>22/04/25 07:23</t>
  </si>
  <si>
    <t>26/04/25 01:09</t>
  </si>
  <si>
    <t>26/04/25 01:08</t>
  </si>
  <si>
    <t>22/04/25 08:16</t>
  </si>
  <si>
    <t>29/04/2025</t>
  </si>
  <si>
    <t>24/04/25 01:49</t>
  </si>
  <si>
    <t>02/05/25 11:02</t>
  </si>
  <si>
    <t>05/05/25 23:51</t>
  </si>
  <si>
    <t>23/04/25 03:25</t>
  </si>
  <si>
    <t>23/04/25 02:26</t>
  </si>
  <si>
    <t>05/05/2025</t>
  </si>
  <si>
    <t>30/04/25 06:27</t>
  </si>
  <si>
    <t>25/04/25 02:26</t>
  </si>
  <si>
    <t>25/04/25 07:21</t>
  </si>
  <si>
    <t>24/04/25 01:19</t>
  </si>
  <si>
    <t>08/05/2025</t>
  </si>
  <si>
    <t>07/05/2025</t>
  </si>
  <si>
    <t>29/04/25 01:52</t>
  </si>
  <si>
    <t>04/05/25 12:35</t>
  </si>
  <si>
    <t>05/05/25 23:54</t>
  </si>
  <si>
    <t>04/05/25 12:34</t>
  </si>
  <si>
    <t>04/05/25 12:32</t>
  </si>
  <si>
    <t>05/05/25 06:49</t>
  </si>
  <si>
    <t>05/05/25 21:08</t>
  </si>
  <si>
    <t>05/05/25 21:29</t>
  </si>
  <si>
    <t>Em Sep.</t>
  </si>
  <si>
    <t>04/05/25 12:36</t>
  </si>
  <si>
    <t>07/05/25 00:46</t>
  </si>
  <si>
    <t>ONIZ DIST - SMA CCH</t>
  </si>
  <si>
    <t>28/01/25 01:48</t>
  </si>
  <si>
    <t>28/01/25 02:01</t>
  </si>
  <si>
    <t>31/01/25 21:46</t>
  </si>
  <si>
    <t>07/02/25 02:44</t>
  </si>
  <si>
    <t>14/02/25 19:19</t>
  </si>
  <si>
    <t>SANTA ROSA-SEX</t>
  </si>
  <si>
    <t>28/02/25 23:11</t>
  </si>
  <si>
    <t>19/03/25 01:02</t>
  </si>
  <si>
    <t>14/03/25 01:19</t>
  </si>
  <si>
    <t>14/03/25 01:13</t>
  </si>
  <si>
    <t>01/04/25 07:03</t>
  </si>
  <si>
    <t>01/04/25 07:00</t>
  </si>
  <si>
    <t>Mês</t>
  </si>
  <si>
    <t>Contagem de cd_carga</t>
  </si>
  <si>
    <t>ITC6J82 Total</t>
  </si>
  <si>
    <t>ITF6710 Total</t>
  </si>
  <si>
    <t>ITG7302 Total</t>
  </si>
  <si>
    <t>AVI5230 Total</t>
  </si>
  <si>
    <t>(Vários itens)</t>
  </si>
  <si>
    <t>ISZ4E65 Total</t>
  </si>
  <si>
    <t>Ano</t>
  </si>
  <si>
    <t>2025</t>
  </si>
  <si>
    <t>Soma de qt_entregas</t>
  </si>
  <si>
    <t>nm_filial</t>
  </si>
  <si>
    <t>nm_pessoa_trans</t>
  </si>
  <si>
    <t>nm_pessoa_motora</t>
  </si>
  <si>
    <t>dt_carregamento</t>
  </si>
  <si>
    <t>vl_frete</t>
  </si>
  <si>
    <t>dt_saida</t>
  </si>
  <si>
    <t>ds_observacao_carregamento</t>
  </si>
  <si>
    <t>100050 / CD SUL LOG</t>
  </si>
  <si>
    <t>157378 / RAFAEL CON</t>
  </si>
  <si>
    <t>VW/8.150 DELIVERY P</t>
  </si>
  <si>
    <t>05/02/2025 06:00</t>
  </si>
  <si>
    <t>TRANSBORDO BAGE-SEG</t>
  </si>
  <si>
    <t>354553 / JULIO RICA</t>
  </si>
  <si>
    <t>TRANSBORDO PELOTAS</t>
  </si>
  <si>
    <t>240581 / ABRAO LIMA</t>
  </si>
  <si>
    <t>REBOQUE JULIETA</t>
  </si>
  <si>
    <t>22/04/2025 06:00</t>
  </si>
  <si>
    <t>06/05/2025 06:00</t>
  </si>
  <si>
    <t>19/03/2025 06:00</t>
  </si>
  <si>
    <t>05/05/2025 06:00</t>
  </si>
  <si>
    <t>04/03/2025 06:00</t>
  </si>
  <si>
    <t>28/04/2025 06:00</t>
  </si>
  <si>
    <t>30/04/2025 06:00</t>
  </si>
  <si>
    <t>176883 / RAFAEL AMA</t>
  </si>
  <si>
    <t>06/03/2025 06:00</t>
  </si>
  <si>
    <t>23/01/2025 06:00</t>
  </si>
  <si>
    <t>01/04/2025 06:00</t>
  </si>
  <si>
    <t>23/04/2025 06:00</t>
  </si>
  <si>
    <t>MONDELEZ SANTA CRUZ</t>
  </si>
  <si>
    <t>266328 / FABIO GOME</t>
  </si>
  <si>
    <t>27/01/2025 06:00</t>
  </si>
  <si>
    <t>21/01/2025 06:00</t>
  </si>
  <si>
    <t>25/03/2025 06:00</t>
  </si>
  <si>
    <t>28/02/2025 06:00</t>
  </si>
  <si>
    <t>14/02/2025 06:00</t>
  </si>
  <si>
    <t>340076 / BRUNO DA S</t>
  </si>
  <si>
    <t>01/03/2025 06:00</t>
  </si>
  <si>
    <t>24/02/2025 06:00</t>
  </si>
  <si>
    <t>17/03/2025 06:00</t>
  </si>
  <si>
    <t>11/03/2025 06:00</t>
  </si>
  <si>
    <t>SERRA GDE CAXIAS-QU</t>
  </si>
  <si>
    <t>21/03/2025 06:00</t>
  </si>
  <si>
    <t>14/03/2025 06:00</t>
  </si>
  <si>
    <t>17/04/2025 06:00</t>
  </si>
  <si>
    <t>07/04/2025 06:00</t>
  </si>
  <si>
    <t>10/04/2025 06:00</t>
  </si>
  <si>
    <t>REDES AJINOMOTO - S</t>
  </si>
  <si>
    <t>393840 / WELERSON C</t>
  </si>
  <si>
    <t>07/02/2025 06:00</t>
  </si>
  <si>
    <t>02/05/2025 06:00</t>
  </si>
  <si>
    <t>08/04/2025 06:00</t>
  </si>
  <si>
    <t>25/04/2025 06:00</t>
  </si>
  <si>
    <t>03/03/2025 06:00</t>
  </si>
  <si>
    <t>07/05/2025 06:00</t>
  </si>
  <si>
    <t>20/03/2025 06:00</t>
  </si>
  <si>
    <t>17/01/2025 06:00</t>
  </si>
  <si>
    <t>05/03/2025 06:00</t>
  </si>
  <si>
    <t>24/04/2025 06:00</t>
  </si>
  <si>
    <t>29/04/2025 06:00</t>
  </si>
  <si>
    <t>16/04/2025 06:00</t>
  </si>
  <si>
    <t>14/04/2025 06:00</t>
  </si>
  <si>
    <t>24/03/2025 06:00</t>
  </si>
  <si>
    <t>04/04/2025 06:00</t>
  </si>
  <si>
    <t>12/02/2025 06:00</t>
  </si>
  <si>
    <t>28/01/2025 06:00</t>
  </si>
  <si>
    <t>11/03/2025 00:00</t>
  </si>
  <si>
    <t>02/04/2025 06:00</t>
  </si>
  <si>
    <t>03/04/2025 06:00</t>
  </si>
  <si>
    <t>07/01/2025 06:00</t>
  </si>
  <si>
    <t>07/03/2025 00:00</t>
  </si>
  <si>
    <t>Aguardando agenda</t>
  </si>
  <si>
    <t>Fat/ Não Exp.</t>
  </si>
  <si>
    <t>10/02/25 15:06</t>
  </si>
  <si>
    <t>18/03/2025 06:00</t>
  </si>
  <si>
    <t>VW/19.330E DC (EURO</t>
  </si>
  <si>
    <t>13/02/2025 06:00</t>
  </si>
  <si>
    <t>19/02/2025 06:00</t>
  </si>
  <si>
    <t>ASUN METROPOLITANA-</t>
  </si>
  <si>
    <t>03/02/2025 06:00</t>
  </si>
  <si>
    <t>REDES LAJEADO-2 -SE</t>
  </si>
  <si>
    <t>11/02/2025 06:00</t>
  </si>
  <si>
    <t>TRANSBORDO SANTA MA</t>
  </si>
  <si>
    <t>TRANSBORDO CAXIAS</t>
  </si>
  <si>
    <t>14/01/2025 06:00</t>
  </si>
  <si>
    <t xml:space="preserve">REBOQUE C. FECHADA </t>
  </si>
  <si>
    <t>26/02/2025 06:00</t>
  </si>
  <si>
    <t>17/02/2025 06:00</t>
  </si>
  <si>
    <t>29/03/2025</t>
  </si>
  <si>
    <t>REDES URUGUAIANA-6/</t>
  </si>
  <si>
    <t>10/02/2025 06:00</t>
  </si>
  <si>
    <t>id_rota_transbordo</t>
  </si>
  <si>
    <t>ROTA</t>
  </si>
  <si>
    <t>ROTA Total</t>
  </si>
  <si>
    <t>janeiro</t>
  </si>
  <si>
    <t>janeiro Total</t>
  </si>
  <si>
    <t>fevereiro</t>
  </si>
  <si>
    <t>fevereiro Total</t>
  </si>
  <si>
    <t>março</t>
  </si>
  <si>
    <t>março Total</t>
  </si>
  <si>
    <t>abril</t>
  </si>
  <si>
    <t>abril Total</t>
  </si>
  <si>
    <t>maio</t>
  </si>
  <si>
    <t>maio Total</t>
  </si>
  <si>
    <t>dezembro</t>
  </si>
  <si>
    <t>Contagem de entregas por placa</t>
  </si>
  <si>
    <t>M2503-1602</t>
  </si>
  <si>
    <t>M2502-10190</t>
  </si>
  <si>
    <t>M2503-1562</t>
  </si>
  <si>
    <t>9APR074206P000014</t>
  </si>
  <si>
    <t>M2501-2929 - IIZ5532 ISZ4E65 ITG7302 ITF6710 IJA8307 ISZ4463 IMA0814 ITC6J82 SEC2B50 SEC2A44 SEC2C75 ITD7062 ITE3115 ISZ7758 ITH2779 FDB5596 ITN5739 AVI5230 ITF2414 ITF2E49 ITF2699 ITF2384 AVO9173 ITE9033 ITF2814 ITL5488 ITD2833 ITE2038 ITB8916 ITH5378 IT</t>
  </si>
  <si>
    <t>POINTER DO BRASIL COMERCIAL LTDA</t>
  </si>
  <si>
    <t>REBOQUE C. FECHADA - CARRETA ESCOLA</t>
  </si>
  <si>
    <t>9A9SRTMA241BE546B</t>
  </si>
  <si>
    <t>M2502-5911</t>
  </si>
  <si>
    <t>Arquivo: 65766_20241210F.TXT Linha: 0003</t>
  </si>
  <si>
    <t>Arquivo: 65766_20241217F.TXT Linha: 0006</t>
  </si>
  <si>
    <t>Arquivo: 65766_20241223F.TXT Linha: 0003</t>
  </si>
  <si>
    <t>Arquivo: 65766_20241230F.TXT Linha: 0004</t>
  </si>
  <si>
    <t>Arquivo: 65766_20250102F.TXT Linha: 0003</t>
  </si>
  <si>
    <t>Arquivo: 65766_20250117F.TXT Linha: 0006</t>
  </si>
  <si>
    <t>Arquivo: 65766_20250123F.TXT Linha: 0004</t>
  </si>
  <si>
    <t>Arquivo: 65766_20250128F.TXT Linha: 0004</t>
  </si>
  <si>
    <t>Arquivo: 65766_20250129F.TXT Linha: 0003</t>
  </si>
  <si>
    <t>Arquivo: 65766_20250204F.TXT Linha: 0006</t>
  </si>
  <si>
    <t>Arquivo: 65766_20250207F.TXT Linha: 0006</t>
  </si>
  <si>
    <t>Arquivo: 65766_20250212F.TXT Linha: 0003</t>
  </si>
  <si>
    <t>Arquivo: 65766_20250214F.TXT Linha: 0006</t>
  </si>
  <si>
    <t>Arquivo: 65766_20250217F.TXT Linha: 0003</t>
  </si>
  <si>
    <t>Arquivo: 65766_20250218F.TXT Linha: 0003</t>
  </si>
  <si>
    <t>Arquivo: 65766_20250224F.TXT Linha: 0002</t>
  </si>
  <si>
    <t>M2504-5525</t>
  </si>
  <si>
    <t>TICKET SOLUCOES HDFGT S/A</t>
  </si>
  <si>
    <t>M2501-8036</t>
  </si>
  <si>
    <t>MDE MECANICA DIESEL LTDA</t>
  </si>
  <si>
    <t>M2503-5903</t>
  </si>
  <si>
    <t>M2503-9775</t>
  </si>
  <si>
    <t>Arquivo: 65766_20241216F.TXT Linha: 0003</t>
  </si>
  <si>
    <t>Arquivo: 65766_20241230F.TXT Linha: 0008</t>
  </si>
  <si>
    <t>Arquivo: 65766_20250107F.TXT Linha: 0005</t>
  </si>
  <si>
    <t>Arquivo: 65766_20250304F.TXT Linha: 0004</t>
  </si>
  <si>
    <t>Arquivo: 65766_20250306F.TXT Linha: 0003</t>
  </si>
  <si>
    <t>Arquivo: 65766_20250306F.TXT Linha: 0008</t>
  </si>
  <si>
    <t>Arquivo: 65766_20250307F.TXT Linha: 0007</t>
  </si>
  <si>
    <t>Arquivo: 65766_20250308F.TXT Linha: 0001</t>
  </si>
  <si>
    <t>M2501-1597</t>
  </si>
  <si>
    <t>M2502-5524</t>
  </si>
  <si>
    <t>M2502-6412</t>
  </si>
  <si>
    <t>M2503-3757</t>
  </si>
  <si>
    <t>D, M, REFRIGERAÇAO</t>
  </si>
  <si>
    <t>M2503-3797</t>
  </si>
  <si>
    <t>PALACIO DOS MOTORISTAS LTDA</t>
  </si>
  <si>
    <t>M2503-4815</t>
  </si>
  <si>
    <t>M2503-6894</t>
  </si>
  <si>
    <t>M2503-7689</t>
  </si>
  <si>
    <t>M2503-9780</t>
  </si>
  <si>
    <t>5402058 / IMPOSTOS</t>
  </si>
  <si>
    <t>CLAUDIO CORREA DA COSTA</t>
  </si>
  <si>
    <t>Arquivo: 65766_20241214F.TXT Linha: 0001</t>
  </si>
  <si>
    <t>Arquivo: 65766_20241220F.TXT Linha: 0012</t>
  </si>
  <si>
    <t>Arquivo: 65766_20241228F.TXT Linha: 0002</t>
  </si>
  <si>
    <t>Arquivo: 65766_20250109F.TXT Linha: 0007</t>
  </si>
  <si>
    <t>Arquivo: 65766_20250113F.TXT Linha: 0005</t>
  </si>
  <si>
    <t>Arquivo: 65766_20250115F.TXT Linha: 0007</t>
  </si>
  <si>
    <t>Arquivo: 65766_20250116F.TXT Linha: 0005</t>
  </si>
  <si>
    <t>Arquivo: 65766_20250118F.TXT Linha: 0001</t>
  </si>
  <si>
    <t>Arquivo: 65766_20250124F.TXT Linha: 0009</t>
  </si>
  <si>
    <t>Arquivo: 65766_20250124F.TXT Linha: 0010</t>
  </si>
  <si>
    <t>Arquivo: 65766_20250127F.TXT Linha: 0008</t>
  </si>
  <si>
    <t>Arquivo: 65766_20250129F.TXT Linha: 0007</t>
  </si>
  <si>
    <t>Arquivo: 65766_20250131F.TXT Linha: 0014</t>
  </si>
  <si>
    <t>Arquivo: 65766_20250204F.TXT Linha: 0012</t>
  </si>
  <si>
    <t>Arquivo: 65766_20250205F.TXT Linha: 0010</t>
  </si>
  <si>
    <t>Arquivo: 65766_20250207F.TXT Linha: 0013</t>
  </si>
  <si>
    <t>Arquivo: 65766_20250211F.TXT Linha: 0010</t>
  </si>
  <si>
    <t>Arquivo: 65766_20250212F.TXT Linha: 0007</t>
  </si>
  <si>
    <t>Arquivo: 65766_20250213F.TXT Linha: 0009</t>
  </si>
  <si>
    <t>Arquivo: 65766_20250213F.TXT Linha: 0010</t>
  </si>
  <si>
    <t>Arquivo: 65766_20250218F.TXT Linha: 0008</t>
  </si>
  <si>
    <t>Arquivo: 65766_20250219F.TXT Linha: 0007</t>
  </si>
  <si>
    <t>Arquivo: 65766_20250225F.TXT Linha: 0011</t>
  </si>
  <si>
    <t>Arquivo: 65766_20250226F.TXT Linha: 0007</t>
  </si>
  <si>
    <t>Arquivo: 65766_20250301F.TXT Linha: 0002</t>
  </si>
  <si>
    <t>Arquivo: 65766_20250304F.TXT Linha: 0008</t>
  </si>
  <si>
    <t>Arquivo: 65766_20250305F.TXT Linha: 0009</t>
  </si>
  <si>
    <t>Arquivo: 65766_20250307F.TXT Linha: 0009</t>
  </si>
  <si>
    <t>M2501-7645</t>
  </si>
  <si>
    <t>M2501-2812</t>
  </si>
  <si>
    <t>M2503-4821</t>
  </si>
  <si>
    <t>M2503-7683</t>
  </si>
  <si>
    <t>M2503-9767</t>
  </si>
  <si>
    <t>Arquivo: 65766_20250114F.TXT Linha: 0001</t>
  </si>
  <si>
    <t>Arquivo: 65766_20250121F.TXT Linha: 0001</t>
  </si>
  <si>
    <t>Arquivo: 65766_20250128F.TXT Linha: 0001</t>
  </si>
  <si>
    <t>Arquivo: 65766_20250129F.TXT Linha: 0002</t>
  </si>
  <si>
    <t>Arquivo: 65766_20250131F.TXT Linha: 0003</t>
  </si>
  <si>
    <t>Arquivo: 65766_20250204F.TXT Linha: 0003</t>
  </si>
  <si>
    <t>Arquivo: 65766_20250205F.TXT Linha: 0003</t>
  </si>
  <si>
    <t>Arquivo: 65766_20250207F.TXT Linha: 0002</t>
  </si>
  <si>
    <t>Arquivo: 65766_20250212F.TXT Linha: 0001</t>
  </si>
  <si>
    <t>Arquivo: 65766_20250214F.TXT Linha: 0002</t>
  </si>
  <si>
    <t>Domingo</t>
  </si>
  <si>
    <t>Arquivo: 65766_20250216F.TXT Linha: 0002</t>
  </si>
  <si>
    <t>Arquivo: 65766_20250217F.TXT Linha: 0002</t>
  </si>
  <si>
    <t>Arquivo: 65766_20250219F.TXT Linha: 0001</t>
  </si>
  <si>
    <t>Arquivo: 65766_20250221F.TXT Linha: 0001</t>
  </si>
  <si>
    <t>Arquivo: 65766_20250303F.TXT Linha: 0001</t>
  </si>
  <si>
    <t>Arquivo: 65766_20250304F.TXT Linha: 0001</t>
  </si>
  <si>
    <t>Arquivo: 65766_20250306F.TXT Linha: 0001</t>
  </si>
  <si>
    <t>COM BUFFON COMB E TRANSPORT</t>
  </si>
  <si>
    <t>M2501-6094</t>
  </si>
  <si>
    <t>M2501-6784</t>
  </si>
  <si>
    <t>M2502-5904</t>
  </si>
  <si>
    <t>M2502-6409</t>
  </si>
  <si>
    <t>M2503-4809</t>
  </si>
  <si>
    <t>M2505-258</t>
  </si>
  <si>
    <t>Arquivo: 65766_20241210F.TXT Linha: 0001</t>
  </si>
  <si>
    <t>Arquivo: 65766_20241210F.TXT Linha: 0002</t>
  </si>
  <si>
    <t>Arquivo: 65766_20241213F.TXT Linha: 0001</t>
  </si>
  <si>
    <t>Arquivo: 65766_20241217F.TXT Linha: 0001</t>
  </si>
  <si>
    <t>Arquivo: 65766_20241217F.TXT Linha: 0002</t>
  </si>
  <si>
    <t>Arquivo: 65766_20241220F.TXT Linha: 0001</t>
  </si>
  <si>
    <t>Arquivo: 65766_20241223F.TXT Linha: 0001</t>
  </si>
  <si>
    <t>Arquivo: 65766_20241226F.TXT Linha: 0001</t>
  </si>
  <si>
    <t>Arquivo: 65766_20241227F.TXT Linha: 0001</t>
  </si>
  <si>
    <t>Arquivo: 65766_20241230F.TXT Linha: 0001</t>
  </si>
  <si>
    <t>Arquivo: 65766_20250107F.TXT Linha: 0001</t>
  </si>
  <si>
    <t>Arquivo: 65766_20250110F.TXT Linha: 0001</t>
  </si>
  <si>
    <t>Arquivo: 65766_20250115F.TXT Linha: 0001</t>
  </si>
  <si>
    <t>Arquivo: 65766_20250117F.TXT Linha: 0001</t>
  </si>
  <si>
    <t>Arquivo: 65766_20250122F.TXT Linha: 0001</t>
  </si>
  <si>
    <t>Arquivo: 65766_20250122F.TXT Linha: 0002</t>
  </si>
  <si>
    <t>Arquivo: 65766_20250124F.TXT Linha: 0001</t>
  </si>
  <si>
    <t>Arquivo: 65766_20250127F.TXT Linha: 0001</t>
  </si>
  <si>
    <t>Arquivo: 65766_20250127F.TXT Linha: 0002</t>
  </si>
  <si>
    <t>Arquivo: 65766_20250131F.TXT Linha: 0001</t>
  </si>
  <si>
    <t>Arquivo: 65766_20250204F.TXT Linha: 0001</t>
  </si>
  <si>
    <t>Arquivo: 65766_20250204F.TXT Linha: 0002</t>
  </si>
  <si>
    <t>Arquivo: 65766_20250205F.TXT Linha: 0001</t>
  </si>
  <si>
    <t>Arquivo: 65766_20250207F.TXT Linha: 0001</t>
  </si>
  <si>
    <t>Arquivo: 65766_20250208F.TXT Linha: 0001</t>
  </si>
  <si>
    <t>Arquivo: 65766_20250208F.TXT Linha: 0002</t>
  </si>
  <si>
    <t>Arquivo: 65766_20250211F.TXT Linha: 0001</t>
  </si>
  <si>
    <t>Arquivo: 65766_20250213F.TXT Linha: 0001</t>
  </si>
  <si>
    <t>Arquivo: 65766_20250213F.TXT Linha: 0002</t>
  </si>
  <si>
    <t>Arquivo: 65766_20250216F.TXT Linha: 0001</t>
  </si>
  <si>
    <t>Arquivo: 65766_20250223F.TXT Linha: 0001</t>
  </si>
  <si>
    <t>Arquivo: 65766_20250225F.TXT Linha: 0001</t>
  </si>
  <si>
    <t>Arquivo: 65766_20250225F.TXT Linha: 0002</t>
  </si>
  <si>
    <t>Arquivo: 65766_20250226F.TXT Linha: 0001</t>
  </si>
  <si>
    <t>M2501-1593</t>
  </si>
  <si>
    <t>M2501-6800</t>
  </si>
  <si>
    <t>PAMPEIRO CAMINHÕES E PEÇAS LTDA</t>
  </si>
  <si>
    <t>M2502-9042</t>
  </si>
  <si>
    <t>BRAZ AUTO MECANICA LTDA</t>
  </si>
  <si>
    <t>M2502-6392</t>
  </si>
  <si>
    <t>M2502-6403</t>
  </si>
  <si>
    <t>M2503-5320</t>
  </si>
  <si>
    <t>10046 / DESCARGAS / CHAPAS</t>
  </si>
  <si>
    <t>ATUAL PNEUS COMERCIO E RECAPAGEM LTDA</t>
  </si>
  <si>
    <t>M2505-251</t>
  </si>
  <si>
    <t>M2505-231</t>
  </si>
  <si>
    <t>M2502-6388</t>
  </si>
  <si>
    <t>M2503-1659</t>
  </si>
  <si>
    <t>M2505-224</t>
  </si>
  <si>
    <t>Custo total:</t>
  </si>
  <si>
    <t>junho</t>
  </si>
  <si>
    <t>julho</t>
  </si>
  <si>
    <t>agosto</t>
  </si>
  <si>
    <t>setembro</t>
  </si>
  <si>
    <t>outubro</t>
  </si>
  <si>
    <t>novembro</t>
  </si>
  <si>
    <t>IIZ5532</t>
  </si>
  <si>
    <t>M2506-5867</t>
  </si>
  <si>
    <t>M2506-2261</t>
  </si>
  <si>
    <t>M2506-7371</t>
  </si>
  <si>
    <t>IJA8307</t>
  </si>
  <si>
    <t>IMY3011</t>
  </si>
  <si>
    <t>M2506-5650</t>
  </si>
  <si>
    <t>IMA0814</t>
  </si>
  <si>
    <t>M2506-9648</t>
  </si>
  <si>
    <t>ALESSANDRA MARCILIO GRESELE</t>
  </si>
  <si>
    <t>Arquivo: 65766_20250325F.TXT Linha: 0004</t>
  </si>
  <si>
    <t>Arquivo: 65766_20250415F.TXT Linha: 0002</t>
  </si>
  <si>
    <t>Arquivo: 65766_20250416F.TXT Linha: 0005</t>
  </si>
  <si>
    <t>Arquivo: 65766_20250422F.TXT Linha: 0003</t>
  </si>
  <si>
    <t>Arquivo: 65766_20250428F.TXT Linha: 0004</t>
  </si>
  <si>
    <t>Arquivo: 65766_20250506F.TXT Linha: 0004</t>
  </si>
  <si>
    <t>M2505-7016</t>
  </si>
  <si>
    <t>PNEUS</t>
  </si>
  <si>
    <t>Arquivo: 65766_20250422F.TXT Linha: 0008</t>
  </si>
  <si>
    <t>Arquivo: 65766_20250505F.TXT Linha: 0007</t>
  </si>
  <si>
    <t>Arquivo: 65766_20250508F.TXT Linha: 0005</t>
  </si>
  <si>
    <t>AUTO SERVICO LINDOLFO COLLOR LTDA</t>
  </si>
  <si>
    <t>Arquivo: 65766_20250313F.TXT Linha: 0010</t>
  </si>
  <si>
    <t>Arquivo: 65766_20250325F.TXT Linha: 0009</t>
  </si>
  <si>
    <t>Arquivo: 65766_20250410F.TXT Linha: 0011</t>
  </si>
  <si>
    <t>Arquivo: 65766_20250411F.TXT Linha: 0007</t>
  </si>
  <si>
    <t>Arquivo: 65766_20250426F.TXT Linha: 0004</t>
  </si>
  <si>
    <t>Arquivo: 65766_20250430F.TXT Linha: 0008</t>
  </si>
  <si>
    <t>Arquivo: 65766_20250506F.TXT Linha: 0009</t>
  </si>
  <si>
    <t>Arquivo: 65766_20250508F.TXT Linha: 0006</t>
  </si>
  <si>
    <t>M2506-2529</t>
  </si>
  <si>
    <t>M2505-6495</t>
  </si>
  <si>
    <t>M2505-6530</t>
  </si>
  <si>
    <t>M2505-8050</t>
  </si>
  <si>
    <t>CIA DOS TACOGRAFOS LTDA</t>
  </si>
  <si>
    <t>M2506-5880</t>
  </si>
  <si>
    <t>M2506-8121</t>
  </si>
  <si>
    <t>Arquivo: 65766_20250313F.TXT Linha: 0001</t>
  </si>
  <si>
    <t>Arquivo: 65766_20250314F.TXT Linha: 0003</t>
  </si>
  <si>
    <t>Arquivo: 65766_20250325F.TXT Linha: 0001</t>
  </si>
  <si>
    <t>Arquivo: 65766_20250415F.TXT Linha: 0001</t>
  </si>
  <si>
    <t>Arquivo: 65766_20250416F.TXT Linha: 0003</t>
  </si>
  <si>
    <t>Arquivo: 65766_20250417F.TXT Linha: 0002</t>
  </si>
  <si>
    <t>Arquivo: 65766_20250417F.TXT Linha: 0003</t>
  </si>
  <si>
    <t>Arquivo: 65766_20250423F.TXT Linha: 0003</t>
  </si>
  <si>
    <t>Arquivo: 65766_20250424F.TXT Linha: 0001</t>
  </si>
  <si>
    <t>Arquivo: 65766_20250430F.TXT Linha: 0003</t>
  </si>
  <si>
    <t>Arquivo: 65766_20250503F.TXT Linha: 0001</t>
  </si>
  <si>
    <t>Arquivo: 65766_20250506F.TXT Linha: 0001</t>
  </si>
  <si>
    <t>Arquivo: 65766_20250509F.TXT Linha: 0004</t>
  </si>
  <si>
    <t>Arquivo: 65766_20250509F.TXT Linha: 0005</t>
  </si>
  <si>
    <t>M2505-6501</t>
  </si>
  <si>
    <t>M2506-5470</t>
  </si>
  <si>
    <t>M2505-4437</t>
  </si>
  <si>
    <t>M2505-6528</t>
  </si>
  <si>
    <t>M2507-612</t>
  </si>
  <si>
    <t>M2506-5876</t>
  </si>
  <si>
    <t>M2506-2301</t>
  </si>
  <si>
    <t>M2506-3806</t>
  </si>
  <si>
    <t>M2506-7590</t>
  </si>
  <si>
    <t>Arquivo: 65766_20250314F.TXT Linha: 0001</t>
  </si>
  <si>
    <t>Arquivo: 65766_20250414F.TXT Linha: 0001</t>
  </si>
  <si>
    <t>Arquivo: 65766_20250414F.TXT Linha: 0002</t>
  </si>
  <si>
    <t>Arquivo: 65766_20250416F.TXT Linha: 0001</t>
  </si>
  <si>
    <t>Arquivo: 65766_20250416F.TXT Linha: 0002</t>
  </si>
  <si>
    <t>Arquivo: 65766_20250422F.TXT Linha: 0001</t>
  </si>
  <si>
    <t>Arquivo: 65766_20250423F.TXT Linha: 0001</t>
  </si>
  <si>
    <t>Arquivo: 65766_20250423F.TXT Linha: 0002</t>
  </si>
  <si>
    <t>Arquivo: 65766_20250425F.TXT Linha: 0001</t>
  </si>
  <si>
    <t>Arquivo: 65766_20250428F.TXT Linha: 0001</t>
  </si>
  <si>
    <t>Arquivo: 65766_20250429F.TXT Linha: 0001</t>
  </si>
  <si>
    <t>Arquivo: 65766_20250429F.TXT Linha: 0002</t>
  </si>
  <si>
    <t>Arquivo: 65766_20250430F.TXT Linha: 0001</t>
  </si>
  <si>
    <t>Arquivo: 65766_20250504F.TXT Linha: 0001</t>
  </si>
  <si>
    <t>Arquivo: 65766_20250507F.TXT Linha: 0001</t>
  </si>
  <si>
    <t>Arquivo: 65766_20250507F.TXT Linha: 0002</t>
  </si>
  <si>
    <t>Arquivo: 65766_20250509F.TXT Linha: 0001</t>
  </si>
  <si>
    <t>Arquivo: 65766_20250509F.TXT Linha: 0002</t>
  </si>
  <si>
    <t>Arquivo: 65766_20250509F.TXT Linha: 0003</t>
  </si>
  <si>
    <t>M2505-6504</t>
  </si>
  <si>
    <t>M2505-6018</t>
  </si>
  <si>
    <t>M2505-8212</t>
  </si>
  <si>
    <t>M2506-5643</t>
  </si>
  <si>
    <t>M2506-4060</t>
  </si>
  <si>
    <t>VR CENTRO AUTOMOTIVO LTDA</t>
  </si>
  <si>
    <t>M2506-4067</t>
  </si>
  <si>
    <t>BELLENZIER E RISSARDO LTDA</t>
  </si>
  <si>
    <t>M2506-8124</t>
  </si>
  <si>
    <t>M2507-365</t>
  </si>
  <si>
    <t>M2505-1331</t>
  </si>
  <si>
    <t>DEPARTAMENTO DE ESTRADAS DE RODAGEM DO ESTADO DO PARANA</t>
  </si>
  <si>
    <t>ITN5739</t>
  </si>
  <si>
    <t>M2506-4034</t>
  </si>
  <si>
    <t>M2506-4039</t>
  </si>
  <si>
    <t>M2506-5386</t>
  </si>
  <si>
    <t>M2506-6291</t>
  </si>
  <si>
    <t>M2507-358</t>
  </si>
  <si>
    <t>04/06/2025 06:00</t>
  </si>
  <si>
    <t>04/06/2025</t>
  </si>
  <si>
    <t>03/06/25 23:56</t>
  </si>
  <si>
    <t>20/05/2025 06:00</t>
  </si>
  <si>
    <t>20/05/2025</t>
  </si>
  <si>
    <t>20/05/25 01:40</t>
  </si>
  <si>
    <t>11/06/2025 06:00</t>
  </si>
  <si>
    <t>11/06/2025</t>
  </si>
  <si>
    <t>11/06/25 00:51</t>
  </si>
  <si>
    <t>04/06/25 00:12</t>
  </si>
  <si>
    <t>18/06/2025 06:00</t>
  </si>
  <si>
    <t>18/06/2025</t>
  </si>
  <si>
    <t>18/06/25 02:52</t>
  </si>
  <si>
    <t>23/06/2025 06:00</t>
  </si>
  <si>
    <t>23/06/2025</t>
  </si>
  <si>
    <t>21/06/25 00:53</t>
  </si>
  <si>
    <t>26/06/2025 06:00</t>
  </si>
  <si>
    <t>26/06/2025</t>
  </si>
  <si>
    <t>26/06/25 01:56</t>
  </si>
  <si>
    <t>17/06/2025 06:00</t>
  </si>
  <si>
    <t>17/06/2025</t>
  </si>
  <si>
    <t>17/06/25 03:59</t>
  </si>
  <si>
    <t>29/05/2025 06:00</t>
  </si>
  <si>
    <t>29/05/2025</t>
  </si>
  <si>
    <t>29/05/25 01:57</t>
  </si>
  <si>
    <t>20/05/25 01:39</t>
  </si>
  <si>
    <t>POA-SEX</t>
  </si>
  <si>
    <t>13/05/2025 06:00</t>
  </si>
  <si>
    <t>13/05/2025</t>
  </si>
  <si>
    <t>12/05/25 07:05</t>
  </si>
  <si>
    <t>26/05/2025 06:00</t>
  </si>
  <si>
    <t>26/05/2025</t>
  </si>
  <si>
    <t>24/05/25 00:47</t>
  </si>
  <si>
    <t>04/06/25 00:19</t>
  </si>
  <si>
    <t>03/06/25 23:45</t>
  </si>
  <si>
    <t>CONSUMO SEMANAL ONI</t>
  </si>
  <si>
    <t>20/06/2025</t>
  </si>
  <si>
    <t>04/06/25 00:05</t>
  </si>
  <si>
    <t>27/06/2025 06:00</t>
  </si>
  <si>
    <t>27/06/2025</t>
  </si>
  <si>
    <t>27/06/25 03:20</t>
  </si>
  <si>
    <t>09/06/2025 06:00</t>
  </si>
  <si>
    <t>09/06/2025</t>
  </si>
  <si>
    <t>06/06/25 21:20</t>
  </si>
  <si>
    <t>05/06/2025 06:00</t>
  </si>
  <si>
    <t>05/06/2025</t>
  </si>
  <si>
    <t>05/06/25 01:35</t>
  </si>
  <si>
    <t>20/06/2025 06:00</t>
  </si>
  <si>
    <t>19/06/25 01:18</t>
  </si>
  <si>
    <t>30/06/2025 06:00</t>
  </si>
  <si>
    <t>28/05/2025 06:00</t>
  </si>
  <si>
    <t>28/05/2025</t>
  </si>
  <si>
    <t>27/05/25 23:44</t>
  </si>
  <si>
    <t>20/06/25 09:52</t>
  </si>
  <si>
    <t>12/05/25 07:03</t>
  </si>
  <si>
    <t>02/06/2025 06:00</t>
  </si>
  <si>
    <t>02/06/2025</t>
  </si>
  <si>
    <t>31/05/25 17:30</t>
  </si>
  <si>
    <t>04/06/25 00:38</t>
  </si>
  <si>
    <t>12/05/2025 06:00</t>
  </si>
  <si>
    <t>12/05/2025</t>
  </si>
  <si>
    <t>10/05/25 00:18</t>
  </si>
  <si>
    <t>22/05/2025</t>
  </si>
  <si>
    <t>22/05/25 06:53</t>
  </si>
  <si>
    <t>CONSUMO COMERCIAL Q</t>
  </si>
  <si>
    <t>19/03/25 23:16</t>
  </si>
  <si>
    <t>09/05/2025 06:00</t>
  </si>
  <si>
    <t>12/05/25 07:39</t>
  </si>
  <si>
    <t>16/05/2025 06:00</t>
  </si>
  <si>
    <t>16/05/2025</t>
  </si>
  <si>
    <t>15/05/25 03:25</t>
  </si>
  <si>
    <t>10/05/2025</t>
  </si>
  <si>
    <t>09/05/25 02:04</t>
  </si>
  <si>
    <t>08/05/25 02:46</t>
  </si>
  <si>
    <t>MONTENEGRO-5/QUI</t>
  </si>
  <si>
    <t>22/05/2025 06:00</t>
  </si>
  <si>
    <t>22/05/25 00:08</t>
  </si>
  <si>
    <t>21/05/25 23:36</t>
  </si>
  <si>
    <t>22/05/25 01:54</t>
  </si>
  <si>
    <t>22/05/25 02:10</t>
  </si>
  <si>
    <t>30/12/24 21:15</t>
  </si>
  <si>
    <t>16/05/25 02:20</t>
  </si>
  <si>
    <t>19/06/25 01:17</t>
  </si>
  <si>
    <t>23/05/2025</t>
  </si>
  <si>
    <t>21/05/25 00:15</t>
  </si>
  <si>
    <t>28/01/25 23:16</t>
  </si>
  <si>
    <t>09/05/2025</t>
  </si>
  <si>
    <t>08/05/25 21:25</t>
  </si>
  <si>
    <t>25/06/2025 06:00</t>
  </si>
  <si>
    <t>03/06/2025</t>
  </si>
  <si>
    <t>03/06/25 10:05</t>
  </si>
  <si>
    <t>04/06/25 20:35</t>
  </si>
  <si>
    <t>FARMA DIARIA-2/SEG</t>
  </si>
  <si>
    <t>10/06/2025 06:00</t>
  </si>
  <si>
    <t>10/06/2025</t>
  </si>
  <si>
    <t>10/06/25 15:22</t>
  </si>
  <si>
    <t>FARMA DIARIA-6/SEX</t>
  </si>
  <si>
    <t>23/06/25 15:43</t>
  </si>
  <si>
    <t>06/01/25 23:33</t>
  </si>
  <si>
    <t>11/03/25 00:59</t>
  </si>
  <si>
    <t>20/03/25 14:20</t>
  </si>
  <si>
    <t>05/06/25 01:34</t>
  </si>
  <si>
    <t>POA-GLA</t>
  </si>
  <si>
    <t>31/05/2025</t>
  </si>
  <si>
    <t>30/05/25 01:42</t>
  </si>
  <si>
    <t>16/06/2025 06:00</t>
  </si>
  <si>
    <t>16/06/2025</t>
  </si>
  <si>
    <t>13/06/25 06:26</t>
  </si>
  <si>
    <t>11/06/25 00:49</t>
  </si>
  <si>
    <t>26/06/25 01:54</t>
  </si>
  <si>
    <t>18/06/25 02:51</t>
  </si>
  <si>
    <t>03/06/2025 06:00</t>
  </si>
  <si>
    <t>30/05/2025</t>
  </si>
  <si>
    <t>29/05/25 01:56</t>
  </si>
  <si>
    <t>27/05/2025 06:00</t>
  </si>
  <si>
    <t>27/05/2025</t>
  </si>
  <si>
    <t>27/05/25 01:18</t>
  </si>
  <si>
    <t>27/06/25 03:19</t>
  </si>
  <si>
    <t>GUAPORE-SEX</t>
  </si>
  <si>
    <t>26/06/25 01:33</t>
  </si>
  <si>
    <t>24/05/2025</t>
  </si>
  <si>
    <t>23/05/25 03:07</t>
  </si>
  <si>
    <t>21/06/25 00:51</t>
  </si>
  <si>
    <t>06/06/25 21:21</t>
  </si>
  <si>
    <t>26/05/25 19:42</t>
  </si>
  <si>
    <t>02/06/25 20:37</t>
  </si>
  <si>
    <t>25/06/2025</t>
  </si>
  <si>
    <t>25/06/25 01:39</t>
  </si>
  <si>
    <t>24/06/2025</t>
  </si>
  <si>
    <t>30/06/2025</t>
  </si>
  <si>
    <t>15/05/2025</t>
  </si>
  <si>
    <t>25/04/25 14:47</t>
  </si>
  <si>
    <t>POA-QUI</t>
  </si>
  <si>
    <t>13/06/2025 06:00</t>
  </si>
  <si>
    <t>13/06/2025</t>
  </si>
  <si>
    <t>12/06/2025 00:00</t>
  </si>
  <si>
    <t>12/06/2025</t>
  </si>
  <si>
    <t>19/05/2025</t>
  </si>
  <si>
    <t>14/06/2025</t>
  </si>
  <si>
    <t>21/05/2025 06:00</t>
  </si>
  <si>
    <t>21/05/2025</t>
  </si>
  <si>
    <t>21/05/25 02:43</t>
  </si>
  <si>
    <t>06/06/2025</t>
  </si>
  <si>
    <t>21/05/25 02:42</t>
  </si>
  <si>
    <t>06/06/2025 06:00</t>
  </si>
  <si>
    <t>14/05/2025</t>
  </si>
  <si>
    <t>21/06/2025</t>
  </si>
  <si>
    <t>Tipo</t>
  </si>
  <si>
    <t>Reboque julieta</t>
  </si>
  <si>
    <t>Delivery</t>
  </si>
  <si>
    <t>Truck</t>
  </si>
  <si>
    <t>Cavalo</t>
  </si>
  <si>
    <t>Baú</t>
  </si>
  <si>
    <t>Placa</t>
  </si>
  <si>
    <t>Rota_fmt</t>
  </si>
  <si>
    <t>Tipo 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</si>
</sst>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 #,##0.00"/>
  </numFmts>
  <fonts count="6" x14ac:knownFonts="1">
    <font>
      <sz val="10"/>
      <name val="Arial"/>
    </font>
    <font>
      <sz val="10"/>
      <name val="Arial"/>
      <family val="2"/>
    </font>
    <font>
      <sz val="8"/>
      <name val="Arial"/>
      <family val="2"/>
    </font>
    <font>
      <b/>
      <sz val="11"/>
      <name val="Arial"/>
      <family val="2"/>
    </font>
    <font>
      <sz val="10"/>
      <color theme="1"/>
      <name val="Arial"/>
    </font>
    <font>
      <sz val="8"/>
      <name val="Arial"/>
    </font>
  </fonts>
  <fills count="5">
    <fill>
      <patternFill patternType="none"/>
    </fill>
    <fill>
      <patternFill patternType="gray125"/>
    </fill>
    <fill>
      <patternFill patternType="solid">
        <fgColor theme="7" tint="0.79998168889431442"/>
        <bgColor indexed="64"/>
      </patternFill>
    </fill>
    <fill>
      <patternFill patternType="solid">
        <fgColor theme="0" tint="-0.249977111117893"/>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0" fontId="3" fillId="0" borderId="0" xfId="0" applyFont="1"/>
    <xf numFmtId="0" fontId="0" fillId="3" borderId="0" xfId="0" applyFill="1"/>
    <xf numFmtId="0" fontId="0" fillId="3" borderId="0" xfId="0" applyFill="1" applyProtection="1">
      <protection locked="0"/>
    </xf>
    <xf numFmtId="0" fontId="0" fillId="2" borderId="0" xfId="0" applyFill="1"/>
    <xf numFmtId="164" fontId="0" fillId="2" borderId="0" xfId="0" applyNumberFormat="1" applyFill="1"/>
    <xf numFmtId="0" fontId="3" fillId="2" borderId="0" xfId="0" applyFont="1" applyFill="1" applyAlignment="1">
      <alignment vertical="center"/>
    </xf>
    <xf numFmtId="164" fontId="3" fillId="0" borderId="0" xfId="0" applyNumberFormat="1" applyFont="1"/>
    <xf numFmtId="0" fontId="4" fillId="4" borderId="1" xfId="0" applyFont="1" applyFill="1" applyBorder="1"/>
    <xf numFmtId="0" fontId="4" fillId="0" borderId="1" xfId="0" applyFont="1" applyBorder="1"/>
    <xf numFmtId="14" fontId="0" fillId="0" borderId="0" xfId="0" applyNumberFormat="1"/>
    <xf numFmtId="0" fontId="3" fillId="2" borderId="0" xfId="0" applyFont="1" applyFill="1" applyAlignment="1">
      <alignment horizontal="center"/>
    </xf>
    <xf numFmtId="164" fontId="3" fillId="2" borderId="0" xfId="0" applyNumberFormat="1" applyFont="1" applyFill="1" applyAlignment="1">
      <alignment horizontal="center"/>
    </xf>
    <xf numFmtId="0" fontId="0" fillId="0" borderId="0" xfId="0" pivotButton="1"/>
    <xf numFmtId="0" fontId="0" fillId="0" borderId="0" xfId="0"/>
    <xf numFmtId="0" fontId="3" fillId="2" borderId="0" xfId="0" applyFont="1" applyFill="1" applyAlignment="1">
      <alignment horizontal="center" vertical="center"/>
    </xf>
  </cellXfs>
  <cellStyles count="1">
    <cellStyle name="Normal" xfId="0" builtinId="0"/>
  </cellStyles>
  <dxfs count="17">
    <dxf>
      <font>
        <b val="0"/>
        <i val="0"/>
        <strike val="0"/>
        <condense val="0"/>
        <extend val="0"/>
        <outline val="0"/>
        <shadow val="0"/>
        <u val="none"/>
        <vertAlign val="baseline"/>
        <sz val="10"/>
        <color auto="1"/>
        <name val="Arial"/>
        <family val="2"/>
        <scheme val="none"/>
      </font>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numFmt numFmtId="164" formatCode="&quot;R$&quot;\ #,##0.00"/>
    </dxf>
    <dxf>
      <numFmt numFmtId="164" formatCode="&quot;R$&quot;\ #,##0.00"/>
    </dxf>
    <dxf>
      <numFmt numFmtId="164" formatCode="&quot;R$&quot;\ #,##0.00"/>
    </dxf>
    <dxf>
      <numFmt numFmtId="164" formatCode="&quot;R$&quot;\ #,##0.00"/>
    </dxf>
    <dxf>
      <numFmt numFmtId="164" formatCode="&quot;R$&quot;\ #,##0.00"/>
    </dxf>
    <dxf>
      <numFmt numFmtId="164" formatCode="&quot;R$&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openxmlformats.org/officeDocument/2006/relationships/pivotCacheDefinition" Target="pivotCache/pivotCacheDefinition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[Custo frota CCH.xlsx]Dinâmicas!Custo tipo veículo</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solidFill>
                  <a:schemeClr val="tx1">
                    <a:lumMod val="95000"/>
                    <a:lumOff val="5000"/>
                  </a:schemeClr>
                </a:solidFill>
              </a:rPr>
              <a:t>Custo</a:t>
            </a:r>
            <a:r>
              <a:rPr lang="pt-BR" baseline="0">
                <a:solidFill>
                  <a:schemeClr val="tx1">
                    <a:lumMod val="95000"/>
                    <a:lumOff val="5000"/>
                  </a:schemeClr>
                </a:solidFill>
              </a:rPr>
              <a:t> por tipo de veículo</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b="1" i="0" baseline="0"/>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Dinâmicas!$B$3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b="1" i="0" baseline="0"/>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Dinâmicas!$A$4:$A$7</c:f>
              <c:strCache>
                <c:ptCount val="3"/>
                <c:pt idx="0">
                  <c:v>PEQUENO PORTE 3/4</c:v>
                </c:pt>
                <c:pt idx="1">
                  <c:v>CAVALO MECÂNICO</c:v>
                </c:pt>
                <c:pt idx="2">
                  <c:v>TRUCK</c:v>
                </c:pt>
              </c:strCache>
            </c:strRef>
          </c:cat>
          <c:val>
            <c:numRef>
              <c:f>Dinâmicas!$B$4:$B$7</c:f>
              <c:numCache>
                <c:formatCode>"R$"\ #,##0.00</c:formatCode>
                <c:ptCount val="3"/>
                <c:pt idx="0">
                  <c:v>168792.93000000002</c:v>
                </c:pt>
                <c:pt idx="1">
                  <c:v>168124.86000000004</c:v>
                </c:pt>
                <c:pt idx="2">
                  <c:v>59917.139999999992</c:v>
                </c:pt>
              </c:numCache>
            </c:numRef>
          </c:val>
          <c:extLst>
            <c:ext xmlns:c16="http://schemas.microsoft.com/office/drawing/2014/chart" uri="{C3380CC4-5D6E-409C-BE32-E72D297353CC}">
              <c16:uniqueId val="{00000000-A27D-4B7A-A234-647C0540A6A6}"/>
            </c:ext>
          </c:extLst>
        </c:ser>
        <c:dLbls>
          <c:dLblPos val="outEnd"/>
          <c:showLegendKey val="0"/>
          <c:showVal val="1"/>
          <c:showCatName val="0"/>
          <c:showSerName val="0"/>
          <c:showPercent val="0"/>
          <c:showBubbleSize val="0"/>
        </c:dLbls>
        <c:gapWidth val="219"/>
        <c:overlap val="-27"/>
        <c:axId val="503755183"/>
        <c:axId val="503756143"/>
      </c:barChart>
      <c:catAx>
        <c:axId val="5037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3756143"/>
        <c:crosses val="autoZero"/>
        <c:auto val="1"/>
        <c:lblAlgn val="ctr"/>
        <c:lblOffset val="100"/>
        <c:noMultiLvlLbl val="0"/>
      </c:catAx>
      <c:valAx>
        <c:axId val="503756143"/>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3755183"/>
        <c:crosses val="autoZero"/>
        <c:crossBetween val="between"/>
      </c:valAx>
      <c:spPr>
        <a:solidFill>
          <a:schemeClr val="bg1">
            <a:lumMod val="85000"/>
          </a:schemeClr>
        </a:solidFill>
      </c:spPr>
    </c:plotArea>
    <c:plotVisOnly val="1"/>
    <c:dispBlanksAs val="gap"/>
    <c:showDLblsOverMax val="0"/>
    <c:extLst/>
  </c:chart>
  <c:spPr>
    <a:solidFill>
      <a:schemeClr val="bg1">
        <a:lumMod val="85000"/>
      </a:schemeClr>
    </a:solidFill>
    <a:ln>
      <a:noFill/>
    </a:ln>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[Custo frota CCH.xlsx]Dinâmicas!Custo placa</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Custo</a:t>
            </a:r>
            <a:r>
              <a:rPr lang="en-US" baseline="0">
                <a:solidFill>
                  <a:schemeClr val="tx1">
                    <a:lumMod val="95000"/>
                    <a:lumOff val="5000"/>
                  </a:schemeClr>
                </a:solidFill>
              </a:rPr>
              <a:t> por placa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Dinâmicas!$E$3</c:f>
              <c:strCache>
                <c:ptCount val="1"/>
                <c:pt idx="0">
                  <c:v>Total</c:v>
                </c:pt>
              </c:strCache>
            </c:strRef>
          </c:tx>
          <c:spPr>
            <a:solidFill>
              <a:schemeClr val="accent1"/>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Dinâmicas!$D$4:$D$9</c:f>
              <c:strCache>
                <c:ptCount val="5"/>
                <c:pt idx="0">
                  <c:v>ITC6J82</c:v>
                </c:pt>
                <c:pt idx="1">
                  <c:v>ISZ4E65</c:v>
                </c:pt>
                <c:pt idx="2">
                  <c:v>AVI5230</c:v>
                </c:pt>
                <c:pt idx="3">
                  <c:v>ITG7302</c:v>
                </c:pt>
                <c:pt idx="4">
                  <c:v>ITF6710</c:v>
                </c:pt>
              </c:strCache>
            </c:strRef>
          </c:cat>
          <c:val>
            <c:numRef>
              <c:f>Dinâmicas!$E$4:$E$9</c:f>
              <c:numCache>
                <c:formatCode>"R$"\ #,##0.00</c:formatCode>
                <c:ptCount val="5"/>
                <c:pt idx="0">
                  <c:v>111301.17</c:v>
                </c:pt>
                <c:pt idx="1">
                  <c:v>99941.96</c:v>
                </c:pt>
                <c:pt idx="2">
                  <c:v>68182.900000000009</c:v>
                </c:pt>
                <c:pt idx="3">
                  <c:v>59917.139999999992</c:v>
                </c:pt>
                <c:pt idx="4">
                  <c:v>57491.759999999995</c:v>
                </c:pt>
              </c:numCache>
            </c:numRef>
          </c:val>
          <c:extLst>
            <c:ext xmlns:c16="http://schemas.microsoft.com/office/drawing/2014/chart" uri="{C3380CC4-5D6E-409C-BE32-E72D297353CC}">
              <c16:uniqueId val="{00000000-A070-4D31-8FC8-EEDFA33E5417}"/>
            </c:ext>
          </c:extLst>
        </c:ser>
        <c:dLbls>
          <c:dLblPos val="outEnd"/>
          <c:showLegendKey val="0"/>
          <c:showVal val="1"/>
          <c:showCatName val="0"/>
          <c:showSerName val="0"/>
          <c:showPercent val="0"/>
          <c:showBubbleSize val="0"/>
        </c:dLbls>
        <c:gapWidth val="219"/>
        <c:overlap val="-27"/>
        <c:axId val="503755183"/>
        <c:axId val="503756143"/>
      </c:barChart>
      <c:catAx>
        <c:axId val="50375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3756143"/>
        <c:crosses val="autoZero"/>
        <c:auto val="1"/>
        <c:lblAlgn val="ctr"/>
        <c:lblOffset val="100"/>
        <c:noMultiLvlLbl val="0"/>
      </c:catAx>
      <c:valAx>
        <c:axId val="503756143"/>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375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[Custo frota CCH.xlsx]Dinâmicas!Custo tipo despesa</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Custo</a:t>
            </a:r>
            <a:r>
              <a:rPr lang="en-US" baseline="0">
                <a:solidFill>
                  <a:schemeClr val="tx1">
                    <a:lumMod val="95000"/>
                    <a:lumOff val="5000"/>
                  </a:schemeClr>
                </a:solidFill>
              </a:rPr>
              <a:t> por histórico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Dinâmicas!$H$5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C8-402F-9F8F-C93D09131A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C8-402F-9F8F-C93D09131A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C8-402F-9F8F-C93D09131A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C8-402F-9F8F-C93D09131A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C8-402F-9F8F-C93D09131A19}"/>
              </c:ext>
            </c:extLst>
          </c:dPt>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Dinâmicas!$G$6:$G$11</c:f>
              <c:strCache>
                <c:ptCount val="5"/>
                <c:pt idx="0">
                  <c:v>COMBUSTIVEL E LUBRIFICANTES</c:v>
                </c:pt>
                <c:pt idx="1">
                  <c:v>DESPESAS COM VEICULOS</c:v>
                </c:pt>
                <c:pt idx="2">
                  <c:v>IPVA</c:v>
                </c:pt>
                <c:pt idx="3">
                  <c:v>MULTAS DE TRANSITO</c:v>
                </c:pt>
                <c:pt idx="4">
                  <c:v>IMPOSTOS E TAXAS</c:v>
                </c:pt>
              </c:strCache>
            </c:strRef>
          </c:cat>
          <c:val>
            <c:numRef>
              <c:f>Dinâmicas!$H$6:$H$11</c:f>
              <c:numCache>
                <c:formatCode>"R$"\ #,##0.00</c:formatCode>
                <c:ptCount val="5"/>
                <c:pt idx="0">
                  <c:v>212994.10000000003</c:v>
                </c:pt>
                <c:pt idx="1">
                  <c:v>174359.37000000002</c:v>
                </c:pt>
                <c:pt idx="2">
                  <c:v>5728.54</c:v>
                </c:pt>
                <c:pt idx="3">
                  <c:v>2550.9499999999998</c:v>
                </c:pt>
                <c:pt idx="4">
                  <c:v>1201.97</c:v>
                </c:pt>
              </c:numCache>
            </c:numRef>
          </c:val>
          <c:extLst>
            <c:ext xmlns:c16="http://schemas.microsoft.com/office/drawing/2014/chart" uri="{C3380CC4-5D6E-409C-BE32-E72D297353CC}">
              <c16:uniqueId val="{0000000A-47C8-402F-9F8F-C93D09131A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23812</xdr:colOff>
      <xdr:row>7</xdr:row>
      <xdr:rowOff>134937</xdr:rowOff>
    </xdr:from>
    <xdr:to>
      <xdr:col>24</xdr:col>
      <xdr:colOff>39687</xdr:colOff>
      <xdr:row>48</xdr:row>
      <xdr:rowOff>95250</xdr:rowOff>
    </xdr:to>
    <xdr:sp macro="" textlink="">
      <xdr:nvSpPr>
        <xdr:cNvPr id="10" name="Retângulo: Cantos Arredondados 9">
          <a:extLst>
            <a:ext uri="{FF2B5EF4-FFF2-40B4-BE49-F238E27FC236}">
              <a16:creationId xmlns:a16="http://schemas.microsoft.com/office/drawing/2014/main" id="{DF8D7D07-C954-5963-99D3-9C04D85537E9}"/>
            </a:ext>
          </a:extLst>
        </xdr:cNvPr>
        <xdr:cNvSpPr/>
      </xdr:nvSpPr>
      <xdr:spPr>
        <a:xfrm>
          <a:off x="7842250" y="1246187"/>
          <a:ext cx="6738937" cy="6469063"/>
        </a:xfrm>
        <a:prstGeom prst="roundRect">
          <a:avLst>
            <a:gd name="adj" fmla="val 862"/>
          </a:avLst>
        </a:prstGeom>
        <a:solidFill>
          <a:schemeClr val="bg1">
            <a:lumMod val="85000"/>
          </a:schemeClr>
        </a:solidFill>
        <a:ln>
          <a:solidFill>
            <a:schemeClr val="tx1">
              <a:lumMod val="65000"/>
              <a:lumOff val="35000"/>
            </a:schemeClr>
          </a:solidFill>
        </a:ln>
        <a:effectLst>
          <a:glow rad="63500">
            <a:schemeClr val="bg1">
              <a:lumMod val="85000"/>
              <a:alpha val="9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198437</xdr:colOff>
      <xdr:row>7</xdr:row>
      <xdr:rowOff>127001</xdr:rowOff>
    </xdr:from>
    <xdr:to>
      <xdr:col>12</xdr:col>
      <xdr:colOff>476250</xdr:colOff>
      <xdr:row>24</xdr:row>
      <xdr:rowOff>71438</xdr:rowOff>
    </xdr:to>
    <xdr:sp macro="" textlink="">
      <xdr:nvSpPr>
        <xdr:cNvPr id="12" name="Retângulo: Cantos Arredondados 11">
          <a:extLst>
            <a:ext uri="{FF2B5EF4-FFF2-40B4-BE49-F238E27FC236}">
              <a16:creationId xmlns:a16="http://schemas.microsoft.com/office/drawing/2014/main" id="{F258E786-7043-4E86-BB7D-A6BE2FEA127D}"/>
            </a:ext>
          </a:extLst>
        </xdr:cNvPr>
        <xdr:cNvSpPr/>
      </xdr:nvSpPr>
      <xdr:spPr>
        <a:xfrm>
          <a:off x="198437" y="1238251"/>
          <a:ext cx="7485063" cy="2643187"/>
        </a:xfrm>
        <a:prstGeom prst="roundRect">
          <a:avLst>
            <a:gd name="adj" fmla="val 2191"/>
          </a:avLst>
        </a:prstGeom>
        <a:solidFill>
          <a:schemeClr val="bg1">
            <a:lumMod val="85000"/>
          </a:schemeClr>
        </a:solidFill>
        <a:ln>
          <a:solidFill>
            <a:schemeClr val="tx1">
              <a:lumMod val="65000"/>
              <a:lumOff val="35000"/>
            </a:schemeClr>
          </a:solidFill>
        </a:ln>
        <a:effectLst>
          <a:glow rad="63500">
            <a:schemeClr val="bg1">
              <a:lumMod val="85000"/>
              <a:alpha val="9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192088</xdr:colOff>
      <xdr:row>25</xdr:row>
      <xdr:rowOff>39686</xdr:rowOff>
    </xdr:from>
    <xdr:to>
      <xdr:col>12</xdr:col>
      <xdr:colOff>492125</xdr:colOff>
      <xdr:row>48</xdr:row>
      <xdr:rowOff>87313</xdr:rowOff>
    </xdr:to>
    <xdr:sp macro="" textlink="">
      <xdr:nvSpPr>
        <xdr:cNvPr id="13" name="Retângulo: Cantos Arredondados 12">
          <a:extLst>
            <a:ext uri="{FF2B5EF4-FFF2-40B4-BE49-F238E27FC236}">
              <a16:creationId xmlns:a16="http://schemas.microsoft.com/office/drawing/2014/main" id="{937A447B-5535-4094-92C0-F7E685F1D38B}"/>
            </a:ext>
          </a:extLst>
        </xdr:cNvPr>
        <xdr:cNvSpPr/>
      </xdr:nvSpPr>
      <xdr:spPr>
        <a:xfrm>
          <a:off x="192088" y="4008436"/>
          <a:ext cx="7507287" cy="3698877"/>
        </a:xfrm>
        <a:prstGeom prst="roundRect">
          <a:avLst>
            <a:gd name="adj" fmla="val 1731"/>
          </a:avLst>
        </a:prstGeom>
        <a:solidFill>
          <a:schemeClr val="bg1">
            <a:lumMod val="85000"/>
          </a:schemeClr>
        </a:solidFill>
        <a:ln>
          <a:solidFill>
            <a:schemeClr val="tx1">
              <a:lumMod val="65000"/>
              <a:lumOff val="35000"/>
            </a:schemeClr>
          </a:solidFill>
        </a:ln>
        <a:effectLst>
          <a:glow rad="63500">
            <a:schemeClr val="bg1">
              <a:lumMod val="85000"/>
              <a:alpha val="9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246061</xdr:colOff>
      <xdr:row>8</xdr:row>
      <xdr:rowOff>7937</xdr:rowOff>
    </xdr:from>
    <xdr:to>
      <xdr:col>12</xdr:col>
      <xdr:colOff>412750</xdr:colOff>
      <xdr:row>24</xdr:row>
      <xdr:rowOff>7938</xdr:rowOff>
    </xdr:to>
    <xdr:graphicFrame macro="">
      <xdr:nvGraphicFramePr>
        <xdr:cNvPr id="17" name="Gráfico 16">
          <a:extLst>
            <a:ext uri="{FF2B5EF4-FFF2-40B4-BE49-F238E27FC236}">
              <a16:creationId xmlns:a16="http://schemas.microsoft.com/office/drawing/2014/main" id="{6FD8783C-82BF-4990-8D9B-EF989B5F7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222249</xdr:colOff>
      <xdr:row>25</xdr:row>
      <xdr:rowOff>63499</xdr:rowOff>
    </xdr:from>
    <xdr:to>
      <xdr:col>12</xdr:col>
      <xdr:colOff>412750</xdr:colOff>
      <xdr:row>48</xdr:row>
      <xdr:rowOff>15875</xdr:rowOff>
    </xdr:to>
    <xdr:graphicFrame macro="">
      <xdr:nvGraphicFramePr>
        <xdr:cNvPr id="18" name="Gráfico 17">
          <a:extLst>
            <a:ext uri="{FF2B5EF4-FFF2-40B4-BE49-F238E27FC236}">
              <a16:creationId xmlns:a16="http://schemas.microsoft.com/office/drawing/2014/main" id="{3BD78B12-EF66-4E31-A581-1B51D1B32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223838</xdr:colOff>
      <xdr:row>1</xdr:row>
      <xdr:rowOff>17463</xdr:rowOff>
    </xdr:from>
    <xdr:to>
      <xdr:col>12</xdr:col>
      <xdr:colOff>341313</xdr:colOff>
      <xdr:row>6</xdr:row>
      <xdr:rowOff>127000</xdr:rowOff>
    </xdr:to>
    <xdr:sp macro="" textlink="">
      <xdr:nvSpPr>
        <xdr:cNvPr id="19" name="Retângulo: Cantos Arredondados 18">
          <a:extLst>
            <a:ext uri="{FF2B5EF4-FFF2-40B4-BE49-F238E27FC236}">
              <a16:creationId xmlns:a16="http://schemas.microsoft.com/office/drawing/2014/main" id="{39047F67-0389-402D-8975-E0EFC7068E42}"/>
            </a:ext>
          </a:extLst>
        </xdr:cNvPr>
        <xdr:cNvSpPr/>
      </xdr:nvSpPr>
      <xdr:spPr>
        <a:xfrm>
          <a:off x="223838" y="176213"/>
          <a:ext cx="7324725" cy="903287"/>
        </a:xfrm>
        <a:prstGeom prst="roundRect">
          <a:avLst>
            <a:gd name="adj" fmla="val 7013"/>
          </a:avLst>
        </a:prstGeom>
        <a:solidFill>
          <a:schemeClr val="bg1">
            <a:lumMod val="85000"/>
          </a:schemeClr>
        </a:solidFill>
        <a:ln>
          <a:solidFill>
            <a:schemeClr val="tx1">
              <a:lumMod val="65000"/>
              <a:lumOff val="35000"/>
            </a:schemeClr>
          </a:solidFill>
        </a:ln>
        <a:effectLst>
          <a:glow rad="63500">
            <a:schemeClr val="bg1">
              <a:lumMod val="85000"/>
              <a:alpha val="9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309564</xdr:colOff>
      <xdr:row>2</xdr:row>
      <xdr:rowOff>111125</xdr:rowOff>
    </xdr:from>
    <xdr:to>
      <xdr:col>12</xdr:col>
      <xdr:colOff>182563</xdr:colOff>
      <xdr:row>5</xdr:row>
      <xdr:rowOff>17463</xdr:rowOff>
    </xdr:to>
    <xdr:sp macro="" textlink="">
      <xdr:nvSpPr>
        <xdr:cNvPr id="20" name="CaixaDeTexto 19">
          <a:extLst>
            <a:ext uri="{FF2B5EF4-FFF2-40B4-BE49-F238E27FC236}">
              <a16:creationId xmlns:a16="http://schemas.microsoft.com/office/drawing/2014/main" id="{07E68895-17E6-4F3F-8215-AD7ED5A393FF}"/>
            </a:ext>
          </a:extLst>
        </xdr:cNvPr>
        <xdr:cNvSpPr txBox="1"/>
      </xdr:nvSpPr>
      <xdr:spPr>
        <a:xfrm>
          <a:off x="309564" y="428625"/>
          <a:ext cx="7080249" cy="382588"/>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a:t>Custo frota</a:t>
          </a:r>
          <a:r>
            <a:rPr lang="pt-BR" sz="2000" baseline="0"/>
            <a:t> CDSul CCH Abril/2025</a:t>
          </a:r>
          <a:endParaRPr lang="pt-BR" sz="2000"/>
        </a:p>
      </xdr:txBody>
    </xdr:sp>
    <xdr:clientData/>
  </xdr:twoCellAnchor>
  <xdr:twoCellAnchor editAs="absolute">
    <xdr:from>
      <xdr:col>13</xdr:col>
      <xdr:colOff>71436</xdr:colOff>
      <xdr:row>8</xdr:row>
      <xdr:rowOff>15874</xdr:rowOff>
    </xdr:from>
    <xdr:to>
      <xdr:col>23</xdr:col>
      <xdr:colOff>587374</xdr:colOff>
      <xdr:row>48</xdr:row>
      <xdr:rowOff>31749</xdr:rowOff>
    </xdr:to>
    <xdr:graphicFrame macro="">
      <xdr:nvGraphicFramePr>
        <xdr:cNvPr id="2" name="Gráfico 1">
          <a:extLst>
            <a:ext uri="{FF2B5EF4-FFF2-40B4-BE49-F238E27FC236}">
              <a16:creationId xmlns:a16="http://schemas.microsoft.com/office/drawing/2014/main" id="{D664C311-D6F6-43F1-B70A-DF965B5C6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12</xdr:col>
      <xdr:colOff>534989</xdr:colOff>
      <xdr:row>1</xdr:row>
      <xdr:rowOff>15876</xdr:rowOff>
    </xdr:from>
    <xdr:to>
      <xdr:col>15</xdr:col>
      <xdr:colOff>317500</xdr:colOff>
      <xdr:row>6</xdr:row>
      <xdr:rowOff>142876</xdr:rowOff>
    </xdr:to>
    <xdr:sp macro="" textlink="">
      <xdr:nvSpPr>
        <xdr:cNvPr id="5" name="Retângulo: Cantos Arredondados 4">
          <a:extLst>
            <a:ext uri="{FF2B5EF4-FFF2-40B4-BE49-F238E27FC236}">
              <a16:creationId xmlns:a16="http://schemas.microsoft.com/office/drawing/2014/main" id="{B396BE20-D6EF-4657-B39D-3E08D5EB2CF0}"/>
            </a:ext>
          </a:extLst>
        </xdr:cNvPr>
        <xdr:cNvSpPr/>
      </xdr:nvSpPr>
      <xdr:spPr>
        <a:xfrm>
          <a:off x="7742239" y="174626"/>
          <a:ext cx="1616074" cy="920750"/>
        </a:xfrm>
        <a:prstGeom prst="roundRect">
          <a:avLst>
            <a:gd name="adj" fmla="val 7013"/>
          </a:avLst>
        </a:prstGeom>
        <a:solidFill>
          <a:schemeClr val="bg1">
            <a:lumMod val="85000"/>
          </a:schemeClr>
        </a:solidFill>
        <a:ln>
          <a:solidFill>
            <a:schemeClr val="tx1">
              <a:lumMod val="65000"/>
              <a:lumOff val="35000"/>
            </a:schemeClr>
          </a:solidFill>
        </a:ln>
        <a:effectLst>
          <a:glow rad="63500">
            <a:schemeClr val="bg1">
              <a:lumMod val="85000"/>
              <a:alpha val="95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563563</xdr:colOff>
      <xdr:row>1</xdr:row>
      <xdr:rowOff>39688</xdr:rowOff>
    </xdr:from>
    <xdr:to>
      <xdr:col>15</xdr:col>
      <xdr:colOff>277812</xdr:colOff>
      <xdr:row>6</xdr:row>
      <xdr:rowOff>119063</xdr:rowOff>
    </xdr:to>
    <xdr:sp macro="" textlink="Dinâmicas!K2">
      <xdr:nvSpPr>
        <xdr:cNvPr id="6" name="CaixaDeTexto 5">
          <a:extLst>
            <a:ext uri="{FF2B5EF4-FFF2-40B4-BE49-F238E27FC236}">
              <a16:creationId xmlns:a16="http://schemas.microsoft.com/office/drawing/2014/main" id="{51524699-6D62-4D26-8DED-C326E6806F67}"/>
            </a:ext>
          </a:extLst>
        </xdr:cNvPr>
        <xdr:cNvSpPr txBox="1"/>
      </xdr:nvSpPr>
      <xdr:spPr>
        <a:xfrm>
          <a:off x="7770813" y="198438"/>
          <a:ext cx="1547812" cy="873125"/>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000000"/>
              </a:solidFill>
              <a:latin typeface="Arial"/>
              <a:cs typeface="Arial"/>
            </a:rPr>
            <a:t>Custo total:</a:t>
          </a:r>
          <a:r>
            <a:rPr lang="en-US" sz="1100" b="1" i="0" u="none" strike="noStrike" baseline="0">
              <a:solidFill>
                <a:srgbClr val="000000"/>
              </a:solidFill>
              <a:latin typeface="Arial"/>
              <a:cs typeface="Arial"/>
            </a:rPr>
            <a:t> </a:t>
          </a:r>
        </a:p>
        <a:p>
          <a:endParaRPr lang="en-US" sz="1100" b="1" i="0" u="none" strike="noStrike" baseline="0">
            <a:solidFill>
              <a:srgbClr val="000000"/>
            </a:solidFill>
            <a:latin typeface="Arial"/>
            <a:cs typeface="Arial"/>
          </a:endParaRPr>
        </a:p>
        <a:p>
          <a:pPr algn="ctr"/>
          <a:fld id="{466C00C3-AD39-44D1-9B64-38B8064C1A59}" type="TxLink">
            <a:rPr lang="en-US" sz="1100" b="1" i="0" u="none" strike="noStrike">
              <a:solidFill>
                <a:srgbClr val="000000"/>
              </a:solidFill>
              <a:latin typeface="Arial"/>
              <a:cs typeface="Arial"/>
            </a:rPr>
            <a:pPr algn="ctr"/>
            <a:t>R$ 415.114,62</a:t>
          </a:fld>
          <a:endParaRPr lang="pt-BR"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o Mainardi Junior" refreshedDate="45785.418339004631" createdVersion="8" refreshedVersion="8" minRefreshableVersion="3" recordCount="12" xr:uid="{65C43B7F-8252-4502-9ED3-54C66D91AF67}">
  <cacheSource type="worksheet">
    <worksheetSource name="Meses"/>
  </cacheSource>
  <cacheFields count="1">
    <cacheField name="Mês" numFmtId="0">
      <sharedItems count="12">
        <s v="janeiro"/>
        <s v="fevereiro"/>
        <s v="março"/>
        <s v="abril"/>
        <s v="maio"/>
        <s v="junho"/>
        <s v="julho"/>
        <s v="agosto"/>
        <s v="setembro"/>
        <s v="outubro"/>
        <s v="novembro"/>
        <s v="dezembr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o Mainardi Junior" refreshedDate="45785.41833912037" createdVersion="8" refreshedVersion="8" minRefreshableVersion="3" recordCount="271" xr:uid="{4447D54C-F088-40FB-9195-EC18ABBB564E}">
  <cacheSource type="worksheet">
    <worksheetSource name="Custos"/>
  </cacheSource>
  <cacheFields count="38">
    <cacheField name="cd_veiculo" numFmtId="0">
      <sharedItems containsSemiMixedTypes="0" containsString="0" containsNumber="1" containsInteger="1" minValue="65" maxValue="1135"/>
    </cacheField>
    <cacheField name="ds_veiculo" numFmtId="0">
      <sharedItems/>
    </cacheField>
    <cacheField name="nr_frota" numFmtId="0">
      <sharedItems containsSemiMixedTypes="0" containsString="0" containsNumber="1" containsInteger="1" minValue="153" maxValue="470"/>
    </cacheField>
    <cacheField name="ds_placa" numFmtId="0">
      <sharedItems count="8">
        <s v="ISZ4E65"/>
        <s v="ITG7302"/>
        <s v="ITC6J82"/>
        <s v="AVI5230"/>
        <s v="ITF6710"/>
        <s v="IIZ5532" u="1"/>
        <s v="IJA8307" u="1"/>
        <s v="ITN5739" u="1"/>
      </sharedItems>
    </cacheField>
    <cacheField name="nr_chassi" numFmtId="0">
      <sharedItems/>
    </cacheField>
    <cacheField name="nr_ano" numFmtId="0">
      <sharedItems containsSemiMixedTypes="0" containsString="0" containsNumber="1" containsInteger="1" minValue="1999" maxValue="2012"/>
    </cacheField>
    <cacheField name="cd_pessoa" numFmtId="0">
      <sharedItems containsSemiMixedTypes="0" containsString="0" containsNumber="1" containsInteger="1" minValue="100050" maxValue="100050"/>
    </cacheField>
    <cacheField name="cd_caixa" numFmtId="0">
      <sharedItems containsSemiMixedTypes="0" containsString="0" containsNumber="1" containsInteger="1" minValue="1423516" maxValue="1464011"/>
    </cacheField>
    <cacheField name="cd_unidade" numFmtId="0">
      <sharedItems containsSemiMixedTypes="0" containsString="0" containsNumber="1" containsInteger="1" minValue="32" maxValue="32"/>
    </cacheField>
    <cacheField name="nm_unidade" numFmtId="0">
      <sharedItems/>
    </cacheField>
    <cacheField name="cd_centro_custo" numFmtId="0">
      <sharedItems containsSemiMixedTypes="0" containsString="0" containsNumber="1" containsInteger="1" minValue="4" maxValue="5"/>
    </cacheField>
    <cacheField name="nm_centro_custo" numFmtId="0">
      <sharedItems/>
    </cacheField>
    <cacheField name="cd_historico" numFmtId="0">
      <sharedItems containsSemiMixedTypes="0" containsString="0" containsNumber="1" containsInteger="1" minValue="1" maxValue="128"/>
    </cacheField>
    <cacheField name="nm_historico" numFmtId="0">
      <sharedItems count="5">
        <s v="DESPESAS COM VEICULOS"/>
        <s v="IMPOSTOS E TAXAS"/>
        <s v="COMBUSTIVEL E LUBRIFICANTES"/>
        <s v="IPVA"/>
        <s v="MULTAS DE TRANSITO"/>
      </sharedItems>
    </cacheField>
    <cacheField name="dt_documento" numFmtId="14">
      <sharedItems containsSemiMixedTypes="0" containsNonDate="0" containsDate="1" containsString="0" minDate="2024-12-10T00:00:00" maxDate="2025-05-31T00:00:00"/>
    </cacheField>
    <cacheField name="id_semana" numFmtId="0">
      <sharedItems/>
    </cacheField>
    <cacheField name="ds_complemento" numFmtId="0">
      <sharedItems containsBlank="1"/>
    </cacheField>
    <cacheField name="vl_kilometro" numFmtId="0">
      <sharedItems containsSemiMixedTypes="0" containsString="0" containsNumber="1" containsInteger="1" minValue="0" maxValue="939157"/>
    </cacheField>
    <cacheField name="cd_pessoa_filial" numFmtId="0">
      <sharedItems containsSemiMixedTypes="0" containsString="0" containsNumber="1" containsInteger="1" minValue="100050" maxValue="100050"/>
    </cacheField>
    <cacheField name="nm_pessoa_filial" numFmtId="0">
      <sharedItems/>
    </cacheField>
    <cacheField name="qt_produto" numFmtId="0">
      <sharedItems containsSemiMixedTypes="0" containsString="0" containsNumber="1" minValue="0.01" maxValue="320"/>
    </cacheField>
    <cacheField name="ds_especificacao" numFmtId="0">
      <sharedItems/>
    </cacheField>
    <cacheField name="vl_total" numFmtId="0">
      <sharedItems containsSemiMixedTypes="0" containsString="0" containsNumber="1" minValue="2" maxValue="98167.24"/>
    </cacheField>
    <cacheField name="vl_unitario" numFmtId="0">
      <sharedItems containsSemiMixedTypes="0" containsString="0" containsNumber="1" minValue="0" maxValue="98167.24"/>
    </cacheField>
    <cacheField name="vl_participacao" numFmtId="0">
      <sharedItems containsSemiMixedTypes="0" containsString="0" containsNumber="1" minValue="2" maxValue="98167.24"/>
    </cacheField>
    <cacheField name="vl_capacidade_peso" numFmtId="0">
      <sharedItems containsString="0" containsBlank="1" containsNumber="1" containsInteger="1" minValue="3500" maxValue="28000"/>
    </cacheField>
    <cacheField name="vl_rendimento_km" numFmtId="0">
      <sharedItems containsSemiMixedTypes="0" containsString="0" containsNumber="1" containsInteger="1" minValue="0" maxValue="0"/>
    </cacheField>
    <cacheField name="vl_rendimento_entrega" numFmtId="0">
      <sharedItems containsSemiMixedTypes="0" containsString="0" containsNumber="1" containsInteger="1" minValue="0" maxValue="15"/>
    </cacheField>
    <cacheField name="vl_rendimento_peso" numFmtId="0">
      <sharedItems containsSemiMixedTypes="0" containsString="0" containsNumber="1" containsInteger="1" minValue="0" maxValue="60"/>
    </cacheField>
    <cacheField name="vl_capacidade_volume" numFmtId="0">
      <sharedItems containsSemiMixedTypes="0" containsString="0" containsNumber="1" minValue="0" maxValue="105.85"/>
    </cacheField>
    <cacheField name="cd_pessoa_motorista" numFmtId="0">
      <sharedItems containsSemiMixedTypes="0" containsString="0" containsNumber="1" containsInteger="1" minValue="157378" maxValue="354553"/>
    </cacheField>
    <cacheField name="nm_pessoa_motorista" numFmtId="0">
      <sharedItems/>
    </cacheField>
    <cacheField name="cd_fornecedor" numFmtId="0">
      <sharedItems containsString="0" containsBlank="1" containsNumber="1" containsInteger="1" minValue="36015" maxValue="388772"/>
    </cacheField>
    <cacheField name="nm_fornecedor" numFmtId="0">
      <sharedItems containsBlank="1"/>
    </cacheField>
    <cacheField name="cd_carga" numFmtId="0">
      <sharedItems containsNonDate="0" containsString="0" containsBlank="1"/>
    </cacheField>
    <cacheField name="tipo_veiculo" numFmtId="0">
      <sharedItems containsBlank="1" count="5">
        <s v="CAVALO MECÂNICO"/>
        <s v="TRUCK"/>
        <s v="PEQUENO PORTE 3/4"/>
        <m u="1"/>
        <s v="CARRETA BAÚ" u="1"/>
      </sharedItems>
    </cacheField>
    <cacheField name="Mês" numFmtId="0">
      <sharedItems/>
    </cacheField>
    <cacheField name="Ano" numFmtId="0">
      <sharedItems count="2">
        <s v="2025"/>
        <s v="2024"/>
      </sharedItems>
    </cacheField>
  </cacheFields>
  <extLst>
    <ext xmlns:x14="http://schemas.microsoft.com/office/spreadsheetml/2009/9/main" uri="{725AE2AE-9491-48be-B2B4-4EB974FC3084}">
      <x14:pivotCacheDefinition pivotCacheId="68953973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o Mainardi Junior" refreshedDate="45785.418339351854" createdVersion="8" refreshedVersion="8" minRefreshableVersion="3" recordCount="278" xr:uid="{7550EB2E-744A-487A-82AA-84176E96F2D0}">
  <cacheSource type="worksheet">
    <worksheetSource name="Entregas"/>
  </cacheSource>
  <cacheFields count="18">
    <cacheField name="cd_carga" numFmtId="0">
      <sharedItems containsSemiMixedTypes="0" containsString="0" containsNumber="1" containsInteger="1" minValue="2882492" maxValue="10490227"/>
    </cacheField>
    <cacheField name="ds_rota" numFmtId="0">
      <sharedItems count="42">
        <s v="ASUN METROPOLITANA-"/>
        <s v="CACHOEIRA-TER"/>
        <s v="GRAMADO IVOTI-QUA"/>
        <s v="GRAMADO IVOTI-SEG"/>
        <s v="GRAMADO IVOTI-SEX"/>
        <s v="GUAIBA-TER"/>
        <s v="GUAPORE-TER"/>
        <s v="LAJEADO-QUA"/>
        <s v="LAJEADO-SEG"/>
        <s v="LITORAL-QUA"/>
        <s v="LITORAL-SEX"/>
        <s v="METROPOLITANA-QUA"/>
        <s v="METROPOLITANA-SEG"/>
        <s v="METROPOLITANA-SEX"/>
        <s v="MONDELEZ SANTA CRUZ"/>
        <s v="MONTENEGRO-QUI"/>
        <s v="MONTENEGRO-TER"/>
        <s v="PASCOA-CCH"/>
        <s v="POA-SEG"/>
        <s v="REDES AJINOMOTO - S"/>
        <s v="REDES BAGE-TER"/>
        <s v="REDES LAJEADO-2 -SE"/>
        <s v="REDES PELOTAS-5/QUI"/>
        <s v="REDES URUGUAIANA-6/"/>
        <s v="RIO GRANDE-TER"/>
        <s v="SANTA CRUZ-QUI"/>
        <s v="SANTA CRUZ-TER"/>
        <s v="SANTA ROSA-SEX"/>
        <s v="SAPIRANGA-QUA"/>
        <s v="SAPIRANGA-SEG"/>
        <s v="SERRA GDE BENTO-QUA"/>
        <s v="SERRA GDE BENTO-SEX"/>
        <s v="SERRA GDE CAXIAS-QU"/>
        <s v="TRANSBORDO BAGE-SEG"/>
        <s v="TRANSBORDO CAXIAS"/>
        <s v="TRANSBORDO PELOTAS"/>
        <s v="TRANSBORDO SANTA MA"/>
        <s v="VALE DOS SINOS-QUA"/>
        <s v="VALE DOS SINOS-SEG"/>
        <s v="VALE DOS SINOS-SEX"/>
        <s v="VENANCIO-QUI"/>
        <s v="VENANCIO-TER"/>
      </sharedItems>
    </cacheField>
    <cacheField name="id_rota_transbordo" numFmtId="0">
      <sharedItems count="2">
        <s v="ROTA"/>
        <s v="TRANSBORDO"/>
      </sharedItems>
    </cacheField>
    <cacheField name="nm_filial" numFmtId="0">
      <sharedItems/>
    </cacheField>
    <cacheField name="nm_pessoa_trans" numFmtId="0">
      <sharedItems/>
    </cacheField>
    <cacheField name="nm_pessoa_motora" numFmtId="0">
      <sharedItems/>
    </cacheField>
    <cacheField name="ds_veiculo" numFmtId="0">
      <sharedItems/>
    </cacheField>
    <cacheField name="ds_placa" numFmtId="0">
      <sharedItems count="5">
        <s v="AVI5230"/>
        <s v="ITC6J82"/>
        <s v="ITF6710"/>
        <s v="ITG7302"/>
        <s v="ISZ4E65"/>
      </sharedItems>
    </cacheField>
    <cacheField name="dt_carregamento" numFmtId="0">
      <sharedItems containsBlank="1"/>
    </cacheField>
    <cacheField name="vl_frete" numFmtId="0">
      <sharedItems containsString="0" containsBlank="1" containsNumber="1" minValue="0" maxValue="5569.2"/>
    </cacheField>
    <cacheField name="dt_saida" numFmtId="0">
      <sharedItems/>
    </cacheField>
    <cacheField name="id_status" numFmtId="0">
      <sharedItems count="5">
        <s v="Finalizada"/>
        <s v="Expedida"/>
        <s v="Fat/ Não Exp."/>
        <s v="Em Sep."/>
        <s v="Aberta"/>
      </sharedItems>
    </cacheField>
    <cacheField name="dt_expedicao" numFmtId="0">
      <sharedItems containsBlank="1"/>
    </cacheField>
    <cacheField name="qt_entregas" numFmtId="0">
      <sharedItems containsSemiMixedTypes="0" containsString="0" containsNumber="1" containsInteger="1" minValue="1" maxValue="25"/>
    </cacheField>
    <cacheField name="vl_financeiro" numFmtId="0">
      <sharedItems containsString="0" containsBlank="1" containsNumber="1" minValue="174.82" maxValue="270381.23"/>
    </cacheField>
    <cacheField name="ds_observacao_carregamento" numFmtId="0">
      <sharedItems containsBlank="1"/>
    </cacheField>
    <cacheField name="Mês" numFmtId="0">
      <sharedItems count="6">
        <s v="janeiro"/>
        <s v="março"/>
        <s v="abril"/>
        <s v="fevereiro"/>
        <s v="maio"/>
        <s v="dezembro"/>
      </sharedItems>
    </cacheField>
    <cacheField name="Ano" numFmtId="0">
      <sharedItems count="3">
        <s v="2025"/>
        <s v="1900"/>
        <s v="2024"/>
      </sharedItems>
    </cacheField>
  </cacheFields>
  <extLst>
    <ext xmlns:x14="http://schemas.microsoft.com/office/spreadsheetml/2009/9/main" uri="{725AE2AE-9491-48be-B2B4-4EB974FC3084}">
      <x14:pivotCacheDefinition pivotCacheId="1416478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r>
  <r>
    <x v="1"/>
  </r>
  <r>
    <x v="2"/>
  </r>
  <r>
    <x v="3"/>
  </r>
  <r>
    <x v="4"/>
  </r>
  <r>
    <x v="5"/>
  </r>
  <r>
    <x v="6"/>
  </r>
  <r>
    <x v="7"/>
  </r>
  <r>
    <x v="8"/>
  </r>
  <r>
    <x v="9"/>
  </r>
  <r>
    <x v="10"/>
  </r>
  <r>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
  <r>
    <n v="538"/>
    <s v="REBOQUE C. FECHADA - CARRETA ESCOLA"/>
    <n v="322"/>
    <x v="0"/>
    <s v="9A9SRTMA241BE546B"/>
    <n v="2004"/>
    <n v="100050"/>
    <n v="1433837"/>
    <n v="32"/>
    <s v="CD SUL CCH"/>
    <n v="5"/>
    <s v="TRANSPORTE"/>
    <n v="4"/>
    <x v="0"/>
    <d v="2025-02-03T00:00:00"/>
    <s v="Segunda-Feira"/>
    <s v="M2502-5911"/>
    <n v="0"/>
    <n v="100050"/>
    <s v="CD SUL LOGISTICA LTDA"/>
    <n v="1"/>
    <s v="OUTRAS DESPESAS"/>
    <n v="2"/>
    <n v="2"/>
    <n v="2"/>
    <m/>
    <n v="0"/>
    <n v="0"/>
    <n v="0"/>
    <n v="0"/>
    <n v="354553"/>
    <s v="JULIO RICARDO TERRA"/>
    <n v="340393"/>
    <s v="GVD MANUTENCAO CAMINHOES E COM DE PECAS LTDA"/>
    <m/>
    <x v="0"/>
    <s v="fevereiro"/>
    <x v="0"/>
  </r>
  <r>
    <n v="538"/>
    <s v="REBOQUE C. FECHADA - CARRETA ESCOLA"/>
    <n v="322"/>
    <x v="0"/>
    <s v="9A9SRTMA241BE546B"/>
    <n v="2004"/>
    <n v="100050"/>
    <n v="1433837"/>
    <n v="32"/>
    <s v="CD SUL CCH"/>
    <n v="5"/>
    <s v="TRANSPORTE"/>
    <n v="4"/>
    <x v="0"/>
    <d v="2025-02-03T00:00:00"/>
    <s v="Segunda-Feira"/>
    <s v="M2502-5911"/>
    <n v="0"/>
    <n v="100050"/>
    <s v="CD SUL LOGISTICA LTDA"/>
    <n v="1"/>
    <s v="5402018 / DESPESA COM VEICULO"/>
    <n v="97.61"/>
    <n v="97.61"/>
    <n v="97.61"/>
    <m/>
    <n v="0"/>
    <n v="0"/>
    <n v="0"/>
    <n v="0"/>
    <n v="354553"/>
    <s v="JULIO RICARDO TERRA"/>
    <n v="340393"/>
    <s v="GVD MANUTENCAO CAMINHOES E COM DE PECAS LTDA"/>
    <m/>
    <x v="0"/>
    <s v="fevereiro"/>
    <x v="0"/>
  </r>
  <r>
    <n v="538"/>
    <s v="REBOQUE C. FECHADA - CARRETA ESCOLA"/>
    <n v="322"/>
    <x v="0"/>
    <s v="9A9SRTMA241BE546B"/>
    <n v="2004"/>
    <n v="100050"/>
    <n v="1433841"/>
    <n v="32"/>
    <s v="CD SUL CCH"/>
    <n v="5"/>
    <s v="TRANSPORTE"/>
    <n v="4"/>
    <x v="0"/>
    <d v="2025-02-03T00:00:00"/>
    <s v="Segunda-Feira"/>
    <s v="M2502-5911"/>
    <n v="0"/>
    <n v="100050"/>
    <s v="CD SUL LOGISTICA LTDA"/>
    <n v="1"/>
    <s v="5402018 / DESPESA COM VEICULO"/>
    <n v="140"/>
    <n v="140"/>
    <n v="140"/>
    <m/>
    <n v="0"/>
    <n v="0"/>
    <n v="0"/>
    <n v="0"/>
    <n v="354553"/>
    <s v="JULIO RICARDO TERRA"/>
    <n v="100050"/>
    <s v="CD SUL LOGISTICA LTDA"/>
    <m/>
    <x v="0"/>
    <s v="fevereiro"/>
    <x v="0"/>
  </r>
  <r>
    <n v="538"/>
    <s v="REBOQUE C. FECHADA - CARRETA ESCOLA"/>
    <n v="322"/>
    <x v="0"/>
    <s v="9A9SRTMA241BE546B"/>
    <n v="2004"/>
    <n v="100050"/>
    <n v="1437515"/>
    <n v="32"/>
    <s v="CD SUL CCH"/>
    <n v="5"/>
    <s v="TRANSPORTE"/>
    <n v="128"/>
    <x v="1"/>
    <d v="2025-02-24T00:00:00"/>
    <s v="Segunda-Feira"/>
    <s v="M2502-10190"/>
    <n v="0"/>
    <n v="100050"/>
    <s v="CD SUL LOGISTICA LTDA"/>
    <n v="1"/>
    <s v="5402026 / TAXAS E IMPOSTOS"/>
    <n v="109.27"/>
    <n v="109.27"/>
    <n v="109.27"/>
    <m/>
    <n v="0"/>
    <n v="0"/>
    <n v="0"/>
    <n v="0"/>
    <n v="354553"/>
    <s v="JULIO RICARDO TERRA"/>
    <n v="136817"/>
    <s v="DETRAN"/>
    <m/>
    <x v="0"/>
    <s v="fevereiro"/>
    <x v="0"/>
  </r>
  <r>
    <n v="65"/>
    <s v="CARRETA"/>
    <n v="153"/>
    <x v="0"/>
    <s v="9ADF1502XXS146510"/>
    <n v="1999"/>
    <n v="100050"/>
    <n v="1440993"/>
    <n v="32"/>
    <s v="CD SUL CCH"/>
    <n v="5"/>
    <s v="TRANSPORTE"/>
    <n v="4"/>
    <x v="0"/>
    <d v="2025-02-28T00:00:00"/>
    <s v="Sexta-Feira"/>
    <s v="M2503-1602"/>
    <n v="58062"/>
    <n v="100050"/>
    <s v="CD SUL LOGISTICA LTDA"/>
    <n v="1"/>
    <s v="5402018 / DESPESA COM VEICULO"/>
    <n v="3145"/>
    <n v="3145"/>
    <n v="3145"/>
    <n v="28000"/>
    <n v="0"/>
    <n v="15"/>
    <n v="60"/>
    <n v="90.63"/>
    <n v="354553"/>
    <s v="JULIO RICARDO TERRA"/>
    <n v="340393"/>
    <s v="GVD MANUTENCAO CAMINHOES E COM DE PECAS LTDA"/>
    <m/>
    <x v="0"/>
    <s v="fevereiro"/>
    <x v="0"/>
  </r>
  <r>
    <n v="65"/>
    <s v="CARRETA"/>
    <n v="153"/>
    <x v="0"/>
    <s v="9ADF1502XXS146510"/>
    <n v="1999"/>
    <n v="100050"/>
    <n v="1440996"/>
    <n v="32"/>
    <s v="CD SUL CCH"/>
    <n v="5"/>
    <s v="TRANSPORTE"/>
    <n v="4"/>
    <x v="0"/>
    <d v="2025-02-28T00:00:00"/>
    <s v="Sexta-Feira"/>
    <s v="M2503-1602"/>
    <n v="58062"/>
    <n v="100050"/>
    <s v="CD SUL LOGISTICA LTDA"/>
    <n v="1"/>
    <s v="OUTRAS DESPESAS"/>
    <n v="6"/>
    <n v="6"/>
    <n v="6"/>
    <n v="28000"/>
    <n v="0"/>
    <n v="15"/>
    <n v="60"/>
    <n v="90.63"/>
    <n v="354553"/>
    <s v="JULIO RICARDO TERRA"/>
    <n v="340393"/>
    <s v="GVD MANUTENCAO CAMINHOES E COM DE PECAS LTDA"/>
    <m/>
    <x v="0"/>
    <s v="fevereiro"/>
    <x v="0"/>
  </r>
  <r>
    <n v="65"/>
    <s v="CARRETA"/>
    <n v="153"/>
    <x v="0"/>
    <s v="9ADF1502XXS146510"/>
    <n v="1999"/>
    <n v="100050"/>
    <n v="1440996"/>
    <n v="32"/>
    <s v="CD SUL CCH"/>
    <n v="5"/>
    <s v="TRANSPORTE"/>
    <n v="4"/>
    <x v="0"/>
    <d v="2025-02-28T00:00:00"/>
    <s v="Sexta-Feira"/>
    <s v="M2503-1602"/>
    <n v="58062"/>
    <n v="100050"/>
    <s v="CD SUL LOGISTICA LTDA"/>
    <n v="1"/>
    <s v="5402018 / DESPESA COM VEICULO"/>
    <n v="6665"/>
    <n v="6665"/>
    <n v="6665"/>
    <n v="28000"/>
    <n v="0"/>
    <n v="15"/>
    <n v="60"/>
    <n v="90.63"/>
    <n v="354553"/>
    <s v="JULIO RICARDO TERRA"/>
    <n v="340393"/>
    <s v="GVD MANUTENCAO CAMINHOES E COM DE PECAS LTDA"/>
    <m/>
    <x v="0"/>
    <s v="fevereiro"/>
    <x v="0"/>
  </r>
  <r>
    <n v="65"/>
    <s v="CARRETA"/>
    <n v="153"/>
    <x v="0"/>
    <s v="9ADF1502XXS146510"/>
    <n v="1999"/>
    <n v="100050"/>
    <n v="1444083"/>
    <n v="32"/>
    <s v="CD SUL CCH"/>
    <n v="5"/>
    <s v="TRANSPORTE"/>
    <n v="4"/>
    <x v="0"/>
    <d v="2025-03-17T00:00:00"/>
    <s v="Segunda-Feira"/>
    <m/>
    <n v="58062"/>
    <n v="100050"/>
    <s v="CD SUL LOGISTICA LTDA"/>
    <n v="1"/>
    <s v="5402018 / DESPESA COM VEICULO"/>
    <n v="6"/>
    <n v="6"/>
    <n v="6"/>
    <n v="28000"/>
    <n v="0"/>
    <n v="15"/>
    <n v="60"/>
    <n v="90.63"/>
    <n v="354553"/>
    <s v="JULIO RICARDO TERRA"/>
    <n v="340393"/>
    <s v="GVD MANUTENCAO CAMINHOES E COM DE PECAS LTDA"/>
    <m/>
    <x v="0"/>
    <s v="março"/>
    <x v="0"/>
  </r>
  <r>
    <n v="65"/>
    <s v="CARRETA"/>
    <n v="153"/>
    <x v="0"/>
    <s v="9ADF1502XXS146510"/>
    <n v="1999"/>
    <n v="100050"/>
    <n v="1444083"/>
    <n v="32"/>
    <s v="CD SUL CCH"/>
    <n v="5"/>
    <s v="TRANSPORTE"/>
    <n v="4"/>
    <x v="0"/>
    <d v="2025-03-17T00:00:00"/>
    <s v="Segunda-Feira"/>
    <m/>
    <n v="58062"/>
    <n v="100050"/>
    <s v="CD SUL LOGISTICA LTDA"/>
    <n v="1"/>
    <s v="5402018 / DESPESA COM VEICULO"/>
    <n v="8091.8"/>
    <n v="8091.8"/>
    <n v="8091.8"/>
    <n v="28000"/>
    <n v="0"/>
    <n v="15"/>
    <n v="60"/>
    <n v="90.63"/>
    <n v="354553"/>
    <s v="JULIO RICARDO TERRA"/>
    <n v="340393"/>
    <s v="GVD MANUTENCAO CAMINHOES E COM DE PECAS LTDA"/>
    <m/>
    <x v="0"/>
    <s v="março"/>
    <x v="0"/>
  </r>
  <r>
    <n v="65"/>
    <s v="CARRETA"/>
    <n v="153"/>
    <x v="0"/>
    <s v="9ADF1502XXS146510"/>
    <n v="1999"/>
    <n v="100050"/>
    <n v="1444086"/>
    <n v="32"/>
    <s v="CD SUL CCH"/>
    <n v="5"/>
    <s v="TRANSPORTE"/>
    <n v="4"/>
    <x v="0"/>
    <d v="2025-03-17T00:00:00"/>
    <s v="Segunda-Feira"/>
    <m/>
    <n v="58062"/>
    <n v="100050"/>
    <s v="CD SUL LOGISTICA LTDA"/>
    <n v="1"/>
    <s v="5402018 / DESPESA COM VEICULO"/>
    <n v="4340"/>
    <n v="4340"/>
    <n v="4340"/>
    <n v="28000"/>
    <n v="0"/>
    <n v="15"/>
    <n v="60"/>
    <n v="90.63"/>
    <n v="354553"/>
    <s v="JULIO RICARDO TERRA"/>
    <n v="340393"/>
    <s v="GVD MANUTENCAO CAMINHOES E COM DE PECAS LTDA"/>
    <m/>
    <x v="0"/>
    <s v="março"/>
    <x v="0"/>
  </r>
  <r>
    <n v="65"/>
    <s v="CARRETA"/>
    <n v="153"/>
    <x v="0"/>
    <s v="9ADF1502XXS146510"/>
    <n v="1999"/>
    <n v="100050"/>
    <n v="1437502"/>
    <n v="32"/>
    <s v="CD SUL CCH"/>
    <n v="5"/>
    <s v="TRANSPORTE"/>
    <n v="128"/>
    <x v="1"/>
    <d v="2025-02-24T00:00:00"/>
    <s v="Segunda-Feira"/>
    <s v="M2502-10190"/>
    <n v="58062"/>
    <n v="100050"/>
    <s v="CD SUL LOGISTICA LTDA"/>
    <n v="1"/>
    <s v="5402026 / TAXAS E IMPOSTOS"/>
    <n v="109.27"/>
    <n v="109.27"/>
    <n v="109.27"/>
    <n v="28000"/>
    <n v="0"/>
    <n v="15"/>
    <n v="60"/>
    <n v="90.63"/>
    <n v="354553"/>
    <s v="JULIO RICARDO TERRA"/>
    <n v="136817"/>
    <s v="DETRAN"/>
    <m/>
    <x v="0"/>
    <s v="fevereiro"/>
    <x v="0"/>
  </r>
  <r>
    <n v="65"/>
    <s v="CARRETA"/>
    <n v="153"/>
    <x v="0"/>
    <s v="9ADF1502XXS146510"/>
    <n v="1999"/>
    <n v="100050"/>
    <n v="1459531"/>
    <n v="32"/>
    <s v="CD SUL CCH"/>
    <n v="5"/>
    <s v="TRANSPORTE"/>
    <n v="128"/>
    <x v="1"/>
    <d v="2025-04-17T00:00:00"/>
    <s v="Quinta-Feira"/>
    <s v="M2504-7628"/>
    <n v="58062"/>
    <n v="100050"/>
    <s v="CD SUL LOGISTICA LTDA"/>
    <n v="1"/>
    <s v="5402026 / TAXAS E IMPOSTOS"/>
    <n v="109.27"/>
    <n v="109.27"/>
    <n v="109.27"/>
    <n v="28000"/>
    <n v="0"/>
    <n v="15"/>
    <n v="60"/>
    <n v="90.63"/>
    <n v="354553"/>
    <s v="JULIO RICARDO TERRA"/>
    <n v="136817"/>
    <s v="DETRAN"/>
    <m/>
    <x v="0"/>
    <s v="abril"/>
    <x v="0"/>
  </r>
  <r>
    <n v="66"/>
    <s v="CARRETA"/>
    <n v="154"/>
    <x v="0"/>
    <s v="9ADF1502XXS146509"/>
    <n v="1999"/>
    <n v="100050"/>
    <n v="1440812"/>
    <n v="32"/>
    <s v="CD SUL CCH"/>
    <n v="5"/>
    <s v="TRANSPORTE"/>
    <n v="4"/>
    <x v="0"/>
    <d v="2025-03-05T00:00:00"/>
    <s v="Quarta-Feira"/>
    <s v="M2503-1562"/>
    <n v="91964"/>
    <n v="100050"/>
    <s v="CD SUL LOGISTICA LTDA"/>
    <n v="1"/>
    <s v="5402018 / DESPESA COM VEICULO"/>
    <n v="122"/>
    <n v="122"/>
    <n v="122"/>
    <n v="28000"/>
    <n v="0"/>
    <n v="15"/>
    <n v="60"/>
    <n v="90.63"/>
    <n v="354553"/>
    <s v="JULIO RICARDO TERRA"/>
    <n v="340393"/>
    <s v="GVD MANUTENCAO CAMINHOES E COM DE PECAS LTDA"/>
    <m/>
    <x v="0"/>
    <s v="março"/>
    <x v="0"/>
  </r>
  <r>
    <n v="66"/>
    <s v="CARRETA"/>
    <n v="154"/>
    <x v="0"/>
    <s v="9ADF1502XXS146509"/>
    <n v="1999"/>
    <n v="100050"/>
    <n v="1449941"/>
    <n v="32"/>
    <s v="CD SUL CCH"/>
    <n v="5"/>
    <s v="TRANSPORTE"/>
    <n v="4"/>
    <x v="0"/>
    <d v="2025-03-28T00:00:00"/>
    <s v="Sexta-Feira"/>
    <s v="M2504-1244"/>
    <n v="91964"/>
    <n v="100050"/>
    <s v="CD SUL LOGISTICA LTDA"/>
    <n v="1"/>
    <s v="OUTRAS DESPESAS"/>
    <n v="6"/>
    <n v="6"/>
    <n v="6"/>
    <n v="28000"/>
    <n v="0"/>
    <n v="15"/>
    <n v="60"/>
    <n v="90.63"/>
    <n v="354553"/>
    <s v="JULIO RICARDO TERRA"/>
    <n v="340393"/>
    <s v="GVD MANUTENCAO CAMINHOES E COM DE PECAS LTDA"/>
    <m/>
    <x v="0"/>
    <s v="março"/>
    <x v="0"/>
  </r>
  <r>
    <n v="66"/>
    <s v="CARRETA"/>
    <n v="154"/>
    <x v="0"/>
    <s v="9ADF1502XXS146509"/>
    <n v="1999"/>
    <n v="100050"/>
    <n v="1449941"/>
    <n v="32"/>
    <s v="CD SUL CCH"/>
    <n v="5"/>
    <s v="TRANSPORTE"/>
    <n v="4"/>
    <x v="0"/>
    <d v="2025-03-28T00:00:00"/>
    <s v="Sexta-Feira"/>
    <s v="M2504-1244"/>
    <n v="91964"/>
    <n v="100050"/>
    <s v="CD SUL LOGISTICA LTDA"/>
    <n v="1"/>
    <s v="5402018 / DESPESA COM VEICULO"/>
    <n v="7612.4"/>
    <n v="7612.4"/>
    <n v="7612.4"/>
    <n v="28000"/>
    <n v="0"/>
    <n v="15"/>
    <n v="60"/>
    <n v="90.63"/>
    <n v="354553"/>
    <s v="JULIO RICARDO TERRA"/>
    <n v="340393"/>
    <s v="GVD MANUTENCAO CAMINHOES E COM DE PECAS LTDA"/>
    <m/>
    <x v="0"/>
    <s v="março"/>
    <x v="0"/>
  </r>
  <r>
    <n v="66"/>
    <s v="CARRETA"/>
    <n v="154"/>
    <x v="0"/>
    <s v="9ADF1502XXS146509"/>
    <n v="1999"/>
    <n v="100050"/>
    <n v="1449942"/>
    <n v="32"/>
    <s v="CD SUL CCH"/>
    <n v="5"/>
    <s v="TRANSPORTE"/>
    <n v="4"/>
    <x v="0"/>
    <d v="2025-03-28T00:00:00"/>
    <s v="Sexta-Feira"/>
    <s v="M2504-1244"/>
    <n v="91964"/>
    <n v="100050"/>
    <s v="CD SUL LOGISTICA LTDA"/>
    <n v="1"/>
    <s v="5402018 / DESPESA COM VEICULO"/>
    <n v="2795"/>
    <n v="2795"/>
    <n v="2795"/>
    <n v="28000"/>
    <n v="0"/>
    <n v="15"/>
    <n v="60"/>
    <n v="90.63"/>
    <n v="354553"/>
    <s v="JULIO RICARDO TERRA"/>
    <n v="340393"/>
    <s v="GVD MANUTENCAO CAMINHOES E COM DE PECAS LTDA"/>
    <m/>
    <x v="0"/>
    <s v="março"/>
    <x v="0"/>
  </r>
  <r>
    <n v="66"/>
    <s v="CARRETA"/>
    <n v="154"/>
    <x v="0"/>
    <s v="9ADF1502XXS146509"/>
    <n v="1999"/>
    <n v="100050"/>
    <n v="1457524"/>
    <n v="32"/>
    <s v="CD SUL CCH"/>
    <n v="5"/>
    <s v="TRANSPORTE"/>
    <n v="4"/>
    <x v="0"/>
    <d v="2025-04-04T00:00:00"/>
    <s v="Sexta-Feira"/>
    <s v="M2504-7278"/>
    <n v="91964"/>
    <n v="100050"/>
    <s v="CD SUL LOGISTICA LTDA"/>
    <n v="1"/>
    <s v="5402018 / DESPESA COM VEICULO"/>
    <n v="3033"/>
    <n v="3033"/>
    <n v="3033"/>
    <n v="28000"/>
    <n v="0"/>
    <n v="15"/>
    <n v="60"/>
    <n v="90.63"/>
    <n v="354553"/>
    <s v="JULIO RICARDO TERRA"/>
    <n v="340393"/>
    <s v="GVD MANUTENCAO CAMINHOES E COM DE PECAS LTDA"/>
    <m/>
    <x v="0"/>
    <s v="abril"/>
    <x v="0"/>
  </r>
  <r>
    <n v="66"/>
    <s v="CARRETA"/>
    <n v="154"/>
    <x v="0"/>
    <s v="9ADF1502XXS146509"/>
    <n v="1999"/>
    <n v="100050"/>
    <n v="1457525"/>
    <n v="32"/>
    <s v="CD SUL CCH"/>
    <n v="5"/>
    <s v="TRANSPORTE"/>
    <n v="4"/>
    <x v="0"/>
    <d v="2025-04-04T00:00:00"/>
    <s v="Sexta-Feira"/>
    <s v="M2504-7278"/>
    <n v="91964"/>
    <n v="100050"/>
    <s v="CD SUL LOGISTICA LTDA"/>
    <n v="1"/>
    <s v="5402018 / DESPESA COM VEICULO"/>
    <n v="1970"/>
    <n v="1970"/>
    <n v="1970"/>
    <n v="28000"/>
    <n v="0"/>
    <n v="15"/>
    <n v="60"/>
    <n v="90.63"/>
    <n v="354553"/>
    <s v="JULIO RICARDO TERRA"/>
    <n v="340393"/>
    <s v="GVD MANUTENCAO CAMINHOES E COM DE PECAS LTDA"/>
    <m/>
    <x v="0"/>
    <s v="abril"/>
    <x v="0"/>
  </r>
  <r>
    <n v="66"/>
    <s v="CARRETA"/>
    <n v="154"/>
    <x v="0"/>
    <s v="9ADF1502XXS146509"/>
    <n v="1999"/>
    <n v="100050"/>
    <n v="1437513"/>
    <n v="32"/>
    <s v="CD SUL CCH"/>
    <n v="5"/>
    <s v="TRANSPORTE"/>
    <n v="128"/>
    <x v="1"/>
    <d v="2025-02-24T00:00:00"/>
    <s v="Segunda-Feira"/>
    <s v="M2502-10190"/>
    <n v="91964"/>
    <n v="100050"/>
    <s v="CD SUL LOGISTICA LTDA"/>
    <n v="1"/>
    <s v="5402026 / TAXAS E IMPOSTOS"/>
    <n v="109.27"/>
    <n v="109.27"/>
    <n v="109.27"/>
    <n v="28000"/>
    <n v="0"/>
    <n v="15"/>
    <n v="60"/>
    <n v="90.63"/>
    <n v="354553"/>
    <s v="JULIO RICARDO TERRA"/>
    <n v="136817"/>
    <s v="DETRAN"/>
    <m/>
    <x v="0"/>
    <s v="fevereiro"/>
    <x v="0"/>
  </r>
  <r>
    <n v="306"/>
    <s v="REBOQUE JULIETA"/>
    <n v="217"/>
    <x v="1"/>
    <s v="9APR074206P000014"/>
    <n v="2006"/>
    <n v="100050"/>
    <n v="1423946"/>
    <n v="32"/>
    <s v="CD SUL CCH"/>
    <n v="5"/>
    <s v="TRANSPORTE"/>
    <n v="4"/>
    <x v="0"/>
    <d v="2025-01-02T00:00:00"/>
    <s v="Quinta-Feira"/>
    <s v="M2501-2929 - IIZ5532 ISZ4E65 ITG7302 ITF6710 IJA8307 ISZ4463 IMA0814 ITC6J82 SEC2B50 SEC2A44 SEC2C75 ITD7062 ITE3115 ISZ7758 ITH2779 FDB5596 ITN5739 AVI5230 ITF2414 ITF2E49 ITF2699 ITF2384 AVO9173 ITE9033 ITF2814 ITL5488 ITD2833 ITE2038 ITB8916 ITH5378 IT"/>
    <n v="53822"/>
    <n v="100050"/>
    <s v="CD SUL LOGISTICA LTDA"/>
    <n v="1"/>
    <s v="5402018 / DESPESA COM VEICULO"/>
    <n v="3720"/>
    <n v="3720"/>
    <n v="3720"/>
    <n v="6000"/>
    <n v="0"/>
    <n v="0"/>
    <n v="0"/>
    <n v="43.75"/>
    <n v="240581"/>
    <s v="ABRAO LIMA DOS SANTOS"/>
    <n v="329607"/>
    <s v="POINTER DO BRASIL COMERCIAL LTDA"/>
    <m/>
    <x v="1"/>
    <s v="janeiro"/>
    <x v="0"/>
  </r>
  <r>
    <n v="306"/>
    <s v="REBOQUE JULIETA"/>
    <n v="217"/>
    <x v="1"/>
    <s v="9APR074206P000014"/>
    <n v="2006"/>
    <n v="100050"/>
    <n v="1428702"/>
    <n v="32"/>
    <s v="CD SUL CCH"/>
    <n v="5"/>
    <s v="TRANSPORTE"/>
    <n v="4"/>
    <x v="0"/>
    <d v="2025-01-02T00:00:00"/>
    <s v="Quinta-Feira"/>
    <s v="M2501-2929 - IIZ5532 ISZ4E65 ITG7302 ITF6710 IJA8307 ISZ4463 IMA0814 ITC6J82 SEC2B50 SEC2A44 SEC2C75 ITD7062 ITE3115 ISZ7758 ITH2779 FDB5596 ITN5739 AVI5230 ITF2414 ITF2E49 ITF2699 ITF2384 AVO9173 ITE9033 ITF2814 ITL5488 ITD2833 ITE2038 ITB8916 ITH5378 IT"/>
    <n v="56822"/>
    <n v="100050"/>
    <s v="CD SUL LOGISTICA LTDA"/>
    <n v="1"/>
    <s v="5402018 / DESPESA COM VEICULO"/>
    <n v="2418"/>
    <n v="2418"/>
    <n v="2418"/>
    <n v="6000"/>
    <n v="0"/>
    <n v="0"/>
    <n v="0"/>
    <n v="43.75"/>
    <n v="240581"/>
    <s v="ABRAO LIMA DOS SANTOS"/>
    <n v="329607"/>
    <s v="POINTER DO BRASIL COMERCIAL LTDA"/>
    <m/>
    <x v="1"/>
    <s v="janeiro"/>
    <x v="0"/>
  </r>
  <r>
    <n v="306"/>
    <s v="REBOQUE JULIETA"/>
    <n v="217"/>
    <x v="1"/>
    <s v="9APR074206P000014"/>
    <n v="2006"/>
    <n v="100050"/>
    <n v="1437516"/>
    <n v="32"/>
    <s v="CD SUL CCH"/>
    <n v="5"/>
    <s v="TRANSPORTE"/>
    <n v="128"/>
    <x v="1"/>
    <d v="2025-02-24T00:00:00"/>
    <s v="Segunda-Feira"/>
    <s v="M2502-10190"/>
    <n v="56822"/>
    <n v="100050"/>
    <s v="CD SUL LOGISTICA LTDA"/>
    <n v="1"/>
    <s v="5402026 / TAXAS E IMPOSTOS"/>
    <n v="109.27"/>
    <n v="109.27"/>
    <n v="109.27"/>
    <n v="6000"/>
    <n v="0"/>
    <n v="0"/>
    <n v="0"/>
    <n v="43.75"/>
    <n v="240581"/>
    <s v="ABRAO LIMA DOS SANTOS"/>
    <n v="136817"/>
    <s v="DETRAN"/>
    <m/>
    <x v="1"/>
    <s v="fevereiro"/>
    <x v="0"/>
  </r>
  <r>
    <n v="983"/>
    <s v="VW/8.150 DELIVERY PLUS"/>
    <n v="387"/>
    <x v="2"/>
    <s v="9533A52P7CR223584"/>
    <n v="2011"/>
    <n v="100050"/>
    <n v="1424248"/>
    <n v="32"/>
    <s v="CD SUL CCH"/>
    <n v="5"/>
    <s v="TRANSPORTE"/>
    <n v="1"/>
    <x v="2"/>
    <d v="2024-12-23T00:00:00"/>
    <s v="Segunda-Feira"/>
    <s v="Arquivo: 65766_20241223F.TXT Linha: 0003"/>
    <n v="444195"/>
    <n v="100050"/>
    <s v="CD SUL LOGISTICA LTDA"/>
    <n v="117.14"/>
    <s v="10002 / COMBUSTIVEL OLEO DIESE"/>
    <n v="681.77"/>
    <n v="5.82"/>
    <n v="681.77"/>
    <n v="3500"/>
    <n v="0"/>
    <n v="15"/>
    <n v="60"/>
    <n v="29.19"/>
    <n v="157378"/>
    <s v="RAFAEL CONCEICAO DO AMARAL"/>
    <n v="193510"/>
    <s v="COML BUFFON COMB E TRANSPS LTDA"/>
    <m/>
    <x v="2"/>
    <s v="dezembro"/>
    <x v="1"/>
  </r>
  <r>
    <n v="983"/>
    <s v="VW/8.150 DELIVERY PLUS"/>
    <n v="387"/>
    <x v="2"/>
    <s v="9533A52P7CR223584"/>
    <n v="2011"/>
    <n v="100050"/>
    <n v="1424687"/>
    <n v="32"/>
    <s v="CD SUL CCH"/>
    <n v="5"/>
    <s v="TRANSPORTE"/>
    <n v="1"/>
    <x v="2"/>
    <d v="2024-12-30T00:00:00"/>
    <s v="Segunda-Feira"/>
    <s v="Arquivo: 65766_20241230F.TXT Linha: 0004"/>
    <n v="444648"/>
    <n v="100050"/>
    <s v="CD SUL LOGISTICA LTDA"/>
    <n v="79.69"/>
    <s v="10002 / COMBUSTIVEL OLEO DIESE"/>
    <n v="509.28"/>
    <n v="6.391"/>
    <n v="509.28"/>
    <n v="3500"/>
    <n v="0"/>
    <n v="15"/>
    <n v="60"/>
    <n v="29.19"/>
    <n v="157378"/>
    <s v="RAFAEL CONCEICAO DO AMARAL"/>
    <n v="235651"/>
    <s v="COML BUFFON COMB E TRANSPS LTDA"/>
    <m/>
    <x v="2"/>
    <s v="dezembro"/>
    <x v="1"/>
  </r>
  <r>
    <n v="983"/>
    <s v="VW/8.150 DELIVERY PLUS"/>
    <n v="387"/>
    <x v="2"/>
    <s v="9533A52P7CR223584"/>
    <n v="2011"/>
    <n v="100050"/>
    <n v="1424702"/>
    <n v="32"/>
    <s v="CD SUL CCH"/>
    <n v="5"/>
    <s v="TRANSPORTE"/>
    <n v="1"/>
    <x v="2"/>
    <d v="2025-01-02T00:00:00"/>
    <s v="Quinta-Feira"/>
    <s v="Arquivo: 65766_20250102F.TXT Linha: 0003"/>
    <n v="445298"/>
    <n v="100050"/>
    <s v="CD SUL LOGISTICA LTDA"/>
    <n v="112.93"/>
    <s v="10002 / COMBUSTIVEL OLEO DIESE"/>
    <n v="657.26"/>
    <n v="5.82"/>
    <n v="657.26"/>
    <n v="3500"/>
    <n v="0"/>
    <n v="15"/>
    <n v="60"/>
    <n v="29.19"/>
    <n v="157378"/>
    <s v="RAFAEL CONCEICAO DO AMARAL"/>
    <n v="111366"/>
    <s v="COMERCIAL BUFFON COMBUSTIVEIS E TRANSPORTES LIMITADA"/>
    <m/>
    <x v="2"/>
    <s v="janeiro"/>
    <x v="0"/>
  </r>
  <r>
    <n v="983"/>
    <s v="VW/8.150 DELIVERY PLUS"/>
    <n v="387"/>
    <x v="2"/>
    <s v="9533A52P7CR223584"/>
    <n v="2011"/>
    <n v="100050"/>
    <n v="1429679"/>
    <n v="32"/>
    <s v="CD SUL CCH"/>
    <n v="5"/>
    <s v="TRANSPORTE"/>
    <n v="1"/>
    <x v="2"/>
    <d v="2025-01-17T00:00:00"/>
    <s v="Sexta-Feira"/>
    <s v="Arquivo: 65766_20250117F.TXT Linha: 0006"/>
    <n v="445776"/>
    <n v="100050"/>
    <s v="CD SUL LOGISTICA LTDA"/>
    <n v="86.33"/>
    <s v="10002 / COMBUSTIVEL OLEO DIESE"/>
    <n v="498.13"/>
    <n v="5.77"/>
    <n v="498.13"/>
    <n v="3500"/>
    <n v="0"/>
    <n v="15"/>
    <n v="60"/>
    <n v="29.19"/>
    <n v="157378"/>
    <s v="RAFAEL CONCEICAO DO AMARAL"/>
    <n v="102051"/>
    <s v="COML BUFFON COMB E TRANSPS LTDA"/>
    <m/>
    <x v="2"/>
    <s v="janeiro"/>
    <x v="0"/>
  </r>
  <r>
    <n v="983"/>
    <s v="VW/8.150 DELIVERY PLUS"/>
    <n v="387"/>
    <x v="2"/>
    <s v="9533A52P7CR223584"/>
    <n v="2011"/>
    <n v="100050"/>
    <n v="1429782"/>
    <n v="32"/>
    <s v="CD SUL CCH"/>
    <n v="5"/>
    <s v="TRANSPORTE"/>
    <n v="1"/>
    <x v="2"/>
    <d v="2025-01-23T00:00:00"/>
    <s v="Quinta-Feira"/>
    <s v="Arquivo: 65766_20250123F.TXT Linha: 0004"/>
    <n v="446455"/>
    <n v="100050"/>
    <s v="CD SUL LOGISTICA LTDA"/>
    <n v="118.14"/>
    <s v="10002 / COMBUSTIVEL OLEO DIESE"/>
    <n v="681.63"/>
    <n v="5.77"/>
    <n v="681.63"/>
    <n v="3500"/>
    <n v="0"/>
    <n v="15"/>
    <n v="60"/>
    <n v="29.19"/>
    <n v="157378"/>
    <s v="RAFAEL CONCEICAO DO AMARAL"/>
    <n v="111369"/>
    <s v="COML BUFFON COMB E TRANSPS LTDA"/>
    <m/>
    <x v="2"/>
    <s v="janeiro"/>
    <x v="0"/>
  </r>
  <r>
    <n v="983"/>
    <s v="VW/8.150 DELIVERY PLUS"/>
    <n v="387"/>
    <x v="2"/>
    <s v="9533A52P7CR223584"/>
    <n v="2011"/>
    <n v="100050"/>
    <n v="1437725"/>
    <n v="32"/>
    <s v="CD SUL CCH"/>
    <n v="5"/>
    <s v="TRANSPORTE"/>
    <n v="1"/>
    <x v="2"/>
    <d v="2025-01-28T00:00:00"/>
    <s v="Terça-Feira"/>
    <s v="Arquivo: 65766_20250128F.TXT Linha: 0004"/>
    <n v="447102"/>
    <n v="100050"/>
    <s v="CD SUL LOGISTICA LTDA"/>
    <n v="94.5"/>
    <s v="10002 / COMBUSTIVEL OLEO DIESE"/>
    <n v="545.25"/>
    <n v="5.77"/>
    <n v="545.25"/>
    <n v="3500"/>
    <n v="0"/>
    <n v="15"/>
    <n v="60"/>
    <n v="29.19"/>
    <n v="157378"/>
    <s v="RAFAEL CONCEICAO DO AMARAL"/>
    <n v="111367"/>
    <s v="COMERCIAL BUFFON COMBUSTIVEIS E TRANSPORTES LIMITADA"/>
    <m/>
    <x v="2"/>
    <s v="janeiro"/>
    <x v="0"/>
  </r>
  <r>
    <n v="983"/>
    <s v="VW/8.150 DELIVERY PLUS"/>
    <n v="387"/>
    <x v="2"/>
    <s v="9533A52P7CR223584"/>
    <n v="2011"/>
    <n v="100050"/>
    <n v="1437734"/>
    <n v="32"/>
    <s v="CD SUL CCH"/>
    <n v="5"/>
    <s v="TRANSPORTE"/>
    <n v="1"/>
    <x v="2"/>
    <d v="2025-01-29T00:00:00"/>
    <s v="Quarta-Feira"/>
    <s v="Arquivo: 65766_20250129F.TXT Linha: 0003"/>
    <n v="447769"/>
    <n v="100050"/>
    <s v="CD SUL LOGISTICA LTDA"/>
    <n v="108.42"/>
    <s v="10002 / COMBUSTIVEL OLEO DIESE"/>
    <n v="625.58000000000004"/>
    <n v="5.77"/>
    <n v="625.58000000000004"/>
    <n v="3500"/>
    <n v="0"/>
    <n v="15"/>
    <n v="60"/>
    <n v="29.19"/>
    <n v="157378"/>
    <s v="RAFAEL CONCEICAO DO AMARAL"/>
    <n v="102051"/>
    <s v="COML BUFFON COMB E TRANSPS LTDA"/>
    <m/>
    <x v="2"/>
    <s v="janeiro"/>
    <x v="0"/>
  </r>
  <r>
    <n v="983"/>
    <s v="VW/8.150 DELIVERY PLUS"/>
    <n v="387"/>
    <x v="2"/>
    <s v="9533A52P7CR223584"/>
    <n v="2011"/>
    <n v="100050"/>
    <n v="1437821"/>
    <n v="32"/>
    <s v="CD SUL CCH"/>
    <n v="5"/>
    <s v="TRANSPORTE"/>
    <n v="1"/>
    <x v="2"/>
    <d v="2025-02-04T00:00:00"/>
    <s v="Terça-Feira"/>
    <s v="Arquivo: 65766_20250204F.TXT Linha: 0006"/>
    <n v="448561"/>
    <n v="100050"/>
    <s v="CD SUL LOGISTICA LTDA"/>
    <n v="62.44"/>
    <s v="10002 / COMBUSTIVEL OLEO DIESE"/>
    <n v="380.23"/>
    <n v="6.09"/>
    <n v="380.23"/>
    <n v="3500"/>
    <n v="0"/>
    <n v="15"/>
    <n v="60"/>
    <n v="29.19"/>
    <n v="157378"/>
    <s v="RAFAEL CONCEICAO DO AMARAL"/>
    <n v="111369"/>
    <s v="COML BUFFON COMB E TRANSPS LTDA"/>
    <m/>
    <x v="2"/>
    <s v="fevereiro"/>
    <x v="0"/>
  </r>
  <r>
    <n v="983"/>
    <s v="VW/8.150 DELIVERY PLUS"/>
    <n v="387"/>
    <x v="2"/>
    <s v="9533A52P7CR223584"/>
    <n v="2011"/>
    <n v="100050"/>
    <n v="1437911"/>
    <n v="32"/>
    <s v="CD SUL CCH"/>
    <n v="5"/>
    <s v="TRANSPORTE"/>
    <n v="1"/>
    <x v="2"/>
    <d v="2025-02-07T00:00:00"/>
    <s v="Sexta-Feira"/>
    <s v="Arquivo: 65766_20250207F.TXT Linha: 0006"/>
    <n v="449044"/>
    <n v="100050"/>
    <s v="CD SUL LOGISTICA LTDA"/>
    <n v="64.930000000000007"/>
    <s v="10002 / COMBUSTIVEL OLEO DIESE"/>
    <n v="395.43"/>
    <n v="6.09"/>
    <n v="395.43"/>
    <n v="3500"/>
    <n v="0"/>
    <n v="15"/>
    <n v="60"/>
    <n v="29.19"/>
    <n v="157378"/>
    <s v="RAFAEL CONCEICAO DO AMARAL"/>
    <n v="111369"/>
    <s v="COML BUFFON COMB E TRANSPS LTDA"/>
    <m/>
    <x v="2"/>
    <s v="fevereiro"/>
    <x v="0"/>
  </r>
  <r>
    <n v="983"/>
    <s v="VW/8.150 DELIVERY PLUS"/>
    <n v="387"/>
    <x v="2"/>
    <s v="9533A52P7CR223584"/>
    <n v="2011"/>
    <n v="100050"/>
    <n v="1438232"/>
    <n v="32"/>
    <s v="CD SUL CCH"/>
    <n v="5"/>
    <s v="TRANSPORTE"/>
    <n v="1"/>
    <x v="2"/>
    <d v="2025-02-12T00:00:00"/>
    <s v="Quarta-Feira"/>
    <s v="Arquivo: 65766_20250212F.TXT Linha: 0003"/>
    <n v="449536"/>
    <n v="100050"/>
    <s v="CD SUL LOGISTICA LTDA"/>
    <n v="77.58"/>
    <s v="10002 / COMBUSTIVEL OLEO DIESE"/>
    <n v="472.42"/>
    <n v="6.0890000000000004"/>
    <n v="472.42"/>
    <n v="3500"/>
    <n v="0"/>
    <n v="15"/>
    <n v="60"/>
    <n v="29.19"/>
    <n v="157378"/>
    <s v="RAFAEL CONCEICAO DO AMARAL"/>
    <n v="111369"/>
    <s v="COML BUFFON COMB E TRANSPS LTDA"/>
    <m/>
    <x v="2"/>
    <s v="fevereiro"/>
    <x v="0"/>
  </r>
  <r>
    <n v="1026"/>
    <s v="VW/19.330E DC (EURO V)"/>
    <n v="429"/>
    <x v="3"/>
    <s v="9536Y8271CR244215"/>
    <n v="2012"/>
    <n v="100050"/>
    <n v="1423986"/>
    <n v="32"/>
    <s v="CD SUL CCH"/>
    <n v="5"/>
    <s v="TRANSPORTE"/>
    <n v="1"/>
    <x v="2"/>
    <d v="2024-12-10T00:00:00"/>
    <s v="Terça-Feira"/>
    <s v="Arquivo: 65766_20241210F.TXT Linha: 0001"/>
    <n v="826352"/>
    <n v="100050"/>
    <s v="CD SUL LOGISTICA LTDA"/>
    <n v="24.61"/>
    <s v="10003 / ADITIVO ARLA"/>
    <n v="90.81"/>
    <n v="3.69"/>
    <n v="90.81"/>
    <n v="25000"/>
    <n v="0"/>
    <n v="15"/>
    <n v="60"/>
    <n v="94.03"/>
    <n v="266328"/>
    <s v="FABIO GOMES FERREIRA"/>
    <n v="111366"/>
    <s v="COMERCIAL BUFFON COMBUSTIVEIS E TRANSPORTES LIMITADA"/>
    <m/>
    <x v="0"/>
    <s v="dezembro"/>
    <x v="1"/>
  </r>
  <r>
    <n v="1026"/>
    <s v="VW/19.330E DC (EURO V)"/>
    <n v="429"/>
    <x v="3"/>
    <s v="9536Y8271CR244215"/>
    <n v="2012"/>
    <n v="100050"/>
    <n v="1423987"/>
    <n v="32"/>
    <s v="CD SUL CCH"/>
    <n v="5"/>
    <s v="TRANSPORTE"/>
    <n v="1"/>
    <x v="2"/>
    <d v="2024-12-10T00:00:00"/>
    <s v="Terça-Feira"/>
    <s v="Arquivo: 65766_20241210F.TXT Linha: 0002"/>
    <n v="826352"/>
    <n v="100050"/>
    <s v="CD SUL LOGISTICA LTDA"/>
    <n v="245"/>
    <s v="10002 / COMBUSTIVEL OLEO DIESE"/>
    <n v="1450.41"/>
    <n v="5.92"/>
    <n v="1450.41"/>
    <n v="25000"/>
    <n v="0"/>
    <n v="15"/>
    <n v="60"/>
    <n v="94.03"/>
    <n v="266328"/>
    <s v="FABIO GOMES FERREIRA"/>
    <n v="111366"/>
    <s v="COMERCIAL BUFFON COMBUSTIVEIS E TRANSPORTES LIMITADA"/>
    <m/>
    <x v="0"/>
    <s v="dezembro"/>
    <x v="1"/>
  </r>
  <r>
    <n v="1026"/>
    <s v="VW/19.330E DC (EURO V)"/>
    <n v="429"/>
    <x v="3"/>
    <s v="9536Y8271CR244215"/>
    <n v="2012"/>
    <n v="100050"/>
    <n v="1424058"/>
    <n v="32"/>
    <s v="CD SUL CCH"/>
    <n v="5"/>
    <s v="TRANSPORTE"/>
    <n v="1"/>
    <x v="2"/>
    <d v="2024-12-13T00:00:00"/>
    <s v="Sexta-Feira"/>
    <s v="Arquivo: 65766_20241213F.TXT Linha: 0001"/>
    <n v="826429"/>
    <n v="100050"/>
    <s v="CD SUL LOGISTICA LTDA"/>
    <n v="132.62"/>
    <s v="10002 / COMBUSTIVEL OLEO DIESE"/>
    <n v="785.08"/>
    <n v="5.92"/>
    <n v="785.08"/>
    <n v="25000"/>
    <n v="0"/>
    <n v="15"/>
    <n v="60"/>
    <n v="94.03"/>
    <n v="266328"/>
    <s v="FABIO GOMES FERREIRA"/>
    <n v="111367"/>
    <s v="COMERCIAL BUFFON COMBUSTIVEIS E TRANSPORTES LIMITADA"/>
    <m/>
    <x v="0"/>
    <s v="dezembro"/>
    <x v="1"/>
  </r>
  <r>
    <n v="1026"/>
    <s v="VW/19.330E DC (EURO V)"/>
    <n v="429"/>
    <x v="3"/>
    <s v="9536Y8271CR244215"/>
    <n v="2012"/>
    <n v="100050"/>
    <n v="1424139"/>
    <n v="32"/>
    <s v="CD SUL CCH"/>
    <n v="5"/>
    <s v="TRANSPORTE"/>
    <n v="1"/>
    <x v="2"/>
    <d v="2024-12-17T00:00:00"/>
    <s v="Terça-Feira"/>
    <s v="Arquivo: 65766_20241217F.TXT Linha: 0001"/>
    <n v="827772"/>
    <n v="100050"/>
    <s v="CD SUL LOGISTICA LTDA"/>
    <n v="227.87"/>
    <s v="10002 / COMBUSTIVEL OLEO DIESE"/>
    <n v="1326.21"/>
    <n v="5.82"/>
    <n v="1326.21"/>
    <n v="25000"/>
    <n v="0"/>
    <n v="15"/>
    <n v="60"/>
    <n v="94.03"/>
    <n v="266328"/>
    <s v="FABIO GOMES FERREIRA"/>
    <n v="111366"/>
    <s v="COMERCIAL BUFFON COMBUSTIVEIS E TRANSPORTES LIMITADA"/>
    <m/>
    <x v="0"/>
    <s v="dezembro"/>
    <x v="1"/>
  </r>
  <r>
    <n v="1026"/>
    <s v="VW/19.330E DC (EURO V)"/>
    <n v="429"/>
    <x v="3"/>
    <s v="9536Y8271CR244215"/>
    <n v="2012"/>
    <n v="100050"/>
    <n v="1424140"/>
    <n v="32"/>
    <s v="CD SUL CCH"/>
    <n v="5"/>
    <s v="TRANSPORTE"/>
    <n v="1"/>
    <x v="2"/>
    <d v="2024-12-17T00:00:00"/>
    <s v="Terça-Feira"/>
    <s v="Arquivo: 65766_20241217F.TXT Linha: 0002"/>
    <n v="827145"/>
    <n v="100050"/>
    <s v="CD SUL LOGISTICA LTDA"/>
    <n v="267.26"/>
    <s v="10002 / COMBUSTIVEL OLEO DIESE"/>
    <n v="1555.47"/>
    <n v="5.82"/>
    <n v="1555.47"/>
    <n v="25000"/>
    <n v="0"/>
    <n v="15"/>
    <n v="60"/>
    <n v="94.03"/>
    <n v="266328"/>
    <s v="FABIO GOMES FERREIRA"/>
    <n v="111367"/>
    <s v="COMERCIAL BUFFON COMBUSTIVEIS E TRANSPORTES LIMITADA"/>
    <m/>
    <x v="0"/>
    <s v="dezembro"/>
    <x v="1"/>
  </r>
  <r>
    <n v="1026"/>
    <s v="VW/19.330E DC (EURO V)"/>
    <n v="429"/>
    <x v="3"/>
    <s v="9536Y8271CR244215"/>
    <n v="2012"/>
    <n v="100050"/>
    <n v="1424212"/>
    <n v="32"/>
    <s v="CD SUL CCH"/>
    <n v="5"/>
    <s v="TRANSPORTE"/>
    <n v="1"/>
    <x v="2"/>
    <d v="2024-12-20T00:00:00"/>
    <s v="Sexta-Feira"/>
    <s v="Arquivo: 65766_20241220F.TXT Linha: 0001"/>
    <n v="828156"/>
    <n v="100050"/>
    <s v="CD SUL LOGISTICA LTDA"/>
    <n v="150"/>
    <s v="10002 / COMBUSTIVEL OLEO DIESE"/>
    <n v="888"/>
    <n v="5.92"/>
    <n v="888"/>
    <n v="25000"/>
    <n v="0"/>
    <n v="15"/>
    <n v="60"/>
    <n v="94.03"/>
    <n v="266328"/>
    <s v="FABIO GOMES FERREIRA"/>
    <n v="207410"/>
    <s v="COML BUFFON COMB E TRANSPS LTDA"/>
    <m/>
    <x v="0"/>
    <s v="dezembro"/>
    <x v="1"/>
  </r>
  <r>
    <n v="1026"/>
    <s v="VW/19.330E DC (EURO V)"/>
    <n v="429"/>
    <x v="3"/>
    <s v="9536Y8271CR244215"/>
    <n v="2012"/>
    <n v="100050"/>
    <n v="1424246"/>
    <n v="32"/>
    <s v="CD SUL CCH"/>
    <n v="5"/>
    <s v="TRANSPORTE"/>
    <n v="1"/>
    <x v="2"/>
    <d v="2024-12-23T00:00:00"/>
    <s v="Segunda-Feira"/>
    <s v="Arquivo: 65766_20241223F.TXT Linha: 0001"/>
    <n v="828799"/>
    <n v="100050"/>
    <s v="CD SUL LOGISTICA LTDA"/>
    <n v="270.68"/>
    <s v="10002 / COMBUSTIVEL OLEO DIESE"/>
    <n v="1602.42"/>
    <n v="5.92"/>
    <n v="1602.42"/>
    <n v="25000"/>
    <n v="0"/>
    <n v="15"/>
    <n v="60"/>
    <n v="94.03"/>
    <n v="266328"/>
    <s v="FABIO GOMES FERREIRA"/>
    <n v="277935"/>
    <s v="COMERCIAL BUFFON COMBUSTIVEIS E TRANSPORTES LIMITADA"/>
    <m/>
    <x v="0"/>
    <s v="dezembro"/>
    <x v="1"/>
  </r>
  <r>
    <n v="1026"/>
    <s v="VW/19.330E DC (EURO V)"/>
    <n v="429"/>
    <x v="3"/>
    <s v="9536Y8271CR244215"/>
    <n v="2012"/>
    <n v="100050"/>
    <n v="1424639"/>
    <n v="32"/>
    <s v="CD SUL CCH"/>
    <n v="5"/>
    <s v="TRANSPORTE"/>
    <n v="1"/>
    <x v="2"/>
    <d v="2024-12-26T00:00:00"/>
    <s v="Quinta-Feira"/>
    <s v="Arquivo: 65766_20241226F.TXT Linha: 0001"/>
    <n v="829312"/>
    <n v="100050"/>
    <s v="CD SUL LOGISTICA LTDA"/>
    <n v="222.66"/>
    <s v="10002 / COMBUSTIVEL OLEO DIESE"/>
    <n v="1318.14"/>
    <n v="5.92"/>
    <n v="1318.14"/>
    <n v="25000"/>
    <n v="0"/>
    <n v="15"/>
    <n v="60"/>
    <n v="94.03"/>
    <n v="266328"/>
    <s v="FABIO GOMES FERREIRA"/>
    <n v="238614"/>
    <s v="COMERCIAL BUFFON COMBUSTIVEIS E TRANSPORTES LIMITADA"/>
    <m/>
    <x v="0"/>
    <s v="dezembro"/>
    <x v="1"/>
  </r>
  <r>
    <n v="1026"/>
    <s v="VW/19.330E DC (EURO V)"/>
    <n v="429"/>
    <x v="3"/>
    <s v="9536Y8271CR244215"/>
    <n v="2012"/>
    <n v="100050"/>
    <n v="1424659"/>
    <n v="32"/>
    <s v="CD SUL CCH"/>
    <n v="5"/>
    <s v="TRANSPORTE"/>
    <n v="1"/>
    <x v="2"/>
    <d v="2024-12-27T00:00:00"/>
    <s v="Sexta-Feira"/>
    <s v="Arquivo: 65766_20241227F.TXT Linha: 0001"/>
    <n v="830021"/>
    <n v="100050"/>
    <s v="CD SUL LOGISTICA LTDA"/>
    <n v="250.17"/>
    <s v="10002 / COMBUSTIVEL OLEO DIESE"/>
    <n v="1481.01"/>
    <n v="5.92"/>
    <n v="1481.01"/>
    <n v="25000"/>
    <n v="0"/>
    <n v="15"/>
    <n v="60"/>
    <n v="94.03"/>
    <n v="266328"/>
    <s v="FABIO GOMES FERREIRA"/>
    <n v="111366"/>
    <s v="COMERCIAL BUFFON COMBUSTIVEIS E TRANSPORTES LIMITADA"/>
    <m/>
    <x v="0"/>
    <s v="dezembro"/>
    <x v="1"/>
  </r>
  <r>
    <n v="1026"/>
    <s v="VW/19.330E DC (EURO V)"/>
    <n v="429"/>
    <x v="3"/>
    <s v="9536Y8271CR244215"/>
    <n v="2012"/>
    <n v="100050"/>
    <n v="1424684"/>
    <n v="32"/>
    <s v="CD SUL CCH"/>
    <n v="5"/>
    <s v="TRANSPORTE"/>
    <n v="1"/>
    <x v="2"/>
    <d v="2024-12-30T00:00:00"/>
    <s v="Segunda-Feira"/>
    <s v="Arquivo: 65766_20241230F.TXT Linha: 0001"/>
    <n v="830650"/>
    <n v="100050"/>
    <s v="CD SUL LOGISTICA LTDA"/>
    <n v="231"/>
    <s v="10002 / COMBUSTIVEL OLEO DIESE"/>
    <n v="1367.52"/>
    <n v="5.92"/>
    <n v="1367.52"/>
    <n v="25000"/>
    <n v="0"/>
    <n v="15"/>
    <n v="60"/>
    <n v="94.03"/>
    <n v="266328"/>
    <s v="FABIO GOMES FERREIRA"/>
    <n v="111366"/>
    <s v="COMERCIAL BUFFON COMBUSTIVEIS E TRANSPORTES LIMITADA"/>
    <m/>
    <x v="0"/>
    <s v="dezembro"/>
    <x v="1"/>
  </r>
  <r>
    <n v="1026"/>
    <s v="VW/19.330E DC (EURO V)"/>
    <n v="429"/>
    <x v="3"/>
    <s v="9536Y8271CR244215"/>
    <n v="2012"/>
    <n v="100050"/>
    <n v="1424742"/>
    <n v="32"/>
    <s v="CD SUL CCH"/>
    <n v="5"/>
    <s v="TRANSPORTE"/>
    <n v="1"/>
    <x v="2"/>
    <d v="2025-01-07T00:00:00"/>
    <s v="Terça-Feira"/>
    <s v="Arquivo: 65766_20250107F.TXT Linha: 0001"/>
    <n v="831233"/>
    <n v="100050"/>
    <s v="CD SUL LOGISTICA LTDA"/>
    <n v="247.03"/>
    <s v="10002 / COMBUSTIVEL OLEO DIESE"/>
    <n v="1462.42"/>
    <n v="5.92"/>
    <n v="1462.42"/>
    <n v="25000"/>
    <n v="0"/>
    <n v="15"/>
    <n v="60"/>
    <n v="94.03"/>
    <n v="266328"/>
    <s v="FABIO GOMES FERREIRA"/>
    <n v="238614"/>
    <s v="COMERCIAL BUFFON COMBUSTIVEIS E TRANSPORTES LIMITADA"/>
    <m/>
    <x v="0"/>
    <s v="janeiro"/>
    <x v="0"/>
  </r>
  <r>
    <n v="1026"/>
    <s v="VW/19.330E DC (EURO V)"/>
    <n v="429"/>
    <x v="3"/>
    <s v="9536Y8271CR244215"/>
    <n v="2012"/>
    <n v="100050"/>
    <n v="1429547"/>
    <n v="32"/>
    <s v="CD SUL CCH"/>
    <n v="5"/>
    <s v="TRANSPORTE"/>
    <n v="1"/>
    <x v="2"/>
    <d v="2025-01-10T00:00:00"/>
    <s v="Sexta-Feira"/>
    <s v="Arquivo: 65766_20250110F.TXT Linha: 0001"/>
    <n v="831776"/>
    <n v="100050"/>
    <s v="CD SUL LOGISTICA LTDA"/>
    <n v="204.01"/>
    <s v="10002 / COMBUSTIVEL OLEO DIESE"/>
    <n v="1166.93"/>
    <n v="5.72"/>
    <n v="1166.93"/>
    <n v="25000"/>
    <n v="0"/>
    <n v="15"/>
    <n v="60"/>
    <n v="94.03"/>
    <n v="266328"/>
    <s v="FABIO GOMES FERREIRA"/>
    <n v="238614"/>
    <s v="COMERCIAL BUFFON COMBUSTIVEIS E TRANSPORTES LIMITADA"/>
    <m/>
    <x v="0"/>
    <s v="janeiro"/>
    <x v="0"/>
  </r>
  <r>
    <n v="1026"/>
    <s v="VW/19.330E DC (EURO V)"/>
    <n v="429"/>
    <x v="3"/>
    <s v="9536Y8271CR244215"/>
    <n v="2012"/>
    <n v="100050"/>
    <n v="1429619"/>
    <n v="32"/>
    <s v="CD SUL CCH"/>
    <n v="5"/>
    <s v="TRANSPORTE"/>
    <n v="1"/>
    <x v="2"/>
    <d v="2025-01-15T00:00:00"/>
    <s v="Quarta-Feira"/>
    <s v="Arquivo: 65766_20250115F.TXT Linha: 0001"/>
    <n v="832301"/>
    <n v="100050"/>
    <s v="CD SUL LOGISTICA LTDA"/>
    <n v="157.01"/>
    <s v="10002 / COMBUSTIVEL OLEO DIESE"/>
    <n v="898.09"/>
    <n v="5.72"/>
    <n v="898.09"/>
    <n v="25000"/>
    <n v="0"/>
    <n v="15"/>
    <n v="60"/>
    <n v="94.03"/>
    <n v="266328"/>
    <s v="FABIO GOMES FERREIRA"/>
    <n v="280550"/>
    <s v="COMERCIAL BUFFON COMBUSTIVEIS E TRANSPORTES LIMITADA"/>
    <m/>
    <x v="0"/>
    <s v="janeiro"/>
    <x v="0"/>
  </r>
  <r>
    <n v="1026"/>
    <s v="VW/19.330E DC (EURO V)"/>
    <n v="429"/>
    <x v="3"/>
    <s v="9536Y8271CR244215"/>
    <n v="2012"/>
    <n v="100050"/>
    <n v="1429674"/>
    <n v="32"/>
    <s v="CD SUL CCH"/>
    <n v="5"/>
    <s v="TRANSPORTE"/>
    <n v="1"/>
    <x v="2"/>
    <d v="2025-01-17T00:00:00"/>
    <s v="Sexta-Feira"/>
    <s v="Arquivo: 65766_20250117F.TXT Linha: 0001"/>
    <n v="832829"/>
    <n v="100050"/>
    <s v="CD SUL LOGISTICA LTDA"/>
    <n v="179.89"/>
    <s v="10002 / COMBUSTIVEL OLEO DIESE"/>
    <n v="1055.95"/>
    <n v="5.87"/>
    <n v="1055.95"/>
    <n v="25000"/>
    <n v="0"/>
    <n v="15"/>
    <n v="60"/>
    <n v="94.03"/>
    <n v="266328"/>
    <s v="FABIO GOMES FERREIRA"/>
    <n v="277935"/>
    <s v="COMERCIAL BUFFON COMBUSTIVEIS E TRANSPORTES LIMITADA"/>
    <m/>
    <x v="0"/>
    <s v="janeiro"/>
    <x v="0"/>
  </r>
  <r>
    <n v="1026"/>
    <s v="VW/19.330E DC (EURO V)"/>
    <n v="429"/>
    <x v="3"/>
    <s v="9536Y8271CR244215"/>
    <n v="2012"/>
    <n v="100050"/>
    <n v="1429756"/>
    <n v="32"/>
    <s v="CD SUL CCH"/>
    <n v="5"/>
    <s v="TRANSPORTE"/>
    <n v="1"/>
    <x v="2"/>
    <d v="2025-01-22T00:00:00"/>
    <s v="Quarta-Feira"/>
    <s v="Arquivo: 65766_20250122F.TXT Linha: 0001"/>
    <n v="833547"/>
    <n v="100050"/>
    <s v="CD SUL LOGISTICA LTDA"/>
    <n v="28.78"/>
    <s v="10003 / ADITIVO ARLA"/>
    <n v="106.2"/>
    <n v="3.69"/>
    <n v="106.2"/>
    <n v="25000"/>
    <n v="0"/>
    <n v="15"/>
    <n v="60"/>
    <n v="94.03"/>
    <n v="266328"/>
    <s v="FABIO GOMES FERREIRA"/>
    <n v="111367"/>
    <s v="COMERCIAL BUFFON COMBUSTIVEIS E TRANSPORTES LIMITADA"/>
    <m/>
    <x v="0"/>
    <s v="janeiro"/>
    <x v="0"/>
  </r>
  <r>
    <n v="1026"/>
    <s v="VW/19.330E DC (EURO V)"/>
    <n v="429"/>
    <x v="3"/>
    <s v="9536Y8271CR244215"/>
    <n v="2012"/>
    <n v="100050"/>
    <n v="1429757"/>
    <n v="32"/>
    <s v="CD SUL CCH"/>
    <n v="5"/>
    <s v="TRANSPORTE"/>
    <n v="1"/>
    <x v="2"/>
    <d v="2025-01-22T00:00:00"/>
    <s v="Quarta-Feira"/>
    <s v="Arquivo: 65766_20250122F.TXT Linha: 0002"/>
    <n v="833547"/>
    <n v="100050"/>
    <s v="CD SUL LOGISTICA LTDA"/>
    <n v="237.3"/>
    <s v="10002 / COMBUSTIVEL OLEO DIESE"/>
    <n v="1392.96"/>
    <n v="5.87"/>
    <n v="1392.96"/>
    <n v="25000"/>
    <n v="0"/>
    <n v="15"/>
    <n v="60"/>
    <n v="94.03"/>
    <n v="266328"/>
    <s v="FABIO GOMES FERREIRA"/>
    <n v="111367"/>
    <s v="COMERCIAL BUFFON COMBUSTIVEIS E TRANSPORTES LIMITADA"/>
    <m/>
    <x v="0"/>
    <s v="janeiro"/>
    <x v="0"/>
  </r>
  <r>
    <n v="1026"/>
    <s v="VW/19.330E DC (EURO V)"/>
    <n v="429"/>
    <x v="3"/>
    <s v="9536Y8271CR244215"/>
    <n v="2012"/>
    <n v="100050"/>
    <n v="1429791"/>
    <n v="32"/>
    <s v="CD SUL CCH"/>
    <n v="5"/>
    <s v="TRANSPORTE"/>
    <n v="1"/>
    <x v="2"/>
    <d v="2025-01-24T00:00:00"/>
    <s v="Sexta-Feira"/>
    <s v="Arquivo: 65766_20250124F.TXT Linha: 0001"/>
    <n v="834394"/>
    <n v="100050"/>
    <s v="CD SUL LOGISTICA LTDA"/>
    <n v="302.83"/>
    <s v="10002 / COMBUSTIVEL OLEO DIESE"/>
    <n v="1950.23"/>
    <n v="6.44"/>
    <n v="1950.23"/>
    <n v="25000"/>
    <n v="0"/>
    <n v="15"/>
    <n v="60"/>
    <n v="94.03"/>
    <n v="266328"/>
    <s v="FABIO GOMES FERREIRA"/>
    <n v="277935"/>
    <s v="COMERCIAL BUFFON COMBUSTIVEIS E TRANSPORTES LIMITADA"/>
    <m/>
    <x v="0"/>
    <s v="janeiro"/>
    <x v="0"/>
  </r>
  <r>
    <n v="1026"/>
    <s v="VW/19.330E DC (EURO V)"/>
    <n v="429"/>
    <x v="3"/>
    <s v="9536Y8271CR244215"/>
    <n v="2012"/>
    <n v="100050"/>
    <n v="1437696"/>
    <n v="32"/>
    <s v="CD SUL CCH"/>
    <n v="5"/>
    <s v="TRANSPORTE"/>
    <n v="1"/>
    <x v="2"/>
    <d v="2025-01-27T00:00:00"/>
    <s v="Segunda-Feira"/>
    <s v="Arquivo: 65766_20250127F.TXT Linha: 0001"/>
    <n v="835020"/>
    <n v="100050"/>
    <s v="CD SUL LOGISTICA LTDA"/>
    <n v="21.59"/>
    <s v="10003 / ADITIVO ARLA"/>
    <n v="79.650000000000006"/>
    <n v="3.6890000000000001"/>
    <n v="79.650000000000006"/>
    <n v="25000"/>
    <n v="0"/>
    <n v="15"/>
    <n v="60"/>
    <n v="94.03"/>
    <n v="266328"/>
    <s v="FABIO GOMES FERREIRA"/>
    <n v="111367"/>
    <s v="COMERCIAL BUFFON COMBUSTIVEIS E TRANSPORTES LIMITADA"/>
    <m/>
    <x v="0"/>
    <s v="janeiro"/>
    <x v="0"/>
  </r>
  <r>
    <n v="1026"/>
    <s v="VW/19.330E DC (EURO V)"/>
    <n v="429"/>
    <x v="3"/>
    <s v="9536Y8271CR244215"/>
    <n v="2012"/>
    <n v="100050"/>
    <n v="1437697"/>
    <n v="32"/>
    <s v="CD SUL CCH"/>
    <n v="5"/>
    <s v="TRANSPORTE"/>
    <n v="1"/>
    <x v="2"/>
    <d v="2025-01-27T00:00:00"/>
    <s v="Segunda-Feira"/>
    <s v="Arquivo: 65766_20250127F.TXT Linha: 0002"/>
    <n v="835020"/>
    <n v="100050"/>
    <s v="CD SUL LOGISTICA LTDA"/>
    <n v="180.38"/>
    <s v="10002 / COMBUSTIVEL OLEO DIESE"/>
    <n v="1058.8499999999999"/>
    <n v="5.87"/>
    <n v="1058.8499999999999"/>
    <n v="25000"/>
    <n v="0"/>
    <n v="15"/>
    <n v="60"/>
    <n v="94.03"/>
    <n v="266328"/>
    <s v="FABIO GOMES FERREIRA"/>
    <n v="111367"/>
    <s v="COMERCIAL BUFFON COMBUSTIVEIS E TRANSPORTES LIMITADA"/>
    <m/>
    <x v="0"/>
    <s v="janeiro"/>
    <x v="0"/>
  </r>
  <r>
    <n v="1026"/>
    <s v="VW/19.330E DC (EURO V)"/>
    <n v="429"/>
    <x v="3"/>
    <s v="9536Y8271CR244215"/>
    <n v="2012"/>
    <n v="100050"/>
    <n v="1437795"/>
    <n v="32"/>
    <s v="CD SUL CCH"/>
    <n v="5"/>
    <s v="TRANSPORTE"/>
    <n v="1"/>
    <x v="2"/>
    <d v="2025-01-31T00:00:00"/>
    <s v="Sexta-Feira"/>
    <s v="Arquivo: 65766_20250131F.TXT Linha: 0001"/>
    <n v="835817"/>
    <n v="100050"/>
    <s v="CD SUL LOGISTICA LTDA"/>
    <n v="308.89999999999998"/>
    <s v="10002 / COMBUSTIVEL OLEO DIESE"/>
    <n v="1813.23"/>
    <n v="5.87"/>
    <n v="1813.23"/>
    <n v="25000"/>
    <n v="0"/>
    <n v="15"/>
    <n v="60"/>
    <n v="94.03"/>
    <n v="266328"/>
    <s v="FABIO GOMES FERREIRA"/>
    <n v="207410"/>
    <s v="COML BUFFON COMB E TRANSPS LTDA"/>
    <m/>
    <x v="0"/>
    <s v="janeiro"/>
    <x v="0"/>
  </r>
  <r>
    <n v="1026"/>
    <s v="VW/19.330E DC (EURO V)"/>
    <n v="429"/>
    <x v="3"/>
    <s v="9536Y8271CR244215"/>
    <n v="2012"/>
    <n v="100050"/>
    <n v="1437816"/>
    <n v="32"/>
    <s v="CD SUL CCH"/>
    <n v="5"/>
    <s v="TRANSPORTE"/>
    <n v="1"/>
    <x v="2"/>
    <d v="2025-02-04T00:00:00"/>
    <s v="Terça-Feira"/>
    <s v="Arquivo: 65766_20250204F.TXT Linha: 0001"/>
    <n v="836401"/>
    <n v="100050"/>
    <s v="CD SUL LOGISTICA LTDA"/>
    <n v="23"/>
    <s v="10003 / ADITIVO ARLA"/>
    <n v="84.88"/>
    <n v="3.69"/>
    <n v="84.88"/>
    <n v="25000"/>
    <n v="0"/>
    <n v="15"/>
    <n v="60"/>
    <n v="94.03"/>
    <n v="266328"/>
    <s v="FABIO GOMES FERREIRA"/>
    <n v="111367"/>
    <s v="COMERCIAL BUFFON COMBUSTIVEIS E TRANSPORTES LIMITADA"/>
    <m/>
    <x v="0"/>
    <s v="fevereiro"/>
    <x v="0"/>
  </r>
  <r>
    <n v="1026"/>
    <s v="VW/19.330E DC (EURO V)"/>
    <n v="429"/>
    <x v="3"/>
    <s v="9536Y8271CR244215"/>
    <n v="2012"/>
    <n v="100050"/>
    <n v="1437817"/>
    <n v="32"/>
    <s v="CD SUL CCH"/>
    <n v="5"/>
    <s v="TRANSPORTE"/>
    <n v="1"/>
    <x v="2"/>
    <d v="2025-02-04T00:00:00"/>
    <s v="Terça-Feira"/>
    <s v="Arquivo: 65766_20250204F.TXT Linha: 0002"/>
    <n v="836401"/>
    <n v="100050"/>
    <s v="CD SUL LOGISTICA LTDA"/>
    <n v="188.29"/>
    <s v="10002 / COMBUSTIVEL OLEO DIESE"/>
    <n v="1165.54"/>
    <n v="6.19"/>
    <n v="1165.54"/>
    <n v="25000"/>
    <n v="0"/>
    <n v="15"/>
    <n v="60"/>
    <n v="94.03"/>
    <n v="266328"/>
    <s v="FABIO GOMES FERREIRA"/>
    <n v="111367"/>
    <s v="COMERCIAL BUFFON COMBUSTIVEIS E TRANSPORTES LIMITADA"/>
    <m/>
    <x v="0"/>
    <s v="fevereiro"/>
    <x v="0"/>
  </r>
  <r>
    <n v="1026"/>
    <s v="VW/19.330E DC (EURO V)"/>
    <n v="429"/>
    <x v="3"/>
    <s v="9536Y8271CR244215"/>
    <n v="2012"/>
    <n v="100050"/>
    <n v="1437871"/>
    <n v="32"/>
    <s v="CD SUL CCH"/>
    <n v="5"/>
    <s v="TRANSPORTE"/>
    <n v="1"/>
    <x v="2"/>
    <d v="2025-02-05T00:00:00"/>
    <s v="Quarta-Feira"/>
    <s v="Arquivo: 65766_20250205F.TXT Linha: 0001"/>
    <n v="837128"/>
    <n v="100050"/>
    <s v="CD SUL LOGISTICA LTDA"/>
    <n v="255.01"/>
    <s v="10002 / COMBUSTIVEL OLEO DIESE"/>
    <n v="1578.53"/>
    <n v="6.19"/>
    <n v="1578.53"/>
    <n v="25000"/>
    <n v="0"/>
    <n v="15"/>
    <n v="60"/>
    <n v="94.03"/>
    <n v="266328"/>
    <s v="FABIO GOMES FERREIRA"/>
    <n v="111369"/>
    <s v="COML BUFFON COMB E TRANSPS LTDA"/>
    <m/>
    <x v="0"/>
    <s v="fevereiro"/>
    <x v="0"/>
  </r>
  <r>
    <n v="1026"/>
    <s v="VW/19.330E DC (EURO V)"/>
    <n v="429"/>
    <x v="3"/>
    <s v="9536Y8271CR244215"/>
    <n v="2012"/>
    <n v="100050"/>
    <n v="1437906"/>
    <n v="32"/>
    <s v="CD SUL CCH"/>
    <n v="5"/>
    <s v="TRANSPORTE"/>
    <n v="1"/>
    <x v="2"/>
    <d v="2025-02-07T00:00:00"/>
    <s v="Sexta-Feira"/>
    <s v="Arquivo: 65766_20250207F.TXT Linha: 0001"/>
    <n v="837779"/>
    <n v="100050"/>
    <s v="CD SUL LOGISTICA LTDA"/>
    <n v="247.97"/>
    <s v="10002 / COMBUSTIVEL OLEO DIESE"/>
    <n v="1534.93"/>
    <n v="6.19"/>
    <n v="1534.93"/>
    <n v="25000"/>
    <n v="0"/>
    <n v="15"/>
    <n v="60"/>
    <n v="94.03"/>
    <n v="266328"/>
    <s v="FABIO GOMES FERREIRA"/>
    <n v="237039"/>
    <s v="COML BUFFON COMB E TRANSPS LTDA"/>
    <m/>
    <x v="0"/>
    <s v="fevereiro"/>
    <x v="0"/>
  </r>
  <r>
    <n v="1026"/>
    <s v="VW/19.330E DC (EURO V)"/>
    <n v="429"/>
    <x v="3"/>
    <s v="9536Y8271CR244215"/>
    <n v="2012"/>
    <n v="100050"/>
    <n v="1437947"/>
    <n v="32"/>
    <s v="CD SUL CCH"/>
    <n v="5"/>
    <s v="TRANSPORTE"/>
    <n v="1"/>
    <x v="2"/>
    <d v="2025-02-08T00:00:00"/>
    <s v="Sábado"/>
    <s v="Arquivo: 65766_20250208F.TXT Linha: 0001"/>
    <n v="838420"/>
    <n v="100050"/>
    <s v="CD SUL LOGISTICA LTDA"/>
    <n v="33.44"/>
    <s v="10003 / ADITIVO ARLA"/>
    <n v="113.36"/>
    <n v="3.39"/>
    <n v="113.36"/>
    <n v="25000"/>
    <n v="0"/>
    <n v="15"/>
    <n v="60"/>
    <n v="94.03"/>
    <n v="266328"/>
    <s v="FABIO GOMES FERREIRA"/>
    <m/>
    <m/>
    <m/>
    <x v="0"/>
    <s v="fevereiro"/>
    <x v="0"/>
  </r>
  <r>
    <n v="1026"/>
    <s v="VW/19.330E DC (EURO V)"/>
    <n v="429"/>
    <x v="3"/>
    <s v="9536Y8271CR244215"/>
    <n v="2012"/>
    <n v="100050"/>
    <n v="1437948"/>
    <n v="32"/>
    <s v="CD SUL CCH"/>
    <n v="5"/>
    <s v="TRANSPORTE"/>
    <n v="1"/>
    <x v="2"/>
    <d v="2025-02-08T00:00:00"/>
    <s v="Sábado"/>
    <s v="Arquivo: 65766_20250208F.TXT Linha: 0002"/>
    <n v="838420"/>
    <n v="100050"/>
    <s v="CD SUL LOGISTICA LTDA"/>
    <n v="259.32"/>
    <s v="10002 / COMBUSTIVEL OLEO DIESE"/>
    <n v="1729.66"/>
    <n v="6.67"/>
    <n v="1729.66"/>
    <n v="25000"/>
    <n v="0"/>
    <n v="15"/>
    <n v="60"/>
    <n v="94.03"/>
    <n v="266328"/>
    <s v="FABIO GOMES FERREIRA"/>
    <m/>
    <m/>
    <m/>
    <x v="0"/>
    <s v="fevereiro"/>
    <x v="0"/>
  </r>
  <r>
    <n v="1026"/>
    <s v="VW/19.330E DC (EURO V)"/>
    <n v="429"/>
    <x v="3"/>
    <s v="9536Y8271CR244215"/>
    <n v="2012"/>
    <n v="100050"/>
    <n v="1438220"/>
    <n v="32"/>
    <s v="CD SUL CCH"/>
    <n v="5"/>
    <s v="TRANSPORTE"/>
    <n v="1"/>
    <x v="2"/>
    <d v="2025-02-11T00:00:00"/>
    <s v="Terça-Feira"/>
    <s v="Arquivo: 65766_20250211F.TXT Linha: 0001"/>
    <n v="839097"/>
    <n v="100050"/>
    <s v="CD SUL LOGISTICA LTDA"/>
    <n v="240.03"/>
    <s v="10002 / COMBUSTIVEL OLEO DIESE"/>
    <n v="1485.79"/>
    <n v="6.19"/>
    <n v="1485.79"/>
    <n v="25000"/>
    <n v="0"/>
    <n v="15"/>
    <n v="60"/>
    <n v="94.03"/>
    <n v="266328"/>
    <s v="FABIO GOMES FERREIRA"/>
    <n v="237039"/>
    <s v="COML BUFFON COMB E TRANSPS LTDA"/>
    <m/>
    <x v="0"/>
    <s v="fevereiro"/>
    <x v="0"/>
  </r>
  <r>
    <n v="1026"/>
    <s v="VW/19.330E DC (EURO V)"/>
    <n v="429"/>
    <x v="3"/>
    <s v="9536Y8271CR244215"/>
    <n v="2012"/>
    <n v="100050"/>
    <n v="1438260"/>
    <n v="32"/>
    <s v="CD SUL CCH"/>
    <n v="5"/>
    <s v="TRANSPORTE"/>
    <n v="1"/>
    <x v="2"/>
    <d v="2025-02-13T00:00:00"/>
    <s v="Quinta-Feira"/>
    <s v="Arquivo: 65766_20250213F.TXT Linha: 0001"/>
    <n v="839903"/>
    <n v="100050"/>
    <s v="CD SUL LOGISTICA LTDA"/>
    <n v="22.75"/>
    <s v="10003 / ADITIVO ARLA"/>
    <n v="83.95"/>
    <n v="3.69"/>
    <n v="83.95"/>
    <n v="25000"/>
    <n v="0"/>
    <n v="15"/>
    <n v="60"/>
    <n v="94.03"/>
    <n v="266328"/>
    <s v="FABIO GOMES FERREIRA"/>
    <n v="338401"/>
    <s v="SIM REDE DE POSTOS LTDA"/>
    <m/>
    <x v="0"/>
    <s v="fevereiro"/>
    <x v="0"/>
  </r>
  <r>
    <n v="1026"/>
    <s v="VW/19.330E DC (EURO V)"/>
    <n v="429"/>
    <x v="3"/>
    <s v="9536Y8271CR244215"/>
    <n v="2012"/>
    <n v="100050"/>
    <n v="1438261"/>
    <n v="32"/>
    <s v="CD SUL CCH"/>
    <n v="5"/>
    <s v="TRANSPORTE"/>
    <n v="1"/>
    <x v="2"/>
    <d v="2025-02-13T00:00:00"/>
    <s v="Quinta-Feira"/>
    <s v="Arquivo: 65766_20250213F.TXT Linha: 0002"/>
    <n v="839903"/>
    <n v="100050"/>
    <s v="CD SUL LOGISTICA LTDA"/>
    <n v="275.67"/>
    <s v="10002 / COMBUSTIVEL OLEO DIESE"/>
    <n v="1858.02"/>
    <n v="6.74"/>
    <n v="1858.02"/>
    <n v="25000"/>
    <n v="0"/>
    <n v="15"/>
    <n v="60"/>
    <n v="94.03"/>
    <n v="266328"/>
    <s v="FABIO GOMES FERREIRA"/>
    <n v="338401"/>
    <s v="SIM REDE DE POSTOS LTDA"/>
    <m/>
    <x v="0"/>
    <s v="fevereiro"/>
    <x v="0"/>
  </r>
  <r>
    <n v="1026"/>
    <s v="VW/19.330E DC (EURO V)"/>
    <n v="429"/>
    <x v="3"/>
    <s v="9536Y8271CR244215"/>
    <n v="2012"/>
    <n v="100050"/>
    <n v="1438325"/>
    <n v="32"/>
    <s v="CD SUL CCH"/>
    <n v="5"/>
    <s v="TRANSPORTE"/>
    <n v="1"/>
    <x v="2"/>
    <d v="2025-02-16T00:00:00"/>
    <s v="Domingo"/>
    <s v="Arquivo: 65766_20250216F.TXT Linha: 0001"/>
    <n v="840747"/>
    <n v="100050"/>
    <s v="CD SUL LOGISTICA LTDA"/>
    <n v="317.83"/>
    <s v="10002 / COMBUSTIVEL OLEO DIESE"/>
    <n v="1967.36"/>
    <n v="6.19"/>
    <n v="1967.36"/>
    <n v="25000"/>
    <n v="0"/>
    <n v="15"/>
    <n v="60"/>
    <n v="94.03"/>
    <n v="266328"/>
    <s v="FABIO GOMES FERREIRA"/>
    <n v="193510"/>
    <s v="COML BUFFON COMB E TRANSPS LTDA"/>
    <m/>
    <x v="0"/>
    <s v="fevereiro"/>
    <x v="0"/>
  </r>
  <r>
    <n v="1026"/>
    <s v="VW/19.330E DC (EURO V)"/>
    <n v="429"/>
    <x v="3"/>
    <s v="9536Y8271CR244215"/>
    <n v="2012"/>
    <n v="100050"/>
    <n v="1438469"/>
    <n v="32"/>
    <s v="CD SUL CCH"/>
    <n v="5"/>
    <s v="TRANSPORTE"/>
    <n v="1"/>
    <x v="2"/>
    <d v="2025-02-23T00:00:00"/>
    <s v="Domingo"/>
    <s v="Arquivo: 65766_20250223F.TXT Linha: 0001"/>
    <n v="841422"/>
    <n v="100050"/>
    <s v="CD SUL LOGISTICA LTDA"/>
    <n v="265"/>
    <s v="10002 / COMBUSTIVEL OLEO DIESE"/>
    <n v="1640.36"/>
    <n v="6.19"/>
    <n v="1640.36"/>
    <n v="25000"/>
    <n v="0"/>
    <n v="15"/>
    <n v="60"/>
    <n v="94.03"/>
    <n v="266328"/>
    <s v="FABIO GOMES FERREIRA"/>
    <n v="111369"/>
    <s v="COML BUFFON COMB E TRANSPS LTDA"/>
    <m/>
    <x v="0"/>
    <s v="fevereiro"/>
    <x v="0"/>
  </r>
  <r>
    <n v="1026"/>
    <s v="VW/19.330E DC (EURO V)"/>
    <n v="429"/>
    <x v="3"/>
    <s v="9536Y8271CR244215"/>
    <n v="2012"/>
    <n v="100050"/>
    <n v="1441649"/>
    <n v="32"/>
    <s v="CD SUL CCH"/>
    <n v="5"/>
    <s v="TRANSPORTE"/>
    <n v="1"/>
    <x v="2"/>
    <d v="2025-02-25T00:00:00"/>
    <s v="Terça-Feira"/>
    <s v="Arquivo: 65766_20250225F.TXT Linha: 0001"/>
    <n v="842598"/>
    <n v="100050"/>
    <s v="CD SUL LOGISTICA LTDA"/>
    <n v="186.6"/>
    <s v="10002 / COMBUSTIVEL OLEO DIESE"/>
    <n v="1155.06"/>
    <n v="6.19"/>
    <n v="1155.06"/>
    <n v="25000"/>
    <n v="0"/>
    <n v="15"/>
    <n v="60"/>
    <n v="94.03"/>
    <n v="266328"/>
    <s v="FABIO GOMES FERREIRA"/>
    <n v="111366"/>
    <s v="COMERCIAL BUFFON COMBUSTIVEIS E TRANSPORTES LIMITADA"/>
    <m/>
    <x v="0"/>
    <s v="fevereiro"/>
    <x v="0"/>
  </r>
  <r>
    <n v="1026"/>
    <s v="VW/19.330E DC (EURO V)"/>
    <n v="429"/>
    <x v="3"/>
    <s v="9536Y8271CR244215"/>
    <n v="2012"/>
    <n v="100050"/>
    <n v="1441650"/>
    <n v="32"/>
    <s v="CD SUL CCH"/>
    <n v="5"/>
    <s v="TRANSPORTE"/>
    <n v="1"/>
    <x v="2"/>
    <d v="2025-02-25T00:00:00"/>
    <s v="Terça-Feira"/>
    <s v="Arquivo: 65766_20250225F.TXT Linha: 0002"/>
    <n v="842018"/>
    <n v="100050"/>
    <s v="CD SUL LOGISTICA LTDA"/>
    <n v="210.35"/>
    <s v="10002 / COMBUSTIVEL OLEO DIESE"/>
    <n v="1302.08"/>
    <n v="6.19"/>
    <n v="1302.08"/>
    <n v="25000"/>
    <n v="0"/>
    <n v="15"/>
    <n v="60"/>
    <n v="94.03"/>
    <n v="266328"/>
    <s v="FABIO GOMES FERREIRA"/>
    <n v="111369"/>
    <s v="COML BUFFON COMB E TRANSPS LTDA"/>
    <m/>
    <x v="0"/>
    <s v="fevereiro"/>
    <x v="0"/>
  </r>
  <r>
    <n v="1026"/>
    <s v="VW/19.330E DC (EURO V)"/>
    <n v="429"/>
    <x v="3"/>
    <s v="9536Y8271CR244215"/>
    <n v="2012"/>
    <n v="100050"/>
    <n v="1441661"/>
    <n v="32"/>
    <s v="CD SUL CCH"/>
    <n v="5"/>
    <s v="TRANSPORTE"/>
    <n v="1"/>
    <x v="2"/>
    <d v="2025-02-26T00:00:00"/>
    <s v="Quarta-Feira"/>
    <s v="Arquivo: 65766_20250226F.TXT Linha: 0001"/>
    <n v="843316"/>
    <n v="100050"/>
    <s v="CD SUL LOGISTICA LTDA"/>
    <n v="300"/>
    <s v="10002 / COMBUSTIVEL OLEO DIESE"/>
    <n v="2157"/>
    <n v="7.19"/>
    <n v="2157"/>
    <n v="25000"/>
    <n v="0"/>
    <n v="15"/>
    <n v="60"/>
    <n v="94.03"/>
    <n v="266328"/>
    <s v="FABIO GOMES FERREIRA"/>
    <n v="374804"/>
    <s v="SIM REDE DE POSTOS LTDA"/>
    <m/>
    <x v="0"/>
    <s v="fevereiro"/>
    <x v="0"/>
  </r>
  <r>
    <n v="1026"/>
    <s v="VW/19.330E DC (EURO V)"/>
    <n v="429"/>
    <x v="3"/>
    <s v="9536Y8271CR244215"/>
    <n v="2012"/>
    <n v="100050"/>
    <n v="1448970"/>
    <n v="32"/>
    <s v="CD SUL CCH"/>
    <n v="5"/>
    <s v="TRANSPORTE"/>
    <n v="1"/>
    <x v="2"/>
    <d v="2025-03-19T00:00:00"/>
    <s v="Quarta-Feira"/>
    <s v="Arquivo: 65766_20250319F.TXT Linha: 0001"/>
    <n v="844404"/>
    <n v="100050"/>
    <s v="CD SUL LOGISTICA LTDA"/>
    <n v="14.69"/>
    <s v="10003 / ADITIVO ARLA"/>
    <n v="54.19"/>
    <n v="3.6890000000000001"/>
    <n v="54.19"/>
    <n v="25000"/>
    <n v="0"/>
    <n v="15"/>
    <n v="60"/>
    <n v="94.03"/>
    <n v="266328"/>
    <s v="FABIO GOMES FERREIRA"/>
    <n v="111367"/>
    <s v="COMERCIAL BUFFON COMBUSTIVEIS E TRANSPORTES LIMITADA"/>
    <m/>
    <x v="0"/>
    <s v="março"/>
    <x v="0"/>
  </r>
  <r>
    <n v="1026"/>
    <s v="VW/19.330E DC (EURO V)"/>
    <n v="429"/>
    <x v="3"/>
    <s v="9536Y8271CR244215"/>
    <n v="2012"/>
    <n v="100050"/>
    <n v="1448971"/>
    <n v="32"/>
    <s v="CD SUL CCH"/>
    <n v="5"/>
    <s v="TRANSPORTE"/>
    <n v="1"/>
    <x v="2"/>
    <d v="2025-03-19T00:00:00"/>
    <s v="Quarta-Feira"/>
    <s v="Arquivo: 65766_20250319F.TXT Linha: 0002"/>
    <n v="844404"/>
    <n v="100050"/>
    <s v="CD SUL LOGISTICA LTDA"/>
    <n v="218.16"/>
    <s v="10002 / COMBUSTIVEL OLEO DIESE"/>
    <n v="1350.4"/>
    <n v="6.19"/>
    <n v="1350.4"/>
    <n v="25000"/>
    <n v="0"/>
    <n v="15"/>
    <n v="60"/>
    <n v="94.03"/>
    <n v="266328"/>
    <s v="FABIO GOMES FERREIRA"/>
    <n v="111367"/>
    <s v="COMERCIAL BUFFON COMBUSTIVEIS E TRANSPORTES LIMITADA"/>
    <m/>
    <x v="0"/>
    <s v="março"/>
    <x v="0"/>
  </r>
  <r>
    <n v="1026"/>
    <s v="VW/19.330E DC (EURO V)"/>
    <n v="429"/>
    <x v="3"/>
    <s v="9536Y8271CR244215"/>
    <n v="2012"/>
    <n v="100050"/>
    <n v="1448999"/>
    <n v="32"/>
    <s v="CD SUL CCH"/>
    <n v="5"/>
    <s v="TRANSPORTE"/>
    <n v="1"/>
    <x v="2"/>
    <d v="2025-03-20T00:00:00"/>
    <s v="Quinta-Feira"/>
    <s v="Arquivo: 65766_20250320F.TXT Linha: 0001"/>
    <n v="845666"/>
    <n v="100050"/>
    <s v="CD SUL LOGISTICA LTDA"/>
    <n v="275.99"/>
    <s v="10002 / COMBUSTIVEL OLEO DIESE"/>
    <n v="1708.38"/>
    <n v="6.19"/>
    <n v="1708.38"/>
    <n v="25000"/>
    <n v="0"/>
    <n v="15"/>
    <n v="60"/>
    <n v="94.03"/>
    <n v="266328"/>
    <s v="FABIO GOMES FERREIRA"/>
    <n v="111366"/>
    <s v="COMERCIAL BUFFON COMBUSTIVEIS E TRANSPORTES LIMITADA"/>
    <m/>
    <x v="0"/>
    <s v="março"/>
    <x v="0"/>
  </r>
  <r>
    <n v="1026"/>
    <s v="VW/19.330E DC (EURO V)"/>
    <n v="429"/>
    <x v="3"/>
    <s v="9536Y8271CR244215"/>
    <n v="2012"/>
    <n v="100050"/>
    <n v="1449000"/>
    <n v="32"/>
    <s v="CD SUL CCH"/>
    <n v="5"/>
    <s v="TRANSPORTE"/>
    <n v="1"/>
    <x v="2"/>
    <d v="2025-03-20T00:00:00"/>
    <s v="Quinta-Feira"/>
    <s v="Arquivo: 65766_20250320F.TXT Linha: 0002"/>
    <n v="844905"/>
    <n v="100050"/>
    <s v="CD SUL LOGISTICA LTDA"/>
    <n v="191.36"/>
    <s v="10002 / COMBUSTIVEL OLEO DIESE"/>
    <n v="1184.52"/>
    <n v="6.19"/>
    <n v="1184.52"/>
    <n v="25000"/>
    <n v="0"/>
    <n v="15"/>
    <n v="60"/>
    <n v="94.03"/>
    <n v="266328"/>
    <s v="FABIO GOMES FERREIRA"/>
    <n v="111367"/>
    <s v="COMERCIAL BUFFON COMBUSTIVEIS E TRANSPORTES LIMITADA"/>
    <m/>
    <x v="0"/>
    <s v="março"/>
    <x v="0"/>
  </r>
  <r>
    <n v="1026"/>
    <s v="VW/19.330E DC (EURO V)"/>
    <n v="429"/>
    <x v="3"/>
    <s v="9536Y8271CR244215"/>
    <n v="2012"/>
    <n v="100050"/>
    <n v="1449021"/>
    <n v="32"/>
    <s v="CD SUL CCH"/>
    <n v="5"/>
    <s v="TRANSPORTE"/>
    <n v="1"/>
    <x v="2"/>
    <d v="2025-03-21T00:00:00"/>
    <s v="Sexta-Feira"/>
    <s v="Arquivo: 65766_20250321F.TXT Linha: 0001"/>
    <n v="846218"/>
    <n v="100050"/>
    <s v="CD SUL LOGISTICA LTDA"/>
    <n v="203.71"/>
    <s v="10002 / COMBUSTIVEL OLEO DIESE"/>
    <n v="1260.97"/>
    <n v="6.19"/>
    <n v="1260.97"/>
    <n v="25000"/>
    <n v="0"/>
    <n v="15"/>
    <n v="60"/>
    <n v="94.03"/>
    <n v="266328"/>
    <s v="FABIO GOMES FERREIRA"/>
    <n v="111366"/>
    <s v="COMERCIAL BUFFON COMBUSTIVEIS E TRANSPORTES LIMITADA"/>
    <m/>
    <x v="0"/>
    <s v="março"/>
    <x v="0"/>
  </r>
  <r>
    <n v="1026"/>
    <s v="VW/19.330E DC (EURO V)"/>
    <n v="429"/>
    <x v="3"/>
    <s v="9536Y8271CR244215"/>
    <n v="2012"/>
    <n v="100050"/>
    <n v="1449071"/>
    <n v="32"/>
    <s v="CD SUL CCH"/>
    <n v="5"/>
    <s v="TRANSPORTE"/>
    <n v="1"/>
    <x v="2"/>
    <d v="2025-03-24T00:00:00"/>
    <s v="Segunda-Feira"/>
    <s v="Arquivo: 65766_20250324F.TXT Linha: 0001"/>
    <n v="846759"/>
    <n v="100050"/>
    <s v="CD SUL LOGISTICA LTDA"/>
    <n v="213.83"/>
    <s v="10002 / COMBUSTIVEL OLEO DIESE"/>
    <n v="1306.5"/>
    <n v="6.11"/>
    <n v="1306.5"/>
    <n v="25000"/>
    <n v="0"/>
    <n v="15"/>
    <n v="60"/>
    <n v="94.03"/>
    <n v="266328"/>
    <s v="FABIO GOMES FERREIRA"/>
    <n v="293046"/>
    <s v="DITRENTO POSTOS E LOGISTICA LTDA"/>
    <m/>
    <x v="0"/>
    <s v="março"/>
    <x v="0"/>
  </r>
  <r>
    <n v="1026"/>
    <s v="VW/19.330E DC (EURO V)"/>
    <n v="429"/>
    <x v="3"/>
    <s v="9536Y8271CR244215"/>
    <n v="2012"/>
    <n v="100050"/>
    <n v="1423516"/>
    <n v="32"/>
    <s v="CD SUL CCH"/>
    <n v="5"/>
    <s v="TRANSPORTE"/>
    <n v="4"/>
    <x v="0"/>
    <d v="2025-01-07T00:00:00"/>
    <s v="Terça-Feira"/>
    <s v="M2501-1593"/>
    <n v="825678"/>
    <n v="100050"/>
    <s v="CD SUL LOGISTICA LTDA"/>
    <n v="1"/>
    <s v="5402018 / DESPESA COM VEICULO"/>
    <n v="2"/>
    <n v="2"/>
    <n v="2"/>
    <n v="25000"/>
    <n v="0"/>
    <n v="15"/>
    <n v="60"/>
    <n v="94.03"/>
    <n v="266328"/>
    <s v="FABIO GOMES FERREIRA"/>
    <n v="340393"/>
    <s v="GVD MANUTENCAO CAMINHOES E COM DE PECAS LTDA"/>
    <m/>
    <x v="0"/>
    <s v="janeiro"/>
    <x v="0"/>
  </r>
  <r>
    <n v="1026"/>
    <s v="VW/19.330E DC (EURO V)"/>
    <n v="429"/>
    <x v="3"/>
    <s v="9536Y8271CR244215"/>
    <n v="2012"/>
    <n v="100050"/>
    <n v="1423516"/>
    <n v="32"/>
    <s v="CD SUL CCH"/>
    <n v="5"/>
    <s v="TRANSPORTE"/>
    <n v="4"/>
    <x v="0"/>
    <d v="2025-01-07T00:00:00"/>
    <s v="Terça-Feira"/>
    <s v="M2501-1593"/>
    <n v="825678"/>
    <n v="100050"/>
    <s v="CD SUL LOGISTICA LTDA"/>
    <n v="1"/>
    <s v="5402018 / DESPESA COM VEICULO"/>
    <n v="430"/>
    <n v="430"/>
    <n v="430"/>
    <n v="25000"/>
    <n v="0"/>
    <n v="15"/>
    <n v="60"/>
    <n v="94.03"/>
    <n v="266328"/>
    <s v="FABIO GOMES FERREIRA"/>
    <n v="340393"/>
    <s v="GVD MANUTENCAO CAMINHOES E COM DE PECAS LTDA"/>
    <m/>
    <x v="0"/>
    <s v="janeiro"/>
    <x v="0"/>
  </r>
  <r>
    <n v="1026"/>
    <s v="VW/19.330E DC (EURO V)"/>
    <n v="429"/>
    <x v="3"/>
    <s v="9536Y8271CR244215"/>
    <n v="2012"/>
    <n v="100050"/>
    <n v="1423517"/>
    <n v="32"/>
    <s v="CD SUL CCH"/>
    <n v="5"/>
    <s v="TRANSPORTE"/>
    <n v="4"/>
    <x v="0"/>
    <d v="2025-01-07T00:00:00"/>
    <s v="Terça-Feira"/>
    <s v="M2501-1593"/>
    <n v="825678"/>
    <n v="100050"/>
    <s v="CD SUL LOGISTICA LTDA"/>
    <n v="1"/>
    <s v="5402018 / DESPESA COM VEICULO"/>
    <n v="280"/>
    <n v="280"/>
    <n v="280"/>
    <n v="25000"/>
    <n v="0"/>
    <n v="15"/>
    <n v="60"/>
    <n v="94.03"/>
    <n v="266328"/>
    <s v="FABIO GOMES FERREIRA"/>
    <n v="340393"/>
    <s v="GVD MANUTENCAO CAMINHOES E COM DE PECAS LTDA"/>
    <m/>
    <x v="0"/>
    <s v="janeiro"/>
    <x v="0"/>
  </r>
  <r>
    <n v="1026"/>
    <s v="VW/19.330E DC (EURO V)"/>
    <n v="429"/>
    <x v="3"/>
    <s v="9536Y8271CR244215"/>
    <n v="2012"/>
    <n v="100050"/>
    <n v="1429159"/>
    <n v="32"/>
    <s v="CD SUL CCH"/>
    <n v="5"/>
    <s v="TRANSPORTE"/>
    <n v="4"/>
    <x v="0"/>
    <d v="2025-01-17T00:00:00"/>
    <s v="Sexta-Feira"/>
    <s v="M2501-6800"/>
    <n v="831233"/>
    <n v="100050"/>
    <s v="CD SUL LOGISTICA LTDA"/>
    <n v="1"/>
    <s v="5402018 / DESPESA COM VEICULO"/>
    <n v="630.44000000000005"/>
    <n v="630.44000000000005"/>
    <n v="630.44000000000005"/>
    <n v="25000"/>
    <n v="0"/>
    <n v="15"/>
    <n v="60"/>
    <n v="94.03"/>
    <n v="266328"/>
    <s v="FABIO GOMES FERREIRA"/>
    <n v="137001"/>
    <s v="PAMPEIRO CAMINHÕES E PEÇAS LTDA"/>
    <m/>
    <x v="0"/>
    <s v="janeiro"/>
    <x v="0"/>
  </r>
  <r>
    <n v="1026"/>
    <s v="VW/19.330E DC (EURO V)"/>
    <n v="429"/>
    <x v="3"/>
    <s v="9536Y8271CR244215"/>
    <n v="2012"/>
    <n v="100050"/>
    <n v="1429160"/>
    <n v="32"/>
    <s v="CD SUL CCH"/>
    <n v="5"/>
    <s v="TRANSPORTE"/>
    <n v="4"/>
    <x v="0"/>
    <d v="2025-01-17T00:00:00"/>
    <s v="Sexta-Feira"/>
    <s v="M2501-6800"/>
    <n v="831233"/>
    <n v="100050"/>
    <s v="CD SUL LOGISTICA LTDA"/>
    <n v="1"/>
    <s v="5402018 / DESPESA COM VEICULO"/>
    <n v="160"/>
    <n v="160"/>
    <n v="160"/>
    <n v="25000"/>
    <n v="0"/>
    <n v="15"/>
    <n v="60"/>
    <n v="94.03"/>
    <n v="266328"/>
    <s v="FABIO GOMES FERREIRA"/>
    <n v="137001"/>
    <s v="PAMPEIRO CAMINHÕES E PEÇAS LTDA"/>
    <m/>
    <x v="0"/>
    <s v="janeiro"/>
    <x v="0"/>
  </r>
  <r>
    <n v="1026"/>
    <s v="VW/19.330E DC (EURO V)"/>
    <n v="429"/>
    <x v="3"/>
    <s v="9536Y8271CR244215"/>
    <n v="2012"/>
    <n v="100050"/>
    <n v="1436782"/>
    <n v="32"/>
    <s v="CD SUL CCH"/>
    <n v="5"/>
    <s v="TRANSPORTE"/>
    <n v="4"/>
    <x v="0"/>
    <d v="2025-01-29T00:00:00"/>
    <s v="Quarta-Feira"/>
    <s v="M2502-9042"/>
    <n v="834394"/>
    <n v="100050"/>
    <s v="CD SUL LOGISTICA LTDA"/>
    <n v="1"/>
    <s v="5402018 / DESPESA COM VEICULO"/>
    <n v="214"/>
    <n v="214"/>
    <n v="214"/>
    <n v="25000"/>
    <n v="0"/>
    <n v="15"/>
    <n v="60"/>
    <n v="94.03"/>
    <n v="266328"/>
    <s v="FABIO GOMES FERREIRA"/>
    <n v="257870"/>
    <s v="BRAZ AUTO MECANICA LTDA"/>
    <m/>
    <x v="0"/>
    <s v="janeiro"/>
    <x v="0"/>
  </r>
  <r>
    <n v="1026"/>
    <s v="VW/19.330E DC (EURO V)"/>
    <n v="429"/>
    <x v="3"/>
    <s v="9536Y8271CR244215"/>
    <n v="2012"/>
    <n v="100050"/>
    <n v="1436059"/>
    <n v="32"/>
    <s v="CD SUL CCH"/>
    <n v="5"/>
    <s v="TRANSPORTE"/>
    <n v="4"/>
    <x v="0"/>
    <d v="2025-02-13T00:00:00"/>
    <s v="Quinta-Feira"/>
    <s v="M2502-6392"/>
    <n v="834394"/>
    <n v="100050"/>
    <s v="CD SUL LOGISTICA LTDA"/>
    <n v="1"/>
    <s v="OUTRAS DESPESAS"/>
    <n v="2"/>
    <n v="2"/>
    <n v="2"/>
    <n v="25000"/>
    <n v="0"/>
    <n v="15"/>
    <n v="60"/>
    <n v="94.03"/>
    <n v="266328"/>
    <s v="FABIO GOMES FERREIRA"/>
    <n v="340393"/>
    <s v="GVD MANUTENCAO CAMINHOES E COM DE PECAS LTDA"/>
    <m/>
    <x v="0"/>
    <s v="fevereiro"/>
    <x v="0"/>
  </r>
  <r>
    <n v="1026"/>
    <s v="VW/19.330E DC (EURO V)"/>
    <n v="429"/>
    <x v="3"/>
    <s v="9536Y8271CR244215"/>
    <n v="2012"/>
    <n v="100050"/>
    <n v="1436059"/>
    <n v="32"/>
    <s v="CD SUL CCH"/>
    <n v="5"/>
    <s v="TRANSPORTE"/>
    <n v="4"/>
    <x v="0"/>
    <d v="2025-02-13T00:00:00"/>
    <s v="Quinta-Feira"/>
    <s v="M2502-6392"/>
    <n v="834394"/>
    <n v="100050"/>
    <s v="CD SUL LOGISTICA LTDA"/>
    <n v="1"/>
    <s v="5402018 / DESPESA COM VEICULO"/>
    <n v="817.56"/>
    <n v="817.56"/>
    <n v="817.56"/>
    <n v="25000"/>
    <n v="0"/>
    <n v="15"/>
    <n v="60"/>
    <n v="94.03"/>
    <n v="266328"/>
    <s v="FABIO GOMES FERREIRA"/>
    <n v="340393"/>
    <s v="GVD MANUTENCAO CAMINHOES E COM DE PECAS LTDA"/>
    <m/>
    <x v="0"/>
    <s v="fevereiro"/>
    <x v="0"/>
  </r>
  <r>
    <n v="1026"/>
    <s v="VW/19.330E DC (EURO V)"/>
    <n v="429"/>
    <x v="3"/>
    <s v="9536Y8271CR244215"/>
    <n v="2012"/>
    <n v="100050"/>
    <n v="1436061"/>
    <n v="32"/>
    <s v="CD SUL CCH"/>
    <n v="5"/>
    <s v="TRANSPORTE"/>
    <n v="4"/>
    <x v="0"/>
    <d v="2025-02-13T00:00:00"/>
    <s v="Quinta-Feira"/>
    <s v="M2502-6392"/>
    <n v="834394"/>
    <n v="100050"/>
    <s v="CD SUL LOGISTICA LTDA"/>
    <n v="1"/>
    <s v="5402018 / DESPESA COM VEICULO"/>
    <n v="150"/>
    <n v="150"/>
    <n v="150"/>
    <n v="25000"/>
    <n v="0"/>
    <n v="15"/>
    <n v="60"/>
    <n v="94.03"/>
    <n v="266328"/>
    <s v="FABIO GOMES FERREIRA"/>
    <n v="340393"/>
    <s v="GVD MANUTENCAO CAMINHOES E COM DE PECAS LTDA"/>
    <m/>
    <x v="0"/>
    <s v="fevereiro"/>
    <x v="0"/>
  </r>
  <r>
    <n v="1026"/>
    <s v="VW/19.330E DC (EURO V)"/>
    <n v="429"/>
    <x v="3"/>
    <s v="9536Y8271CR244215"/>
    <n v="2012"/>
    <n v="100050"/>
    <n v="1436064"/>
    <n v="32"/>
    <s v="CD SUL CCH"/>
    <n v="5"/>
    <s v="TRANSPORTE"/>
    <n v="4"/>
    <x v="0"/>
    <d v="2025-02-13T00:00:00"/>
    <s v="Quinta-Feira"/>
    <s v="M2502-6403"/>
    <n v="834394"/>
    <n v="100050"/>
    <s v="CD SUL LOGISTICA LTDA"/>
    <n v="1"/>
    <s v="OUTRAS DESPESAS"/>
    <n v="2"/>
    <n v="2"/>
    <n v="2"/>
    <n v="25000"/>
    <n v="0"/>
    <n v="15"/>
    <n v="60"/>
    <n v="94.03"/>
    <n v="266328"/>
    <s v="FABIO GOMES FERREIRA"/>
    <n v="340393"/>
    <s v="GVD MANUTENCAO CAMINHOES E COM DE PECAS LTDA"/>
    <m/>
    <x v="0"/>
    <s v="fevereiro"/>
    <x v="0"/>
  </r>
  <r>
    <n v="1026"/>
    <s v="VW/19.330E DC (EURO V)"/>
    <n v="429"/>
    <x v="3"/>
    <s v="9536Y8271CR244215"/>
    <n v="2012"/>
    <n v="100050"/>
    <n v="1436064"/>
    <n v="32"/>
    <s v="CD SUL CCH"/>
    <n v="5"/>
    <s v="TRANSPORTE"/>
    <n v="4"/>
    <x v="0"/>
    <d v="2025-02-13T00:00:00"/>
    <s v="Quinta-Feira"/>
    <s v="M2502-6403"/>
    <n v="834394"/>
    <n v="100050"/>
    <s v="CD SUL LOGISTICA LTDA"/>
    <n v="1"/>
    <s v="5402018 / DESPESA COM VEICULO"/>
    <n v="586"/>
    <n v="586"/>
    <n v="586"/>
    <n v="25000"/>
    <n v="0"/>
    <n v="15"/>
    <n v="60"/>
    <n v="94.03"/>
    <n v="266328"/>
    <s v="FABIO GOMES FERREIRA"/>
    <n v="340393"/>
    <s v="GVD MANUTENCAO CAMINHOES E COM DE PECAS LTDA"/>
    <m/>
    <x v="0"/>
    <s v="fevereiro"/>
    <x v="0"/>
  </r>
  <r>
    <n v="1026"/>
    <s v="VW/19.330E DC (EURO V)"/>
    <n v="429"/>
    <x v="3"/>
    <s v="9536Y8271CR244215"/>
    <n v="2012"/>
    <n v="100050"/>
    <n v="1436068"/>
    <n v="32"/>
    <s v="CD SUL CCH"/>
    <n v="5"/>
    <s v="TRANSPORTE"/>
    <n v="4"/>
    <x v="0"/>
    <d v="2025-02-13T00:00:00"/>
    <s v="Quinta-Feira"/>
    <s v="M2502-6403"/>
    <n v="834394"/>
    <n v="100050"/>
    <s v="CD SUL LOGISTICA LTDA"/>
    <n v="1"/>
    <s v="5402018 / DESPESA COM VEICULO"/>
    <n v="150"/>
    <n v="150"/>
    <n v="150"/>
    <n v="25000"/>
    <n v="0"/>
    <n v="15"/>
    <n v="60"/>
    <n v="94.03"/>
    <n v="266328"/>
    <s v="FABIO GOMES FERREIRA"/>
    <n v="340393"/>
    <s v="GVD MANUTENCAO CAMINHOES E COM DE PECAS LTDA"/>
    <m/>
    <x v="0"/>
    <s v="fevereiro"/>
    <x v="0"/>
  </r>
  <r>
    <n v="1026"/>
    <s v="VW/19.330E DC (EURO V)"/>
    <n v="429"/>
    <x v="3"/>
    <s v="9536Y8271CR244215"/>
    <n v="2012"/>
    <n v="100050"/>
    <n v="1442574"/>
    <n v="32"/>
    <s v="CD SUL CCH"/>
    <n v="5"/>
    <s v="TRANSPORTE"/>
    <n v="4"/>
    <x v="0"/>
    <d v="2025-03-11T00:00:00"/>
    <s v="Terça-Feira"/>
    <s v="M2503-5320"/>
    <n v="843316"/>
    <n v="100050"/>
    <s v="CD SUL LOGISTICA LTDA"/>
    <n v="1"/>
    <s v="10046 / DESCARGAS / CHAPAS"/>
    <n v="4164"/>
    <n v="4164"/>
    <n v="4164"/>
    <n v="25000"/>
    <n v="0"/>
    <n v="15"/>
    <n v="60"/>
    <n v="94.03"/>
    <n v="266328"/>
    <s v="FABIO GOMES FERREIRA"/>
    <n v="279192"/>
    <s v="ATUAL PNEUS COMERCIO E RECAPAGEM LTDA"/>
    <m/>
    <x v="0"/>
    <s v="março"/>
    <x v="0"/>
  </r>
  <r>
    <n v="1026"/>
    <s v="VW/19.330E DC (EURO V)"/>
    <n v="429"/>
    <x v="3"/>
    <s v="9536Y8271CR244215"/>
    <n v="2012"/>
    <n v="100050"/>
    <n v="1459550"/>
    <n v="32"/>
    <s v="CD SUL CCH"/>
    <n v="5"/>
    <s v="TRANSPORTE"/>
    <n v="4"/>
    <x v="0"/>
    <d v="2025-03-17T00:00:00"/>
    <s v="Segunda-Feira"/>
    <s v="M2504-9837"/>
    <n v="846759"/>
    <n v="100050"/>
    <s v="CD SUL LOGISTICA LTDA"/>
    <n v="1"/>
    <s v="5402018 / DESPESA COM VEICULO"/>
    <n v="2737"/>
    <n v="2737"/>
    <n v="2737"/>
    <n v="25000"/>
    <n v="0"/>
    <n v="15"/>
    <n v="60"/>
    <n v="94.03"/>
    <n v="266328"/>
    <s v="FABIO GOMES FERREIRA"/>
    <n v="340393"/>
    <s v="GVD MANUTENCAO CAMINHOES E COM DE PECAS LTDA"/>
    <m/>
    <x v="0"/>
    <s v="março"/>
    <x v="0"/>
  </r>
  <r>
    <n v="1026"/>
    <s v="VW/19.330E DC (EURO V)"/>
    <n v="429"/>
    <x v="3"/>
    <s v="9536Y8271CR244215"/>
    <n v="2012"/>
    <n v="100050"/>
    <n v="1459551"/>
    <n v="32"/>
    <s v="CD SUL CCH"/>
    <n v="5"/>
    <s v="TRANSPORTE"/>
    <n v="4"/>
    <x v="0"/>
    <d v="2025-03-17T00:00:00"/>
    <s v="Segunda-Feira"/>
    <s v="M2504-9837"/>
    <n v="846759"/>
    <n v="100050"/>
    <s v="CD SUL LOGISTICA LTDA"/>
    <n v="1"/>
    <s v="5402018 / DESPESA COM VEICULO"/>
    <n v="1398"/>
    <n v="1398"/>
    <n v="1398"/>
    <n v="25000"/>
    <n v="0"/>
    <n v="15"/>
    <n v="60"/>
    <n v="94.03"/>
    <n v="266328"/>
    <s v="FABIO GOMES FERREIRA"/>
    <n v="340393"/>
    <s v="GVD MANUTENCAO CAMINHOES E COM DE PECAS LTDA"/>
    <m/>
    <x v="0"/>
    <s v="março"/>
    <x v="0"/>
  </r>
  <r>
    <n v="1026"/>
    <s v="VW/19.330E DC (EURO V)"/>
    <n v="429"/>
    <x v="3"/>
    <s v="9536Y8271CR244215"/>
    <n v="2012"/>
    <n v="100050"/>
    <n v="1449456"/>
    <n v="32"/>
    <s v="CD SUL CCH"/>
    <n v="5"/>
    <s v="TRANSPORTE"/>
    <n v="4"/>
    <x v="0"/>
    <d v="2025-03-24T00:00:00"/>
    <s v="Segunda-Feira"/>
    <s v="M2504-967"/>
    <n v="846759"/>
    <n v="100050"/>
    <s v="CD SUL LOGISTICA LTDA"/>
    <n v="1"/>
    <s v="5402018 / DESPESA COM VEICULO"/>
    <n v="520"/>
    <n v="520"/>
    <n v="520"/>
    <n v="25000"/>
    <n v="0"/>
    <n v="15"/>
    <n v="60"/>
    <n v="94.03"/>
    <n v="266328"/>
    <s v="FABIO GOMES FERREIRA"/>
    <n v="375956"/>
    <s v="CUNHA &amp; D.F.HUMBERTO LTDA."/>
    <m/>
    <x v="0"/>
    <s v="março"/>
    <x v="0"/>
  </r>
  <r>
    <n v="1026"/>
    <s v="VW/19.330E DC (EURO V)"/>
    <n v="429"/>
    <x v="3"/>
    <s v="9536Y8271CR244215"/>
    <n v="2012"/>
    <n v="100050"/>
    <n v="1449706"/>
    <n v="32"/>
    <s v="CD SUL CCH"/>
    <n v="5"/>
    <s v="TRANSPORTE"/>
    <n v="4"/>
    <x v="0"/>
    <d v="2025-03-25T00:00:00"/>
    <s v="Terça-Feira"/>
    <s v="M2504-1233"/>
    <n v="846759"/>
    <n v="100050"/>
    <s v="CD SUL LOGISTICA LTDA"/>
    <n v="1"/>
    <s v="5402018 / DESPESA COM VEICULO"/>
    <n v="2692.3"/>
    <n v="2692.3"/>
    <n v="2692.3"/>
    <n v="25000"/>
    <n v="0"/>
    <n v="15"/>
    <n v="60"/>
    <n v="94.03"/>
    <n v="266328"/>
    <s v="FABIO GOMES FERREIRA"/>
    <n v="383271"/>
    <s v="RUBENS DIESEL MECANICA LTDA"/>
    <m/>
    <x v="0"/>
    <s v="março"/>
    <x v="0"/>
  </r>
  <r>
    <n v="1026"/>
    <s v="VW/19.330E DC (EURO V)"/>
    <n v="429"/>
    <x v="3"/>
    <s v="9536Y8271CR244215"/>
    <n v="2012"/>
    <n v="100050"/>
    <n v="1449707"/>
    <n v="32"/>
    <s v="CD SUL CCH"/>
    <n v="5"/>
    <s v="TRANSPORTE"/>
    <n v="4"/>
    <x v="0"/>
    <d v="2025-03-25T00:00:00"/>
    <s v="Terça-Feira"/>
    <s v="M2504-1233"/>
    <n v="846759"/>
    <n v="100050"/>
    <s v="CD SUL LOGISTICA LTDA"/>
    <n v="1"/>
    <s v="5402018 / DESPESA COM VEICULO"/>
    <n v="840"/>
    <n v="840"/>
    <n v="840"/>
    <n v="25000"/>
    <n v="0"/>
    <n v="15"/>
    <n v="60"/>
    <n v="94.03"/>
    <n v="266328"/>
    <s v="FABIO GOMES FERREIRA"/>
    <n v="383271"/>
    <s v="RUBENS DIESEL MECANICA LTDA"/>
    <m/>
    <x v="0"/>
    <s v="março"/>
    <x v="0"/>
  </r>
  <r>
    <n v="1026"/>
    <s v="VW/19.330E DC (EURO V)"/>
    <n v="429"/>
    <x v="3"/>
    <s v="9536Y8271CR244215"/>
    <n v="2012"/>
    <n v="100050"/>
    <n v="1458389"/>
    <n v="32"/>
    <s v="CD SUL CCH"/>
    <n v="5"/>
    <s v="TRANSPORTE"/>
    <n v="4"/>
    <x v="0"/>
    <d v="2025-03-31T00:00:00"/>
    <s v="Segunda-Feira"/>
    <s v="M2504-7850"/>
    <n v="846759"/>
    <n v="100050"/>
    <s v="CD SUL LOGISTICA LTDA"/>
    <n v="1"/>
    <s v="5402018 / DESPESA COM VEICULO"/>
    <n v="458.24"/>
    <n v="458.24"/>
    <n v="458.24"/>
    <n v="25000"/>
    <n v="0"/>
    <n v="15"/>
    <n v="60"/>
    <n v="94.03"/>
    <n v="266328"/>
    <s v="FABIO GOMES FERREIRA"/>
    <n v="388772"/>
    <s v="CANOAS DIESEL LTDA"/>
    <m/>
    <x v="0"/>
    <s v="março"/>
    <x v="0"/>
  </r>
  <r>
    <n v="1026"/>
    <s v="VW/19.330E DC (EURO V)"/>
    <n v="429"/>
    <x v="3"/>
    <s v="9536Y8271CR244215"/>
    <n v="2012"/>
    <n v="100050"/>
    <n v="1458390"/>
    <n v="32"/>
    <s v="CD SUL CCH"/>
    <n v="5"/>
    <s v="TRANSPORTE"/>
    <n v="4"/>
    <x v="0"/>
    <d v="2025-03-31T00:00:00"/>
    <s v="Segunda-Feira"/>
    <s v="M2504-7850"/>
    <n v="846759"/>
    <n v="100050"/>
    <s v="CD SUL LOGISTICA LTDA"/>
    <n v="1"/>
    <s v="5402018 / DESPESA COM VEICULO"/>
    <n v="868"/>
    <n v="868"/>
    <n v="868"/>
    <n v="25000"/>
    <n v="0"/>
    <n v="15"/>
    <n v="60"/>
    <n v="94.03"/>
    <n v="266328"/>
    <s v="FABIO GOMES FERREIRA"/>
    <n v="388772"/>
    <s v="CANOAS DIESEL LTDA"/>
    <m/>
    <x v="0"/>
    <s v="março"/>
    <x v="0"/>
  </r>
  <r>
    <n v="1026"/>
    <s v="VW/19.330E DC (EURO V)"/>
    <n v="429"/>
    <x v="3"/>
    <s v="9536Y8271CR244215"/>
    <n v="2012"/>
    <n v="100050"/>
    <n v="1459548"/>
    <n v="32"/>
    <s v="CD SUL CCH"/>
    <n v="5"/>
    <s v="TRANSPORTE"/>
    <n v="4"/>
    <x v="0"/>
    <d v="2025-04-04T00:00:00"/>
    <s v="Sexta-Feira"/>
    <s v="M2504-9844"/>
    <n v="846759"/>
    <n v="100050"/>
    <s v="CD SUL LOGISTICA LTDA"/>
    <n v="1"/>
    <s v="5402018 / DESPESA COM VEICULO"/>
    <n v="1200"/>
    <n v="1200"/>
    <n v="1200"/>
    <n v="25000"/>
    <n v="0"/>
    <n v="15"/>
    <n v="60"/>
    <n v="94.03"/>
    <n v="266328"/>
    <s v="FABIO GOMES FERREIRA"/>
    <n v="340393"/>
    <s v="GVD MANUTENCAO CAMINHOES E COM DE PECAS LTDA"/>
    <m/>
    <x v="0"/>
    <s v="abril"/>
    <x v="0"/>
  </r>
  <r>
    <n v="1026"/>
    <s v="VW/19.330E DC (EURO V)"/>
    <n v="429"/>
    <x v="3"/>
    <s v="9536Y8271CR244215"/>
    <n v="2012"/>
    <n v="100050"/>
    <n v="1459549"/>
    <n v="32"/>
    <s v="CD SUL CCH"/>
    <n v="5"/>
    <s v="TRANSPORTE"/>
    <n v="4"/>
    <x v="0"/>
    <d v="2025-04-04T00:00:00"/>
    <s v="Sexta-Feira"/>
    <s v="M2504-9844"/>
    <n v="846759"/>
    <n v="100050"/>
    <s v="CD SUL LOGISTICA LTDA"/>
    <n v="1"/>
    <s v="5402018 / DESPESA COM VEICULO"/>
    <n v="434"/>
    <n v="434"/>
    <n v="434"/>
    <n v="25000"/>
    <n v="0"/>
    <n v="15"/>
    <n v="60"/>
    <n v="94.03"/>
    <n v="266328"/>
    <s v="FABIO GOMES FERREIRA"/>
    <n v="340393"/>
    <s v="GVD MANUTENCAO CAMINHOES E COM DE PECAS LTDA"/>
    <m/>
    <x v="0"/>
    <s v="abril"/>
    <x v="0"/>
  </r>
  <r>
    <n v="1026"/>
    <s v="VW/19.330E DC (EURO V)"/>
    <n v="429"/>
    <x v="3"/>
    <s v="9536Y8271CR244215"/>
    <n v="2012"/>
    <n v="100050"/>
    <n v="1459432"/>
    <n v="32"/>
    <s v="CD SUL CCH"/>
    <n v="5"/>
    <s v="TRANSPORTE"/>
    <n v="4"/>
    <x v="0"/>
    <d v="2025-04-23T00:00:00"/>
    <s v="Quarta-Feira"/>
    <s v="M2504-9413"/>
    <n v="846759"/>
    <n v="100050"/>
    <s v="CD SUL LOGISTICA LTDA"/>
    <n v="1"/>
    <s v="OUTRAS DESPESAS"/>
    <n v="4"/>
    <n v="4"/>
    <n v="4"/>
    <n v="25000"/>
    <n v="0"/>
    <n v="15"/>
    <n v="60"/>
    <n v="94.03"/>
    <n v="266328"/>
    <s v="FABIO GOMES FERREIRA"/>
    <n v="340393"/>
    <s v="GVD MANUTENCAO CAMINHOES E COM DE PECAS LTDA"/>
    <m/>
    <x v="0"/>
    <s v="abril"/>
    <x v="0"/>
  </r>
  <r>
    <n v="1026"/>
    <s v="VW/19.330E DC (EURO V)"/>
    <n v="429"/>
    <x v="3"/>
    <s v="9536Y8271CR244215"/>
    <n v="2012"/>
    <n v="100050"/>
    <n v="1459432"/>
    <n v="32"/>
    <s v="CD SUL CCH"/>
    <n v="5"/>
    <s v="TRANSPORTE"/>
    <n v="4"/>
    <x v="0"/>
    <d v="2025-04-23T00:00:00"/>
    <s v="Quarta-Feira"/>
    <s v="M2504-9413"/>
    <n v="846759"/>
    <n v="100050"/>
    <s v="CD SUL LOGISTICA LTDA"/>
    <n v="1"/>
    <s v="5402018 / DESPESA COM VEICULO"/>
    <n v="661.6"/>
    <n v="661.6"/>
    <n v="661.6"/>
    <n v="25000"/>
    <n v="0"/>
    <n v="15"/>
    <n v="60"/>
    <n v="94.03"/>
    <n v="266328"/>
    <s v="FABIO GOMES FERREIRA"/>
    <n v="340393"/>
    <s v="GVD MANUTENCAO CAMINHOES E COM DE PECAS LTDA"/>
    <m/>
    <x v="0"/>
    <s v="abril"/>
    <x v="0"/>
  </r>
  <r>
    <n v="1026"/>
    <s v="VW/19.330E DC (EURO V)"/>
    <n v="429"/>
    <x v="3"/>
    <s v="9536Y8271CR244215"/>
    <n v="2012"/>
    <n v="100050"/>
    <n v="1459433"/>
    <n v="32"/>
    <s v="CD SUL CCH"/>
    <n v="5"/>
    <s v="TRANSPORTE"/>
    <n v="4"/>
    <x v="0"/>
    <d v="2025-04-23T00:00:00"/>
    <s v="Quarta-Feira"/>
    <s v="M2504-9413"/>
    <n v="846759"/>
    <n v="100050"/>
    <s v="CD SUL LOGISTICA LTDA"/>
    <n v="1"/>
    <s v="5402018 / DESPESA COM VEICULO"/>
    <n v="1420"/>
    <n v="1420"/>
    <n v="1420"/>
    <n v="25000"/>
    <n v="0"/>
    <n v="15"/>
    <n v="60"/>
    <n v="94.03"/>
    <n v="266328"/>
    <s v="FABIO GOMES FERREIRA"/>
    <n v="340393"/>
    <s v="GVD MANUTENCAO CAMINHOES E COM DE PECAS LTDA"/>
    <m/>
    <x v="0"/>
    <s v="abril"/>
    <x v="0"/>
  </r>
  <r>
    <n v="1026"/>
    <s v="VW/19.330E DC (EURO V)"/>
    <n v="429"/>
    <x v="3"/>
    <s v="9536Y8271CR244215"/>
    <n v="2012"/>
    <n v="100050"/>
    <n v="1464008"/>
    <n v="32"/>
    <s v="CD SUL CCH"/>
    <n v="5"/>
    <s v="TRANSPORTE"/>
    <n v="4"/>
    <x v="0"/>
    <d v="2025-04-28T00:00:00"/>
    <s v="Segunda-Feira"/>
    <s v="M2505-251"/>
    <n v="846759"/>
    <n v="100050"/>
    <s v="CD SUL LOGISTICA LTDA"/>
    <n v="1"/>
    <s v="5402018 / DESPESA COM VEICULO"/>
    <n v="1177.3"/>
    <n v="1177.3"/>
    <n v="1177.3"/>
    <n v="25000"/>
    <n v="0"/>
    <n v="15"/>
    <n v="60"/>
    <n v="94.03"/>
    <n v="266328"/>
    <s v="FABIO GOMES FERREIRA"/>
    <n v="383271"/>
    <s v="RUBENS DIESEL MECANICA LTDA"/>
    <m/>
    <x v="0"/>
    <s v="abril"/>
    <x v="0"/>
  </r>
  <r>
    <n v="1026"/>
    <s v="VW/19.330E DC (EURO V)"/>
    <n v="429"/>
    <x v="3"/>
    <s v="9536Y8271CR244215"/>
    <n v="2012"/>
    <n v="100050"/>
    <n v="1464009"/>
    <n v="32"/>
    <s v="CD SUL CCH"/>
    <n v="5"/>
    <s v="TRANSPORTE"/>
    <n v="4"/>
    <x v="0"/>
    <d v="2025-04-28T00:00:00"/>
    <s v="Segunda-Feira"/>
    <s v="M2505-251"/>
    <n v="846759"/>
    <n v="100050"/>
    <s v="CD SUL LOGISTICA LTDA"/>
    <n v="1"/>
    <s v="5402018 / DESPESA COM VEICULO"/>
    <n v="700"/>
    <n v="700"/>
    <n v="700"/>
    <n v="25000"/>
    <n v="0"/>
    <n v="15"/>
    <n v="60"/>
    <n v="94.03"/>
    <n v="266328"/>
    <s v="FABIO GOMES FERREIRA"/>
    <n v="383271"/>
    <s v="RUBENS DIESEL MECANICA LTDA"/>
    <m/>
    <x v="0"/>
    <s v="abril"/>
    <x v="0"/>
  </r>
  <r>
    <n v="1026"/>
    <s v="VW/19.330E DC (EURO V)"/>
    <n v="429"/>
    <x v="3"/>
    <s v="9536Y8271CR244215"/>
    <n v="2012"/>
    <n v="100050"/>
    <n v="1463161"/>
    <n v="32"/>
    <s v="CD SUL CCH"/>
    <n v="5"/>
    <s v="TRANSPORTE"/>
    <n v="4"/>
    <x v="0"/>
    <d v="2025-04-30T00:00:00"/>
    <s v="Quarta-Feira"/>
    <s v="M2505-231"/>
    <n v="846759"/>
    <n v="100050"/>
    <s v="CD SUL LOGISTICA LTDA"/>
    <n v="1"/>
    <s v="5402018 / DESPESA COM VEICULO"/>
    <n v="2"/>
    <n v="2"/>
    <n v="2"/>
    <n v="25000"/>
    <n v="0"/>
    <n v="15"/>
    <n v="60"/>
    <n v="94.03"/>
    <n v="266328"/>
    <s v="FABIO GOMES FERREIRA"/>
    <n v="340393"/>
    <s v="GVD MANUTENCAO CAMINHOES E COM DE PECAS LTDA"/>
    <m/>
    <x v="0"/>
    <s v="abril"/>
    <x v="0"/>
  </r>
  <r>
    <n v="1026"/>
    <s v="VW/19.330E DC (EURO V)"/>
    <n v="429"/>
    <x v="3"/>
    <s v="9536Y8271CR244215"/>
    <n v="2012"/>
    <n v="100050"/>
    <n v="1463161"/>
    <n v="32"/>
    <s v="CD SUL CCH"/>
    <n v="5"/>
    <s v="TRANSPORTE"/>
    <n v="4"/>
    <x v="0"/>
    <d v="2025-04-30T00:00:00"/>
    <s v="Quarta-Feira"/>
    <s v="M2505-231"/>
    <n v="846759"/>
    <n v="100050"/>
    <s v="CD SUL LOGISTICA LTDA"/>
    <n v="1"/>
    <s v="5402018 / DESPESA COM VEICULO"/>
    <n v="940"/>
    <n v="940"/>
    <n v="940"/>
    <n v="25000"/>
    <n v="0"/>
    <n v="15"/>
    <n v="60"/>
    <n v="94.03"/>
    <n v="266328"/>
    <s v="FABIO GOMES FERREIRA"/>
    <n v="340393"/>
    <s v="GVD MANUTENCAO CAMINHOES E COM DE PECAS LTDA"/>
    <m/>
    <x v="0"/>
    <s v="abril"/>
    <x v="0"/>
  </r>
  <r>
    <n v="1026"/>
    <s v="VW/19.330E DC (EURO V)"/>
    <n v="429"/>
    <x v="3"/>
    <s v="9536Y8271CR244215"/>
    <n v="2012"/>
    <n v="100050"/>
    <n v="1463169"/>
    <n v="32"/>
    <s v="CD SUL CCH"/>
    <n v="5"/>
    <s v="TRANSPORTE"/>
    <n v="4"/>
    <x v="0"/>
    <d v="2025-04-30T00:00:00"/>
    <s v="Quarta-Feira"/>
    <s v="M2505-231"/>
    <n v="846759"/>
    <n v="100050"/>
    <s v="CD SUL LOGISTICA LTDA"/>
    <n v="1"/>
    <s v="5402018 / DESPESA COM VEICULO"/>
    <n v="2040"/>
    <n v="2040"/>
    <n v="2040"/>
    <n v="25000"/>
    <n v="0"/>
    <n v="15"/>
    <n v="60"/>
    <n v="94.03"/>
    <n v="266328"/>
    <s v="FABIO GOMES FERREIRA"/>
    <n v="340393"/>
    <s v="GVD MANUTENCAO CAMINHOES E COM DE PECAS LTDA"/>
    <m/>
    <x v="0"/>
    <s v="abril"/>
    <x v="0"/>
  </r>
  <r>
    <n v="1025"/>
    <s v="VW/19.330E DC (EURO V)"/>
    <n v="428"/>
    <x v="0"/>
    <s v="9536Y8273CR242918"/>
    <n v="2012"/>
    <n v="100050"/>
    <n v="1437575"/>
    <n v="32"/>
    <s v="CD SUL CCH"/>
    <n v="5"/>
    <s v="TRANSPORTE"/>
    <n v="128"/>
    <x v="1"/>
    <d v="2025-02-24T00:00:00"/>
    <s v="Segunda-Feira"/>
    <s v="M2502-10190"/>
    <n v="851856"/>
    <n v="100050"/>
    <s v="CD SUL LOGISTICA LTDA"/>
    <n v="1"/>
    <s v="5402026 / TAXAS E IMPOSTOS"/>
    <n v="109.27"/>
    <n v="109.27"/>
    <n v="109.27"/>
    <n v="25000"/>
    <n v="0"/>
    <n v="15"/>
    <n v="60"/>
    <n v="94.03"/>
    <n v="354553"/>
    <s v="JULIO RICARDO TERRA"/>
    <n v="136817"/>
    <s v="DETRAN"/>
    <m/>
    <x v="0"/>
    <s v="fevereiro"/>
    <x v="0"/>
  </r>
  <r>
    <n v="1024"/>
    <s v="VW/19.330E DC (EURO V)"/>
    <n v="427"/>
    <x v="0"/>
    <s v="9536Y8275CR243455"/>
    <n v="2012"/>
    <n v="100050"/>
    <n v="1429583"/>
    <n v="32"/>
    <s v="CD SUL CCH"/>
    <n v="5"/>
    <s v="TRANSPORTE"/>
    <n v="1"/>
    <x v="2"/>
    <d v="2025-01-14T00:00:00"/>
    <s v="Terça-Feira"/>
    <s v="Arquivo: 65766_20250114F.TXT Linha: 0001"/>
    <n v="914202"/>
    <n v="100050"/>
    <s v="CD SUL LOGISTICA LTDA"/>
    <n v="259.38"/>
    <s v="10002 / COMBUSTIVEL OLEO DIESE"/>
    <n v="1483.66"/>
    <n v="5.72"/>
    <n v="1483.66"/>
    <n v="25000"/>
    <n v="0"/>
    <n v="15"/>
    <n v="60"/>
    <n v="94.03"/>
    <n v="354553"/>
    <s v="JULIO RICARDO TERRA"/>
    <n v="277935"/>
    <s v="COMERCIAL BUFFON COMBUSTIVEIS E TRANSPORTES LIMITADA"/>
    <m/>
    <x v="0"/>
    <s v="janeiro"/>
    <x v="0"/>
  </r>
  <r>
    <n v="1024"/>
    <s v="VW/19.330E DC (EURO V)"/>
    <n v="427"/>
    <x v="0"/>
    <s v="9536Y8275CR243455"/>
    <n v="2012"/>
    <n v="100050"/>
    <n v="1429747"/>
    <n v="32"/>
    <s v="CD SUL CCH"/>
    <n v="5"/>
    <s v="TRANSPORTE"/>
    <n v="1"/>
    <x v="2"/>
    <d v="2025-01-21T00:00:00"/>
    <s v="Terça-Feira"/>
    <s v="Arquivo: 65766_20250121F.TXT Linha: 0001"/>
    <n v="914900"/>
    <n v="100050"/>
    <s v="CD SUL LOGISTICA LTDA"/>
    <n v="268.73"/>
    <s v="10002 / COMBUSTIVEL OLEO DIESE"/>
    <n v="1577.44"/>
    <n v="5.87"/>
    <n v="1577.44"/>
    <n v="25000"/>
    <n v="0"/>
    <n v="15"/>
    <n v="60"/>
    <n v="94.03"/>
    <n v="354553"/>
    <s v="JULIO RICARDO TERRA"/>
    <n v="277935"/>
    <s v="COMERCIAL BUFFON COMBUSTIVEIS E TRANSPORTES LIMITADA"/>
    <m/>
    <x v="0"/>
    <s v="janeiro"/>
    <x v="0"/>
  </r>
  <r>
    <n v="1024"/>
    <s v="VW/19.330E DC (EURO V)"/>
    <n v="427"/>
    <x v="0"/>
    <s v="9536Y8275CR243455"/>
    <n v="2012"/>
    <n v="100050"/>
    <n v="1437722"/>
    <n v="32"/>
    <s v="CD SUL CCH"/>
    <n v="5"/>
    <s v="TRANSPORTE"/>
    <n v="1"/>
    <x v="2"/>
    <d v="2025-01-28T00:00:00"/>
    <s v="Terça-Feira"/>
    <s v="Arquivo: 65766_20250128F.TXT Linha: 0001"/>
    <n v="915855"/>
    <n v="100050"/>
    <s v="CD SUL LOGISTICA LTDA"/>
    <n v="305.08"/>
    <s v="10002 / COMBUSTIVEL OLEO DIESE"/>
    <n v="1790.79"/>
    <n v="5.87"/>
    <n v="1790.79"/>
    <n v="25000"/>
    <n v="0"/>
    <n v="15"/>
    <n v="60"/>
    <n v="94.03"/>
    <n v="354553"/>
    <s v="JULIO RICARDO TERRA"/>
    <n v="111369"/>
    <s v="COML BUFFON COMB E TRANSPS LTDA"/>
    <m/>
    <x v="0"/>
    <s v="janeiro"/>
    <x v="0"/>
  </r>
  <r>
    <n v="1024"/>
    <s v="VW/19.330E DC (EURO V)"/>
    <n v="427"/>
    <x v="0"/>
    <s v="9536Y8275CR243455"/>
    <n v="2012"/>
    <n v="100050"/>
    <n v="1437733"/>
    <n v="32"/>
    <s v="CD SUL CCH"/>
    <n v="5"/>
    <s v="TRANSPORTE"/>
    <n v="1"/>
    <x v="2"/>
    <d v="2025-01-29T00:00:00"/>
    <s v="Quarta-Feira"/>
    <s v="Arquivo: 65766_20250129F.TXT Linha: 0002"/>
    <n v="916512"/>
    <n v="100050"/>
    <s v="CD SUL LOGISTICA LTDA"/>
    <n v="216.68"/>
    <s v="10002 / COMBUSTIVEL OLEO DIESE"/>
    <n v="1271.8800000000001"/>
    <n v="5.87"/>
    <n v="1271.8800000000001"/>
    <n v="25000"/>
    <n v="0"/>
    <n v="15"/>
    <n v="60"/>
    <n v="94.03"/>
    <n v="354553"/>
    <s v="JULIO RICARDO TERRA"/>
    <n v="111367"/>
    <s v="COMERCIAL BUFFON COMBUSTIVEIS E TRANSPORTES LIMITADA"/>
    <m/>
    <x v="0"/>
    <s v="janeiro"/>
    <x v="0"/>
  </r>
  <r>
    <n v="1024"/>
    <s v="VW/19.330E DC (EURO V)"/>
    <n v="427"/>
    <x v="0"/>
    <s v="9536Y8275CR243455"/>
    <n v="2012"/>
    <n v="100050"/>
    <n v="1437797"/>
    <n v="32"/>
    <s v="CD SUL CCH"/>
    <n v="5"/>
    <s v="TRANSPORTE"/>
    <n v="1"/>
    <x v="2"/>
    <d v="2025-01-31T00:00:00"/>
    <s v="Sexta-Feira"/>
    <s v="Arquivo: 65766_20250131F.TXT Linha: 0003"/>
    <n v="917163"/>
    <n v="100050"/>
    <s v="CD SUL LOGISTICA LTDA"/>
    <n v="220"/>
    <s v="10002 / COMBUSTIVEL OLEO DIESE"/>
    <n v="1291.4000000000001"/>
    <n v="5.87"/>
    <n v="1291.4000000000001"/>
    <n v="25000"/>
    <n v="0"/>
    <n v="15"/>
    <n v="60"/>
    <n v="94.03"/>
    <n v="354553"/>
    <s v="JULIO RICARDO TERRA"/>
    <m/>
    <m/>
    <m/>
    <x v="0"/>
    <s v="janeiro"/>
    <x v="0"/>
  </r>
  <r>
    <n v="1024"/>
    <s v="VW/19.330E DC (EURO V)"/>
    <n v="427"/>
    <x v="0"/>
    <s v="9536Y8275CR243455"/>
    <n v="2012"/>
    <n v="100050"/>
    <n v="1437818"/>
    <n v="32"/>
    <s v="CD SUL CCH"/>
    <n v="5"/>
    <s v="TRANSPORTE"/>
    <n v="1"/>
    <x v="2"/>
    <d v="2025-02-04T00:00:00"/>
    <s v="Terça-Feira"/>
    <s v="Arquivo: 65766_20250204F.TXT Linha: 0003"/>
    <n v="917924"/>
    <n v="100050"/>
    <s v="CD SUL LOGISTICA LTDA"/>
    <n v="256"/>
    <s v="10002 / COMBUSTIVEL OLEO DIESE"/>
    <n v="1584.64"/>
    <n v="6.19"/>
    <n v="1584.64"/>
    <n v="25000"/>
    <n v="0"/>
    <n v="15"/>
    <n v="60"/>
    <n v="94.03"/>
    <n v="354553"/>
    <s v="JULIO RICARDO TERRA"/>
    <n v="277935"/>
    <s v="COMERCIAL BUFFON COMBUSTIVEIS E TRANSPORTES LIMITADA"/>
    <m/>
    <x v="0"/>
    <s v="fevereiro"/>
    <x v="0"/>
  </r>
  <r>
    <n v="1024"/>
    <s v="VW/19.330E DC (EURO V)"/>
    <n v="427"/>
    <x v="0"/>
    <s v="9536Y8275CR243455"/>
    <n v="2012"/>
    <n v="100050"/>
    <n v="1437873"/>
    <n v="32"/>
    <s v="CD SUL CCH"/>
    <n v="5"/>
    <s v="TRANSPORTE"/>
    <n v="1"/>
    <x v="2"/>
    <d v="2025-02-05T00:00:00"/>
    <s v="Quarta-Feira"/>
    <s v="Arquivo: 65766_20250205F.TXT Linha: 0003"/>
    <n v="918560"/>
    <n v="100050"/>
    <s v="CD SUL LOGISTICA LTDA"/>
    <n v="213.57"/>
    <s v="10002 / COMBUSTIVEL OLEO DIESE"/>
    <n v="1322"/>
    <n v="6.19"/>
    <n v="1322"/>
    <n v="25000"/>
    <n v="0"/>
    <n v="15"/>
    <n v="60"/>
    <n v="94.03"/>
    <n v="354553"/>
    <s v="JULIO RICARDO TERRA"/>
    <n v="277935"/>
    <s v="COMERCIAL BUFFON COMBUSTIVEIS E TRANSPORTES LIMITADA"/>
    <m/>
    <x v="0"/>
    <s v="fevereiro"/>
    <x v="0"/>
  </r>
  <r>
    <n v="1024"/>
    <s v="VW/19.330E DC (EURO V)"/>
    <n v="427"/>
    <x v="0"/>
    <s v="9536Y8275CR243455"/>
    <n v="2012"/>
    <n v="100050"/>
    <n v="1437907"/>
    <n v="32"/>
    <s v="CD SUL CCH"/>
    <n v="5"/>
    <s v="TRANSPORTE"/>
    <n v="1"/>
    <x v="2"/>
    <d v="2025-02-07T00:00:00"/>
    <s v="Sexta-Feira"/>
    <s v="Arquivo: 65766_20250207F.TXT Linha: 0002"/>
    <n v="919477"/>
    <n v="100050"/>
    <s v="CD SUL LOGISTICA LTDA"/>
    <n v="296.31"/>
    <s v="10002 / COMBUSTIVEL OLEO DIESE"/>
    <n v="1834.16"/>
    <n v="6.19"/>
    <n v="1834.16"/>
    <n v="25000"/>
    <n v="0"/>
    <n v="15"/>
    <n v="60"/>
    <n v="94.03"/>
    <n v="354553"/>
    <s v="JULIO RICARDO TERRA"/>
    <n v="237039"/>
    <s v="COML BUFFON COMB E TRANSPS LTDA"/>
    <m/>
    <x v="0"/>
    <s v="fevereiro"/>
    <x v="0"/>
  </r>
  <r>
    <n v="1024"/>
    <s v="VW/19.330E DC (EURO V)"/>
    <n v="427"/>
    <x v="0"/>
    <s v="9536Y8275CR243455"/>
    <n v="2012"/>
    <n v="100050"/>
    <n v="1438230"/>
    <n v="32"/>
    <s v="CD SUL CCH"/>
    <n v="5"/>
    <s v="TRANSPORTE"/>
    <n v="1"/>
    <x v="2"/>
    <d v="2025-02-12T00:00:00"/>
    <s v="Quarta-Feira"/>
    <s v="Arquivo: 65766_20250212F.TXT Linha: 0001"/>
    <n v="920423"/>
    <n v="100050"/>
    <s v="CD SUL LOGISTICA LTDA"/>
    <n v="276.05"/>
    <s v="10002 / COMBUSTIVEL OLEO DIESE"/>
    <n v="1866.08"/>
    <n v="6.76"/>
    <n v="1866.08"/>
    <n v="25000"/>
    <n v="0"/>
    <n v="15"/>
    <n v="60"/>
    <n v="94.03"/>
    <n v="354553"/>
    <s v="JULIO RICARDO TERRA"/>
    <n v="111367"/>
    <s v="COMERCIAL BUFFON COMBUSTIVEIS E TRANSPORTES LIMITADA"/>
    <m/>
    <x v="0"/>
    <s v="fevereiro"/>
    <x v="0"/>
  </r>
  <r>
    <n v="1024"/>
    <s v="VW/19.330E DC (EURO V)"/>
    <n v="427"/>
    <x v="0"/>
    <s v="9536Y8275CR243455"/>
    <n v="2012"/>
    <n v="100050"/>
    <n v="1438290"/>
    <n v="32"/>
    <s v="CD SUL CCH"/>
    <n v="5"/>
    <s v="TRANSPORTE"/>
    <n v="1"/>
    <x v="2"/>
    <d v="2025-02-14T00:00:00"/>
    <s v="Sexta-Feira"/>
    <s v="Arquivo: 65766_20250214F.TXT Linha: 0002"/>
    <n v="920994"/>
    <n v="100050"/>
    <s v="CD SUL LOGISTICA LTDA"/>
    <n v="187.63"/>
    <s v="10002 / COMBUSTIVEL OLEO DIESE"/>
    <n v="1161.44"/>
    <n v="6.19"/>
    <n v="1161.44"/>
    <n v="25000"/>
    <n v="0"/>
    <n v="15"/>
    <n v="60"/>
    <n v="94.03"/>
    <n v="354553"/>
    <s v="JULIO RICARDO TERRA"/>
    <n v="111367"/>
    <s v="COMERCIAL BUFFON COMBUSTIVEIS E TRANSPORTES LIMITADA"/>
    <m/>
    <x v="0"/>
    <s v="fevereiro"/>
    <x v="0"/>
  </r>
  <r>
    <n v="1024"/>
    <s v="VW/19.330E DC (EURO V)"/>
    <n v="427"/>
    <x v="0"/>
    <s v="9536Y8275CR243455"/>
    <n v="2012"/>
    <n v="100050"/>
    <n v="1438326"/>
    <n v="32"/>
    <s v="CD SUL CCH"/>
    <n v="5"/>
    <s v="TRANSPORTE"/>
    <n v="1"/>
    <x v="2"/>
    <d v="2025-02-16T00:00:00"/>
    <s v="Domingo"/>
    <s v="Arquivo: 65766_20250216F.TXT Linha: 0002"/>
    <n v="921524"/>
    <n v="100050"/>
    <s v="CD SUL LOGISTICA LTDA"/>
    <n v="190.58"/>
    <s v="10002 / COMBUSTIVEL OLEO DIESE"/>
    <n v="1179.69"/>
    <n v="6.19"/>
    <n v="1179.69"/>
    <n v="25000"/>
    <n v="0"/>
    <n v="15"/>
    <n v="60"/>
    <n v="94.03"/>
    <n v="354553"/>
    <s v="JULIO RICARDO TERRA"/>
    <n v="111367"/>
    <s v="COMERCIAL BUFFON COMBUSTIVEIS E TRANSPORTES LIMITADA"/>
    <m/>
    <x v="0"/>
    <s v="fevereiro"/>
    <x v="0"/>
  </r>
  <r>
    <n v="1024"/>
    <s v="VW/19.330E DC (EURO V)"/>
    <n v="427"/>
    <x v="0"/>
    <s v="9536Y8275CR243455"/>
    <n v="2012"/>
    <n v="100050"/>
    <n v="1438328"/>
    <n v="32"/>
    <s v="CD SUL CCH"/>
    <n v="5"/>
    <s v="TRANSPORTE"/>
    <n v="1"/>
    <x v="2"/>
    <d v="2025-02-17T00:00:00"/>
    <s v="Segunda-Feira"/>
    <s v="Arquivo: 65766_20250217F.TXT Linha: 0002"/>
    <n v="922263"/>
    <n v="100050"/>
    <s v="CD SUL LOGISTICA LTDA"/>
    <n v="249.76"/>
    <s v="10002 / COMBUSTIVEL OLEO DIESE"/>
    <n v="1546.02"/>
    <n v="6.19"/>
    <n v="1546.02"/>
    <n v="25000"/>
    <n v="0"/>
    <n v="15"/>
    <n v="60"/>
    <n v="94.03"/>
    <n v="354553"/>
    <s v="JULIO RICARDO TERRA"/>
    <n v="111366"/>
    <s v="COMERCIAL BUFFON COMBUSTIVEIS E TRANSPORTES LIMITADA"/>
    <m/>
    <x v="0"/>
    <s v="fevereiro"/>
    <x v="0"/>
  </r>
  <r>
    <n v="1024"/>
    <s v="VW/19.330E DC (EURO V)"/>
    <n v="427"/>
    <x v="0"/>
    <s v="9536Y8275CR243455"/>
    <n v="2012"/>
    <n v="100050"/>
    <n v="1438378"/>
    <n v="32"/>
    <s v="CD SUL CCH"/>
    <n v="5"/>
    <s v="TRANSPORTE"/>
    <n v="1"/>
    <x v="2"/>
    <d v="2025-02-19T00:00:00"/>
    <s v="Quarta-Feira"/>
    <s v="Arquivo: 65766_20250219F.TXT Linha: 0001"/>
    <n v="923194"/>
    <n v="100050"/>
    <s v="CD SUL LOGISTICA LTDA"/>
    <n v="308.02"/>
    <s v="10002 / COMBUSTIVEL OLEO DIESE"/>
    <n v="1906.65"/>
    <n v="6.19"/>
    <n v="1906.65"/>
    <n v="25000"/>
    <n v="0"/>
    <n v="15"/>
    <n v="60"/>
    <n v="94.03"/>
    <n v="354553"/>
    <s v="JULIO RICARDO TERRA"/>
    <n v="111366"/>
    <s v="COMERCIAL BUFFON COMBUSTIVEIS E TRANSPORTES LIMITADA"/>
    <m/>
    <x v="0"/>
    <s v="fevereiro"/>
    <x v="0"/>
  </r>
  <r>
    <n v="1024"/>
    <s v="VW/19.330E DC (EURO V)"/>
    <n v="427"/>
    <x v="0"/>
    <s v="9536Y8275CR243455"/>
    <n v="2012"/>
    <n v="100050"/>
    <n v="1438454"/>
    <n v="32"/>
    <s v="CD SUL CCH"/>
    <n v="5"/>
    <s v="TRANSPORTE"/>
    <n v="1"/>
    <x v="2"/>
    <d v="2025-02-21T00:00:00"/>
    <s v="Sexta-Feira"/>
    <s v="Arquivo: 65766_20250221F.TXT Linha: 0001"/>
    <n v="923782"/>
    <n v="100050"/>
    <s v="CD SUL LOGISTICA LTDA"/>
    <n v="213.11"/>
    <s v="10002 / COMBUSTIVEL OLEO DIESE"/>
    <n v="1319.15"/>
    <n v="6.19"/>
    <n v="1319.15"/>
    <n v="25000"/>
    <n v="0"/>
    <n v="15"/>
    <n v="60"/>
    <n v="94.03"/>
    <n v="354553"/>
    <s v="JULIO RICARDO TERRA"/>
    <n v="238614"/>
    <s v="COMERCIAL BUFFON COMBUSTIVEIS E TRANSPORTES LIMITADA"/>
    <m/>
    <x v="0"/>
    <s v="fevereiro"/>
    <x v="0"/>
  </r>
  <r>
    <n v="1024"/>
    <s v="VW/19.330E DC (EURO V)"/>
    <n v="427"/>
    <x v="0"/>
    <s v="9536Y8275CR243455"/>
    <n v="2012"/>
    <n v="100050"/>
    <n v="1441743"/>
    <n v="32"/>
    <s v="CD SUL CCH"/>
    <n v="5"/>
    <s v="TRANSPORTE"/>
    <n v="1"/>
    <x v="2"/>
    <d v="2025-03-03T00:00:00"/>
    <s v="Segunda-Feira"/>
    <s v="Arquivo: 65766_20250303F.TXT Linha: 0001"/>
    <n v="924472"/>
    <n v="100050"/>
    <s v="CD SUL LOGISTICA LTDA"/>
    <n v="260.02"/>
    <s v="10002 / COMBUSTIVEL OLEO DIESE"/>
    <n v="1609.52"/>
    <n v="6.19"/>
    <n v="1609.52"/>
    <n v="25000"/>
    <n v="0"/>
    <n v="15"/>
    <n v="60"/>
    <n v="94.03"/>
    <n v="354553"/>
    <s v="JULIO RICARDO TERRA"/>
    <n v="111369"/>
    <s v="COML BUFFON COMB E TRANSPS LTDA"/>
    <m/>
    <x v="0"/>
    <s v="março"/>
    <x v="0"/>
  </r>
  <r>
    <n v="1024"/>
    <s v="VW/19.330E DC (EURO V)"/>
    <n v="427"/>
    <x v="0"/>
    <s v="9536Y8275CR243455"/>
    <n v="2012"/>
    <n v="100050"/>
    <n v="1442479"/>
    <n v="32"/>
    <s v="CD SUL CCH"/>
    <n v="5"/>
    <s v="TRANSPORTE"/>
    <n v="1"/>
    <x v="2"/>
    <d v="2025-03-04T00:00:00"/>
    <s v="Terça-Feira"/>
    <s v="Arquivo: 65766_20250304F.TXT Linha: 0001"/>
    <n v="924954"/>
    <n v="100050"/>
    <s v="CD SUL LOGISTICA LTDA"/>
    <n v="189.43"/>
    <s v="10002 / COMBUSTIVEL OLEO DIESE"/>
    <n v="1172.57"/>
    <n v="6.19"/>
    <n v="1172.57"/>
    <n v="25000"/>
    <n v="0"/>
    <n v="15"/>
    <n v="60"/>
    <n v="94.03"/>
    <n v="354553"/>
    <s v="JULIO RICARDO TERRA"/>
    <n v="372563"/>
    <s v="COMERCIAL BUFFON COMBUSTIVEIS E TRANSPORTES LIMITADA"/>
    <m/>
    <x v="0"/>
    <s v="março"/>
    <x v="0"/>
  </r>
  <r>
    <n v="1024"/>
    <s v="VW/19.330E DC (EURO V)"/>
    <n v="427"/>
    <x v="0"/>
    <s v="9536Y8275CR243455"/>
    <n v="2012"/>
    <n v="100050"/>
    <n v="1442053"/>
    <n v="32"/>
    <s v="CD SUL CCH"/>
    <n v="5"/>
    <s v="TRANSPORTE"/>
    <n v="1"/>
    <x v="2"/>
    <d v="2025-03-06T00:00:00"/>
    <s v="Quinta-Feira"/>
    <s v="Arquivo: 65766_20250306F.TXT Linha: 0001"/>
    <n v="925929"/>
    <n v="100050"/>
    <s v="CD SUL LOGISTICA LTDA"/>
    <n v="310.05"/>
    <s v="10002 / COMBUSTIVEL OLEO DIESE"/>
    <n v="1919.21"/>
    <n v="6.19"/>
    <n v="1919.21"/>
    <n v="25000"/>
    <n v="0"/>
    <n v="15"/>
    <n v="60"/>
    <n v="94.03"/>
    <n v="354553"/>
    <s v="JULIO RICARDO TERRA"/>
    <n v="371671"/>
    <s v="COM BUFFON COMB E TRANSPORT"/>
    <m/>
    <x v="0"/>
    <s v="março"/>
    <x v="0"/>
  </r>
  <r>
    <n v="1024"/>
    <s v="VW/19.330E DC (EURO V)"/>
    <n v="427"/>
    <x v="0"/>
    <s v="9536Y8275CR243455"/>
    <n v="2012"/>
    <n v="100050"/>
    <n v="1448762"/>
    <n v="32"/>
    <s v="CD SUL CCH"/>
    <n v="5"/>
    <s v="TRANSPORTE"/>
    <n v="1"/>
    <x v="2"/>
    <d v="2025-03-11T00:00:00"/>
    <s v="Terça-Feira"/>
    <s v="Arquivo: 65766_20250311F.TXT Linha: 0002"/>
    <n v="926710"/>
    <n v="100050"/>
    <s v="CD SUL LOGISTICA LTDA"/>
    <n v="320"/>
    <s v="10002 / COMBUSTIVEL OLEO DIESE"/>
    <n v="1980.8"/>
    <n v="6.19"/>
    <n v="1980.8"/>
    <n v="25000"/>
    <n v="0"/>
    <n v="15"/>
    <n v="60"/>
    <n v="94.03"/>
    <n v="354553"/>
    <s v="JULIO RICARDO TERRA"/>
    <n v="238614"/>
    <s v="COMERCIAL BUFFON COMBUSTIVEIS E TRANSPORTES LIMITADA"/>
    <m/>
    <x v="0"/>
    <s v="março"/>
    <x v="0"/>
  </r>
  <r>
    <n v="1024"/>
    <s v="VW/19.330E DC (EURO V)"/>
    <n v="427"/>
    <x v="0"/>
    <s v="9536Y8275CR243455"/>
    <n v="2012"/>
    <n v="100050"/>
    <n v="1448973"/>
    <n v="32"/>
    <s v="CD SUL CCH"/>
    <n v="5"/>
    <s v="TRANSPORTE"/>
    <n v="1"/>
    <x v="2"/>
    <d v="2025-03-19T00:00:00"/>
    <s v="Quarta-Feira"/>
    <s v="Arquivo: 65766_20250319F.TXT Linha: 0004"/>
    <n v="929392"/>
    <n v="100050"/>
    <s v="CD SUL LOGISTICA LTDA"/>
    <n v="255.01"/>
    <s v="10002 / COMBUSTIVEL OLEO DIESE"/>
    <n v="1578.52"/>
    <n v="6.19"/>
    <n v="1578.52"/>
    <n v="25000"/>
    <n v="0"/>
    <n v="15"/>
    <n v="60"/>
    <n v="94.03"/>
    <n v="354553"/>
    <s v="JULIO RICARDO TERRA"/>
    <n v="111366"/>
    <s v="COMERCIAL BUFFON COMBUSTIVEIS E TRANSPORTES LIMITADA"/>
    <m/>
    <x v="0"/>
    <s v="março"/>
    <x v="0"/>
  </r>
  <r>
    <n v="1024"/>
    <s v="VW/19.330E DC (EURO V)"/>
    <n v="427"/>
    <x v="0"/>
    <s v="9536Y8275CR243455"/>
    <n v="2012"/>
    <n v="100050"/>
    <n v="1448974"/>
    <n v="32"/>
    <s v="CD SUL CCH"/>
    <n v="5"/>
    <s v="TRANSPORTE"/>
    <n v="1"/>
    <x v="2"/>
    <d v="2025-03-19T00:00:00"/>
    <s v="Quarta-Feira"/>
    <s v="Arquivo: 65766_20250319F.TXT Linha: 0005"/>
    <n v="928661"/>
    <n v="100050"/>
    <s v="CD SUL LOGISTICA LTDA"/>
    <n v="293.95999999999998"/>
    <s v="10002 / COMBUSTIVEL OLEO DIESE"/>
    <n v="1819.64"/>
    <n v="6.19"/>
    <n v="1819.64"/>
    <n v="25000"/>
    <n v="0"/>
    <n v="15"/>
    <n v="60"/>
    <n v="94.03"/>
    <n v="354553"/>
    <s v="JULIO RICARDO TERRA"/>
    <n v="111367"/>
    <s v="COMERCIAL BUFFON COMBUSTIVEIS E TRANSPORTES LIMITADA"/>
    <m/>
    <x v="0"/>
    <s v="março"/>
    <x v="0"/>
  </r>
  <r>
    <n v="1024"/>
    <s v="VW/19.330E DC (EURO V)"/>
    <n v="427"/>
    <x v="0"/>
    <s v="9536Y8275CR243455"/>
    <n v="2012"/>
    <n v="100050"/>
    <n v="1449022"/>
    <n v="32"/>
    <s v="CD SUL CCH"/>
    <n v="5"/>
    <s v="TRANSPORTE"/>
    <n v="1"/>
    <x v="2"/>
    <d v="2025-03-21T00:00:00"/>
    <s v="Sexta-Feira"/>
    <s v="Arquivo: 65766_20250321F.TXT Linha: 0002"/>
    <n v="929984"/>
    <n v="100050"/>
    <s v="CD SUL LOGISTICA LTDA"/>
    <n v="226.12"/>
    <s v="10002 / COMBUSTIVEL OLEO DIESE"/>
    <n v="1399.68"/>
    <n v="6.19"/>
    <n v="1399.68"/>
    <n v="25000"/>
    <n v="0"/>
    <n v="15"/>
    <n v="60"/>
    <n v="94.03"/>
    <n v="354553"/>
    <s v="JULIO RICARDO TERRA"/>
    <n v="238614"/>
    <s v="COMERCIAL BUFFON COMBUSTIVEIS E TRANSPORTES LIMITADA"/>
    <m/>
    <x v="0"/>
    <s v="março"/>
    <x v="0"/>
  </r>
  <r>
    <n v="1024"/>
    <s v="VW/19.330E DC (EURO V)"/>
    <n v="427"/>
    <x v="0"/>
    <s v="9536Y8275CR243455"/>
    <n v="2012"/>
    <n v="100050"/>
    <n v="1428901"/>
    <n v="32"/>
    <s v="CD SUL CCH"/>
    <n v="5"/>
    <s v="TRANSPORTE"/>
    <n v="4"/>
    <x v="0"/>
    <d v="2025-01-15T00:00:00"/>
    <s v="Quarta-Feira"/>
    <s v="M2501-6094"/>
    <n v="913596"/>
    <n v="100050"/>
    <s v="CD SUL LOGISTICA LTDA"/>
    <n v="1"/>
    <s v="5402018 / DESPESA COM VEICULO"/>
    <n v="1471.72"/>
    <n v="1471.72"/>
    <n v="1471.72"/>
    <n v="25000"/>
    <n v="0"/>
    <n v="15"/>
    <n v="60"/>
    <n v="94.03"/>
    <n v="354553"/>
    <s v="JULIO RICARDO TERRA"/>
    <n v="351768"/>
    <s v="MDE MECANICA DIESEL LTDA"/>
    <m/>
    <x v="0"/>
    <s v="janeiro"/>
    <x v="0"/>
  </r>
  <r>
    <n v="1024"/>
    <s v="VW/19.330E DC (EURO V)"/>
    <n v="427"/>
    <x v="0"/>
    <s v="9536Y8275CR243455"/>
    <n v="2012"/>
    <n v="100050"/>
    <n v="1428903"/>
    <n v="32"/>
    <s v="CD SUL CCH"/>
    <n v="5"/>
    <s v="TRANSPORTE"/>
    <n v="4"/>
    <x v="0"/>
    <d v="2025-01-15T00:00:00"/>
    <s v="Quarta-Feira"/>
    <s v="M2501-6094"/>
    <n v="913596"/>
    <n v="100050"/>
    <s v="CD SUL LOGISTICA LTDA"/>
    <n v="1"/>
    <s v="5402018 / DESPESA COM VEICULO"/>
    <n v="1638"/>
    <n v="1638"/>
    <n v="1638"/>
    <n v="25000"/>
    <n v="0"/>
    <n v="15"/>
    <n v="60"/>
    <n v="94.03"/>
    <n v="354553"/>
    <s v="JULIO RICARDO TERRA"/>
    <n v="351768"/>
    <s v="MDE MECANICA DIESEL LTDA"/>
    <m/>
    <x v="0"/>
    <s v="janeiro"/>
    <x v="0"/>
  </r>
  <r>
    <n v="1024"/>
    <s v="VW/19.330E DC (EURO V)"/>
    <n v="427"/>
    <x v="0"/>
    <s v="9536Y8275CR243455"/>
    <n v="2012"/>
    <n v="100050"/>
    <n v="1429149"/>
    <n v="32"/>
    <s v="CD SUL CCH"/>
    <n v="5"/>
    <s v="TRANSPORTE"/>
    <n v="4"/>
    <x v="0"/>
    <d v="2025-01-17T00:00:00"/>
    <s v="Sexta-Feira"/>
    <s v="M2501-6784"/>
    <n v="913596"/>
    <n v="100050"/>
    <s v="CD SUL LOGISTICA LTDA"/>
    <n v="1"/>
    <s v="5402018 / DESPESA COM VEICULO"/>
    <n v="187"/>
    <n v="187"/>
    <n v="187"/>
    <n v="25000"/>
    <n v="0"/>
    <n v="15"/>
    <n v="60"/>
    <n v="94.03"/>
    <n v="354553"/>
    <s v="JULIO RICARDO TERRA"/>
    <n v="340393"/>
    <s v="GVD MANUTENCAO CAMINHOES E COM DE PECAS LTDA"/>
    <m/>
    <x v="0"/>
    <s v="janeiro"/>
    <x v="0"/>
  </r>
  <r>
    <n v="1024"/>
    <s v="VW/19.330E DC (EURO V)"/>
    <n v="427"/>
    <x v="0"/>
    <s v="9536Y8275CR243455"/>
    <n v="2012"/>
    <n v="100050"/>
    <n v="1429150"/>
    <n v="32"/>
    <s v="CD SUL CCH"/>
    <n v="5"/>
    <s v="TRANSPORTE"/>
    <n v="4"/>
    <x v="0"/>
    <d v="2025-01-17T00:00:00"/>
    <s v="Sexta-Feira"/>
    <s v="M2501-6784"/>
    <n v="913596"/>
    <n v="100050"/>
    <s v="CD SUL LOGISTICA LTDA"/>
    <n v="1"/>
    <s v="5402018 / DESPESA COM VEICULO"/>
    <n v="350"/>
    <n v="350"/>
    <n v="350"/>
    <n v="25000"/>
    <n v="0"/>
    <n v="15"/>
    <n v="60"/>
    <n v="94.03"/>
    <n v="354553"/>
    <s v="JULIO RICARDO TERRA"/>
    <n v="340393"/>
    <s v="GVD MANUTENCAO CAMINHOES E COM DE PECAS LTDA"/>
    <m/>
    <x v="0"/>
    <s v="janeiro"/>
    <x v="0"/>
  </r>
  <r>
    <n v="1024"/>
    <s v="VW/19.330E DC (EURO V)"/>
    <n v="427"/>
    <x v="0"/>
    <s v="9536Y8275CR243455"/>
    <n v="2012"/>
    <n v="100050"/>
    <n v="1433412"/>
    <n v="32"/>
    <s v="CD SUL CCH"/>
    <n v="5"/>
    <s v="TRANSPORTE"/>
    <n v="4"/>
    <x v="0"/>
    <d v="2025-02-03T00:00:00"/>
    <s v="Segunda-Feira"/>
    <s v="M2502-5904"/>
    <n v="914900"/>
    <n v="100050"/>
    <s v="CD SUL LOGISTICA LTDA"/>
    <n v="1"/>
    <s v="5402018 / DESPESA COM VEICULO"/>
    <n v="150"/>
    <n v="150"/>
    <n v="150"/>
    <n v="25000"/>
    <n v="0"/>
    <n v="15"/>
    <n v="60"/>
    <n v="94.03"/>
    <n v="354553"/>
    <s v="JULIO RICARDO TERRA"/>
    <n v="340393"/>
    <s v="GVD MANUTENCAO CAMINHOES E COM DE PECAS LTDA"/>
    <m/>
    <x v="0"/>
    <s v="fevereiro"/>
    <x v="0"/>
  </r>
  <r>
    <n v="1024"/>
    <s v="VW/19.330E DC (EURO V)"/>
    <n v="427"/>
    <x v="0"/>
    <s v="9536Y8275CR243455"/>
    <n v="2012"/>
    <n v="100050"/>
    <n v="1436081"/>
    <n v="32"/>
    <s v="CD SUL CCH"/>
    <n v="5"/>
    <s v="TRANSPORTE"/>
    <n v="4"/>
    <x v="0"/>
    <d v="2025-02-13T00:00:00"/>
    <s v="Quinta-Feira"/>
    <s v="M2502-6409"/>
    <n v="914900"/>
    <n v="100050"/>
    <s v="CD SUL LOGISTICA LTDA"/>
    <n v="1"/>
    <s v="5402018 / DESPESA COM VEICULO"/>
    <n v="3695.54"/>
    <n v="3695.54"/>
    <n v="3695.54"/>
    <n v="25000"/>
    <n v="0"/>
    <n v="15"/>
    <n v="60"/>
    <n v="94.03"/>
    <n v="354553"/>
    <s v="JULIO RICARDO TERRA"/>
    <n v="340393"/>
    <s v="GVD MANUTENCAO CAMINHOES E COM DE PECAS LTDA"/>
    <m/>
    <x v="0"/>
    <s v="fevereiro"/>
    <x v="0"/>
  </r>
  <r>
    <n v="1024"/>
    <s v="VW/19.330E DC (EURO V)"/>
    <n v="427"/>
    <x v="0"/>
    <s v="9536Y8275CR243455"/>
    <n v="2012"/>
    <n v="100050"/>
    <n v="1436082"/>
    <n v="32"/>
    <s v="CD SUL CCH"/>
    <n v="5"/>
    <s v="TRANSPORTE"/>
    <n v="4"/>
    <x v="0"/>
    <d v="2025-02-13T00:00:00"/>
    <s v="Quinta-Feira"/>
    <s v="M2502-6409"/>
    <n v="914900"/>
    <n v="100050"/>
    <s v="CD SUL LOGISTICA LTDA"/>
    <n v="1"/>
    <s v="5402018 / DESPESA COM VEICULO"/>
    <n v="900"/>
    <n v="900"/>
    <n v="900"/>
    <n v="25000"/>
    <n v="0"/>
    <n v="15"/>
    <n v="60"/>
    <n v="94.03"/>
    <n v="354553"/>
    <s v="JULIO RICARDO TERRA"/>
    <n v="340393"/>
    <s v="GVD MANUTENCAO CAMINHOES E COM DE PECAS LTDA"/>
    <m/>
    <x v="0"/>
    <s v="fevereiro"/>
    <x v="0"/>
  </r>
  <r>
    <n v="1024"/>
    <s v="VW/19.330E DC (EURO V)"/>
    <n v="427"/>
    <x v="0"/>
    <s v="9536Y8275CR243455"/>
    <n v="2012"/>
    <n v="100050"/>
    <n v="1458788"/>
    <n v="32"/>
    <s v="CD SUL CCH"/>
    <n v="5"/>
    <s v="TRANSPORTE"/>
    <n v="4"/>
    <x v="0"/>
    <d v="2025-02-28T00:00:00"/>
    <s v="Sexta-Feira"/>
    <s v="M2504-7881"/>
    <n v="929984"/>
    <n v="100050"/>
    <s v="CD SUL LOGISTICA LTDA"/>
    <n v="1"/>
    <s v="OUTRAS DESPESAS"/>
    <n v="6"/>
    <n v="6"/>
    <n v="6"/>
    <n v="25000"/>
    <n v="0"/>
    <n v="15"/>
    <n v="60"/>
    <n v="94.03"/>
    <n v="354553"/>
    <s v="JULIO RICARDO TERRA"/>
    <n v="340393"/>
    <s v="GVD MANUTENCAO CAMINHOES E COM DE PECAS LTDA"/>
    <m/>
    <x v="0"/>
    <s v="fevereiro"/>
    <x v="0"/>
  </r>
  <r>
    <n v="1024"/>
    <s v="VW/19.330E DC (EURO V)"/>
    <n v="427"/>
    <x v="0"/>
    <s v="9536Y8275CR243455"/>
    <n v="2012"/>
    <n v="100050"/>
    <n v="1458788"/>
    <n v="32"/>
    <s v="CD SUL CCH"/>
    <n v="5"/>
    <s v="TRANSPORTE"/>
    <n v="4"/>
    <x v="0"/>
    <d v="2025-02-28T00:00:00"/>
    <s v="Sexta-Feira"/>
    <s v="M2504-7881"/>
    <n v="929984"/>
    <n v="100050"/>
    <s v="CD SUL LOGISTICA LTDA"/>
    <n v="1"/>
    <s v="5402018 / DESPESA COM VEICULO"/>
    <n v="4739.82"/>
    <n v="4739.82"/>
    <n v="4739.82"/>
    <n v="25000"/>
    <n v="0"/>
    <n v="15"/>
    <n v="60"/>
    <n v="94.03"/>
    <n v="354553"/>
    <s v="JULIO RICARDO TERRA"/>
    <n v="340393"/>
    <s v="GVD MANUTENCAO CAMINHOES E COM DE PECAS LTDA"/>
    <m/>
    <x v="0"/>
    <s v="fevereiro"/>
    <x v="0"/>
  </r>
  <r>
    <n v="1024"/>
    <s v="VW/19.330E DC (EURO V)"/>
    <n v="427"/>
    <x v="0"/>
    <s v="9536Y8275CR243455"/>
    <n v="2012"/>
    <n v="100050"/>
    <n v="1458790"/>
    <n v="32"/>
    <s v="CD SUL CCH"/>
    <n v="5"/>
    <s v="TRANSPORTE"/>
    <n v="4"/>
    <x v="0"/>
    <d v="2025-02-28T00:00:00"/>
    <s v="Sexta-Feira"/>
    <s v="M2504-7881"/>
    <n v="929984"/>
    <n v="100050"/>
    <s v="CD SUL LOGISTICA LTDA"/>
    <n v="1"/>
    <s v="5402018 / DESPESA COM VEICULO"/>
    <n v="4240"/>
    <n v="0"/>
    <n v="4240"/>
    <n v="25000"/>
    <n v="0"/>
    <n v="15"/>
    <n v="60"/>
    <n v="94.03"/>
    <n v="354553"/>
    <s v="JULIO RICARDO TERRA"/>
    <n v="340393"/>
    <s v="GVD MANUTENCAO CAMINHOES E COM DE PECAS LTDA"/>
    <m/>
    <x v="0"/>
    <s v="fevereiro"/>
    <x v="0"/>
  </r>
  <r>
    <n v="1024"/>
    <s v="VW/19.330E DC (EURO V)"/>
    <n v="427"/>
    <x v="0"/>
    <s v="9536Y8275CR243455"/>
    <n v="2012"/>
    <n v="100050"/>
    <n v="1442568"/>
    <n v="32"/>
    <s v="CD SUL CCH"/>
    <n v="5"/>
    <s v="TRANSPORTE"/>
    <n v="4"/>
    <x v="0"/>
    <d v="2025-03-10T00:00:00"/>
    <s v="Segunda-Feira"/>
    <m/>
    <n v="925929"/>
    <n v="100050"/>
    <s v="CD SUL LOGISTICA LTDA"/>
    <n v="1"/>
    <s v="5402018 / DESPESA COM VEICULO"/>
    <n v="488.1"/>
    <n v="488.1"/>
    <n v="488.1"/>
    <n v="25000"/>
    <n v="0"/>
    <n v="15"/>
    <n v="60"/>
    <n v="94.03"/>
    <n v="354553"/>
    <s v="JULIO RICARDO TERRA"/>
    <n v="340393"/>
    <s v="GVD MANUTENCAO CAMINHOES E COM DE PECAS LTDA"/>
    <m/>
    <x v="0"/>
    <s v="março"/>
    <x v="0"/>
  </r>
  <r>
    <n v="1024"/>
    <s v="VW/19.330E DC (EURO V)"/>
    <n v="427"/>
    <x v="0"/>
    <s v="9536Y8275CR243455"/>
    <n v="2012"/>
    <n v="100050"/>
    <n v="1442569"/>
    <n v="32"/>
    <s v="CD SUL CCH"/>
    <n v="5"/>
    <s v="TRANSPORTE"/>
    <n v="4"/>
    <x v="0"/>
    <d v="2025-03-10T00:00:00"/>
    <s v="Segunda-Feira"/>
    <s v="M2503-4809"/>
    <n v="925929"/>
    <n v="100050"/>
    <s v="CD SUL LOGISTICA LTDA"/>
    <n v="1"/>
    <s v="5402018 / DESPESA COM VEICULO"/>
    <n v="590"/>
    <n v="590"/>
    <n v="590"/>
    <n v="25000"/>
    <n v="0"/>
    <n v="15"/>
    <n v="60"/>
    <n v="94.03"/>
    <n v="354553"/>
    <s v="JULIO RICARDO TERRA"/>
    <n v="340393"/>
    <s v="GVD MANUTENCAO CAMINHOES E COM DE PECAS LTDA"/>
    <m/>
    <x v="0"/>
    <s v="março"/>
    <x v="0"/>
  </r>
  <r>
    <n v="1024"/>
    <s v="VW/19.330E DC (EURO V)"/>
    <n v="427"/>
    <x v="0"/>
    <s v="9536Y8275CR243455"/>
    <n v="2012"/>
    <n v="100050"/>
    <n v="1459543"/>
    <n v="32"/>
    <s v="CD SUL CCH"/>
    <n v="5"/>
    <s v="TRANSPORTE"/>
    <n v="4"/>
    <x v="0"/>
    <d v="2025-04-04T00:00:00"/>
    <s v="Sexta-Feira"/>
    <s v="M2504-9839"/>
    <n v="929984"/>
    <n v="100050"/>
    <s v="CD SUL LOGISTICA LTDA"/>
    <n v="1"/>
    <s v="5402018 / DESPESA COM VEICULO"/>
    <n v="6123.88"/>
    <n v="6123.88"/>
    <n v="6123.88"/>
    <n v="25000"/>
    <n v="0"/>
    <n v="15"/>
    <n v="60"/>
    <n v="94.03"/>
    <n v="354553"/>
    <s v="JULIO RICARDO TERRA"/>
    <n v="340393"/>
    <s v="GVD MANUTENCAO CAMINHOES E COM DE PECAS LTDA"/>
    <m/>
    <x v="0"/>
    <s v="abril"/>
    <x v="0"/>
  </r>
  <r>
    <n v="1024"/>
    <s v="VW/19.330E DC (EURO V)"/>
    <n v="427"/>
    <x v="0"/>
    <s v="9536Y8275CR243455"/>
    <n v="2012"/>
    <n v="100050"/>
    <n v="1459544"/>
    <n v="32"/>
    <s v="CD SUL CCH"/>
    <n v="5"/>
    <s v="TRANSPORTE"/>
    <n v="4"/>
    <x v="0"/>
    <d v="2025-04-04T00:00:00"/>
    <s v="Sexta-Feira"/>
    <s v="M2504-9839"/>
    <n v="929984"/>
    <n v="100050"/>
    <s v="CD SUL LOGISTICA LTDA"/>
    <n v="1"/>
    <s v="5402018 / DESPESA COM VEICULO"/>
    <n v="2100"/>
    <n v="2100"/>
    <n v="2100"/>
    <n v="25000"/>
    <n v="0"/>
    <n v="15"/>
    <n v="60"/>
    <n v="94.03"/>
    <n v="354553"/>
    <s v="JULIO RICARDO TERRA"/>
    <n v="340393"/>
    <s v="GVD MANUTENCAO CAMINHOES E COM DE PECAS LTDA"/>
    <m/>
    <x v="0"/>
    <s v="abril"/>
    <x v="0"/>
  </r>
  <r>
    <n v="1024"/>
    <s v="VW/19.330E DC (EURO V)"/>
    <n v="427"/>
    <x v="0"/>
    <s v="9536Y8275CR243455"/>
    <n v="2012"/>
    <n v="100050"/>
    <n v="1464010"/>
    <n v="32"/>
    <s v="CD SUL CCH"/>
    <n v="5"/>
    <s v="TRANSPORTE"/>
    <n v="4"/>
    <x v="0"/>
    <d v="2025-04-28T00:00:00"/>
    <s v="Segunda-Feira"/>
    <s v="M2505-258"/>
    <n v="929984"/>
    <n v="100050"/>
    <s v="CD SUL LOGISTICA LTDA"/>
    <n v="1"/>
    <s v="5402018 / DESPESA COM VEICULO"/>
    <n v="238"/>
    <n v="238"/>
    <n v="238"/>
    <n v="25000"/>
    <n v="0"/>
    <n v="15"/>
    <n v="60"/>
    <n v="94.03"/>
    <n v="354553"/>
    <s v="JULIO RICARDO TERRA"/>
    <n v="383271"/>
    <s v="RUBENS DIESEL MECANICA LTDA"/>
    <m/>
    <x v="0"/>
    <s v="abril"/>
    <x v="0"/>
  </r>
  <r>
    <n v="1024"/>
    <s v="VW/19.330E DC (EURO V)"/>
    <n v="427"/>
    <x v="0"/>
    <s v="9536Y8275CR243455"/>
    <n v="2012"/>
    <n v="100050"/>
    <n v="1464011"/>
    <n v="32"/>
    <s v="CD SUL CCH"/>
    <n v="5"/>
    <s v="TRANSPORTE"/>
    <n v="4"/>
    <x v="0"/>
    <d v="2025-04-28T00:00:00"/>
    <s v="Segunda-Feira"/>
    <s v="M2505-258"/>
    <n v="929984"/>
    <n v="100050"/>
    <s v="CD SUL LOGISTICA LTDA"/>
    <n v="1"/>
    <s v="5402018 / DESPESA COM VEICULO"/>
    <n v="220"/>
    <n v="220"/>
    <n v="220"/>
    <n v="25000"/>
    <n v="0"/>
    <n v="15"/>
    <n v="60"/>
    <n v="94.03"/>
    <n v="354553"/>
    <s v="JULIO RICARDO TERRA"/>
    <n v="383271"/>
    <s v="RUBENS DIESEL MECANICA LTDA"/>
    <m/>
    <x v="0"/>
    <s v="abril"/>
    <x v="0"/>
  </r>
  <r>
    <n v="1024"/>
    <s v="VW/19.330E DC (EURO V)"/>
    <n v="427"/>
    <x v="0"/>
    <s v="9536Y8275CR243455"/>
    <n v="2012"/>
    <n v="100050"/>
    <n v="1459520"/>
    <n v="32"/>
    <s v="CD SUL CCH"/>
    <n v="5"/>
    <s v="TRANSPORTE"/>
    <n v="87"/>
    <x v="3"/>
    <d v="2025-04-17T00:00:00"/>
    <s v="Quinta-Feira"/>
    <s v="M2504-7628"/>
    <n v="929984"/>
    <n v="100050"/>
    <s v="CD SUL LOGISTICA LTDA"/>
    <n v="1"/>
    <s v="5402026 / TAXAS E IMPOSTOS"/>
    <n v="1501.53"/>
    <n v="1501.53"/>
    <n v="1501.53"/>
    <n v="25000"/>
    <n v="0"/>
    <n v="15"/>
    <n v="60"/>
    <n v="94.03"/>
    <n v="354553"/>
    <s v="JULIO RICARDO TERRA"/>
    <n v="136817"/>
    <s v="DETRAN"/>
    <m/>
    <x v="0"/>
    <s v="abril"/>
    <x v="0"/>
  </r>
  <r>
    <n v="1024"/>
    <s v="VW/19.330E DC (EURO V)"/>
    <n v="427"/>
    <x v="0"/>
    <s v="9536Y8275CR243455"/>
    <n v="2012"/>
    <n v="100050"/>
    <n v="1437577"/>
    <n v="32"/>
    <s v="CD SUL CCH"/>
    <n v="5"/>
    <s v="TRANSPORTE"/>
    <n v="128"/>
    <x v="1"/>
    <d v="2025-02-24T00:00:00"/>
    <s v="Segunda-Feira"/>
    <s v="M2502-10190"/>
    <n v="914900"/>
    <n v="100050"/>
    <s v="CD SUL LOGISTICA LTDA"/>
    <n v="1"/>
    <s v="5402026 / TAXAS E IMPOSTOS"/>
    <n v="109.27"/>
    <n v="109.27"/>
    <n v="109.27"/>
    <n v="25000"/>
    <n v="0"/>
    <n v="15"/>
    <n v="60"/>
    <n v="94.03"/>
    <n v="354553"/>
    <s v="JULIO RICARDO TERRA"/>
    <n v="136817"/>
    <s v="DETRAN"/>
    <m/>
    <x v="0"/>
    <s v="fevereiro"/>
    <x v="0"/>
  </r>
  <r>
    <n v="1135"/>
    <s v="CARRETA"/>
    <n v="470"/>
    <x v="3"/>
    <s v="94BF146CCR018153"/>
    <n v="2011"/>
    <n v="100050"/>
    <n v="1435961"/>
    <n v="32"/>
    <s v="CD SUL CCH"/>
    <n v="5"/>
    <s v="TRANSPORTE"/>
    <n v="4"/>
    <x v="0"/>
    <d v="2025-02-13T00:00:00"/>
    <s v="Quinta-Feira"/>
    <s v="M2502-6388"/>
    <n v="0"/>
    <n v="100050"/>
    <s v="CD SUL LOGISTICA LTDA"/>
    <n v="1"/>
    <s v="5402018 / DESPESA COM VEICULO"/>
    <n v="380"/>
    <n v="380"/>
    <n v="380"/>
    <n v="25000"/>
    <n v="0"/>
    <n v="15"/>
    <n v="60"/>
    <n v="105.85"/>
    <n v="266328"/>
    <s v="FABIO GOMES FERREIRA"/>
    <n v="340393"/>
    <s v="GVD MANUTENCAO CAMINHOES E COM DE PECAS LTDA"/>
    <m/>
    <x v="0"/>
    <s v="fevereiro"/>
    <x v="0"/>
  </r>
  <r>
    <n v="1135"/>
    <s v="CARRETA"/>
    <n v="470"/>
    <x v="3"/>
    <s v="94BF146CCR018153"/>
    <n v="2011"/>
    <n v="100050"/>
    <n v="1441122"/>
    <n v="32"/>
    <s v="CD SUL CCH"/>
    <n v="5"/>
    <s v="TRANSPORTE"/>
    <n v="4"/>
    <x v="0"/>
    <d v="2025-02-28T00:00:00"/>
    <s v="Sexta-Feira"/>
    <s v="M2503-1659"/>
    <n v="0"/>
    <n v="100050"/>
    <s v="CD SUL LOGISTICA LTDA"/>
    <n v="1"/>
    <s v="5402018 / DESPESA COM VEICULO"/>
    <n v="2230"/>
    <n v="2230"/>
    <n v="2230"/>
    <n v="25000"/>
    <n v="0"/>
    <n v="15"/>
    <n v="60"/>
    <n v="105.85"/>
    <n v="266328"/>
    <s v="FABIO GOMES FERREIRA"/>
    <n v="340393"/>
    <s v="GVD MANUTENCAO CAMINHOES E COM DE PECAS LTDA"/>
    <m/>
    <x v="0"/>
    <s v="fevereiro"/>
    <x v="0"/>
  </r>
  <r>
    <n v="1135"/>
    <s v="CARRETA"/>
    <n v="470"/>
    <x v="3"/>
    <s v="94BF146CCR018153"/>
    <n v="2011"/>
    <n v="100050"/>
    <n v="1441124"/>
    <n v="32"/>
    <s v="CD SUL CCH"/>
    <n v="5"/>
    <s v="TRANSPORTE"/>
    <n v="4"/>
    <x v="0"/>
    <d v="2025-02-28T00:00:00"/>
    <s v="Sexta-Feira"/>
    <s v="M2503-1659"/>
    <n v="0"/>
    <n v="100050"/>
    <s v="CD SUL LOGISTICA LTDA"/>
    <n v="1"/>
    <s v="5402018 / DESPESA COM VEICULO"/>
    <n v="6"/>
    <n v="6"/>
    <n v="6"/>
    <n v="25000"/>
    <n v="0"/>
    <n v="15"/>
    <n v="60"/>
    <n v="105.85"/>
    <n v="266328"/>
    <s v="FABIO GOMES FERREIRA"/>
    <n v="340393"/>
    <s v="GVD MANUTENCAO CAMINHOES E COM DE PECAS LTDA"/>
    <m/>
    <x v="0"/>
    <s v="fevereiro"/>
    <x v="0"/>
  </r>
  <r>
    <n v="1135"/>
    <s v="CARRETA"/>
    <n v="470"/>
    <x v="3"/>
    <s v="94BF146CCR018153"/>
    <n v="2011"/>
    <n v="100050"/>
    <n v="1441124"/>
    <n v="32"/>
    <s v="CD SUL CCH"/>
    <n v="5"/>
    <s v="TRANSPORTE"/>
    <n v="4"/>
    <x v="0"/>
    <d v="2025-02-28T00:00:00"/>
    <s v="Sexta-Feira"/>
    <s v="M2503-1659"/>
    <n v="0"/>
    <n v="100050"/>
    <s v="CD SUL LOGISTICA LTDA"/>
    <n v="1"/>
    <s v="5402018 / DESPESA COM VEICULO"/>
    <n v="1964"/>
    <n v="1964"/>
    <n v="1964"/>
    <n v="25000"/>
    <n v="0"/>
    <n v="15"/>
    <n v="60"/>
    <n v="105.85"/>
    <n v="266328"/>
    <s v="FABIO GOMES FERREIRA"/>
    <n v="340393"/>
    <s v="GVD MANUTENCAO CAMINHOES E COM DE PECAS LTDA"/>
    <m/>
    <x v="0"/>
    <s v="fevereiro"/>
    <x v="0"/>
  </r>
  <r>
    <n v="1135"/>
    <s v="CARRETA"/>
    <n v="470"/>
    <x v="3"/>
    <s v="94BF146CCR018153"/>
    <n v="2011"/>
    <n v="100050"/>
    <n v="1451234"/>
    <n v="32"/>
    <s v="CD SUL CCH"/>
    <n v="5"/>
    <s v="TRANSPORTE"/>
    <n v="4"/>
    <x v="0"/>
    <d v="2025-04-04T00:00:00"/>
    <s v="Sexta-Feira"/>
    <s v="M2504-2877"/>
    <n v="0"/>
    <n v="100050"/>
    <s v="CD SUL LOGISTICA LTDA"/>
    <n v="1"/>
    <s v="5402018 / DESPESA COM VEICULO"/>
    <n v="450"/>
    <n v="450"/>
    <n v="450"/>
    <n v="25000"/>
    <n v="0"/>
    <n v="15"/>
    <n v="60"/>
    <n v="105.85"/>
    <n v="266328"/>
    <s v="FABIO GOMES FERREIRA"/>
    <n v="340393"/>
    <s v="GVD MANUTENCAO CAMINHOES E COM DE PECAS LTDA"/>
    <m/>
    <x v="0"/>
    <s v="abril"/>
    <x v="0"/>
  </r>
  <r>
    <n v="1135"/>
    <s v="CARRETA"/>
    <n v="470"/>
    <x v="3"/>
    <s v="94BF146CCR018153"/>
    <n v="2011"/>
    <n v="100050"/>
    <n v="1463141"/>
    <n v="32"/>
    <s v="CD SUL CCH"/>
    <n v="5"/>
    <s v="TRANSPORTE"/>
    <n v="4"/>
    <x v="0"/>
    <d v="2025-04-30T00:00:00"/>
    <s v="Quarta-Feira"/>
    <s v="M2505-224"/>
    <n v="0"/>
    <n v="100050"/>
    <s v="CD SUL LOGISTICA LTDA"/>
    <n v="1"/>
    <s v="5402018 / DESPESA COM VEICULO"/>
    <n v="2"/>
    <n v="2"/>
    <n v="2"/>
    <n v="25000"/>
    <n v="0"/>
    <n v="15"/>
    <n v="60"/>
    <n v="105.85"/>
    <n v="266328"/>
    <s v="FABIO GOMES FERREIRA"/>
    <n v="340393"/>
    <s v="GVD MANUTENCAO CAMINHOES E COM DE PECAS LTDA"/>
    <m/>
    <x v="0"/>
    <s v="abril"/>
    <x v="0"/>
  </r>
  <r>
    <n v="1135"/>
    <s v="CARRETA"/>
    <n v="470"/>
    <x v="3"/>
    <s v="94BF146CCR018153"/>
    <n v="2011"/>
    <n v="100050"/>
    <n v="1463141"/>
    <n v="32"/>
    <s v="CD SUL CCH"/>
    <n v="5"/>
    <s v="TRANSPORTE"/>
    <n v="4"/>
    <x v="0"/>
    <d v="2025-04-30T00:00:00"/>
    <s v="Quarta-Feira"/>
    <s v="M2505-224"/>
    <n v="0"/>
    <n v="100050"/>
    <s v="CD SUL LOGISTICA LTDA"/>
    <n v="1"/>
    <s v="5402018 / DESPESA COM VEICULO"/>
    <n v="475.2"/>
    <n v="475.2"/>
    <n v="475.2"/>
    <n v="25000"/>
    <n v="0"/>
    <n v="15"/>
    <n v="60"/>
    <n v="105.85"/>
    <n v="266328"/>
    <s v="FABIO GOMES FERREIRA"/>
    <n v="340393"/>
    <s v="GVD MANUTENCAO CAMINHOES E COM DE PECAS LTDA"/>
    <m/>
    <x v="0"/>
    <s v="abril"/>
    <x v="0"/>
  </r>
  <r>
    <n v="1135"/>
    <s v="CARRETA"/>
    <n v="470"/>
    <x v="3"/>
    <s v="94BF146CCR018153"/>
    <n v="2011"/>
    <n v="100050"/>
    <n v="1463142"/>
    <n v="32"/>
    <s v="CD SUL CCH"/>
    <n v="5"/>
    <s v="TRANSPORTE"/>
    <n v="4"/>
    <x v="0"/>
    <d v="2025-05-30T00:00:00"/>
    <s v="Sexta-Feira"/>
    <s v="M2505-224"/>
    <n v="0"/>
    <n v="100050"/>
    <s v="CD SUL LOGISTICA LTDA"/>
    <n v="1"/>
    <s v="5402018 / DESPESA COM VEICULO"/>
    <n v="1180"/>
    <n v="1180"/>
    <n v="1180"/>
    <n v="25000"/>
    <n v="0"/>
    <n v="15"/>
    <n v="60"/>
    <n v="105.85"/>
    <n v="266328"/>
    <s v="FABIO GOMES FERREIRA"/>
    <n v="340393"/>
    <s v="GVD MANUTENCAO CAMINHOES E COM DE PECAS LTDA"/>
    <m/>
    <x v="0"/>
    <s v="maio"/>
    <x v="0"/>
  </r>
  <r>
    <n v="1135"/>
    <s v="CARRETA"/>
    <n v="470"/>
    <x v="3"/>
    <s v="94BF146CCR018153"/>
    <n v="2011"/>
    <n v="100050"/>
    <n v="1437574"/>
    <n v="32"/>
    <s v="CD SUL CCH"/>
    <n v="5"/>
    <s v="TRANSPORTE"/>
    <n v="128"/>
    <x v="1"/>
    <d v="2025-02-24T00:00:00"/>
    <s v="Segunda-Feira"/>
    <s v="M2502-10190"/>
    <n v="0"/>
    <n v="100050"/>
    <s v="CD SUL LOGISTICA LTDA"/>
    <n v="1"/>
    <s v="5402026 / TAXAS E IMPOSTOS"/>
    <n v="109.27"/>
    <n v="109.27"/>
    <n v="109.27"/>
    <n v="25000"/>
    <n v="0"/>
    <n v="15"/>
    <n v="60"/>
    <n v="105.85"/>
    <n v="266328"/>
    <s v="FABIO GOMES FERREIRA"/>
    <n v="136817"/>
    <s v="DETRAN"/>
    <m/>
    <x v="0"/>
    <s v="fevereiro"/>
    <x v="0"/>
  </r>
  <r>
    <n v="983"/>
    <s v="VW/8.150 DELIVERY PLUS"/>
    <n v="387"/>
    <x v="2"/>
    <s v="9533A52P7CR223584"/>
    <n v="2011"/>
    <n v="100050"/>
    <n v="1423988"/>
    <n v="32"/>
    <s v="CD SUL CCH"/>
    <n v="5"/>
    <s v="TRANSPORTE"/>
    <n v="1"/>
    <x v="2"/>
    <d v="2024-12-10T00:00:00"/>
    <s v="Terça-Feira"/>
    <s v="Arquivo: 65766_20241210F.TXT Linha: 0003"/>
    <n v="443167"/>
    <n v="100050"/>
    <s v="CD SUL LOGISTICA LTDA"/>
    <n v="95.91"/>
    <s v="10002 / COMBUSTIVEL OLEO DIESE"/>
    <n v="562.99"/>
    <n v="5.87"/>
    <n v="562.99"/>
    <n v="3500"/>
    <n v="0"/>
    <n v="15"/>
    <n v="60"/>
    <n v="29.19"/>
    <n v="157378"/>
    <s v="RAFAEL CONCEICAO DO AMARAL"/>
    <n v="238614"/>
    <s v="COMERCIAL BUFFON COMBUSTIVEIS E TRANSPORTES LIMITADA"/>
    <m/>
    <x v="2"/>
    <s v="dezembro"/>
    <x v="1"/>
  </r>
  <r>
    <n v="983"/>
    <s v="VW/8.150 DELIVERY PLUS"/>
    <n v="387"/>
    <x v="2"/>
    <s v="9533A52P7CR223584"/>
    <n v="2011"/>
    <n v="100050"/>
    <n v="1424144"/>
    <n v="32"/>
    <s v="CD SUL CCH"/>
    <n v="5"/>
    <s v="TRANSPORTE"/>
    <n v="1"/>
    <x v="2"/>
    <d v="2024-12-17T00:00:00"/>
    <s v="Terça-Feira"/>
    <s v="Arquivo: 65766_20241217F.TXT Linha: 0006"/>
    <n v="443578"/>
    <n v="100050"/>
    <s v="CD SUL LOGISTICA LTDA"/>
    <n v="70"/>
    <s v="10002 / COMBUSTIVEL OLEO DIESE"/>
    <n v="400.4"/>
    <n v="5.72"/>
    <n v="400.4"/>
    <n v="3500"/>
    <n v="0"/>
    <n v="15"/>
    <n v="60"/>
    <n v="29.19"/>
    <n v="157378"/>
    <s v="RAFAEL CONCEICAO DO AMARAL"/>
    <n v="280550"/>
    <s v="COMERCIAL BUFFON COMBUSTIVEIS E TRANSPORTES LIMITADA"/>
    <m/>
    <x v="2"/>
    <s v="dezembro"/>
    <x v="1"/>
  </r>
  <r>
    <n v="989"/>
    <s v="VW/8.150 DELIVERY PLUS"/>
    <n v="393"/>
    <x v="4"/>
    <s v="9533A52P9CR223652"/>
    <n v="2011"/>
    <n v="100050"/>
    <n v="1444108"/>
    <n v="32"/>
    <s v="CD SUL CCH"/>
    <n v="4"/>
    <s v="MOVIMENTACAO"/>
    <n v="4"/>
    <x v="0"/>
    <d v="2025-03-15T00:00:00"/>
    <s v="Sábado"/>
    <s v="M2503-6894"/>
    <n v="453084"/>
    <n v="100050"/>
    <s v="CD SUL LOGISTICA LTDA"/>
    <n v="1"/>
    <s v="5402018 / DESPESA COM VEICULO"/>
    <n v="140"/>
    <n v="140"/>
    <n v="140"/>
    <n v="3500"/>
    <n v="0"/>
    <n v="15"/>
    <n v="60"/>
    <n v="29.81"/>
    <n v="340076"/>
    <s v="BRUNO DA SILVA LOPES"/>
    <n v="383271"/>
    <s v="RUBENS DIESEL MECANICA LTDA"/>
    <m/>
    <x v="2"/>
    <s v="março"/>
    <x v="0"/>
  </r>
  <r>
    <n v="983"/>
    <s v="VW/8.150 DELIVERY PLUS"/>
    <n v="387"/>
    <x v="2"/>
    <s v="9533A52P7CR223584"/>
    <n v="2011"/>
    <n v="100050"/>
    <n v="1438294"/>
    <n v="32"/>
    <s v="CD SUL CCH"/>
    <n v="5"/>
    <s v="TRANSPORTE"/>
    <n v="1"/>
    <x v="2"/>
    <d v="2025-02-14T00:00:00"/>
    <s v="Sexta-Feira"/>
    <s v="Arquivo: 65766_20250214F.TXT Linha: 0006"/>
    <n v="450116"/>
    <n v="100050"/>
    <s v="CD SUL LOGISTICA LTDA"/>
    <n v="76.790000000000006"/>
    <s v="10002 / COMBUSTIVEL OLEO DIESE"/>
    <n v="467.66"/>
    <n v="6.09"/>
    <n v="467.66"/>
    <n v="3500"/>
    <n v="0"/>
    <n v="15"/>
    <n v="60"/>
    <n v="29.19"/>
    <n v="157378"/>
    <s v="RAFAEL CONCEICAO DO AMARAL"/>
    <n v="111367"/>
    <s v="COMERCIAL BUFFON COMBUSTIVEIS E TRANSPORTES LIMITADA"/>
    <m/>
    <x v="2"/>
    <s v="fevereiro"/>
    <x v="0"/>
  </r>
  <r>
    <n v="983"/>
    <s v="VW/8.150 DELIVERY PLUS"/>
    <n v="387"/>
    <x v="2"/>
    <s v="9533A52P7CR223584"/>
    <n v="2011"/>
    <n v="100050"/>
    <n v="1438329"/>
    <n v="32"/>
    <s v="CD SUL CCH"/>
    <n v="5"/>
    <s v="TRANSPORTE"/>
    <n v="1"/>
    <x v="2"/>
    <d v="2025-02-17T00:00:00"/>
    <s v="Segunda-Feira"/>
    <s v="Arquivo: 65766_20250217F.TXT Linha: 0003"/>
    <n v="450573"/>
    <n v="100050"/>
    <s v="CD SUL LOGISTICA LTDA"/>
    <n v="71.94"/>
    <s v="10002 / COMBUSTIVEL OLEO DIESE"/>
    <n v="438.13"/>
    <n v="6.09"/>
    <n v="438.13"/>
    <n v="3500"/>
    <n v="0"/>
    <n v="15"/>
    <n v="60"/>
    <n v="29.19"/>
    <n v="157378"/>
    <s v="RAFAEL CONCEICAO DO AMARAL"/>
    <n v="158358"/>
    <s v="COMERCIAL BUFFON COMBUSTIVEIS E TRANSPORTES LIMITADA"/>
    <m/>
    <x v="2"/>
    <s v="fevereiro"/>
    <x v="0"/>
  </r>
  <r>
    <n v="983"/>
    <s v="VW/8.150 DELIVERY PLUS"/>
    <n v="387"/>
    <x v="2"/>
    <s v="9533A52P7CR223584"/>
    <n v="2011"/>
    <n v="100050"/>
    <n v="1438372"/>
    <n v="32"/>
    <s v="CD SUL CCH"/>
    <n v="5"/>
    <s v="TRANSPORTE"/>
    <n v="1"/>
    <x v="2"/>
    <d v="2025-02-18T00:00:00"/>
    <s v="Terça-Feira"/>
    <s v="Arquivo: 65766_20250218F.TXT Linha: 0003"/>
    <n v="450948"/>
    <n v="100050"/>
    <s v="CD SUL LOGISTICA LTDA"/>
    <n v="57.62"/>
    <s v="10002 / COMBUSTIVEL OLEO DIESE"/>
    <n v="350.91"/>
    <n v="6.09"/>
    <n v="350.91"/>
    <n v="3500"/>
    <n v="0"/>
    <n v="15"/>
    <n v="60"/>
    <n v="29.19"/>
    <n v="157378"/>
    <s v="RAFAEL CONCEICAO DO AMARAL"/>
    <n v="102051"/>
    <s v="COML BUFFON COMB E TRANSPS LTDA"/>
    <m/>
    <x v="2"/>
    <s v="fevereiro"/>
    <x v="0"/>
  </r>
  <r>
    <n v="983"/>
    <s v="VW/8.150 DELIVERY PLUS"/>
    <n v="387"/>
    <x v="2"/>
    <s v="9533A52P7CR223584"/>
    <n v="2011"/>
    <n v="100050"/>
    <n v="1438484"/>
    <n v="32"/>
    <s v="CD SUL CCH"/>
    <n v="5"/>
    <s v="TRANSPORTE"/>
    <n v="1"/>
    <x v="2"/>
    <d v="2025-02-24T00:00:00"/>
    <s v="Segunda-Feira"/>
    <s v="Arquivo: 65766_20250224F.TXT Linha: 0002"/>
    <n v="451439"/>
    <n v="100050"/>
    <s v="CD SUL LOGISTICA LTDA"/>
    <n v="83.33"/>
    <s v="10002 / COMBUSTIVEL OLEO DIESE"/>
    <n v="507.48"/>
    <n v="6.09"/>
    <n v="507.48"/>
    <n v="3500"/>
    <n v="0"/>
    <n v="15"/>
    <n v="60"/>
    <n v="29.19"/>
    <n v="157378"/>
    <s v="RAFAEL CONCEICAO DO AMARAL"/>
    <n v="111369"/>
    <s v="COML BUFFON COMB E TRANSPS LTDA"/>
    <m/>
    <x v="2"/>
    <s v="fevereiro"/>
    <x v="0"/>
  </r>
  <r>
    <n v="983"/>
    <s v="VW/8.150 DELIVERY PLUS"/>
    <n v="387"/>
    <x v="2"/>
    <s v="9533A52P7CR223584"/>
    <n v="2011"/>
    <n v="100050"/>
    <n v="1448935"/>
    <n v="32"/>
    <s v="CD SUL CCH"/>
    <n v="4"/>
    <s v="MOVIMENTACAO"/>
    <n v="1"/>
    <x v="2"/>
    <d v="2025-03-18T00:00:00"/>
    <s v="Terça-Feira"/>
    <s v="Arquivo: 65766_20250318F.TXT Linha: 0003"/>
    <n v="455281"/>
    <n v="100050"/>
    <s v="CD SUL LOGISTICA LTDA"/>
    <n v="48.83"/>
    <s v="10002 / COMBUSTIVEL OLEO DIESE"/>
    <n v="297.39"/>
    <n v="6.09"/>
    <n v="297.39"/>
    <n v="3500"/>
    <n v="0"/>
    <n v="15"/>
    <n v="60"/>
    <n v="29.19"/>
    <n v="157378"/>
    <s v="RAFAEL CONCEICAO DO AMARAL"/>
    <n v="158358"/>
    <s v="COMERCIAL BUFFON COMBUSTIVEIS E TRANSPORTES LIMITADA"/>
    <m/>
    <x v="2"/>
    <s v="março"/>
    <x v="0"/>
  </r>
  <r>
    <n v="983"/>
    <s v="VW/8.150 DELIVERY PLUS"/>
    <n v="387"/>
    <x v="2"/>
    <s v="9533A52P7CR223584"/>
    <n v="2011"/>
    <n v="100050"/>
    <n v="1448936"/>
    <n v="32"/>
    <s v="CD SUL CCH"/>
    <n v="4"/>
    <s v="MOVIMENTACAO"/>
    <n v="1"/>
    <x v="2"/>
    <d v="2025-03-18T00:00:00"/>
    <s v="Terça-Feira"/>
    <s v="Arquivo: 65766_20250318F.TXT Linha: 0004"/>
    <n v="454914"/>
    <n v="100050"/>
    <s v="CD SUL LOGISTICA LTDA"/>
    <n v="64.510000000000005"/>
    <s v="10002 / COMBUSTIVEL OLEO DIESE"/>
    <n v="392.83"/>
    <n v="6.0890000000000004"/>
    <n v="392.83"/>
    <n v="3500"/>
    <n v="0"/>
    <n v="15"/>
    <n v="60"/>
    <n v="29.19"/>
    <n v="157378"/>
    <s v="RAFAEL CONCEICAO DO AMARAL"/>
    <n v="111369"/>
    <s v="COML BUFFON COMB E TRANSPS LTDA"/>
    <m/>
    <x v="2"/>
    <s v="março"/>
    <x v="0"/>
  </r>
  <r>
    <n v="983"/>
    <s v="VW/8.150 DELIVERY PLUS"/>
    <n v="387"/>
    <x v="2"/>
    <s v="9533A52P7CR223584"/>
    <n v="2011"/>
    <n v="100050"/>
    <n v="1449039"/>
    <n v="32"/>
    <s v="CD SUL CCH"/>
    <n v="4"/>
    <s v="MOVIMENTACAO"/>
    <n v="1"/>
    <x v="2"/>
    <d v="2025-03-22T00:00:00"/>
    <s v="Sábado"/>
    <s v="Arquivo: 65766_20250322F.TXT Linha: 0001"/>
    <n v="455870"/>
    <n v="100050"/>
    <s v="CD SUL LOGISTICA LTDA"/>
    <n v="84.85"/>
    <s v="10002 / COMBUSTIVEL OLEO DIESE"/>
    <n v="513.34"/>
    <n v="6.05"/>
    <n v="513.34"/>
    <n v="3500"/>
    <n v="0"/>
    <n v="15"/>
    <n v="60"/>
    <n v="29.19"/>
    <n v="157378"/>
    <s v="RAFAEL CONCEICAO DO AMARAL"/>
    <n v="359289"/>
    <s v="SIM REDE DE POSTOS LTDA"/>
    <m/>
    <x v="2"/>
    <s v="março"/>
    <x v="0"/>
  </r>
  <r>
    <n v="983"/>
    <s v="VW/8.150 DELIVERY PLUS"/>
    <n v="387"/>
    <x v="2"/>
    <s v="9533A52P7CR223584"/>
    <n v="2011"/>
    <n v="100050"/>
    <n v="1458789"/>
    <n v="32"/>
    <s v="CD SUL CCH"/>
    <n v="5"/>
    <s v="TRANSPORTE"/>
    <n v="1"/>
    <x v="2"/>
    <d v="2025-04-10T00:00:00"/>
    <s v="Quinta-Feira"/>
    <s v="M2504-5525"/>
    <n v="455870"/>
    <n v="100050"/>
    <s v="CD SUL LOGISTICA LTDA"/>
    <n v="1"/>
    <s v="10002 / COMBUSTIVEL OLEO DIESE"/>
    <n v="98167.24"/>
    <n v="98167.24"/>
    <n v="98167.24"/>
    <n v="3500"/>
    <n v="0"/>
    <n v="15"/>
    <n v="60"/>
    <n v="29.19"/>
    <n v="157378"/>
    <s v="RAFAEL CONCEICAO DO AMARAL"/>
    <n v="243657"/>
    <s v="TICKET SOLUCOES HDFGT S/A"/>
    <m/>
    <x v="2"/>
    <s v="abril"/>
    <x v="0"/>
  </r>
  <r>
    <n v="983"/>
    <s v="VW/8.150 DELIVERY PLUS"/>
    <n v="387"/>
    <x v="2"/>
    <s v="9533A52P7CR223584"/>
    <n v="2011"/>
    <n v="100050"/>
    <n v="1429849"/>
    <n v="32"/>
    <s v="CD SUL CCH"/>
    <n v="5"/>
    <s v="TRANSPORTE"/>
    <n v="4"/>
    <x v="0"/>
    <d v="2025-01-16T00:00:00"/>
    <s v="Quinta-Feira"/>
    <s v="M2501-8036"/>
    <n v="446455"/>
    <n v="100050"/>
    <s v="CD SUL LOGISTICA LTDA"/>
    <n v="1"/>
    <s v="5402018 / DESPESA COM VEICULO"/>
    <n v="1923.88"/>
    <n v="1923.88"/>
    <n v="1923.88"/>
    <n v="3500"/>
    <n v="0"/>
    <n v="15"/>
    <n v="60"/>
    <n v="29.19"/>
    <n v="157378"/>
    <s v="RAFAEL CONCEICAO DO AMARAL"/>
    <n v="351768"/>
    <s v="MDE MECANICA DIESEL LTDA"/>
    <m/>
    <x v="2"/>
    <s v="janeiro"/>
    <x v="0"/>
  </r>
  <r>
    <n v="983"/>
    <s v="VW/8.150 DELIVERY PLUS"/>
    <n v="387"/>
    <x v="2"/>
    <s v="9533A52P7CR223584"/>
    <n v="2011"/>
    <n v="100050"/>
    <n v="1429852"/>
    <n v="32"/>
    <s v="CD SUL CCH"/>
    <n v="5"/>
    <s v="TRANSPORTE"/>
    <n v="4"/>
    <x v="0"/>
    <d v="2025-01-16T00:00:00"/>
    <s v="Quinta-Feira"/>
    <s v="M2501-8036"/>
    <n v="446455"/>
    <n v="100050"/>
    <s v="CD SUL LOGISTICA LTDA"/>
    <n v="1"/>
    <s v="5402018 / DESPESA COM VEICULO"/>
    <n v="930"/>
    <n v="930"/>
    <n v="930"/>
    <n v="3500"/>
    <n v="0"/>
    <n v="15"/>
    <n v="60"/>
    <n v="29.19"/>
    <n v="157378"/>
    <s v="RAFAEL CONCEICAO DO AMARAL"/>
    <n v="351768"/>
    <s v="MDE MECANICA DIESEL LTDA"/>
    <m/>
    <x v="2"/>
    <s v="janeiro"/>
    <x v="0"/>
  </r>
  <r>
    <n v="983"/>
    <s v="VW/8.150 DELIVERY PLUS"/>
    <n v="387"/>
    <x v="2"/>
    <s v="9533A52P7CR223584"/>
    <n v="2011"/>
    <n v="100050"/>
    <n v="1444038"/>
    <n v="32"/>
    <s v="CD SUL CCH"/>
    <n v="5"/>
    <s v="TRANSPORTE"/>
    <n v="4"/>
    <x v="0"/>
    <d v="2025-03-12T00:00:00"/>
    <s v="Quarta-Feira"/>
    <s v="M2503-5903"/>
    <n v="451439"/>
    <n v="100050"/>
    <s v="CD SUL LOGISTICA LTDA"/>
    <n v="1"/>
    <s v="5402018 / DESPESA COM VEICULO"/>
    <n v="95.4"/>
    <n v="95.4"/>
    <n v="95.4"/>
    <n v="3500"/>
    <n v="0"/>
    <n v="15"/>
    <n v="60"/>
    <n v="29.19"/>
    <n v="157378"/>
    <s v="RAFAEL CONCEICAO DO AMARAL"/>
    <n v="383271"/>
    <s v="RUBENS DIESEL MECANICA LTDA"/>
    <m/>
    <x v="2"/>
    <s v="março"/>
    <x v="0"/>
  </r>
  <r>
    <n v="983"/>
    <s v="VW/8.150 DELIVERY PLUS"/>
    <n v="387"/>
    <x v="2"/>
    <s v="9533A52P7CR223584"/>
    <n v="2011"/>
    <n v="100050"/>
    <n v="1444039"/>
    <n v="32"/>
    <s v="CD SUL CCH"/>
    <n v="5"/>
    <s v="TRANSPORTE"/>
    <n v="4"/>
    <x v="0"/>
    <d v="2025-03-12T00:00:00"/>
    <s v="Quarta-Feira"/>
    <s v="M2503-5903"/>
    <n v="451439"/>
    <n v="100050"/>
    <s v="CD SUL LOGISTICA LTDA"/>
    <n v="1"/>
    <s v="5402018 / DESPESA COM VEICULO"/>
    <n v="800"/>
    <n v="800"/>
    <n v="800"/>
    <n v="3500"/>
    <n v="0"/>
    <n v="15"/>
    <n v="60"/>
    <n v="29.19"/>
    <n v="157378"/>
    <s v="RAFAEL CONCEICAO DO AMARAL"/>
    <n v="383271"/>
    <s v="RUBENS DIESEL MECANICA LTDA"/>
    <m/>
    <x v="2"/>
    <s v="março"/>
    <x v="0"/>
  </r>
  <r>
    <n v="983"/>
    <s v="VW/8.150 DELIVERY PLUS"/>
    <n v="387"/>
    <x v="2"/>
    <s v="9533A52P7CR223584"/>
    <n v="2011"/>
    <n v="100050"/>
    <n v="1447227"/>
    <n v="32"/>
    <s v="CD SUL CCH"/>
    <n v="4"/>
    <s v="MOVIMENTACAO"/>
    <n v="4"/>
    <x v="0"/>
    <d v="2025-03-21T00:00:00"/>
    <s v="Sexta-Feira"/>
    <s v="M2503-9775"/>
    <n v="451439"/>
    <n v="100050"/>
    <s v="CD SUL LOGISTICA LTDA"/>
    <n v="1"/>
    <s v="5402018 / DESPESA COM VEICULO"/>
    <n v="150"/>
    <n v="150"/>
    <n v="150"/>
    <n v="3500"/>
    <n v="0"/>
    <n v="15"/>
    <n v="60"/>
    <n v="29.19"/>
    <n v="157378"/>
    <s v="RAFAEL CONCEICAO DO AMARAL"/>
    <n v="340393"/>
    <s v="GVD MANUTENCAO CAMINHOES E COM DE PECAS LTDA"/>
    <m/>
    <x v="2"/>
    <s v="março"/>
    <x v="0"/>
  </r>
  <r>
    <n v="983"/>
    <s v="VW/8.150 DELIVERY PLUS"/>
    <n v="387"/>
    <x v="2"/>
    <s v="9533A52P7CR223584"/>
    <n v="2011"/>
    <n v="100050"/>
    <n v="1457548"/>
    <n v="32"/>
    <s v="CD SUL CCH"/>
    <n v="4"/>
    <s v="MOVIMENTACAO"/>
    <n v="4"/>
    <x v="0"/>
    <d v="2025-04-11T00:00:00"/>
    <s v="Sexta-Feira"/>
    <s v="M2504-7618"/>
    <n v="455870"/>
    <n v="100050"/>
    <s v="CD SUL LOGISTICA LTDA"/>
    <n v="1"/>
    <s v="5402018 / DESPESA COM VEICULO"/>
    <n v="220"/>
    <n v="220"/>
    <n v="220"/>
    <n v="3500"/>
    <n v="0"/>
    <n v="15"/>
    <n v="60"/>
    <n v="29.19"/>
    <n v="157378"/>
    <s v="RAFAEL CONCEICAO DO AMARAL"/>
    <n v="340393"/>
    <s v="GVD MANUTENCAO CAMINHOES E COM DE PECAS LTDA"/>
    <m/>
    <x v="2"/>
    <s v="abril"/>
    <x v="0"/>
  </r>
  <r>
    <n v="983"/>
    <s v="VW/8.150 DELIVERY PLUS"/>
    <n v="387"/>
    <x v="2"/>
    <s v="9533A52P7CR223584"/>
    <n v="2011"/>
    <n v="100050"/>
    <n v="1456689"/>
    <n v="32"/>
    <s v="CD SUL CCH"/>
    <n v="4"/>
    <s v="MOVIMENTACAO"/>
    <n v="66"/>
    <x v="4"/>
    <d v="2025-03-24T00:00:00"/>
    <s v="Segunda-Feira"/>
    <s v="M2504-5692"/>
    <n v="455870"/>
    <n v="100050"/>
    <s v="CD SUL LOGISTICA LTDA"/>
    <n v="1"/>
    <s v="5402017 / MULTAS DE TRANSITO"/>
    <n v="104.12"/>
    <n v="104.12"/>
    <n v="104.12"/>
    <n v="3500"/>
    <n v="0"/>
    <n v="15"/>
    <n v="60"/>
    <n v="29.19"/>
    <n v="157378"/>
    <s v="RAFAEL CONCEICAO DO AMARAL"/>
    <n v="136817"/>
    <s v="DETRAN"/>
    <m/>
    <x v="2"/>
    <s v="março"/>
    <x v="0"/>
  </r>
  <r>
    <n v="983"/>
    <s v="VW/8.150 DELIVERY PLUS"/>
    <n v="387"/>
    <x v="2"/>
    <s v="9533A52P7CR223584"/>
    <n v="2011"/>
    <n v="100050"/>
    <n v="1456629"/>
    <n v="32"/>
    <s v="CD SUL CCH"/>
    <n v="4"/>
    <s v="MOVIMENTACAO"/>
    <n v="66"/>
    <x v="4"/>
    <d v="2025-04-10T00:00:00"/>
    <s v="Quinta-Feira"/>
    <s v="M2504-5688"/>
    <n v="455870"/>
    <n v="100050"/>
    <s v="CD SUL LOGISTICA LTDA"/>
    <n v="1"/>
    <s v="5402017 / MULTAS DE TRANSITO"/>
    <n v="156.18"/>
    <n v="156.18"/>
    <n v="156.18"/>
    <n v="3500"/>
    <n v="0"/>
    <n v="15"/>
    <n v="60"/>
    <n v="29.19"/>
    <n v="157378"/>
    <s v="RAFAEL CONCEICAO DO AMARAL"/>
    <n v="136817"/>
    <s v="DETRAN"/>
    <m/>
    <x v="2"/>
    <s v="abril"/>
    <x v="0"/>
  </r>
  <r>
    <n v="983"/>
    <s v="VW/8.150 DELIVERY PLUS"/>
    <n v="387"/>
    <x v="2"/>
    <s v="9533A52P7CR223584"/>
    <n v="2011"/>
    <n v="100050"/>
    <n v="1456693"/>
    <n v="32"/>
    <s v="CD SUL CCH"/>
    <n v="4"/>
    <s v="MOVIMENTACAO"/>
    <n v="66"/>
    <x v="4"/>
    <d v="2025-04-10T00:00:00"/>
    <s v="Quinta-Feira"/>
    <s v="M2504-5697"/>
    <n v="455870"/>
    <n v="100050"/>
    <s v="CD SUL LOGISTICA LTDA"/>
    <n v="1"/>
    <s v="5402017 / MULTAS DE TRANSITO"/>
    <n v="208.25"/>
    <n v="208.25"/>
    <n v="208.25"/>
    <n v="3500"/>
    <n v="0"/>
    <n v="15"/>
    <n v="60"/>
    <n v="29.19"/>
    <n v="157378"/>
    <s v="RAFAEL CONCEICAO DO AMARAL"/>
    <n v="136817"/>
    <s v="DETRAN"/>
    <m/>
    <x v="2"/>
    <s v="abril"/>
    <x v="0"/>
  </r>
  <r>
    <n v="983"/>
    <s v="VW/8.150 DELIVERY PLUS"/>
    <n v="387"/>
    <x v="2"/>
    <s v="9533A52P7CR223584"/>
    <n v="2011"/>
    <n v="100050"/>
    <n v="1459407"/>
    <n v="32"/>
    <s v="CD SUL CCH"/>
    <n v="4"/>
    <s v="MOVIMENTACAO"/>
    <n v="87"/>
    <x v="3"/>
    <d v="2025-04-17T00:00:00"/>
    <s v="Quinta-Feira"/>
    <s v="M2504-7628"/>
    <n v="455870"/>
    <n v="100050"/>
    <s v="CD SUL LOGISTICA LTDA"/>
    <n v="1"/>
    <s v="5402026 / TAXAS E IMPOSTOS"/>
    <n v="1213.1600000000001"/>
    <n v="1213.1600000000001"/>
    <n v="1213.1600000000001"/>
    <n v="3500"/>
    <n v="0"/>
    <n v="15"/>
    <n v="60"/>
    <n v="29.19"/>
    <n v="157378"/>
    <s v="RAFAEL CONCEICAO DO AMARAL"/>
    <n v="136817"/>
    <s v="DETRAN"/>
    <m/>
    <x v="2"/>
    <s v="abril"/>
    <x v="0"/>
  </r>
  <r>
    <n v="989"/>
    <s v="VW/8.150 DELIVERY PLUS"/>
    <n v="393"/>
    <x v="4"/>
    <s v="9533A52P9CR223652"/>
    <n v="2011"/>
    <n v="100050"/>
    <n v="1444109"/>
    <n v="32"/>
    <s v="CD SUL CCH"/>
    <n v="5"/>
    <s v="TRANSPORTE"/>
    <n v="4"/>
    <x v="0"/>
    <d v="2025-03-15T00:00:00"/>
    <s v="Sábado"/>
    <m/>
    <n v="453084"/>
    <n v="100050"/>
    <s v="CD SUL LOGISTICA LTDA"/>
    <n v="1"/>
    <s v="5402018 / DESPESA COM VEICULO"/>
    <n v="128.5"/>
    <n v="128.5"/>
    <n v="128.5"/>
    <n v="3500"/>
    <n v="0"/>
    <n v="15"/>
    <n v="60"/>
    <n v="29.81"/>
    <n v="340076"/>
    <s v="BRUNO DA SILVA LOPES"/>
    <n v="383271"/>
    <s v="RUBENS DIESEL MECANICA LTDA"/>
    <m/>
    <x v="2"/>
    <s v="março"/>
    <x v="0"/>
  </r>
  <r>
    <n v="989"/>
    <s v="VW/8.150 DELIVERY PLUS"/>
    <n v="393"/>
    <x v="4"/>
    <s v="9533A52P9CR223652"/>
    <n v="2011"/>
    <n v="100050"/>
    <n v="1446260"/>
    <n v="32"/>
    <s v="CD SUL CCH"/>
    <n v="4"/>
    <s v="MOVIMENTACAO"/>
    <n v="4"/>
    <x v="0"/>
    <d v="2025-03-15T00:00:00"/>
    <s v="Sábado"/>
    <s v="M2503-7689"/>
    <n v="453084"/>
    <n v="100050"/>
    <s v="CD SUL LOGISTICA LTDA"/>
    <n v="1"/>
    <s v="5402018 / DESPESA COM VEICULO"/>
    <n v="3468"/>
    <n v="3468"/>
    <n v="3468"/>
    <n v="3500"/>
    <n v="0"/>
    <n v="15"/>
    <n v="60"/>
    <n v="29.81"/>
    <n v="340076"/>
    <s v="BRUNO DA SILVA LOPES"/>
    <n v="383271"/>
    <s v="RUBENS DIESEL MECANICA LTDA"/>
    <m/>
    <x v="2"/>
    <s v="março"/>
    <x v="0"/>
  </r>
  <r>
    <n v="989"/>
    <s v="VW/8.150 DELIVERY PLUS"/>
    <n v="393"/>
    <x v="4"/>
    <s v="9533A52P9CR223652"/>
    <n v="2011"/>
    <n v="100050"/>
    <n v="1446261"/>
    <n v="32"/>
    <s v="CD SUL CCH"/>
    <n v="4"/>
    <s v="MOVIMENTACAO"/>
    <n v="4"/>
    <x v="0"/>
    <d v="2025-03-15T00:00:00"/>
    <s v="Sábado"/>
    <s v="M2503-7689"/>
    <n v="453084"/>
    <n v="100050"/>
    <s v="CD SUL LOGISTICA LTDA"/>
    <n v="1"/>
    <s v="5402018 / DESPESA COM VEICULO"/>
    <n v="1697.1"/>
    <n v="1697.1"/>
    <n v="1697.1"/>
    <n v="3500"/>
    <n v="0"/>
    <n v="15"/>
    <n v="60"/>
    <n v="29.81"/>
    <n v="340076"/>
    <s v="BRUNO DA SILVA LOPES"/>
    <n v="383271"/>
    <s v="RUBENS DIESEL MECANICA LTDA"/>
    <m/>
    <x v="2"/>
    <s v="março"/>
    <x v="0"/>
  </r>
  <r>
    <n v="989"/>
    <s v="VW/8.150 DELIVERY PLUS"/>
    <n v="393"/>
    <x v="4"/>
    <s v="9533A52P9CR223652"/>
    <n v="2011"/>
    <n v="100050"/>
    <n v="1446262"/>
    <n v="32"/>
    <s v="CD SUL CCH"/>
    <n v="4"/>
    <s v="MOVIMENTACAO"/>
    <n v="4"/>
    <x v="0"/>
    <d v="2025-03-15T00:00:00"/>
    <s v="Sábado"/>
    <s v="M2503-7689"/>
    <n v="453084"/>
    <n v="100050"/>
    <s v="CD SUL LOGISTICA LTDA"/>
    <n v="1"/>
    <s v="5402018 / DESPESA COM VEICULO"/>
    <n v="2260"/>
    <n v="2260"/>
    <n v="2260"/>
    <n v="3500"/>
    <n v="0"/>
    <n v="15"/>
    <n v="60"/>
    <n v="29.81"/>
    <n v="340076"/>
    <s v="BRUNO DA SILVA LOPES"/>
    <n v="383271"/>
    <s v="RUBENS DIESEL MECANICA LTDA"/>
    <m/>
    <x v="2"/>
    <s v="março"/>
    <x v="0"/>
  </r>
  <r>
    <n v="989"/>
    <s v="VW/8.150 DELIVERY PLUS"/>
    <n v="393"/>
    <x v="4"/>
    <s v="9533A52P9CR223652"/>
    <n v="2011"/>
    <n v="100050"/>
    <n v="1447486"/>
    <n v="32"/>
    <s v="CD SUL CCH"/>
    <n v="4"/>
    <s v="MOVIMENTACAO"/>
    <n v="4"/>
    <x v="0"/>
    <d v="2025-03-21T00:00:00"/>
    <s v="Sexta-Feira"/>
    <s v="M2503-9780"/>
    <n v="453084"/>
    <n v="100050"/>
    <s v="CD SUL LOGISTICA LTDA"/>
    <n v="1"/>
    <s v="5402058 / IMPOSTOS"/>
    <n v="6"/>
    <n v="6"/>
    <n v="6"/>
    <n v="3500"/>
    <n v="0"/>
    <n v="15"/>
    <n v="60"/>
    <n v="29.81"/>
    <n v="340076"/>
    <s v="BRUNO DA SILVA LOPES"/>
    <n v="340393"/>
    <s v="GVD MANUTENCAO CAMINHOES E COM DE PECAS LTDA"/>
    <m/>
    <x v="2"/>
    <s v="março"/>
    <x v="0"/>
  </r>
  <r>
    <n v="989"/>
    <s v="VW/8.150 DELIVERY PLUS"/>
    <n v="393"/>
    <x v="4"/>
    <s v="9533A52P9CR223652"/>
    <n v="2011"/>
    <n v="100050"/>
    <n v="1447486"/>
    <n v="32"/>
    <s v="CD SUL CCH"/>
    <n v="4"/>
    <s v="MOVIMENTACAO"/>
    <n v="4"/>
    <x v="0"/>
    <d v="2025-03-21T00:00:00"/>
    <s v="Sexta-Feira"/>
    <s v="M2503-9780"/>
    <n v="453084"/>
    <n v="100050"/>
    <s v="CD SUL LOGISTICA LTDA"/>
    <n v="1"/>
    <s v="5402018 / DESPESA COM VEICULO"/>
    <n v="4074.71"/>
    <n v="4074.71"/>
    <n v="4074.71"/>
    <n v="3500"/>
    <n v="0"/>
    <n v="15"/>
    <n v="60"/>
    <n v="29.81"/>
    <n v="340076"/>
    <s v="BRUNO DA SILVA LOPES"/>
    <n v="340393"/>
    <s v="GVD MANUTENCAO CAMINHOES E COM DE PECAS LTDA"/>
    <m/>
    <x v="2"/>
    <s v="março"/>
    <x v="0"/>
  </r>
  <r>
    <n v="989"/>
    <s v="VW/8.150 DELIVERY PLUS"/>
    <n v="393"/>
    <x v="4"/>
    <s v="9533A52P9CR223652"/>
    <n v="2011"/>
    <n v="100050"/>
    <n v="1447489"/>
    <n v="32"/>
    <s v="CD SUL CCH"/>
    <n v="4"/>
    <s v="MOVIMENTACAO"/>
    <n v="4"/>
    <x v="0"/>
    <d v="2025-03-21T00:00:00"/>
    <s v="Sexta-Feira"/>
    <s v="M2503-9780"/>
    <n v="453084"/>
    <n v="100050"/>
    <s v="CD SUL LOGISTICA LTDA"/>
    <n v="1"/>
    <s v="5402018 / DESPESA COM VEICULO"/>
    <n v="1680"/>
    <n v="1680"/>
    <n v="1680"/>
    <n v="3500"/>
    <n v="0"/>
    <n v="15"/>
    <n v="60"/>
    <n v="29.81"/>
    <n v="340076"/>
    <s v="BRUNO DA SILVA LOPES"/>
    <n v="238915"/>
    <s v="CLAUDIO CORREA DA COSTA"/>
    <m/>
    <x v="2"/>
    <s v="março"/>
    <x v="0"/>
  </r>
  <r>
    <n v="989"/>
    <s v="VW/8.150 DELIVERY PLUS"/>
    <n v="393"/>
    <x v="4"/>
    <s v="9533A52P9CR223652"/>
    <n v="2011"/>
    <n v="100050"/>
    <n v="1449712"/>
    <n v="32"/>
    <s v="CD SUL CCH"/>
    <n v="4"/>
    <s v="MOVIMENTACAO"/>
    <n v="4"/>
    <x v="0"/>
    <d v="2025-03-28T00:00:00"/>
    <s v="Sexta-Feira"/>
    <s v="M2504-1238"/>
    <n v="453084"/>
    <n v="100050"/>
    <s v="CD SUL LOGISTICA LTDA"/>
    <n v="1"/>
    <s v="OUTRAS DESPESAS"/>
    <n v="2"/>
    <n v="2"/>
    <n v="2"/>
    <n v="3500"/>
    <n v="0"/>
    <n v="15"/>
    <n v="60"/>
    <n v="29.81"/>
    <n v="340076"/>
    <s v="BRUNO DA SILVA LOPES"/>
    <n v="340393"/>
    <s v="GVD MANUTENCAO CAMINHOES E COM DE PECAS LTDA"/>
    <m/>
    <x v="2"/>
    <s v="março"/>
    <x v="0"/>
  </r>
  <r>
    <n v="989"/>
    <s v="VW/8.150 DELIVERY PLUS"/>
    <n v="393"/>
    <x v="4"/>
    <s v="9533A52P9CR223652"/>
    <n v="2011"/>
    <n v="100050"/>
    <n v="1449712"/>
    <n v="32"/>
    <s v="CD SUL CCH"/>
    <n v="4"/>
    <s v="MOVIMENTACAO"/>
    <n v="4"/>
    <x v="0"/>
    <d v="2025-03-28T00:00:00"/>
    <s v="Sexta-Feira"/>
    <s v="M2504-1238"/>
    <n v="453084"/>
    <n v="100050"/>
    <s v="CD SUL LOGISTICA LTDA"/>
    <n v="1"/>
    <s v="5402018 / DESPESA COM VEICULO"/>
    <n v="676"/>
    <n v="676"/>
    <n v="676"/>
    <n v="3500"/>
    <n v="0"/>
    <n v="15"/>
    <n v="60"/>
    <n v="29.81"/>
    <n v="340076"/>
    <s v="BRUNO DA SILVA LOPES"/>
    <n v="340393"/>
    <s v="GVD MANUTENCAO CAMINHOES E COM DE PECAS LTDA"/>
    <m/>
    <x v="2"/>
    <s v="março"/>
    <x v="0"/>
  </r>
  <r>
    <n v="989"/>
    <s v="VW/8.150 DELIVERY PLUS"/>
    <n v="393"/>
    <x v="4"/>
    <s v="9533A52P9CR223652"/>
    <n v="2011"/>
    <n v="100050"/>
    <n v="1457701"/>
    <n v="32"/>
    <s v="CD SUL CCH"/>
    <n v="4"/>
    <s v="MOVIMENTACAO"/>
    <n v="4"/>
    <x v="0"/>
    <d v="2025-04-04T00:00:00"/>
    <s v="Sexta-Feira"/>
    <s v="M2504-7268"/>
    <n v="453084"/>
    <n v="100050"/>
    <s v="CD SUL LOGISTICA LTDA"/>
    <n v="1"/>
    <s v="5402018 / DESPESA COM VEICULO"/>
    <n v="2"/>
    <n v="2"/>
    <n v="2"/>
    <n v="3500"/>
    <n v="0"/>
    <n v="15"/>
    <n v="60"/>
    <n v="29.81"/>
    <n v="340076"/>
    <s v="BRUNO DA SILVA LOPES"/>
    <n v="340393"/>
    <s v="GVD MANUTENCAO CAMINHOES E COM DE PECAS LTDA"/>
    <m/>
    <x v="2"/>
    <s v="abril"/>
    <x v="0"/>
  </r>
  <r>
    <n v="989"/>
    <s v="VW/8.150 DELIVERY PLUS"/>
    <n v="393"/>
    <x v="4"/>
    <s v="9533A52P9CR223652"/>
    <n v="2011"/>
    <n v="100050"/>
    <n v="1457701"/>
    <n v="32"/>
    <s v="CD SUL CCH"/>
    <n v="4"/>
    <s v="MOVIMENTACAO"/>
    <n v="4"/>
    <x v="0"/>
    <d v="2025-04-04T00:00:00"/>
    <s v="Sexta-Feira"/>
    <s v="M2504-7268"/>
    <n v="453084"/>
    <n v="100050"/>
    <s v="CD SUL LOGISTICA LTDA"/>
    <n v="1"/>
    <s v="5402018 / DESPESA COM VEICULO"/>
    <n v="1530.86"/>
    <n v="1530.86"/>
    <n v="1530.86"/>
    <n v="3500"/>
    <n v="0"/>
    <n v="15"/>
    <n v="60"/>
    <n v="29.81"/>
    <n v="340076"/>
    <s v="BRUNO DA SILVA LOPES"/>
    <n v="340393"/>
    <s v="GVD MANUTENCAO CAMINHOES E COM DE PECAS LTDA"/>
    <m/>
    <x v="2"/>
    <s v="abril"/>
    <x v="0"/>
  </r>
  <r>
    <n v="989"/>
    <s v="VW/8.150 DELIVERY PLUS"/>
    <n v="393"/>
    <x v="4"/>
    <s v="9533A52P9CR223652"/>
    <n v="2011"/>
    <n v="100050"/>
    <n v="1457702"/>
    <n v="32"/>
    <s v="CD SUL CCH"/>
    <n v="4"/>
    <s v="MOVIMENTACAO"/>
    <n v="4"/>
    <x v="0"/>
    <d v="2025-04-04T00:00:00"/>
    <s v="Sexta-Feira"/>
    <s v="M2504-7268"/>
    <n v="453084"/>
    <n v="100050"/>
    <s v="CD SUL LOGISTICA LTDA"/>
    <n v="1"/>
    <s v="5402018 / DESPESA COM VEICULO"/>
    <n v="420"/>
    <n v="420"/>
    <n v="420"/>
    <n v="3500"/>
    <n v="0"/>
    <n v="15"/>
    <n v="60"/>
    <n v="29.81"/>
    <n v="340076"/>
    <s v="BRUNO DA SILVA LOPES"/>
    <n v="340393"/>
    <s v="GVD MANUTENCAO CAMINHOES E COM DE PECAS LTDA"/>
    <m/>
    <x v="2"/>
    <s v="abril"/>
    <x v="0"/>
  </r>
  <r>
    <n v="989"/>
    <s v="VW/8.150 DELIVERY PLUS"/>
    <n v="393"/>
    <x v="4"/>
    <s v="9533A52P9CR223652"/>
    <n v="2011"/>
    <n v="100050"/>
    <n v="1458439"/>
    <n v="32"/>
    <s v="CD SUL CCH"/>
    <n v="4"/>
    <s v="MOVIMENTACAO"/>
    <n v="4"/>
    <x v="0"/>
    <d v="2025-04-17T00:00:00"/>
    <s v="Quinta-Feira"/>
    <s v="M2504-8170"/>
    <n v="453084"/>
    <n v="100050"/>
    <s v="CD SUL LOGISTICA LTDA"/>
    <n v="1"/>
    <s v="5402018 / DESPESA COM VEICULO"/>
    <n v="150"/>
    <n v="150"/>
    <n v="150"/>
    <n v="3500"/>
    <n v="0"/>
    <n v="15"/>
    <n v="60"/>
    <n v="29.81"/>
    <n v="340076"/>
    <s v="BRUNO DA SILVA LOPES"/>
    <n v="340393"/>
    <s v="GVD MANUTENCAO CAMINHOES E COM DE PECAS LTDA"/>
    <m/>
    <x v="2"/>
    <s v="abril"/>
    <x v="0"/>
  </r>
  <r>
    <n v="989"/>
    <s v="VW/8.150 DELIVERY PLUS"/>
    <n v="393"/>
    <x v="4"/>
    <s v="9533A52P9CR223652"/>
    <n v="2011"/>
    <n v="100050"/>
    <n v="1456050"/>
    <n v="32"/>
    <s v="CD SUL CCH"/>
    <n v="4"/>
    <s v="MOVIMENTACAO"/>
    <n v="66"/>
    <x v="4"/>
    <d v="2025-02-19T00:00:00"/>
    <s v="Quarta-Feira"/>
    <s v="M2504-6221"/>
    <n v="453084"/>
    <n v="100050"/>
    <s v="CD SUL LOGISTICA LTDA"/>
    <n v="1"/>
    <s v="5402017 / MULTAS DE TRANSITO"/>
    <n v="104.12"/>
    <n v="104.12"/>
    <n v="104.12"/>
    <n v="3500"/>
    <n v="0"/>
    <n v="15"/>
    <n v="60"/>
    <n v="29.81"/>
    <n v="340076"/>
    <s v="BRUNO DA SILVA LOPES"/>
    <n v="136817"/>
    <s v="DETRAN"/>
    <m/>
    <x v="2"/>
    <s v="fevereiro"/>
    <x v="0"/>
  </r>
  <r>
    <n v="989"/>
    <s v="VW/8.150 DELIVERY PLUS"/>
    <n v="393"/>
    <x v="4"/>
    <s v="9533A52P9CR223652"/>
    <n v="2011"/>
    <n v="100050"/>
    <n v="1459475"/>
    <n v="32"/>
    <s v="CD SUL CCH"/>
    <n v="4"/>
    <s v="MOVIMENTACAO"/>
    <n v="87"/>
    <x v="3"/>
    <d v="2025-04-17T00:00:00"/>
    <s v="Quinta-Feira"/>
    <s v="M2504-7628"/>
    <n v="453084"/>
    <n v="100050"/>
    <s v="CD SUL LOGISTICA LTDA"/>
    <n v="1"/>
    <s v="5402026 / TAXAS E IMPOSTOS"/>
    <n v="1213.1600000000001"/>
    <n v="1213.1600000000001"/>
    <n v="1213.1600000000001"/>
    <n v="3500"/>
    <n v="0"/>
    <n v="15"/>
    <n v="60"/>
    <n v="29.81"/>
    <n v="340076"/>
    <s v="BRUNO DA SILVA LOPES"/>
    <n v="136817"/>
    <s v="DETRAN"/>
    <m/>
    <x v="2"/>
    <s v="abril"/>
    <x v="0"/>
  </r>
  <r>
    <n v="989"/>
    <s v="VW/8.150 DELIVERY PLUS"/>
    <n v="393"/>
    <x v="4"/>
    <s v="9533A52P9CR223652"/>
    <n v="2011"/>
    <n v="100050"/>
    <n v="1437556"/>
    <n v="32"/>
    <s v="CD SUL CCH"/>
    <n v="5"/>
    <s v="TRANSPORTE"/>
    <n v="128"/>
    <x v="1"/>
    <d v="2025-02-24T00:00:00"/>
    <s v="Segunda-Feira"/>
    <s v="M2502-10190"/>
    <n v="435741"/>
    <n v="100050"/>
    <s v="CD SUL LOGISTICA LTDA"/>
    <n v="1"/>
    <s v="5402026 / TAXAS E IMPOSTOS"/>
    <n v="109.27"/>
    <n v="109.27"/>
    <n v="109.27"/>
    <n v="3500"/>
    <n v="0"/>
    <n v="15"/>
    <n v="60"/>
    <n v="29.81"/>
    <n v="340076"/>
    <s v="BRUNO DA SILVA LOPES"/>
    <n v="136817"/>
    <s v="DETRAN"/>
    <m/>
    <x v="2"/>
    <s v="fevereiro"/>
    <x v="0"/>
  </r>
  <r>
    <n v="983"/>
    <s v="VW/8.150 DELIVERY PLUS"/>
    <n v="387"/>
    <x v="2"/>
    <s v="9533A52P7CR223584"/>
    <n v="2011"/>
    <n v="100050"/>
    <n v="1437531"/>
    <n v="32"/>
    <s v="CD SUL CCH"/>
    <n v="5"/>
    <s v="TRANSPORTE"/>
    <n v="128"/>
    <x v="1"/>
    <d v="2025-02-24T00:00:00"/>
    <s v="Segunda-Feira"/>
    <s v="M2502-10190"/>
    <n v="446455"/>
    <n v="100050"/>
    <s v="CD SUL LOGISTICA LTDA"/>
    <n v="1"/>
    <s v="5402026 / TAXAS E IMPOSTOS"/>
    <n v="109.27"/>
    <n v="109.27"/>
    <n v="109.27"/>
    <n v="3500"/>
    <n v="0"/>
    <n v="15"/>
    <n v="60"/>
    <n v="29.19"/>
    <n v="157378"/>
    <s v="RAFAEL CONCEICAO DO AMARAL"/>
    <n v="136817"/>
    <s v="DETRAN"/>
    <m/>
    <x v="2"/>
    <s v="fevereiro"/>
    <x v="0"/>
  </r>
  <r>
    <n v="989"/>
    <s v="VW/8.150 DELIVERY PLUS"/>
    <n v="393"/>
    <x v="4"/>
    <s v="9533A52P9CR223652"/>
    <n v="2011"/>
    <n v="100050"/>
    <n v="1424097"/>
    <n v="32"/>
    <s v="CD SUL CCH"/>
    <n v="5"/>
    <s v="TRANSPORTE"/>
    <n v="1"/>
    <x v="2"/>
    <d v="2024-12-16T00:00:00"/>
    <s v="Segunda-Feira"/>
    <s v="Arquivo: 65766_20241216F.TXT Linha: 0003"/>
    <n v="434510"/>
    <n v="100050"/>
    <s v="CD SUL LOGISTICA LTDA"/>
    <n v="32.64"/>
    <s v="10002 / COMBUSTIVEL OLEO DIESE"/>
    <n v="191.6"/>
    <n v="5.87"/>
    <n v="191.6"/>
    <n v="3500"/>
    <n v="0"/>
    <n v="15"/>
    <n v="60"/>
    <n v="29.81"/>
    <n v="340076"/>
    <s v="BRUNO DA SILVA LOPES"/>
    <n v="280550"/>
    <s v="COMERCIAL BUFFON COMBUSTIVEIS E TRANSPORTES LIMITADA"/>
    <m/>
    <x v="2"/>
    <s v="dezembro"/>
    <x v="1"/>
  </r>
  <r>
    <n v="989"/>
    <s v="VW/8.150 DELIVERY PLUS"/>
    <n v="393"/>
    <x v="4"/>
    <s v="9533A52P9CR223652"/>
    <n v="2011"/>
    <n v="100050"/>
    <n v="1424691"/>
    <n v="32"/>
    <s v="CD SUL CCH"/>
    <n v="5"/>
    <s v="TRANSPORTE"/>
    <n v="1"/>
    <x v="2"/>
    <d v="2024-12-30T00:00:00"/>
    <s v="Segunda-Feira"/>
    <s v="Arquivo: 65766_20241230F.TXT Linha: 0008"/>
    <n v="435084"/>
    <n v="100050"/>
    <s v="CD SUL LOGISTICA LTDA"/>
    <n v="84.91"/>
    <s v="10002 / COMBUSTIVEL OLEO DIESE"/>
    <n v="494.17"/>
    <n v="5.82"/>
    <n v="494.17"/>
    <n v="3500"/>
    <n v="0"/>
    <n v="15"/>
    <n v="60"/>
    <n v="29.81"/>
    <n v="340076"/>
    <s v="BRUNO DA SILVA LOPES"/>
    <n v="237039"/>
    <s v="COML BUFFON COMB E TRANSPS LTDA"/>
    <m/>
    <x v="2"/>
    <s v="dezembro"/>
    <x v="1"/>
  </r>
  <r>
    <n v="989"/>
    <s v="VW/8.150 DELIVERY PLUS"/>
    <n v="393"/>
    <x v="4"/>
    <s v="9533A52P9CR223652"/>
    <n v="2011"/>
    <n v="100050"/>
    <n v="1424746"/>
    <n v="32"/>
    <s v="CD SUL CCH"/>
    <n v="5"/>
    <s v="TRANSPORTE"/>
    <n v="1"/>
    <x v="2"/>
    <d v="2025-01-07T00:00:00"/>
    <s v="Terça-Feira"/>
    <s v="Arquivo: 65766_20250107F.TXT Linha: 0005"/>
    <n v="435741"/>
    <n v="100050"/>
    <s v="CD SUL LOGISTICA LTDA"/>
    <n v="105.36"/>
    <s v="10002 / COMBUSTIVEL OLEO DIESE"/>
    <n v="613.19000000000005"/>
    <n v="5.82"/>
    <n v="613.19000000000005"/>
    <n v="3500"/>
    <n v="0"/>
    <n v="15"/>
    <n v="60"/>
    <n v="29.81"/>
    <n v="340076"/>
    <s v="BRUNO DA SILVA LOPES"/>
    <n v="280550"/>
    <s v="COMERCIAL BUFFON COMBUSTIVEIS E TRANSPORTES LIMITADA"/>
    <m/>
    <x v="2"/>
    <s v="janeiro"/>
    <x v="0"/>
  </r>
  <r>
    <n v="989"/>
    <s v="VW/8.150 DELIVERY PLUS"/>
    <n v="393"/>
    <x v="4"/>
    <s v="9533A52P9CR223652"/>
    <n v="2011"/>
    <n v="100050"/>
    <n v="1442482"/>
    <n v="32"/>
    <s v="CD SUL CCH"/>
    <n v="4"/>
    <s v="MOVIMENTACAO"/>
    <n v="1"/>
    <x v="2"/>
    <d v="2025-03-04T00:00:00"/>
    <s v="Terça-Feira"/>
    <s v="Arquivo: 65766_20250304F.TXT Linha: 0004"/>
    <n v="451998"/>
    <n v="100050"/>
    <s v="CD SUL LOGISTICA LTDA"/>
    <n v="88.48"/>
    <s v="10002 / COMBUSTIVEL OLEO DIESE"/>
    <n v="538.82000000000005"/>
    <n v="6.09"/>
    <n v="538.82000000000005"/>
    <n v="3500"/>
    <n v="0"/>
    <n v="15"/>
    <n v="60"/>
    <n v="29.81"/>
    <n v="340076"/>
    <s v="BRUNO DA SILVA LOPES"/>
    <n v="158358"/>
    <s v="COMERCIAL BUFFON COMBUSTIVEIS E TRANSPORTES LIMITADA"/>
    <m/>
    <x v="2"/>
    <s v="março"/>
    <x v="0"/>
  </r>
  <r>
    <n v="989"/>
    <s v="VW/8.150 DELIVERY PLUS"/>
    <n v="393"/>
    <x v="4"/>
    <s v="9533A52P9CR223652"/>
    <n v="2011"/>
    <n v="100050"/>
    <n v="1442055"/>
    <n v="32"/>
    <s v="CD SUL CCH"/>
    <n v="4"/>
    <s v="MOVIMENTACAO"/>
    <n v="1"/>
    <x v="2"/>
    <d v="2025-03-06T00:00:00"/>
    <s v="Quinta-Feira"/>
    <s v="Arquivo: 65766_20250306F.TXT Linha: 0003"/>
    <n v="452499"/>
    <n v="100050"/>
    <s v="CD SUL LOGISTICA LTDA"/>
    <n v="79.03"/>
    <s v="10002 / COMBUSTIVEL OLEO DIESE"/>
    <n v="481.29"/>
    <n v="6.09"/>
    <n v="481.29"/>
    <n v="3500"/>
    <n v="0"/>
    <n v="15"/>
    <n v="60"/>
    <n v="29.81"/>
    <n v="340076"/>
    <s v="BRUNO DA SILVA LOPES"/>
    <n v="111369"/>
    <s v="COML BUFFON COMB E TRANSPS LTDA"/>
    <m/>
    <x v="2"/>
    <s v="março"/>
    <x v="0"/>
  </r>
  <r>
    <n v="989"/>
    <s v="VW/8.150 DELIVERY PLUS"/>
    <n v="393"/>
    <x v="4"/>
    <s v="9533A52P9CR223652"/>
    <n v="2011"/>
    <n v="100050"/>
    <n v="1442060"/>
    <n v="32"/>
    <s v="CD SUL CCH"/>
    <n v="4"/>
    <s v="MOVIMENTACAO"/>
    <n v="1"/>
    <x v="2"/>
    <d v="2025-03-06T00:00:00"/>
    <s v="Quinta-Feira"/>
    <s v="Arquivo: 65766_20250306F.TXT Linha: 0008"/>
    <n v="436104"/>
    <n v="100050"/>
    <s v="CD SUL LOGISTICA LTDA"/>
    <n v="69.28"/>
    <s v="10002 / COMBUSTIVEL OLEO DIESE"/>
    <n v="421.93"/>
    <n v="6.09"/>
    <n v="421.93"/>
    <n v="3500"/>
    <n v="0"/>
    <n v="15"/>
    <n v="60"/>
    <n v="29.81"/>
    <n v="340076"/>
    <s v="BRUNO DA SILVA LOPES"/>
    <n v="111367"/>
    <s v="COMERCIAL BUFFON COMBUSTIVEIS E TRANSPORTES LIMITADA"/>
    <m/>
    <x v="2"/>
    <s v="março"/>
    <x v="0"/>
  </r>
  <r>
    <n v="989"/>
    <s v="VW/8.150 DELIVERY PLUS"/>
    <n v="393"/>
    <x v="4"/>
    <s v="9533A52P9CR223652"/>
    <n v="2011"/>
    <n v="100050"/>
    <n v="1441809"/>
    <n v="32"/>
    <s v="CD SUL CCH"/>
    <n v="4"/>
    <s v="MOVIMENTACAO"/>
    <n v="1"/>
    <x v="2"/>
    <d v="2025-03-07T00:00:00"/>
    <s v="Sexta-Feira"/>
    <s v="Arquivo: 65766_20250307F.TXT Linha: 0007"/>
    <n v="436669"/>
    <n v="100050"/>
    <s v="CD SUL LOGISTICA LTDA"/>
    <n v="83.92"/>
    <s v="10002 / COMBUSTIVEL OLEO DIESE"/>
    <n v="511.05"/>
    <n v="6.09"/>
    <n v="511.05"/>
    <n v="3500"/>
    <n v="0"/>
    <n v="15"/>
    <n v="60"/>
    <n v="29.81"/>
    <n v="340076"/>
    <s v="BRUNO DA SILVA LOPES"/>
    <n v="158358"/>
    <s v="COMERCIAL BUFFON COMBUSTIVEIS E TRANSPORTES LIMITADA"/>
    <m/>
    <x v="2"/>
    <s v="março"/>
    <x v="0"/>
  </r>
  <r>
    <n v="989"/>
    <s v="VW/8.150 DELIVERY PLUS"/>
    <n v="393"/>
    <x v="4"/>
    <s v="9533A52P9CR223652"/>
    <n v="2011"/>
    <n v="100050"/>
    <n v="1442062"/>
    <n v="32"/>
    <s v="CD SUL CCH"/>
    <n v="4"/>
    <s v="MOVIMENTACAO"/>
    <n v="1"/>
    <x v="2"/>
    <d v="2025-03-08T00:00:00"/>
    <s v="Sábado"/>
    <s v="Arquivo: 65766_20250308F.TXT Linha: 0001"/>
    <n v="453084"/>
    <n v="100050"/>
    <s v="CD SUL LOGISTICA LTDA"/>
    <n v="94.74"/>
    <s v="10002 / COMBUSTIVEL OLEO DIESE"/>
    <n v="573.16999999999996"/>
    <n v="6.05"/>
    <n v="573.16999999999996"/>
    <n v="3500"/>
    <n v="0"/>
    <n v="15"/>
    <n v="60"/>
    <n v="29.81"/>
    <n v="340076"/>
    <s v="BRUNO DA SILVA LOPES"/>
    <n v="359289"/>
    <s v="SIM REDE DE POSTOS LTDA"/>
    <m/>
    <x v="2"/>
    <s v="março"/>
    <x v="0"/>
  </r>
  <r>
    <n v="989"/>
    <s v="VW/8.150 DELIVERY PLUS"/>
    <n v="393"/>
    <x v="4"/>
    <s v="9533A52P9CR223652"/>
    <n v="2011"/>
    <n v="100050"/>
    <n v="1448771"/>
    <n v="32"/>
    <s v="CD SUL CCH"/>
    <n v="4"/>
    <s v="MOVIMENTACAO"/>
    <n v="1"/>
    <x v="2"/>
    <d v="2025-03-11T00:00:00"/>
    <s v="Terça-Feira"/>
    <s v="Arquivo: 65766_20250311F.TXT Linha: 0011"/>
    <n v="437216"/>
    <n v="100050"/>
    <s v="CD SUL LOGISTICA LTDA"/>
    <n v="103.7"/>
    <s v="10002 / COMBUSTIVEL OLEO DIESE"/>
    <n v="631.53"/>
    <n v="6.09"/>
    <n v="631.53"/>
    <n v="3500"/>
    <n v="0"/>
    <n v="15"/>
    <n v="60"/>
    <n v="29.81"/>
    <n v="340076"/>
    <s v="BRUNO DA SILVA LOPES"/>
    <n v="102051"/>
    <s v="COML BUFFON COMB E TRANSPS LTDA"/>
    <m/>
    <x v="2"/>
    <s v="março"/>
    <x v="0"/>
  </r>
  <r>
    <n v="989"/>
    <s v="VW/8.150 DELIVERY PLUS"/>
    <n v="393"/>
    <x v="4"/>
    <s v="9533A52P9CR223652"/>
    <n v="2011"/>
    <n v="100050"/>
    <n v="1449075"/>
    <n v="32"/>
    <s v="CD SUL CCH"/>
    <n v="4"/>
    <s v="MOVIMENTACAO"/>
    <n v="1"/>
    <x v="2"/>
    <d v="2025-03-24T00:00:00"/>
    <s v="Segunda-Feira"/>
    <s v="Arquivo: 65766_20250324F.TXT Linha: 0005"/>
    <n v="437889"/>
    <n v="100050"/>
    <s v="CD SUL LOGISTICA LTDA"/>
    <n v="116.66"/>
    <s v="10002 / COMBUSTIVEL OLEO DIESE"/>
    <n v="705.82"/>
    <n v="6.05"/>
    <n v="705.82"/>
    <n v="3500"/>
    <n v="0"/>
    <n v="15"/>
    <n v="60"/>
    <n v="29.81"/>
    <n v="340076"/>
    <s v="BRUNO DA SILVA LOPES"/>
    <n v="184862"/>
    <s v="DITRENTO POSTOS E LOGISTICA LTDA"/>
    <m/>
    <x v="2"/>
    <s v="março"/>
    <x v="0"/>
  </r>
  <r>
    <n v="989"/>
    <s v="VW/8.150 DELIVERY PLUS"/>
    <n v="393"/>
    <x v="4"/>
    <s v="9533A52P9CR223652"/>
    <n v="2011"/>
    <n v="100050"/>
    <n v="1423537"/>
    <n v="32"/>
    <s v="CD SUL CCH"/>
    <n v="5"/>
    <s v="TRANSPORTE"/>
    <n v="4"/>
    <x v="0"/>
    <d v="2025-01-07T00:00:00"/>
    <s v="Terça-Feira"/>
    <s v="M2501-1597"/>
    <n v="434328"/>
    <n v="100050"/>
    <s v="CD SUL LOGISTICA LTDA"/>
    <n v="1"/>
    <s v="5402018 / DESPESA COM VEICULO"/>
    <n v="180"/>
    <n v="180"/>
    <n v="180"/>
    <n v="3500"/>
    <n v="0"/>
    <n v="15"/>
    <n v="60"/>
    <n v="29.81"/>
    <n v="340076"/>
    <s v="BRUNO DA SILVA LOPES"/>
    <n v="340393"/>
    <s v="GVD MANUTENCAO CAMINHOES E COM DE PECAS LTDA"/>
    <m/>
    <x v="2"/>
    <s v="janeiro"/>
    <x v="0"/>
  </r>
  <r>
    <n v="989"/>
    <s v="VW/8.150 DELIVERY PLUS"/>
    <n v="393"/>
    <x v="4"/>
    <s v="9533A52P9CR223652"/>
    <n v="2011"/>
    <n v="100050"/>
    <n v="1433692"/>
    <n v="32"/>
    <s v="CD SUL CCH"/>
    <n v="5"/>
    <s v="TRANSPORTE"/>
    <n v="4"/>
    <x v="0"/>
    <d v="2025-01-24T00:00:00"/>
    <s v="Sexta-Feira"/>
    <s v="M2502-5524"/>
    <n v="435741"/>
    <n v="100050"/>
    <s v="CD SUL LOGISTICA LTDA"/>
    <n v="1"/>
    <s v="5402018 / DESPESA COM VEICULO"/>
    <n v="1300.08"/>
    <n v="1300.08"/>
    <n v="1300.08"/>
    <n v="3500"/>
    <n v="0"/>
    <n v="15"/>
    <n v="60"/>
    <n v="29.81"/>
    <n v="340076"/>
    <s v="BRUNO DA SILVA LOPES"/>
    <n v="351768"/>
    <s v="MDE MECANICA DIESEL LTDA"/>
    <m/>
    <x v="2"/>
    <s v="janeiro"/>
    <x v="0"/>
  </r>
  <r>
    <n v="989"/>
    <s v="VW/8.150 DELIVERY PLUS"/>
    <n v="393"/>
    <x v="4"/>
    <s v="9533A52P9CR223652"/>
    <n v="2011"/>
    <n v="100050"/>
    <n v="1433693"/>
    <n v="32"/>
    <s v="CD SUL CCH"/>
    <n v="5"/>
    <s v="TRANSPORTE"/>
    <n v="4"/>
    <x v="0"/>
    <d v="2025-01-24T00:00:00"/>
    <s v="Sexta-Feira"/>
    <s v="M2502-5524"/>
    <n v="435741"/>
    <n v="100050"/>
    <s v="CD SUL LOGISTICA LTDA"/>
    <n v="1"/>
    <s v="5402018 / DESPESA COM VEICULO"/>
    <n v="1499.2"/>
    <n v="1499.2"/>
    <n v="1499.2"/>
    <n v="3500"/>
    <n v="0"/>
    <n v="15"/>
    <n v="60"/>
    <n v="29.81"/>
    <n v="340076"/>
    <s v="BRUNO DA SILVA LOPES"/>
    <n v="351768"/>
    <s v="MDE MECANICA DIESEL LTDA"/>
    <m/>
    <x v="2"/>
    <s v="janeiro"/>
    <x v="0"/>
  </r>
  <r>
    <n v="989"/>
    <s v="VW/8.150 DELIVERY PLUS"/>
    <n v="393"/>
    <x v="4"/>
    <s v="9533A52P9CR223652"/>
    <n v="2011"/>
    <n v="100050"/>
    <n v="1436083"/>
    <n v="32"/>
    <s v="CD SUL CCH"/>
    <n v="5"/>
    <s v="TRANSPORTE"/>
    <n v="4"/>
    <x v="0"/>
    <d v="2025-02-13T00:00:00"/>
    <s v="Quinta-Feira"/>
    <s v="M2502-6412"/>
    <n v="435741"/>
    <n v="100050"/>
    <s v="CD SUL LOGISTICA LTDA"/>
    <n v="1"/>
    <s v="5402018 / DESPESA COM VEICULO"/>
    <n v="3320"/>
    <n v="3320"/>
    <n v="3320"/>
    <n v="3500"/>
    <n v="0"/>
    <n v="15"/>
    <n v="60"/>
    <n v="29.81"/>
    <n v="340076"/>
    <s v="BRUNO DA SILVA LOPES"/>
    <n v="340393"/>
    <s v="GVD MANUTENCAO CAMINHOES E COM DE PECAS LTDA"/>
    <m/>
    <x v="2"/>
    <s v="fevereiro"/>
    <x v="0"/>
  </r>
  <r>
    <n v="989"/>
    <s v="VW/8.150 DELIVERY PLUS"/>
    <n v="393"/>
    <x v="4"/>
    <s v="9533A52P9CR223652"/>
    <n v="2011"/>
    <n v="100050"/>
    <n v="1436084"/>
    <n v="32"/>
    <s v="CD SUL CCH"/>
    <n v="5"/>
    <s v="TRANSPORTE"/>
    <n v="4"/>
    <x v="0"/>
    <d v="2025-02-13T00:00:00"/>
    <s v="Quinta-Feira"/>
    <s v="M2502-6412"/>
    <n v="435741"/>
    <n v="100050"/>
    <s v="CD SUL LOGISTICA LTDA"/>
    <n v="1"/>
    <s v="5402018 / DESPESA COM VEICULO"/>
    <n v="25473.96"/>
    <n v="25473.96"/>
    <n v="25473.96"/>
    <n v="3500"/>
    <n v="0"/>
    <n v="15"/>
    <n v="60"/>
    <n v="29.81"/>
    <n v="340076"/>
    <s v="BRUNO DA SILVA LOPES"/>
    <n v="340393"/>
    <s v="GVD MANUTENCAO CAMINHOES E COM DE PECAS LTDA"/>
    <m/>
    <x v="2"/>
    <s v="fevereiro"/>
    <x v="0"/>
  </r>
  <r>
    <n v="989"/>
    <s v="VW/8.150 DELIVERY PLUS"/>
    <n v="393"/>
    <x v="4"/>
    <s v="9533A52P9CR223652"/>
    <n v="2011"/>
    <n v="100050"/>
    <n v="1442506"/>
    <n v="32"/>
    <s v="CD SUL CCH"/>
    <n v="4"/>
    <s v="MOVIMENTACAO"/>
    <n v="4"/>
    <x v="0"/>
    <d v="2025-02-28T00:00:00"/>
    <s v="Sexta-Feira"/>
    <s v="M2503-3757"/>
    <n v="453084"/>
    <n v="100050"/>
    <s v="CD SUL LOGISTICA LTDA"/>
    <n v="1"/>
    <s v="5402018 / DESPESA COM VEICULO"/>
    <n v="286"/>
    <n v="286"/>
    <n v="286"/>
    <n v="3500"/>
    <n v="0"/>
    <n v="15"/>
    <n v="60"/>
    <n v="29.81"/>
    <n v="340076"/>
    <s v="BRUNO DA SILVA LOPES"/>
    <n v="108504"/>
    <s v="D, M, REFRIGERAÇAO"/>
    <m/>
    <x v="2"/>
    <s v="fevereiro"/>
    <x v="0"/>
  </r>
  <r>
    <n v="989"/>
    <s v="VW/8.150 DELIVERY PLUS"/>
    <n v="393"/>
    <x v="4"/>
    <s v="9533A52P9CR223652"/>
    <n v="2011"/>
    <n v="100050"/>
    <n v="1442507"/>
    <n v="32"/>
    <s v="CD SUL CCH"/>
    <n v="4"/>
    <s v="MOVIMENTACAO"/>
    <n v="4"/>
    <x v="0"/>
    <d v="2025-02-28T00:00:00"/>
    <s v="Sexta-Feira"/>
    <s v="M2503-3757"/>
    <n v="453084"/>
    <n v="100050"/>
    <s v="CD SUL LOGISTICA LTDA"/>
    <n v="1"/>
    <s v="5402018 / DESPESA COM VEICULO"/>
    <n v="150"/>
    <n v="150"/>
    <n v="150"/>
    <n v="3500"/>
    <n v="0"/>
    <n v="15"/>
    <n v="60"/>
    <n v="29.81"/>
    <n v="340076"/>
    <s v="BRUNO DA SILVA LOPES"/>
    <n v="108504"/>
    <s v="D, M, REFRIGERAÇAO"/>
    <m/>
    <x v="2"/>
    <s v="fevereiro"/>
    <x v="0"/>
  </r>
  <r>
    <n v="989"/>
    <s v="VW/8.150 DELIVERY PLUS"/>
    <n v="393"/>
    <x v="4"/>
    <s v="9533A52P9CR223652"/>
    <n v="2011"/>
    <n v="100050"/>
    <n v="1442453"/>
    <n v="32"/>
    <s v="CD SUL CCH"/>
    <n v="4"/>
    <s v="MOVIMENTACAO"/>
    <n v="4"/>
    <x v="0"/>
    <d v="2025-03-10T00:00:00"/>
    <s v="Segunda-Feira"/>
    <s v="M2503-3797"/>
    <n v="453084"/>
    <n v="100050"/>
    <s v="CD SUL LOGISTICA LTDA"/>
    <n v="1"/>
    <s v="5402018 / DESPESA COM VEICULO"/>
    <n v="640"/>
    <n v="640"/>
    <n v="640"/>
    <n v="3500"/>
    <n v="0"/>
    <n v="15"/>
    <n v="60"/>
    <n v="29.81"/>
    <n v="340076"/>
    <s v="BRUNO DA SILVA LOPES"/>
    <n v="102491"/>
    <s v="PALACIO DOS MOTORISTAS LTDA"/>
    <m/>
    <x v="2"/>
    <s v="março"/>
    <x v="0"/>
  </r>
  <r>
    <n v="989"/>
    <s v="VW/8.150 DELIVERY PLUS"/>
    <n v="393"/>
    <x v="4"/>
    <s v="9533A52P9CR223652"/>
    <n v="2011"/>
    <n v="100050"/>
    <n v="1442707"/>
    <n v="32"/>
    <s v="CD SUL CCH"/>
    <n v="5"/>
    <s v="TRANSPORTE"/>
    <n v="4"/>
    <x v="0"/>
    <d v="2025-03-10T00:00:00"/>
    <s v="Segunda-Feira"/>
    <s v="M2503-4815"/>
    <n v="453084"/>
    <n v="100050"/>
    <s v="CD SUL LOGISTICA LTDA"/>
    <n v="0.01"/>
    <s v="5402018 / DESPESA COM VEICULO"/>
    <n v="4"/>
    <n v="400"/>
    <n v="4"/>
    <n v="3500"/>
    <n v="0"/>
    <n v="15"/>
    <n v="60"/>
    <n v="29.81"/>
    <n v="340076"/>
    <s v="BRUNO DA SILVA LOPES"/>
    <n v="340393"/>
    <s v="GVD MANUTENCAO CAMINHOES E COM DE PECAS LTDA"/>
    <m/>
    <x v="2"/>
    <s v="março"/>
    <x v="0"/>
  </r>
  <r>
    <n v="989"/>
    <s v="VW/8.150 DELIVERY PLUS"/>
    <n v="393"/>
    <x v="4"/>
    <s v="9533A52P9CR223652"/>
    <n v="2011"/>
    <n v="100050"/>
    <n v="1442707"/>
    <n v="32"/>
    <s v="CD SUL CCH"/>
    <n v="5"/>
    <s v="TRANSPORTE"/>
    <n v="4"/>
    <x v="0"/>
    <d v="2025-03-10T00:00:00"/>
    <s v="Segunda-Feira"/>
    <s v="M2503-4815"/>
    <n v="453084"/>
    <n v="100050"/>
    <s v="CD SUL LOGISTICA LTDA"/>
    <n v="1"/>
    <s v="5402018 / DESPESA COM VEICULO"/>
    <n v="2325"/>
    <n v="2325"/>
    <n v="2325"/>
    <n v="3500"/>
    <n v="0"/>
    <n v="15"/>
    <n v="60"/>
    <n v="29.81"/>
    <n v="340076"/>
    <s v="BRUNO DA SILVA LOPES"/>
    <n v="340393"/>
    <s v="GVD MANUTENCAO CAMINHOES E COM DE PECAS LTDA"/>
    <m/>
    <x v="2"/>
    <s v="março"/>
    <x v="0"/>
  </r>
  <r>
    <n v="989"/>
    <s v="VW/8.150 DELIVERY PLUS"/>
    <n v="393"/>
    <x v="4"/>
    <s v="9533A52P9CR223652"/>
    <n v="2011"/>
    <n v="100050"/>
    <n v="1442709"/>
    <n v="32"/>
    <s v="CD SUL CCH"/>
    <n v="5"/>
    <s v="TRANSPORTE"/>
    <n v="4"/>
    <x v="0"/>
    <d v="2025-03-10T00:00:00"/>
    <s v="Segunda-Feira"/>
    <s v="M2503-4815"/>
    <n v="453084"/>
    <n v="100050"/>
    <s v="CD SUL LOGISTICA LTDA"/>
    <n v="1"/>
    <s v="5402018 / DESPESA COM VEICULO"/>
    <n v="175"/>
    <n v="175"/>
    <n v="175"/>
    <n v="3500"/>
    <n v="0"/>
    <n v="15"/>
    <n v="60"/>
    <n v="29.81"/>
    <n v="340076"/>
    <s v="BRUNO DA SILVA LOPES"/>
    <n v="340393"/>
    <s v="GVD MANUTENCAO CAMINHOES E COM DE PECAS LTDA"/>
    <m/>
    <x v="2"/>
    <s v="março"/>
    <x v="0"/>
  </r>
  <r>
    <n v="1019"/>
    <s v="VW/24.250E DC"/>
    <n v="423"/>
    <x v="1"/>
    <s v="9534N8242CR232516"/>
    <n v="2011"/>
    <n v="100050"/>
    <n v="1424093"/>
    <n v="32"/>
    <s v="CD SUL CCH"/>
    <n v="5"/>
    <s v="TRANSPORTE"/>
    <n v="1"/>
    <x v="2"/>
    <d v="2024-12-14T00:00:00"/>
    <s v="Sábado"/>
    <s v="Arquivo: 65766_20241214F.TXT Linha: 0001"/>
    <n v="916571"/>
    <n v="100050"/>
    <s v="CD SUL LOGISTICA LTDA"/>
    <n v="171.12"/>
    <s v="10002 / COMBUSTIVEL OLEO DIESE"/>
    <n v="1004.48"/>
    <n v="5.87"/>
    <n v="1004.48"/>
    <n v="12000"/>
    <n v="0"/>
    <n v="15"/>
    <n v="60"/>
    <n v="52.06"/>
    <n v="240581"/>
    <s v="ABRAO LIMA DOS SANTOS"/>
    <n v="237039"/>
    <s v="COML BUFFON COMB E TRANSPS LTDA"/>
    <m/>
    <x v="1"/>
    <s v="dezembro"/>
    <x v="1"/>
  </r>
  <r>
    <n v="1019"/>
    <s v="VW/24.250E DC"/>
    <n v="423"/>
    <x v="1"/>
    <s v="9534N8242CR232516"/>
    <n v="2011"/>
    <n v="100050"/>
    <n v="1424223"/>
    <n v="32"/>
    <s v="CD SUL CCH"/>
    <n v="5"/>
    <s v="TRANSPORTE"/>
    <n v="1"/>
    <x v="2"/>
    <d v="2024-12-20T00:00:00"/>
    <s v="Sexta-Feira"/>
    <s v="Arquivo: 65766_20241220F.TXT Linha: 0012"/>
    <n v="917831"/>
    <n v="100050"/>
    <s v="CD SUL LOGISTICA LTDA"/>
    <n v="213.8"/>
    <s v="10002 / COMBUSTIVEL OLEO DIESE"/>
    <n v="1334.11"/>
    <n v="6.24"/>
    <n v="1334.11"/>
    <n v="12000"/>
    <n v="0"/>
    <n v="15"/>
    <n v="60"/>
    <n v="52.06"/>
    <n v="240581"/>
    <s v="ABRAO LIMA DOS SANTOS"/>
    <n v="181175"/>
    <s v="DITRENTO POSTOS E LOGISTICA LTDA"/>
    <m/>
    <x v="1"/>
    <s v="dezembro"/>
    <x v="1"/>
  </r>
  <r>
    <n v="1019"/>
    <s v="VW/24.250E DC"/>
    <n v="423"/>
    <x v="1"/>
    <s v="9534N8242CR232516"/>
    <n v="2011"/>
    <n v="100050"/>
    <n v="1424675"/>
    <n v="32"/>
    <s v="CD SUL CCH"/>
    <n v="5"/>
    <s v="TRANSPORTE"/>
    <n v="1"/>
    <x v="2"/>
    <d v="2024-12-28T00:00:00"/>
    <s v="Sábado"/>
    <s v="Arquivo: 65766_20241228F.TXT Linha: 0002"/>
    <n v="918266"/>
    <n v="100050"/>
    <s v="CD SUL LOGISTICA LTDA"/>
    <n v="212.34"/>
    <s v="10002 / COMBUSTIVEL OLEO DIESE"/>
    <n v="1235.82"/>
    <n v="5.82"/>
    <n v="1235.82"/>
    <n v="12000"/>
    <n v="0"/>
    <n v="15"/>
    <n v="60"/>
    <n v="52.06"/>
    <n v="240581"/>
    <s v="ABRAO LIMA DOS SANTOS"/>
    <n v="155747"/>
    <s v="COMERCIAL BUFFON COMBUSTIVEIS E TRANSPORTES LIMITADA"/>
    <m/>
    <x v="1"/>
    <s v="dezembro"/>
    <x v="1"/>
  </r>
  <r>
    <n v="1019"/>
    <s v="VW/24.250E DC"/>
    <n v="423"/>
    <x v="1"/>
    <s v="9534N8242CR232516"/>
    <n v="2011"/>
    <n v="100050"/>
    <n v="1424767"/>
    <n v="32"/>
    <s v="CD SUL CCH"/>
    <n v="5"/>
    <s v="TRANSPORTE"/>
    <n v="1"/>
    <x v="2"/>
    <d v="2025-01-09T00:00:00"/>
    <s v="Quinta-Feira"/>
    <s v="Arquivo: 65766_20250109F.TXT Linha: 0007"/>
    <n v="918930"/>
    <n v="100050"/>
    <s v="CD SUL LOGISTICA LTDA"/>
    <n v="202.62"/>
    <s v="10002 / COMBUSTIVEL OLEO DIESE"/>
    <n v="1159.03"/>
    <n v="5.72"/>
    <n v="1159.03"/>
    <n v="12000"/>
    <n v="0"/>
    <n v="15"/>
    <n v="60"/>
    <n v="52.06"/>
    <n v="240581"/>
    <s v="ABRAO LIMA DOS SANTOS"/>
    <n v="193510"/>
    <s v="COML BUFFON COMB E TRANSPS LTDA"/>
    <m/>
    <x v="1"/>
    <s v="janeiro"/>
    <x v="0"/>
  </r>
  <r>
    <n v="1019"/>
    <s v="VW/24.250E DC"/>
    <n v="423"/>
    <x v="1"/>
    <s v="9534N8242CR232516"/>
    <n v="2011"/>
    <n v="100050"/>
    <n v="1429580"/>
    <n v="32"/>
    <s v="CD SUL CCH"/>
    <n v="5"/>
    <s v="TRANSPORTE"/>
    <n v="1"/>
    <x v="2"/>
    <d v="2025-01-13T00:00:00"/>
    <s v="Segunda-Feira"/>
    <s v="Arquivo: 65766_20250113F.TXT Linha: 0005"/>
    <n v="919579"/>
    <n v="100050"/>
    <s v="CD SUL LOGISTICA LTDA"/>
    <n v="185.26"/>
    <s v="10002 / COMBUSTIVEL OLEO DIESE"/>
    <n v="1059.76"/>
    <n v="5.72"/>
    <n v="1059.76"/>
    <n v="12000"/>
    <n v="0"/>
    <n v="15"/>
    <n v="60"/>
    <n v="52.06"/>
    <n v="240581"/>
    <s v="ABRAO LIMA DOS SANTOS"/>
    <n v="235651"/>
    <s v="COML BUFFON COMB E TRANSPS LTDA"/>
    <m/>
    <x v="1"/>
    <s v="janeiro"/>
    <x v="0"/>
  </r>
  <r>
    <n v="1019"/>
    <s v="VW/24.250E DC"/>
    <n v="423"/>
    <x v="1"/>
    <s v="9534N8242CR232516"/>
    <n v="2011"/>
    <n v="100050"/>
    <n v="1429625"/>
    <n v="32"/>
    <s v="CD SUL CCH"/>
    <n v="5"/>
    <s v="TRANSPORTE"/>
    <n v="1"/>
    <x v="2"/>
    <d v="2025-01-15T00:00:00"/>
    <s v="Quarta-Feira"/>
    <s v="Arquivo: 65766_20250115F.TXT Linha: 0007"/>
    <n v="920335"/>
    <n v="100050"/>
    <s v="CD SUL LOGISTICA LTDA"/>
    <n v="209.17"/>
    <s v="10002 / COMBUSTIVEL OLEO DIESE"/>
    <n v="1196.45"/>
    <n v="5.72"/>
    <n v="1196.45"/>
    <n v="12000"/>
    <n v="0"/>
    <n v="15"/>
    <n v="60"/>
    <n v="52.06"/>
    <n v="240581"/>
    <s v="ABRAO LIMA DOS SANTOS"/>
    <n v="225097"/>
    <s v="COML BUFFON COMB E TRANSPS LTDA"/>
    <m/>
    <x v="1"/>
    <s v="janeiro"/>
    <x v="0"/>
  </r>
  <r>
    <n v="1019"/>
    <s v="VW/24.250E DC"/>
    <n v="423"/>
    <x v="1"/>
    <s v="9534N8242CR232516"/>
    <n v="2011"/>
    <n v="100050"/>
    <n v="1429671"/>
    <n v="32"/>
    <s v="CD SUL CCH"/>
    <n v="5"/>
    <s v="TRANSPORTE"/>
    <n v="1"/>
    <x v="2"/>
    <d v="2025-01-16T00:00:00"/>
    <s v="Quinta-Feira"/>
    <s v="Arquivo: 65766_20250116F.TXT Linha: 0005"/>
    <n v="920856"/>
    <n v="100050"/>
    <s v="CD SUL LOGISTICA LTDA"/>
    <n v="140.97999999999999"/>
    <s v="10002 / COMBUSTIVEL OLEO DIESE"/>
    <n v="813.45"/>
    <n v="5.77"/>
    <n v="813.45"/>
    <n v="12000"/>
    <n v="0"/>
    <n v="15"/>
    <n v="60"/>
    <n v="52.06"/>
    <n v="240581"/>
    <s v="ABRAO LIMA DOS SANTOS"/>
    <n v="237039"/>
    <s v="COML BUFFON COMB E TRANSPS LTDA"/>
    <m/>
    <x v="1"/>
    <s v="janeiro"/>
    <x v="0"/>
  </r>
  <r>
    <n v="1019"/>
    <s v="VW/24.250E DC"/>
    <n v="423"/>
    <x v="1"/>
    <s v="9534N8242CR232516"/>
    <n v="2011"/>
    <n v="100050"/>
    <n v="1429702"/>
    <n v="32"/>
    <s v="CD SUL CCH"/>
    <n v="5"/>
    <s v="TRANSPORTE"/>
    <n v="1"/>
    <x v="2"/>
    <d v="2025-01-18T00:00:00"/>
    <s v="Sábado"/>
    <s v="Arquivo: 65766_20250118F.TXT Linha: 0001"/>
    <n v="921602"/>
    <n v="100050"/>
    <s v="CD SUL LOGISTICA LTDA"/>
    <n v="182.9"/>
    <s v="10002 / COMBUSTIVEL OLEO DIESE"/>
    <n v="1095.99"/>
    <n v="5.992"/>
    <n v="1095.99"/>
    <n v="12000"/>
    <n v="0"/>
    <n v="15"/>
    <n v="60"/>
    <n v="52.06"/>
    <n v="240581"/>
    <s v="ABRAO LIMA DOS SANTOS"/>
    <n v="326957"/>
    <s v="COMERCIAL BUFFON COMBUSTIVEIS E TRANSPORTES LIMITADA"/>
    <m/>
    <x v="1"/>
    <s v="janeiro"/>
    <x v="0"/>
  </r>
  <r>
    <n v="1019"/>
    <s v="VW/24.250E DC"/>
    <n v="423"/>
    <x v="1"/>
    <s v="9534N8242CR232516"/>
    <n v="2011"/>
    <n v="100050"/>
    <n v="1429799"/>
    <n v="32"/>
    <s v="CD SUL CCH"/>
    <n v="5"/>
    <s v="TRANSPORTE"/>
    <n v="1"/>
    <x v="2"/>
    <d v="2025-01-24T00:00:00"/>
    <s v="Sexta-Feira"/>
    <s v="Arquivo: 65766_20250124F.TXT Linha: 0009"/>
    <n v="922701"/>
    <n v="100050"/>
    <s v="CD SUL LOGISTICA LTDA"/>
    <n v="145.74"/>
    <s v="10002 / COMBUSTIVEL OLEO DIESE"/>
    <n v="840.92"/>
    <n v="5.77"/>
    <n v="840.92"/>
    <n v="12000"/>
    <n v="0"/>
    <n v="15"/>
    <n v="60"/>
    <n v="52.06"/>
    <n v="240581"/>
    <s v="ABRAO LIMA DOS SANTOS"/>
    <n v="111366"/>
    <s v="COMERCIAL BUFFON COMBUSTIVEIS E TRANSPORTES LIMITADA"/>
    <m/>
    <x v="1"/>
    <s v="janeiro"/>
    <x v="0"/>
  </r>
  <r>
    <n v="1019"/>
    <s v="VW/24.250E DC"/>
    <n v="423"/>
    <x v="1"/>
    <s v="9534N8242CR232516"/>
    <n v="2011"/>
    <n v="100050"/>
    <n v="1429800"/>
    <n v="32"/>
    <s v="CD SUL CCH"/>
    <n v="5"/>
    <s v="TRANSPORTE"/>
    <n v="1"/>
    <x v="2"/>
    <d v="2025-01-24T00:00:00"/>
    <s v="Sexta-Feira"/>
    <s v="Arquivo: 65766_20250124F.TXT Linha: 0010"/>
    <n v="922227"/>
    <n v="100050"/>
    <s v="CD SUL LOGISTICA LTDA"/>
    <n v="162.65"/>
    <s v="10002 / COMBUSTIVEL OLEO DIESE"/>
    <n v="1031.22"/>
    <n v="6.34"/>
    <n v="1031.22"/>
    <n v="12000"/>
    <n v="0"/>
    <n v="15"/>
    <n v="60"/>
    <n v="52.06"/>
    <n v="240581"/>
    <s v="ABRAO LIMA DOS SANTOS"/>
    <n v="111367"/>
    <s v="COMERCIAL BUFFON COMBUSTIVEIS E TRANSPORTES LIMITADA"/>
    <m/>
    <x v="1"/>
    <s v="janeiro"/>
    <x v="0"/>
  </r>
  <r>
    <n v="1019"/>
    <s v="VW/24.250E DC"/>
    <n v="423"/>
    <x v="1"/>
    <s v="9534N8242CR232516"/>
    <n v="2011"/>
    <n v="100050"/>
    <n v="1437703"/>
    <n v="32"/>
    <s v="CD SUL CCH"/>
    <n v="5"/>
    <s v="TRANSPORTE"/>
    <n v="1"/>
    <x v="2"/>
    <d v="2025-01-27T00:00:00"/>
    <s v="Segunda-Feira"/>
    <s v="Arquivo: 65766_20250127F.TXT Linha: 0008"/>
    <n v="923416"/>
    <n v="100050"/>
    <s v="CD SUL LOGISTICA LTDA"/>
    <n v="199.38"/>
    <s v="10002 / COMBUSTIVEL OLEO DIESE"/>
    <n v="1150.43"/>
    <n v="5.77"/>
    <n v="1150.43"/>
    <n v="12000"/>
    <n v="0"/>
    <n v="15"/>
    <n v="60"/>
    <n v="52.06"/>
    <n v="240581"/>
    <s v="ABRAO LIMA DOS SANTOS"/>
    <n v="111366"/>
    <s v="COMERCIAL BUFFON COMBUSTIVEIS E TRANSPORTES LIMITADA"/>
    <m/>
    <x v="1"/>
    <s v="janeiro"/>
    <x v="0"/>
  </r>
  <r>
    <n v="1019"/>
    <s v="VW/24.250E DC"/>
    <n v="423"/>
    <x v="1"/>
    <s v="9534N8242CR232516"/>
    <n v="2011"/>
    <n v="100050"/>
    <n v="1437738"/>
    <n v="32"/>
    <s v="CD SUL CCH"/>
    <n v="5"/>
    <s v="TRANSPORTE"/>
    <n v="1"/>
    <x v="2"/>
    <d v="2025-01-29T00:00:00"/>
    <s v="Quarta-Feira"/>
    <s v="Arquivo: 65766_20250129F.TXT Linha: 0007"/>
    <n v="924399"/>
    <n v="100050"/>
    <s v="CD SUL LOGISTICA LTDA"/>
    <n v="211.16"/>
    <s v="10002 / COMBUSTIVEL OLEO DIESE"/>
    <n v="1218.4100000000001"/>
    <n v="5.77"/>
    <n v="1218.4100000000001"/>
    <n v="12000"/>
    <n v="0"/>
    <n v="15"/>
    <n v="60"/>
    <n v="52.06"/>
    <n v="240581"/>
    <s v="ABRAO LIMA DOS SANTOS"/>
    <n v="155747"/>
    <s v="COMERCIAL BUFFON COMBUSTIVEIS E TRANSPORTES LIMITADA"/>
    <m/>
    <x v="1"/>
    <s v="janeiro"/>
    <x v="0"/>
  </r>
  <r>
    <n v="1019"/>
    <s v="VW/24.250E DC"/>
    <n v="423"/>
    <x v="1"/>
    <s v="9534N8242CR232516"/>
    <n v="2011"/>
    <n v="100050"/>
    <n v="1437808"/>
    <n v="32"/>
    <s v="CD SUL CCH"/>
    <n v="5"/>
    <s v="TRANSPORTE"/>
    <n v="1"/>
    <x v="2"/>
    <d v="2025-01-31T00:00:00"/>
    <s v="Sexta-Feira"/>
    <s v="Arquivo: 65766_20250131F.TXT Linha: 0014"/>
    <n v="924941"/>
    <n v="100050"/>
    <s v="CD SUL LOGISTICA LTDA"/>
    <n v="160.84"/>
    <s v="10002 / COMBUSTIVEL OLEO DIESE"/>
    <n v="928.04"/>
    <n v="5.77"/>
    <n v="928.04"/>
    <n v="12000"/>
    <n v="0"/>
    <n v="15"/>
    <n v="60"/>
    <n v="52.06"/>
    <n v="240581"/>
    <s v="ABRAO LIMA DOS SANTOS"/>
    <n v="207410"/>
    <s v="COML BUFFON COMB E TRANSPS LTDA"/>
    <m/>
    <x v="1"/>
    <s v="janeiro"/>
    <x v="0"/>
  </r>
  <r>
    <n v="1019"/>
    <s v="VW/24.250E DC"/>
    <n v="423"/>
    <x v="1"/>
    <s v="9534N8242CR232516"/>
    <n v="2011"/>
    <n v="100050"/>
    <n v="1437827"/>
    <n v="32"/>
    <s v="CD SUL CCH"/>
    <n v="5"/>
    <s v="TRANSPORTE"/>
    <n v="1"/>
    <x v="2"/>
    <d v="2025-02-04T00:00:00"/>
    <s v="Terça-Feira"/>
    <s v="Arquivo: 65766_20250204F.TXT Linha: 0012"/>
    <n v="925728"/>
    <n v="100050"/>
    <s v="CD SUL LOGISTICA LTDA"/>
    <n v="190.03"/>
    <s v="10002 / COMBUSTIVEL OLEO DIESE"/>
    <n v="1157.28"/>
    <n v="6.09"/>
    <n v="1157.28"/>
    <n v="12000"/>
    <n v="0"/>
    <n v="15"/>
    <n v="60"/>
    <n v="52.06"/>
    <n v="240581"/>
    <s v="ABRAO LIMA DOS SANTOS"/>
    <n v="237039"/>
    <s v="COML BUFFON COMB E TRANSPS LTDA"/>
    <m/>
    <x v="1"/>
    <s v="fevereiro"/>
    <x v="0"/>
  </r>
  <r>
    <n v="1019"/>
    <s v="VW/24.250E DC"/>
    <n v="423"/>
    <x v="1"/>
    <s v="9534N8242CR232516"/>
    <n v="2011"/>
    <n v="100050"/>
    <n v="1437880"/>
    <n v="32"/>
    <s v="CD SUL CCH"/>
    <n v="5"/>
    <s v="TRANSPORTE"/>
    <n v="1"/>
    <x v="2"/>
    <d v="2025-02-05T00:00:00"/>
    <s v="Quarta-Feira"/>
    <s v="Arquivo: 65766_20250205F.TXT Linha: 0010"/>
    <n v="926252"/>
    <n v="100050"/>
    <s v="CD SUL LOGISTICA LTDA"/>
    <n v="124.67"/>
    <s v="10002 / COMBUSTIVEL OLEO DIESE"/>
    <n v="830.3"/>
    <n v="6.66"/>
    <n v="830.3"/>
    <n v="12000"/>
    <n v="0"/>
    <n v="15"/>
    <n v="60"/>
    <n v="52.06"/>
    <n v="240581"/>
    <s v="ABRAO LIMA DOS SANTOS"/>
    <n v="111366"/>
    <s v="COMERCIAL BUFFON COMBUSTIVEIS E TRANSPORTES LIMITADA"/>
    <m/>
    <x v="1"/>
    <s v="fevereiro"/>
    <x v="0"/>
  </r>
  <r>
    <n v="1019"/>
    <s v="VW/24.250E DC"/>
    <n v="423"/>
    <x v="1"/>
    <s v="9534N8242CR232516"/>
    <n v="2011"/>
    <n v="100050"/>
    <n v="1437918"/>
    <n v="32"/>
    <s v="CD SUL CCH"/>
    <n v="5"/>
    <s v="TRANSPORTE"/>
    <n v="1"/>
    <x v="2"/>
    <d v="2025-02-07T00:00:00"/>
    <s v="Sexta-Feira"/>
    <s v="Arquivo: 65766_20250207F.TXT Linha: 0013"/>
    <n v="927032"/>
    <n v="100050"/>
    <s v="CD SUL LOGISTICA LTDA"/>
    <n v="207.36"/>
    <s v="10002 / COMBUSTIVEL OLEO DIESE"/>
    <n v="1262.83"/>
    <n v="6.09"/>
    <n v="1262.83"/>
    <n v="12000"/>
    <n v="0"/>
    <n v="15"/>
    <n v="60"/>
    <n v="52.06"/>
    <n v="240581"/>
    <s v="ABRAO LIMA DOS SANTOS"/>
    <n v="111366"/>
    <s v="COMERCIAL BUFFON COMBUSTIVEIS E TRANSPORTES LIMITADA"/>
    <m/>
    <x v="1"/>
    <s v="fevereiro"/>
    <x v="0"/>
  </r>
  <r>
    <n v="1019"/>
    <s v="VW/24.250E DC"/>
    <n v="423"/>
    <x v="1"/>
    <s v="9534N8242CR232516"/>
    <n v="2011"/>
    <n v="100050"/>
    <n v="1438229"/>
    <n v="32"/>
    <s v="CD SUL CCH"/>
    <n v="5"/>
    <s v="TRANSPORTE"/>
    <n v="1"/>
    <x v="2"/>
    <d v="2025-02-11T00:00:00"/>
    <s v="Terça-Feira"/>
    <s v="Arquivo: 65766_20250211F.TXT Linha: 0010"/>
    <n v="927706"/>
    <n v="100050"/>
    <s v="CD SUL LOGISTICA LTDA"/>
    <n v="201"/>
    <s v="10002 / COMBUSTIVEL OLEO DIESE"/>
    <n v="1224.0899999999999"/>
    <n v="6.09"/>
    <n v="1224.0899999999999"/>
    <n v="12000"/>
    <n v="0"/>
    <n v="15"/>
    <n v="60"/>
    <n v="52.06"/>
    <n v="240581"/>
    <s v="ABRAO LIMA DOS SANTOS"/>
    <n v="357072"/>
    <s v="COMERCIAL BUFFON COMBUSTIVEIS E TRANSPORTES LIMITADA"/>
    <m/>
    <x v="1"/>
    <s v="fevereiro"/>
    <x v="0"/>
  </r>
  <r>
    <n v="1019"/>
    <s v="VW/24.250E DC"/>
    <n v="423"/>
    <x v="1"/>
    <s v="9534N8242CR232516"/>
    <n v="2011"/>
    <n v="100050"/>
    <n v="1438236"/>
    <n v="32"/>
    <s v="CD SUL CCH"/>
    <n v="5"/>
    <s v="TRANSPORTE"/>
    <n v="1"/>
    <x v="2"/>
    <d v="2025-02-12T00:00:00"/>
    <s v="Quarta-Feira"/>
    <s v="Arquivo: 65766_20250212F.TXT Linha: 0007"/>
    <n v="928298"/>
    <n v="100050"/>
    <s v="CD SUL LOGISTICA LTDA"/>
    <n v="176.24"/>
    <s v="10002 / COMBUSTIVEL OLEO DIESE"/>
    <n v="1073.3"/>
    <n v="6.09"/>
    <n v="1073.3"/>
    <n v="12000"/>
    <n v="0"/>
    <n v="15"/>
    <n v="60"/>
    <n v="52.06"/>
    <n v="240581"/>
    <s v="ABRAO LIMA DOS SANTOS"/>
    <n v="52174"/>
    <s v="COML BUFFON COMB E TRANSPS LTDA"/>
    <m/>
    <x v="1"/>
    <s v="fevereiro"/>
    <x v="0"/>
  </r>
  <r>
    <n v="1019"/>
    <s v="VW/24.250E DC"/>
    <n v="423"/>
    <x v="1"/>
    <s v="9534N8242CR232516"/>
    <n v="2011"/>
    <n v="100050"/>
    <n v="1438268"/>
    <n v="32"/>
    <s v="CD SUL CCH"/>
    <n v="5"/>
    <s v="TRANSPORTE"/>
    <n v="1"/>
    <x v="2"/>
    <d v="2025-02-13T00:00:00"/>
    <s v="Quinta-Feira"/>
    <s v="Arquivo: 65766_20250213F.TXT Linha: 0009"/>
    <n v="929357"/>
    <n v="100050"/>
    <s v="CD SUL LOGISTICA LTDA"/>
    <n v="179.84"/>
    <s v="10002 / COMBUSTIVEL OLEO DIESE"/>
    <n v="1095.23"/>
    <n v="6.09"/>
    <n v="1095.23"/>
    <n v="12000"/>
    <n v="0"/>
    <n v="15"/>
    <n v="60"/>
    <n v="52.06"/>
    <n v="240581"/>
    <s v="ABRAO LIMA DOS SANTOS"/>
    <n v="111366"/>
    <s v="COMERCIAL BUFFON COMBUSTIVEIS E TRANSPORTES LIMITADA"/>
    <m/>
    <x v="1"/>
    <s v="fevereiro"/>
    <x v="0"/>
  </r>
  <r>
    <n v="1019"/>
    <s v="VW/24.250E DC"/>
    <n v="423"/>
    <x v="1"/>
    <s v="9534N8242CR232516"/>
    <n v="2011"/>
    <n v="100050"/>
    <n v="1438269"/>
    <n v="32"/>
    <s v="CD SUL CCH"/>
    <n v="5"/>
    <s v="TRANSPORTE"/>
    <n v="1"/>
    <x v="2"/>
    <d v="2025-02-13T00:00:00"/>
    <s v="Quinta-Feira"/>
    <s v="Arquivo: 65766_20250213F.TXT Linha: 0010"/>
    <n v="928626"/>
    <n v="100050"/>
    <s v="CD SUL LOGISTICA LTDA"/>
    <n v="89.35"/>
    <s v="10002 / COMBUSTIVEL OLEO DIESE"/>
    <n v="544.11"/>
    <n v="6.09"/>
    <n v="544.11"/>
    <n v="12000"/>
    <n v="0"/>
    <n v="15"/>
    <n v="60"/>
    <n v="52.06"/>
    <n v="240581"/>
    <s v="ABRAO LIMA DOS SANTOS"/>
    <n v="111367"/>
    <s v="COMERCIAL BUFFON COMBUSTIVEIS E TRANSPORTES LIMITADA"/>
    <m/>
    <x v="1"/>
    <s v="fevereiro"/>
    <x v="0"/>
  </r>
  <r>
    <n v="1019"/>
    <s v="VW/24.250E DC"/>
    <n v="423"/>
    <x v="1"/>
    <s v="9534N8242CR232516"/>
    <n v="2011"/>
    <n v="100050"/>
    <n v="1438377"/>
    <n v="32"/>
    <s v="CD SUL CCH"/>
    <n v="5"/>
    <s v="TRANSPORTE"/>
    <n v="1"/>
    <x v="2"/>
    <d v="2025-02-18T00:00:00"/>
    <s v="Terça-Feira"/>
    <s v="Arquivo: 65766_20250218F.TXT Linha: 0008"/>
    <n v="930003"/>
    <n v="100050"/>
    <s v="CD SUL LOGISTICA LTDA"/>
    <n v="201.93"/>
    <s v="10002 / COMBUSTIVEL OLEO DIESE"/>
    <n v="1229.72"/>
    <n v="6.09"/>
    <n v="1229.72"/>
    <n v="12000"/>
    <n v="0"/>
    <n v="15"/>
    <n v="60"/>
    <n v="52.06"/>
    <n v="240581"/>
    <s v="ABRAO LIMA DOS SANTOS"/>
    <n v="207410"/>
    <s v="COML BUFFON COMB E TRANSPS LTDA"/>
    <m/>
    <x v="1"/>
    <s v="fevereiro"/>
    <x v="0"/>
  </r>
  <r>
    <n v="1019"/>
    <s v="VW/24.250E DC"/>
    <n v="423"/>
    <x v="1"/>
    <s v="9534N8242CR232516"/>
    <n v="2011"/>
    <n v="100050"/>
    <n v="1438384"/>
    <n v="32"/>
    <s v="CD SUL CCH"/>
    <n v="5"/>
    <s v="TRANSPORTE"/>
    <n v="1"/>
    <x v="2"/>
    <d v="2025-02-19T00:00:00"/>
    <s v="Quarta-Feira"/>
    <s v="Arquivo: 65766_20250219F.TXT Linha: 0007"/>
    <n v="930541"/>
    <n v="100050"/>
    <s v="CD SUL LOGISTICA LTDA"/>
    <n v="161.09"/>
    <s v="10002 / COMBUSTIVEL OLEO DIESE"/>
    <n v="981.04"/>
    <n v="6.09"/>
    <n v="981.04"/>
    <n v="12000"/>
    <n v="0"/>
    <n v="15"/>
    <n v="60"/>
    <n v="52.06"/>
    <n v="240581"/>
    <s v="ABRAO LIMA DOS SANTOS"/>
    <n v="237039"/>
    <s v="COML BUFFON COMB E TRANSPS LTDA"/>
    <m/>
    <x v="1"/>
    <s v="fevereiro"/>
    <x v="0"/>
  </r>
  <r>
    <n v="1019"/>
    <s v="VW/24.250E DC"/>
    <n v="423"/>
    <x v="1"/>
    <s v="9534N8242CR232516"/>
    <n v="2011"/>
    <n v="100050"/>
    <n v="1441659"/>
    <n v="32"/>
    <s v="CD SUL CCH"/>
    <n v="5"/>
    <s v="TRANSPORTE"/>
    <n v="1"/>
    <x v="2"/>
    <d v="2025-02-25T00:00:00"/>
    <s v="Terça-Feira"/>
    <s v="Arquivo: 65766_20250225F.TXT Linha: 0011"/>
    <n v="931248"/>
    <n v="100050"/>
    <s v="CD SUL LOGISTICA LTDA"/>
    <n v="204.42"/>
    <s v="10002 / COMBUSTIVEL OLEO DIESE"/>
    <n v="1347.06"/>
    <n v="6.59"/>
    <n v="1347.06"/>
    <n v="12000"/>
    <n v="0"/>
    <n v="15"/>
    <n v="60"/>
    <n v="52.06"/>
    <n v="240581"/>
    <s v="ABRAO LIMA DOS SANTOS"/>
    <n v="186568"/>
    <s v="COML BUFFON COMB E TRANSPS LTDA"/>
    <m/>
    <x v="1"/>
    <s v="fevereiro"/>
    <x v="0"/>
  </r>
  <r>
    <n v="1019"/>
    <s v="VW/24.250E DC"/>
    <n v="423"/>
    <x v="1"/>
    <s v="9534N8242CR232516"/>
    <n v="2011"/>
    <n v="100050"/>
    <n v="1441667"/>
    <n v="32"/>
    <s v="CD SUL CCH"/>
    <n v="5"/>
    <s v="TRANSPORTE"/>
    <n v="1"/>
    <x v="2"/>
    <d v="2025-02-26T00:00:00"/>
    <s v="Quarta-Feira"/>
    <s v="Arquivo: 65766_20250226F.TXT Linha: 0007"/>
    <n v="932047"/>
    <n v="100050"/>
    <s v="CD SUL LOGISTICA LTDA"/>
    <n v="229.16"/>
    <s v="10002 / COMBUSTIVEL OLEO DIESE"/>
    <n v="1395.59"/>
    <n v="6.09"/>
    <n v="1395.59"/>
    <n v="12000"/>
    <n v="0"/>
    <n v="15"/>
    <n v="60"/>
    <n v="52.06"/>
    <n v="240581"/>
    <s v="ABRAO LIMA DOS SANTOS"/>
    <n v="36015"/>
    <s v="COML BUFFON COMB E TRANSPS LTDA"/>
    <m/>
    <x v="1"/>
    <s v="fevereiro"/>
    <x v="0"/>
  </r>
  <r>
    <n v="1019"/>
    <s v="VW/24.250E DC"/>
    <n v="423"/>
    <x v="1"/>
    <s v="9534N8242CR232516"/>
    <n v="2011"/>
    <n v="100050"/>
    <n v="1441740"/>
    <n v="32"/>
    <s v="CD SUL CCH"/>
    <n v="5"/>
    <s v="TRANSPORTE"/>
    <n v="1"/>
    <x v="2"/>
    <d v="2025-03-01T00:00:00"/>
    <s v="Sábado"/>
    <s v="Arquivo: 65766_20250301F.TXT Linha: 0002"/>
    <n v="932628"/>
    <n v="100050"/>
    <s v="CD SUL LOGISTICA LTDA"/>
    <n v="196.77"/>
    <s v="10002 / COMBUSTIVEL OLEO DIESE"/>
    <n v="1198.3399999999999"/>
    <n v="6.09"/>
    <n v="1198.3399999999999"/>
    <n v="12000"/>
    <n v="0"/>
    <n v="15"/>
    <n v="60"/>
    <n v="52.06"/>
    <n v="240581"/>
    <s v="ABRAO LIMA DOS SANTOS"/>
    <n v="111367"/>
    <s v="COMERCIAL BUFFON COMBUSTIVEIS E TRANSPORTES LIMITADA"/>
    <m/>
    <x v="1"/>
    <s v="março"/>
    <x v="0"/>
  </r>
  <r>
    <n v="1019"/>
    <s v="VW/24.250E DC"/>
    <n v="423"/>
    <x v="1"/>
    <s v="9534N8242CR232516"/>
    <n v="2011"/>
    <n v="100050"/>
    <n v="1442486"/>
    <n v="32"/>
    <s v="CD SUL CCH"/>
    <n v="5"/>
    <s v="TRANSPORTE"/>
    <n v="1"/>
    <x v="2"/>
    <d v="2025-03-04T00:00:00"/>
    <s v="Terça-Feira"/>
    <s v="Arquivo: 65766_20250304F.TXT Linha: 0008"/>
    <n v="933385"/>
    <n v="100050"/>
    <s v="CD SUL LOGISTICA LTDA"/>
    <n v="228.13"/>
    <s v="10002 / COMBUSTIVEL OLEO DIESE"/>
    <n v="1389.31"/>
    <n v="6.09"/>
    <n v="1389.31"/>
    <n v="12000"/>
    <n v="0"/>
    <n v="15"/>
    <n v="60"/>
    <n v="52.06"/>
    <n v="240581"/>
    <s v="ABRAO LIMA DOS SANTOS"/>
    <n v="237039"/>
    <s v="COML BUFFON COMB E TRANSPS LTDA"/>
    <m/>
    <x v="1"/>
    <s v="março"/>
    <x v="0"/>
  </r>
  <r>
    <n v="1019"/>
    <s v="VW/24.250E DC"/>
    <n v="423"/>
    <x v="1"/>
    <s v="9534N8242CR232516"/>
    <n v="2011"/>
    <n v="100050"/>
    <n v="1441771"/>
    <n v="32"/>
    <s v="CD SUL CCH"/>
    <n v="5"/>
    <s v="TRANSPORTE"/>
    <n v="1"/>
    <x v="2"/>
    <d v="2025-03-05T00:00:00"/>
    <s v="Quarta-Feira"/>
    <s v="Arquivo: 65766_20250305F.TXT Linha: 0009"/>
    <n v="933900"/>
    <n v="100050"/>
    <s v="CD SUL LOGISTICA LTDA"/>
    <n v="169.9"/>
    <s v="10002 / COMBUSTIVEL OLEO DIESE"/>
    <n v="1034.69"/>
    <n v="6.09"/>
    <n v="1034.69"/>
    <n v="12000"/>
    <n v="0"/>
    <n v="15"/>
    <n v="60"/>
    <n v="52.06"/>
    <n v="240581"/>
    <s v="ABRAO LIMA DOS SANTOS"/>
    <n v="111366"/>
    <s v="COMERCIAL BUFFON COMBUSTIVEIS E TRANSPORTES LIMITADA"/>
    <m/>
    <x v="1"/>
    <s v="março"/>
    <x v="0"/>
  </r>
  <r>
    <n v="1019"/>
    <s v="VW/24.250E DC"/>
    <n v="423"/>
    <x v="1"/>
    <s v="9534N8242CR232516"/>
    <n v="2011"/>
    <n v="100050"/>
    <n v="1441811"/>
    <n v="32"/>
    <s v="CD SUL CCH"/>
    <n v="5"/>
    <s v="TRANSPORTE"/>
    <n v="1"/>
    <x v="2"/>
    <d v="2025-03-07T00:00:00"/>
    <s v="Sexta-Feira"/>
    <s v="Arquivo: 65766_20250307F.TXT Linha: 0009"/>
    <n v="934541"/>
    <n v="100050"/>
    <s v="CD SUL LOGISTICA LTDA"/>
    <n v="215.7"/>
    <s v="10002 / COMBUSTIVEL OLEO DIESE"/>
    <n v="1529.31"/>
    <n v="7.09"/>
    <n v="1529.31"/>
    <n v="12000"/>
    <n v="0"/>
    <n v="15"/>
    <n v="60"/>
    <n v="52.06"/>
    <n v="240581"/>
    <s v="ABRAO LIMA DOS SANTOS"/>
    <n v="374804"/>
    <s v="SIM REDE DE POSTOS LTDA"/>
    <m/>
    <x v="1"/>
    <s v="março"/>
    <x v="0"/>
  </r>
  <r>
    <n v="1019"/>
    <s v="VW/24.250E DC"/>
    <n v="423"/>
    <x v="1"/>
    <s v="9534N8242CR232516"/>
    <n v="2011"/>
    <n v="100050"/>
    <n v="1448773"/>
    <n v="32"/>
    <s v="CD SUL CCH"/>
    <n v="5"/>
    <s v="TRANSPORTE"/>
    <n v="1"/>
    <x v="2"/>
    <d v="2025-03-11T00:00:00"/>
    <s v="Terça-Feira"/>
    <s v="Arquivo: 65766_20250311F.TXT Linha: 0013"/>
    <n v="935251"/>
    <n v="100050"/>
    <s v="CD SUL LOGISTICA LTDA"/>
    <n v="207.76"/>
    <s v="10002 / COMBUSTIVEL OLEO DIESE"/>
    <n v="1265.27"/>
    <n v="6.09"/>
    <n v="1265.27"/>
    <n v="12000"/>
    <n v="0"/>
    <n v="15"/>
    <n v="60"/>
    <n v="52.06"/>
    <n v="240581"/>
    <s v="ABRAO LIMA DOS SANTOS"/>
    <n v="207410"/>
    <s v="COML BUFFON COMB E TRANSPS LTDA"/>
    <m/>
    <x v="1"/>
    <s v="março"/>
    <x v="0"/>
  </r>
  <r>
    <n v="1019"/>
    <s v="VW/24.250E DC"/>
    <n v="423"/>
    <x v="1"/>
    <s v="9534N8242CR232516"/>
    <n v="2011"/>
    <n v="100050"/>
    <n v="1448819"/>
    <n v="32"/>
    <s v="CD SUL CCH"/>
    <n v="5"/>
    <s v="TRANSPORTE"/>
    <n v="1"/>
    <x v="2"/>
    <d v="2025-03-12T00:00:00"/>
    <s v="Quarta-Feira"/>
    <s v="Arquivo: 65766_20250312F.TXT Linha: 0009"/>
    <n v="935887"/>
    <n v="100050"/>
    <s v="CD SUL LOGISTICA LTDA"/>
    <n v="200.1"/>
    <s v="10002 / COMBUSTIVEL OLEO DIESE"/>
    <n v="1218.6099999999999"/>
    <n v="6.09"/>
    <n v="1218.6099999999999"/>
    <n v="12000"/>
    <n v="0"/>
    <n v="15"/>
    <n v="60"/>
    <n v="52.06"/>
    <n v="240581"/>
    <s v="ABRAO LIMA DOS SANTOS"/>
    <n v="357072"/>
    <s v="COMERCIAL BUFFON COMBUSTIVEIS E TRANSPORTES LIMITADA"/>
    <m/>
    <x v="1"/>
    <s v="março"/>
    <x v="0"/>
  </r>
  <r>
    <n v="1019"/>
    <s v="VW/24.250E DC"/>
    <n v="423"/>
    <x v="1"/>
    <s v="9534N8242CR232516"/>
    <n v="2011"/>
    <n v="100050"/>
    <n v="1448907"/>
    <n v="32"/>
    <s v="CD SUL CCH"/>
    <n v="5"/>
    <s v="TRANSPORTE"/>
    <n v="1"/>
    <x v="2"/>
    <d v="2025-03-17T00:00:00"/>
    <s v="Segunda-Feira"/>
    <s v="Arquivo: 65766_20250317F.TXT Linha: 0003"/>
    <n v="937235"/>
    <n v="100050"/>
    <s v="CD SUL LOGISTICA LTDA"/>
    <n v="162.78"/>
    <s v="10002 / COMBUSTIVEL OLEO DIESE"/>
    <n v="991.33"/>
    <n v="6.09"/>
    <n v="991.33"/>
    <n v="12000"/>
    <n v="0"/>
    <n v="15"/>
    <n v="60"/>
    <n v="52.06"/>
    <n v="240581"/>
    <s v="ABRAO LIMA DOS SANTOS"/>
    <n v="237039"/>
    <s v="COML BUFFON COMB E TRANSPS LTDA"/>
    <m/>
    <x v="1"/>
    <s v="março"/>
    <x v="0"/>
  </r>
  <r>
    <n v="1019"/>
    <s v="VW/24.250E DC"/>
    <n v="423"/>
    <x v="1"/>
    <s v="9534N8242CR232516"/>
    <n v="2011"/>
    <n v="100050"/>
    <n v="1448980"/>
    <n v="32"/>
    <s v="CD SUL CCH"/>
    <n v="5"/>
    <s v="TRANSPORTE"/>
    <n v="1"/>
    <x v="2"/>
    <d v="2025-03-19T00:00:00"/>
    <s v="Quarta-Feira"/>
    <s v="Arquivo: 65766_20250319F.TXT Linha: 0011"/>
    <n v="938063"/>
    <n v="100050"/>
    <s v="CD SUL LOGISTICA LTDA"/>
    <n v="214.16"/>
    <s v="10002 / COMBUSTIVEL OLEO DIESE"/>
    <n v="1304.23"/>
    <n v="6.09"/>
    <n v="1304.23"/>
    <n v="12000"/>
    <n v="0"/>
    <n v="15"/>
    <n v="60"/>
    <n v="52.06"/>
    <n v="240581"/>
    <s v="ABRAO LIMA DOS SANTOS"/>
    <n v="186568"/>
    <s v="COML BUFFON COMB E TRANSPS LTDA"/>
    <m/>
    <x v="1"/>
    <s v="março"/>
    <x v="0"/>
  </r>
  <r>
    <n v="1019"/>
    <s v="VW/24.250E DC"/>
    <n v="423"/>
    <x v="1"/>
    <s v="9534N8242CR232516"/>
    <n v="2011"/>
    <n v="100050"/>
    <n v="1449033"/>
    <n v="32"/>
    <s v="CD SUL CCH"/>
    <n v="5"/>
    <s v="TRANSPORTE"/>
    <n v="1"/>
    <x v="2"/>
    <d v="2025-03-21T00:00:00"/>
    <s v="Sexta-Feira"/>
    <s v="Arquivo: 65766_20250321F.TXT Linha: 0013"/>
    <n v="939157"/>
    <n v="100050"/>
    <s v="CD SUL LOGISTICA LTDA"/>
    <n v="228.44"/>
    <s v="10002 / COMBUSTIVEL OLEO DIESE"/>
    <n v="1391.2"/>
    <n v="6.09"/>
    <n v="1391.2"/>
    <n v="12000"/>
    <n v="0"/>
    <n v="15"/>
    <n v="60"/>
    <n v="52.06"/>
    <n v="240581"/>
    <s v="ABRAO LIMA DOS SANTOS"/>
    <n v="111366"/>
    <s v="COMERCIAL BUFFON COMBUSTIVEIS E TRANSPORTES LIMITADA"/>
    <m/>
    <x v="1"/>
    <s v="março"/>
    <x v="0"/>
  </r>
  <r>
    <n v="1019"/>
    <s v="VW/24.250E DC"/>
    <n v="423"/>
    <x v="1"/>
    <s v="9534N8242CR232516"/>
    <n v="2011"/>
    <n v="100050"/>
    <n v="1449034"/>
    <n v="32"/>
    <s v="CD SUL CCH"/>
    <n v="5"/>
    <s v="TRANSPORTE"/>
    <n v="1"/>
    <x v="2"/>
    <d v="2025-03-21T00:00:00"/>
    <s v="Sexta-Feira"/>
    <s v="Arquivo: 65766_20250321F.TXT Linha: 0014"/>
    <n v="938522"/>
    <n v="100050"/>
    <s v="CD SUL LOGISTICA LTDA"/>
    <n v="139.4"/>
    <s v="10002 / COMBUSTIVEL OLEO DIESE"/>
    <n v="848.92"/>
    <n v="6.09"/>
    <n v="848.92"/>
    <n v="12000"/>
    <n v="0"/>
    <n v="15"/>
    <n v="60"/>
    <n v="52.06"/>
    <n v="240581"/>
    <s v="ABRAO LIMA DOS SANTOS"/>
    <n v="111367"/>
    <s v="COMERCIAL BUFFON COMBUSTIVEIS E TRANSPORTES LIMITADA"/>
    <m/>
    <x v="1"/>
    <s v="março"/>
    <x v="0"/>
  </r>
  <r>
    <n v="1019"/>
    <s v="VW/24.250E DC"/>
    <n v="423"/>
    <x v="1"/>
    <s v="9534N8242CR232516"/>
    <n v="2011"/>
    <n v="100050"/>
    <n v="1429834"/>
    <n v="32"/>
    <s v="CD SUL CCH"/>
    <n v="5"/>
    <s v="TRANSPORTE"/>
    <n v="4"/>
    <x v="0"/>
    <d v="2025-01-06T00:00:00"/>
    <s v="Segunda-Feira"/>
    <s v="M2501-7645"/>
    <n v="922701"/>
    <n v="100050"/>
    <s v="CD SUL LOGISTICA LTDA"/>
    <n v="1"/>
    <s v="5402018 / DESPESA COM VEICULO"/>
    <n v="415"/>
    <n v="415"/>
    <n v="415"/>
    <n v="12000"/>
    <n v="0"/>
    <n v="15"/>
    <n v="60"/>
    <n v="52.06"/>
    <n v="240581"/>
    <s v="ABRAO LIMA DOS SANTOS"/>
    <n v="340393"/>
    <s v="GVD MANUTENCAO CAMINHOES E COM DE PECAS LTDA"/>
    <m/>
    <x v="1"/>
    <s v="janeiro"/>
    <x v="0"/>
  </r>
  <r>
    <n v="1019"/>
    <s v="VW/24.250E DC"/>
    <n v="423"/>
    <x v="1"/>
    <s v="9534N8242CR232516"/>
    <n v="2011"/>
    <n v="100050"/>
    <n v="1429835"/>
    <n v="32"/>
    <s v="CD SUL CCH"/>
    <n v="5"/>
    <s v="TRANSPORTE"/>
    <n v="4"/>
    <x v="0"/>
    <d v="2025-01-06T00:00:00"/>
    <s v="Segunda-Feira"/>
    <s v="M2501-7645"/>
    <n v="922701"/>
    <n v="100050"/>
    <s v="CD SUL LOGISTICA LTDA"/>
    <n v="1"/>
    <s v="5402018 / DESPESA COM VEICULO"/>
    <n v="4"/>
    <n v="4"/>
    <n v="4"/>
    <n v="12000"/>
    <n v="0"/>
    <n v="15"/>
    <n v="60"/>
    <n v="52.06"/>
    <n v="240581"/>
    <s v="ABRAO LIMA DOS SANTOS"/>
    <n v="340393"/>
    <s v="GVD MANUTENCAO CAMINHOES E COM DE PECAS LTDA"/>
    <m/>
    <x v="1"/>
    <s v="janeiro"/>
    <x v="0"/>
  </r>
  <r>
    <n v="1019"/>
    <s v="VW/24.250E DC"/>
    <n v="423"/>
    <x v="1"/>
    <s v="9534N8242CR232516"/>
    <n v="2011"/>
    <n v="100050"/>
    <n v="1429835"/>
    <n v="32"/>
    <s v="CD SUL CCH"/>
    <n v="5"/>
    <s v="TRANSPORTE"/>
    <n v="4"/>
    <x v="0"/>
    <d v="2025-01-06T00:00:00"/>
    <s v="Segunda-Feira"/>
    <s v="M2501-7645"/>
    <n v="922701"/>
    <n v="100050"/>
    <s v="CD SUL LOGISTICA LTDA"/>
    <n v="1"/>
    <s v="5402018 / DESPESA COM VEICULO"/>
    <n v="2238.6999999999998"/>
    <n v="2238.6999999999998"/>
    <n v="2238.6999999999998"/>
    <n v="12000"/>
    <n v="0"/>
    <n v="15"/>
    <n v="60"/>
    <n v="52.06"/>
    <n v="240581"/>
    <s v="ABRAO LIMA DOS SANTOS"/>
    <n v="340393"/>
    <s v="GVD MANUTENCAO CAMINHOES E COM DE PECAS LTDA"/>
    <m/>
    <x v="1"/>
    <s v="janeiro"/>
    <x v="0"/>
  </r>
  <r>
    <n v="1019"/>
    <s v="VW/24.250E DC"/>
    <n v="423"/>
    <x v="1"/>
    <s v="9534N8242CR232516"/>
    <n v="2011"/>
    <n v="100050"/>
    <n v="1423935"/>
    <n v="32"/>
    <s v="CD SUL CCH"/>
    <n v="5"/>
    <s v="TRANSPORTE"/>
    <n v="4"/>
    <x v="0"/>
    <d v="2025-01-09T00:00:00"/>
    <s v="Quinta-Feira"/>
    <s v="M2501-2812"/>
    <n v="913002"/>
    <n v="100050"/>
    <s v="CD SUL LOGISTICA LTDA"/>
    <n v="1"/>
    <s v="5402018 / DESPESA COM VEICULO"/>
    <n v="240"/>
    <n v="240"/>
    <n v="240"/>
    <n v="12000"/>
    <n v="0"/>
    <n v="15"/>
    <n v="60"/>
    <n v="52.06"/>
    <n v="240581"/>
    <s v="ABRAO LIMA DOS SANTOS"/>
    <n v="340393"/>
    <s v="GVD MANUTENCAO CAMINHOES E COM DE PECAS LTDA"/>
    <m/>
    <x v="1"/>
    <s v="janeiro"/>
    <x v="0"/>
  </r>
  <r>
    <n v="1019"/>
    <s v="VW/24.250E DC"/>
    <n v="423"/>
    <x v="1"/>
    <s v="9534N8242CR232516"/>
    <n v="2011"/>
    <n v="100050"/>
    <n v="1442711"/>
    <n v="32"/>
    <s v="CD SUL CCH"/>
    <n v="5"/>
    <s v="TRANSPORTE"/>
    <n v="4"/>
    <x v="0"/>
    <d v="2025-03-10T00:00:00"/>
    <s v="Segunda-Feira"/>
    <s v="M2503-4821"/>
    <n v="934541"/>
    <n v="100050"/>
    <s v="CD SUL LOGISTICA LTDA"/>
    <n v="1"/>
    <s v="5402018 / DESPESA COM VEICULO"/>
    <n v="4"/>
    <n v="4"/>
    <n v="4"/>
    <n v="12000"/>
    <n v="0"/>
    <n v="15"/>
    <n v="60"/>
    <n v="52.06"/>
    <n v="240581"/>
    <s v="ABRAO LIMA DOS SANTOS"/>
    <n v="340393"/>
    <s v="GVD MANUTENCAO CAMINHOES E COM DE PECAS LTDA"/>
    <m/>
    <x v="1"/>
    <s v="março"/>
    <x v="0"/>
  </r>
  <r>
    <n v="1019"/>
    <s v="VW/24.250E DC"/>
    <n v="423"/>
    <x v="1"/>
    <s v="9534N8242CR232516"/>
    <n v="2011"/>
    <n v="100050"/>
    <n v="1442711"/>
    <n v="32"/>
    <s v="CD SUL CCH"/>
    <n v="5"/>
    <s v="TRANSPORTE"/>
    <n v="4"/>
    <x v="0"/>
    <d v="2025-03-10T00:00:00"/>
    <s v="Segunda-Feira"/>
    <s v="M2503-4821"/>
    <n v="934541"/>
    <n v="100050"/>
    <s v="CD SUL LOGISTICA LTDA"/>
    <n v="1"/>
    <s v="5402018 / DESPESA COM VEICULO"/>
    <n v="3535.35"/>
    <n v="3535.35"/>
    <n v="3535.35"/>
    <n v="12000"/>
    <n v="0"/>
    <n v="15"/>
    <n v="60"/>
    <n v="52.06"/>
    <n v="240581"/>
    <s v="ABRAO LIMA DOS SANTOS"/>
    <n v="340393"/>
    <s v="GVD MANUTENCAO CAMINHOES E COM DE PECAS LTDA"/>
    <m/>
    <x v="1"/>
    <s v="março"/>
    <x v="0"/>
  </r>
  <r>
    <n v="1019"/>
    <s v="VW/24.250E DC"/>
    <n v="423"/>
    <x v="1"/>
    <s v="9534N8242CR232516"/>
    <n v="2011"/>
    <n v="100050"/>
    <n v="1442712"/>
    <n v="32"/>
    <s v="CD SUL CCH"/>
    <n v="5"/>
    <s v="TRANSPORTE"/>
    <n v="4"/>
    <x v="0"/>
    <d v="2025-03-10T00:00:00"/>
    <s v="Segunda-Feira"/>
    <s v="M2503-4821"/>
    <n v="934541"/>
    <n v="100050"/>
    <s v="CD SUL LOGISTICA LTDA"/>
    <n v="1"/>
    <s v="5402018 / DESPESA COM VEICULO"/>
    <n v="950"/>
    <n v="950"/>
    <n v="950"/>
    <n v="12000"/>
    <n v="0"/>
    <n v="15"/>
    <n v="60"/>
    <n v="52.06"/>
    <n v="240581"/>
    <s v="ABRAO LIMA DOS SANTOS"/>
    <n v="340393"/>
    <s v="GVD MANUTENCAO CAMINHOES E COM DE PECAS LTDA"/>
    <m/>
    <x v="1"/>
    <s v="março"/>
    <x v="0"/>
  </r>
  <r>
    <n v="1019"/>
    <s v="VW/24.250E DC"/>
    <n v="423"/>
    <x v="1"/>
    <s v="9534N8242CR232516"/>
    <n v="2011"/>
    <n v="100050"/>
    <n v="1445992"/>
    <n v="32"/>
    <s v="CD SUL CCH"/>
    <n v="5"/>
    <s v="TRANSPORTE"/>
    <n v="4"/>
    <x v="0"/>
    <d v="2025-03-17T00:00:00"/>
    <s v="Segunda-Feira"/>
    <s v="M2503-7683"/>
    <n v="934541"/>
    <n v="100050"/>
    <s v="CD SUL LOGISTICA LTDA"/>
    <n v="1"/>
    <s v="5402018 / DESPESA COM VEICULO"/>
    <n v="560"/>
    <n v="560"/>
    <n v="560"/>
    <n v="12000"/>
    <n v="0"/>
    <n v="15"/>
    <n v="60"/>
    <n v="52.06"/>
    <n v="240581"/>
    <s v="ABRAO LIMA DOS SANTOS"/>
    <n v="383271"/>
    <s v="RUBENS DIESEL MECANICA LTDA"/>
    <m/>
    <x v="1"/>
    <s v="março"/>
    <x v="0"/>
  </r>
  <r>
    <n v="1019"/>
    <s v="VW/24.250E DC"/>
    <n v="423"/>
    <x v="1"/>
    <s v="9534N8242CR232516"/>
    <n v="2011"/>
    <n v="100050"/>
    <n v="1446061"/>
    <n v="32"/>
    <s v="CD SUL CCH"/>
    <n v="5"/>
    <s v="TRANSPORTE"/>
    <n v="4"/>
    <x v="0"/>
    <d v="2025-03-17T00:00:00"/>
    <s v="Segunda-Feira"/>
    <s v="M2503-7683"/>
    <n v="934541"/>
    <n v="100050"/>
    <s v="CD SUL LOGISTICA LTDA"/>
    <n v="1"/>
    <s v="5402018 / DESPESA COM VEICULO"/>
    <n v="2462.6999999999998"/>
    <n v="2462.6999999999998"/>
    <n v="2462.6999999999998"/>
    <n v="12000"/>
    <n v="0"/>
    <n v="15"/>
    <n v="60"/>
    <n v="52.06"/>
    <n v="240581"/>
    <s v="ABRAO LIMA DOS SANTOS"/>
    <n v="383271"/>
    <s v="RUBENS DIESEL MECANICA LTDA"/>
    <m/>
    <x v="1"/>
    <s v="março"/>
    <x v="0"/>
  </r>
  <r>
    <n v="1019"/>
    <s v="VW/24.250E DC"/>
    <n v="423"/>
    <x v="1"/>
    <s v="9534N8242CR232516"/>
    <n v="2011"/>
    <n v="100050"/>
    <n v="1447225"/>
    <n v="32"/>
    <s v="CD SUL CCH"/>
    <n v="5"/>
    <s v="TRANSPORTE"/>
    <n v="4"/>
    <x v="0"/>
    <d v="2025-03-21T00:00:00"/>
    <s v="Sexta-Feira"/>
    <s v="M2503-9767"/>
    <n v="934541"/>
    <n v="100050"/>
    <s v="CD SUL LOGISTICA LTDA"/>
    <n v="1"/>
    <s v="5402018 / DESPESA COM VEICULO"/>
    <n v="570"/>
    <n v="570"/>
    <n v="570"/>
    <n v="12000"/>
    <n v="0"/>
    <n v="15"/>
    <n v="60"/>
    <n v="52.06"/>
    <n v="240581"/>
    <s v="ABRAO LIMA DOS SANTOS"/>
    <n v="340393"/>
    <s v="GVD MANUTENCAO CAMINHOES E COM DE PECAS LTDA"/>
    <m/>
    <x v="1"/>
    <s v="março"/>
    <x v="0"/>
  </r>
  <r>
    <n v="1019"/>
    <s v="VW/24.250E DC"/>
    <n v="423"/>
    <x v="1"/>
    <s v="9534N8242CR232516"/>
    <n v="2011"/>
    <n v="100050"/>
    <n v="1459546"/>
    <n v="32"/>
    <s v="CD SUL CCH"/>
    <n v="5"/>
    <s v="TRANSPORTE"/>
    <n v="4"/>
    <x v="0"/>
    <d v="2025-03-28T00:00:00"/>
    <s v="Sexta-Feira"/>
    <s v="M2504-9841"/>
    <n v="939157"/>
    <n v="100050"/>
    <s v="CD SUL LOGISTICA LTDA"/>
    <n v="1"/>
    <s v="5402018 / DESPESA COM VEICULO"/>
    <n v="294.42"/>
    <n v="294.42"/>
    <n v="294.42"/>
    <n v="12000"/>
    <n v="0"/>
    <n v="15"/>
    <n v="60"/>
    <n v="52.06"/>
    <n v="240581"/>
    <s v="ABRAO LIMA DOS SANTOS"/>
    <n v="340393"/>
    <s v="GVD MANUTENCAO CAMINHOES E COM DE PECAS LTDA"/>
    <m/>
    <x v="1"/>
    <s v="março"/>
    <x v="0"/>
  </r>
  <r>
    <n v="1019"/>
    <s v="VW/24.250E DC"/>
    <n v="423"/>
    <x v="1"/>
    <s v="9534N8242CR232516"/>
    <n v="2011"/>
    <n v="100050"/>
    <n v="1459547"/>
    <n v="32"/>
    <s v="CD SUL CCH"/>
    <n v="5"/>
    <s v="TRANSPORTE"/>
    <n v="4"/>
    <x v="0"/>
    <d v="2025-03-28T00:00:00"/>
    <s v="Sexta-Feira"/>
    <s v="M2504-9841"/>
    <n v="939157"/>
    <n v="100050"/>
    <s v="CD SUL LOGISTICA LTDA"/>
    <n v="1"/>
    <s v="5402018 / DESPESA COM VEICULO"/>
    <n v="830"/>
    <n v="830"/>
    <n v="830"/>
    <n v="12000"/>
    <n v="0"/>
    <n v="15"/>
    <n v="60"/>
    <n v="52.06"/>
    <n v="240581"/>
    <s v="ABRAO LIMA DOS SANTOS"/>
    <n v="340393"/>
    <s v="GVD MANUTENCAO CAMINHOES E COM DE PECAS LTDA"/>
    <m/>
    <x v="1"/>
    <s v="março"/>
    <x v="0"/>
  </r>
  <r>
    <n v="1019"/>
    <s v="VW/24.250E DC"/>
    <n v="423"/>
    <x v="1"/>
    <s v="9534N8242CR232516"/>
    <n v="2011"/>
    <n v="100050"/>
    <n v="1457551"/>
    <n v="32"/>
    <s v="CD SUL CCH"/>
    <n v="5"/>
    <s v="TRANSPORTE"/>
    <n v="4"/>
    <x v="0"/>
    <d v="2025-04-09T00:00:00"/>
    <s v="Quarta-Feira"/>
    <s v="M2504-7621"/>
    <n v="939157"/>
    <n v="100050"/>
    <s v="CD SUL LOGISTICA LTDA"/>
    <n v="1"/>
    <s v="5402018 / DESPESA COM VEICULO"/>
    <n v="358"/>
    <n v="358"/>
    <n v="358"/>
    <n v="12000"/>
    <n v="0"/>
    <n v="15"/>
    <n v="60"/>
    <n v="52.06"/>
    <n v="240581"/>
    <s v="ABRAO LIMA DOS SANTOS"/>
    <n v="383271"/>
    <s v="RUBENS DIESEL MECANICA LTDA"/>
    <m/>
    <x v="1"/>
    <s v="abril"/>
    <x v="0"/>
  </r>
  <r>
    <n v="1019"/>
    <s v="VW/24.250E DC"/>
    <n v="423"/>
    <x v="1"/>
    <s v="9534N8242CR232516"/>
    <n v="2011"/>
    <n v="100050"/>
    <n v="1457594"/>
    <n v="32"/>
    <s v="CD SUL CCH"/>
    <n v="5"/>
    <s v="TRANSPORTE"/>
    <n v="4"/>
    <x v="0"/>
    <d v="2025-04-09T00:00:00"/>
    <s v="Quarta-Feira"/>
    <s v="M2504-7621"/>
    <n v="939157"/>
    <n v="100050"/>
    <s v="CD SUL LOGISTICA LTDA"/>
    <n v="1"/>
    <s v="5402018 / DESPESA COM VEICULO"/>
    <n v="280"/>
    <n v="280"/>
    <n v="280"/>
    <n v="12000"/>
    <n v="0"/>
    <n v="15"/>
    <n v="60"/>
    <n v="52.06"/>
    <n v="240581"/>
    <s v="ABRAO LIMA DOS SANTOS"/>
    <n v="383271"/>
    <s v="RUBENS DIESEL MECANICA LTDA"/>
    <m/>
    <x v="1"/>
    <s v="abril"/>
    <x v="0"/>
  </r>
  <r>
    <n v="1019"/>
    <s v="VW/24.250E DC"/>
    <n v="423"/>
    <x v="1"/>
    <s v="9534N8242CR232516"/>
    <n v="2011"/>
    <n v="100050"/>
    <n v="1458440"/>
    <n v="32"/>
    <s v="CD SUL CCH"/>
    <n v="5"/>
    <s v="TRANSPORTE"/>
    <n v="4"/>
    <x v="0"/>
    <d v="2025-04-17T00:00:00"/>
    <s v="Quinta-Feira"/>
    <s v="M2504-8175"/>
    <n v="939157"/>
    <n v="100050"/>
    <s v="CD SUL LOGISTICA LTDA"/>
    <n v="1"/>
    <s v="5402018 / DESPESA COM VEICULO"/>
    <n v="594"/>
    <n v="594"/>
    <n v="594"/>
    <n v="12000"/>
    <n v="0"/>
    <n v="15"/>
    <n v="60"/>
    <n v="52.06"/>
    <n v="240581"/>
    <s v="ABRAO LIMA DOS SANTOS"/>
    <n v="340393"/>
    <s v="GVD MANUTENCAO CAMINHOES E COM DE PECAS LTDA"/>
    <m/>
    <x v="1"/>
    <s v="abril"/>
    <x v="0"/>
  </r>
  <r>
    <n v="1019"/>
    <s v="VW/24.250E DC"/>
    <n v="423"/>
    <x v="1"/>
    <s v="9534N8242CR232516"/>
    <n v="2011"/>
    <n v="100050"/>
    <n v="1458441"/>
    <n v="32"/>
    <s v="CD SUL CCH"/>
    <n v="5"/>
    <s v="TRANSPORTE"/>
    <n v="4"/>
    <x v="0"/>
    <d v="2025-04-17T00:00:00"/>
    <s v="Quinta-Feira"/>
    <s v="M2504-8175"/>
    <n v="939157"/>
    <n v="100050"/>
    <s v="CD SUL LOGISTICA LTDA"/>
    <n v="1"/>
    <s v="5402018 / DESPESA COM VEICULO"/>
    <n v="1640"/>
    <n v="1640"/>
    <n v="1640"/>
    <n v="12000"/>
    <n v="0"/>
    <n v="15"/>
    <n v="60"/>
    <n v="52.06"/>
    <n v="240581"/>
    <s v="ABRAO LIMA DOS SANTOS"/>
    <n v="340393"/>
    <s v="GVD MANUTENCAO CAMINHOES E COM DE PECAS LTDA"/>
    <m/>
    <x v="1"/>
    <s v="abril"/>
    <x v="0"/>
  </r>
  <r>
    <n v="1019"/>
    <s v="VW/24.250E DC"/>
    <n v="423"/>
    <x v="1"/>
    <s v="9534N8242CR232516"/>
    <n v="2011"/>
    <n v="100050"/>
    <n v="1456066"/>
    <n v="32"/>
    <s v="CD SUL CCH"/>
    <n v="5"/>
    <s v="TRANSPORTE"/>
    <n v="66"/>
    <x v="4"/>
    <d v="2025-03-25T00:00:00"/>
    <s v="Terça-Feira"/>
    <s v="M2504-6275"/>
    <n v="939157"/>
    <n v="100050"/>
    <s v="CD SUL LOGISTICA LTDA"/>
    <n v="1"/>
    <s v="5402017 / MULTAS DE TRANSITO"/>
    <n v="156.18"/>
    <n v="156.18"/>
    <n v="156.18"/>
    <n v="12000"/>
    <n v="0"/>
    <n v="15"/>
    <n v="60"/>
    <n v="52.06"/>
    <n v="240581"/>
    <s v="ABRAO LIMA DOS SANTOS"/>
    <n v="136817"/>
    <s v="DETRAN"/>
    <m/>
    <x v="1"/>
    <s v="março"/>
    <x v="0"/>
  </r>
  <r>
    <n v="1019"/>
    <s v="VW/24.250E DC"/>
    <n v="423"/>
    <x v="1"/>
    <s v="9534N8242CR232516"/>
    <n v="2011"/>
    <n v="100050"/>
    <n v="1456067"/>
    <n v="32"/>
    <s v="CD SUL CCH"/>
    <n v="5"/>
    <s v="TRANSPORTE"/>
    <n v="66"/>
    <x v="4"/>
    <d v="2025-03-25T00:00:00"/>
    <s v="Terça-Feira"/>
    <s v="M2504-6279"/>
    <n v="939157"/>
    <n v="100050"/>
    <s v="CD SUL LOGISTICA LTDA"/>
    <n v="1"/>
    <s v="5402017 / MULTAS DE TRANSITO"/>
    <n v="156.18"/>
    <n v="156.18"/>
    <n v="156.18"/>
    <n v="12000"/>
    <n v="0"/>
    <n v="15"/>
    <n v="60"/>
    <n v="52.06"/>
    <n v="240581"/>
    <s v="ABRAO LIMA DOS SANTOS"/>
    <n v="136817"/>
    <s v="DETRAN"/>
    <m/>
    <x v="1"/>
    <s v="março"/>
    <x v="0"/>
  </r>
  <r>
    <n v="1019"/>
    <s v="VW/24.250E DC"/>
    <n v="423"/>
    <x v="1"/>
    <s v="9534N8242CR232516"/>
    <n v="2011"/>
    <n v="100050"/>
    <n v="1456107"/>
    <n v="32"/>
    <s v="CD SUL CCH"/>
    <n v="5"/>
    <s v="TRANSPORTE"/>
    <n v="66"/>
    <x v="4"/>
    <d v="2025-03-25T00:00:00"/>
    <s v="Terça-Feira"/>
    <s v="M2504-6281"/>
    <n v="939157"/>
    <n v="100050"/>
    <s v="CD SUL LOGISTICA LTDA"/>
    <n v="1"/>
    <s v="5402017 / MULTAS DE TRANSITO"/>
    <n v="156.18"/>
    <n v="156.18"/>
    <n v="156.18"/>
    <n v="12000"/>
    <n v="0"/>
    <n v="15"/>
    <n v="60"/>
    <n v="52.06"/>
    <n v="240581"/>
    <s v="ABRAO LIMA DOS SANTOS"/>
    <n v="136817"/>
    <s v="DETRAN"/>
    <m/>
    <x v="1"/>
    <s v="março"/>
    <x v="0"/>
  </r>
  <r>
    <n v="1019"/>
    <s v="VW/24.250E DC"/>
    <n v="423"/>
    <x v="1"/>
    <s v="9534N8242CR232516"/>
    <n v="2011"/>
    <n v="100050"/>
    <n v="1456110"/>
    <n v="32"/>
    <s v="CD SUL CCH"/>
    <n v="5"/>
    <s v="TRANSPORTE"/>
    <n v="66"/>
    <x v="4"/>
    <d v="2025-03-25T00:00:00"/>
    <s v="Terça-Feira"/>
    <s v="M2504-6285"/>
    <n v="939157"/>
    <n v="100050"/>
    <s v="CD SUL LOGISTICA LTDA"/>
    <n v="1"/>
    <s v="5402017 / MULTAS DE TRANSITO"/>
    <n v="156.18"/>
    <n v="156.18"/>
    <n v="156.18"/>
    <n v="12000"/>
    <n v="0"/>
    <n v="15"/>
    <n v="60"/>
    <n v="52.06"/>
    <n v="240581"/>
    <s v="ABRAO LIMA DOS SANTOS"/>
    <n v="136817"/>
    <s v="DETRAN"/>
    <m/>
    <x v="1"/>
    <s v="março"/>
    <x v="0"/>
  </r>
  <r>
    <n v="1019"/>
    <s v="VW/24.250E DC"/>
    <n v="423"/>
    <x v="1"/>
    <s v="9534N8242CR232516"/>
    <n v="2011"/>
    <n v="100050"/>
    <n v="1456112"/>
    <n v="32"/>
    <s v="CD SUL CCH"/>
    <n v="5"/>
    <s v="TRANSPORTE"/>
    <n v="66"/>
    <x v="4"/>
    <d v="2025-04-10T00:00:00"/>
    <s v="Quinta-Feira"/>
    <s v="M2504-6288"/>
    <n v="939157"/>
    <n v="100050"/>
    <s v="CD SUL LOGISTICA LTDA"/>
    <n v="1"/>
    <s v="5402017 / MULTAS DE TRANSITO"/>
    <n v="312.36"/>
    <n v="312.36"/>
    <n v="312.36"/>
    <n v="12000"/>
    <n v="0"/>
    <n v="15"/>
    <n v="60"/>
    <n v="52.06"/>
    <n v="240581"/>
    <s v="ABRAO LIMA DOS SANTOS"/>
    <n v="136817"/>
    <s v="DETRAN"/>
    <m/>
    <x v="1"/>
    <s v="abril"/>
    <x v="0"/>
  </r>
  <r>
    <n v="1019"/>
    <s v="VW/24.250E DC"/>
    <n v="423"/>
    <x v="1"/>
    <s v="9534N8242CR232516"/>
    <n v="2011"/>
    <n v="100050"/>
    <n v="1456113"/>
    <n v="32"/>
    <s v="CD SUL CCH"/>
    <n v="5"/>
    <s v="TRANSPORTE"/>
    <n v="66"/>
    <x v="4"/>
    <d v="2025-04-10T00:00:00"/>
    <s v="Quinta-Feira"/>
    <s v="M2504-6291"/>
    <n v="939157"/>
    <n v="100050"/>
    <s v="CD SUL LOGISTICA LTDA"/>
    <n v="1"/>
    <s v="5402017 / MULTAS DE TRANSITO"/>
    <n v="312.36"/>
    <n v="312.36"/>
    <n v="312.36"/>
    <n v="12000"/>
    <n v="0"/>
    <n v="15"/>
    <n v="60"/>
    <n v="52.06"/>
    <n v="240581"/>
    <s v="ABRAO LIMA DOS SANTOS"/>
    <n v="136817"/>
    <s v="DETRAN"/>
    <m/>
    <x v="1"/>
    <s v="abril"/>
    <x v="0"/>
  </r>
  <r>
    <n v="1019"/>
    <s v="VW/24.250E DC"/>
    <n v="423"/>
    <x v="1"/>
    <s v="9534N8242CR232516"/>
    <n v="2011"/>
    <n v="100050"/>
    <n v="1456114"/>
    <n v="32"/>
    <s v="CD SUL CCH"/>
    <n v="5"/>
    <s v="TRANSPORTE"/>
    <n v="66"/>
    <x v="4"/>
    <d v="2025-04-10T00:00:00"/>
    <s v="Quinta-Feira"/>
    <s v="M2504-6296"/>
    <n v="939157"/>
    <n v="100050"/>
    <s v="CD SUL LOGISTICA LTDA"/>
    <n v="1"/>
    <s v="5402017 / MULTAS DE TRANSITO"/>
    <n v="312.36"/>
    <n v="312.36"/>
    <n v="312.36"/>
    <n v="12000"/>
    <n v="0"/>
    <n v="15"/>
    <n v="60"/>
    <n v="52.06"/>
    <n v="240581"/>
    <s v="ABRAO LIMA DOS SANTOS"/>
    <n v="136817"/>
    <s v="DETRAN"/>
    <m/>
    <x v="1"/>
    <s v="abril"/>
    <x v="0"/>
  </r>
  <r>
    <n v="1019"/>
    <s v="VW/24.250E DC"/>
    <n v="423"/>
    <x v="1"/>
    <s v="9534N8242CR232516"/>
    <n v="2011"/>
    <n v="100050"/>
    <n v="1456115"/>
    <n v="32"/>
    <s v="CD SUL CCH"/>
    <n v="5"/>
    <s v="TRANSPORTE"/>
    <n v="66"/>
    <x v="4"/>
    <d v="2025-04-10T00:00:00"/>
    <s v="Quinta-Feira"/>
    <s v="M2504-6299"/>
    <n v="939157"/>
    <n v="100050"/>
    <s v="CD SUL LOGISTICA LTDA"/>
    <n v="1"/>
    <s v="5402017 / MULTAS DE TRANSITO"/>
    <n v="312.36"/>
    <n v="312.36"/>
    <n v="312.36"/>
    <n v="12000"/>
    <n v="0"/>
    <n v="15"/>
    <n v="60"/>
    <n v="52.06"/>
    <n v="240581"/>
    <s v="ABRAO LIMA DOS SANTOS"/>
    <n v="136817"/>
    <s v="DETRAN"/>
    <m/>
    <x v="1"/>
    <s v="abril"/>
    <x v="0"/>
  </r>
  <r>
    <n v="1019"/>
    <s v="VW/24.250E DC"/>
    <n v="423"/>
    <x v="1"/>
    <s v="9534N8242CR232516"/>
    <n v="2011"/>
    <n v="100050"/>
    <n v="1459000"/>
    <n v="32"/>
    <s v="CD SUL CCH"/>
    <n v="5"/>
    <s v="TRANSPORTE"/>
    <n v="66"/>
    <x v="4"/>
    <d v="2025-04-10T00:00:00"/>
    <s v="Quinta-Feira"/>
    <m/>
    <n v="939157"/>
    <n v="100050"/>
    <s v="CD SUL LOGISTICA LTDA"/>
    <n v="1"/>
    <s v="5402017 / MULTAS DE TRANSITO"/>
    <n v="104.12"/>
    <n v="104.12"/>
    <n v="104.12"/>
    <n v="12000"/>
    <n v="0"/>
    <n v="15"/>
    <n v="60"/>
    <n v="52.06"/>
    <n v="240581"/>
    <s v="ABRAO LIMA DOS SANTOS"/>
    <n v="136817"/>
    <s v="DETRAN"/>
    <m/>
    <x v="1"/>
    <s v="abril"/>
    <x v="0"/>
  </r>
  <r>
    <n v="1019"/>
    <s v="VW/24.250E DC"/>
    <n v="423"/>
    <x v="1"/>
    <s v="9534N8242CR232516"/>
    <n v="2011"/>
    <n v="100050"/>
    <n v="1459515"/>
    <n v="32"/>
    <s v="CD SUL CCH"/>
    <n v="5"/>
    <s v="TRANSPORTE"/>
    <n v="87"/>
    <x v="3"/>
    <d v="2025-04-17T00:00:00"/>
    <s v="Quinta-Feira"/>
    <s v="M2504-7628"/>
    <n v="939157"/>
    <n v="100050"/>
    <s v="CD SUL LOGISTICA LTDA"/>
    <n v="1"/>
    <s v="5402026 / TAXAS E IMPOSTOS"/>
    <n v="1800.69"/>
    <n v="1800.69"/>
    <n v="1800.69"/>
    <n v="12000"/>
    <n v="0"/>
    <n v="15"/>
    <n v="60"/>
    <n v="52.06"/>
    <n v="240581"/>
    <s v="ABRAO LIMA DOS SANTOS"/>
    <n v="136817"/>
    <s v="DETRAN"/>
    <m/>
    <x v="1"/>
    <s v="abril"/>
    <x v="0"/>
  </r>
  <r>
    <n v="1019"/>
    <s v="VW/24.250E DC"/>
    <n v="423"/>
    <x v="1"/>
    <s v="9534N8242CR232516"/>
    <n v="2011"/>
    <n v="100050"/>
    <n v="1437562"/>
    <n v="32"/>
    <s v="CD SUL CCH"/>
    <n v="5"/>
    <s v="TRANSPORTE"/>
    <n v="128"/>
    <x v="1"/>
    <d v="2025-02-24T00:00:00"/>
    <s v="Segunda-Feira"/>
    <s v="M2502-10190"/>
    <n v="922701"/>
    <n v="100050"/>
    <s v="CD SUL LOGISTICA LTDA"/>
    <n v="1"/>
    <s v="5402026 / TAXAS E IMPOSTOS"/>
    <n v="109.27"/>
    <n v="109.27"/>
    <n v="109.27"/>
    <n v="12000"/>
    <n v="0"/>
    <n v="15"/>
    <n v="60"/>
    <n v="52.06"/>
    <n v="240581"/>
    <s v="ABRAO LIMA DOS SANTOS"/>
    <n v="136817"/>
    <s v="DETRAN"/>
    <m/>
    <x v="1"/>
    <s v="fevereiro"/>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n v="3980273"/>
    <x v="0"/>
    <x v="0"/>
    <s v="ONIZ DIST - CCH"/>
    <s v="100050 / CD SUL LOG"/>
    <s v="266328 / FABIO GOME"/>
    <s v="CARRETA"/>
    <x v="0"/>
    <m/>
    <n v="644.27"/>
    <s v="09/01/2025"/>
    <x v="0"/>
    <s v="08/01/25 19:09"/>
    <n v="1"/>
    <n v="160598.84"/>
    <s v="Aguardando agenda"/>
    <x v="0"/>
    <x v="0"/>
  </r>
  <r>
    <n v="7253259"/>
    <x v="1"/>
    <x v="0"/>
    <s v="ONIZ DIST - CCH"/>
    <s v="100050 / CD SUL LOG"/>
    <s v="176883 / RAFAEL AMA"/>
    <s v="VW/8.150 DELIVERY P"/>
    <x v="1"/>
    <s v="06/03/2025 06:00"/>
    <n v="69.569999999999993"/>
    <s v="06/03/2025"/>
    <x v="0"/>
    <s v="05/03/25 21:12"/>
    <n v="1"/>
    <n v="618.94000000000005"/>
    <m/>
    <x v="1"/>
    <x v="0"/>
  </r>
  <r>
    <n v="8070020"/>
    <x v="1"/>
    <x v="0"/>
    <s v="ONIZ DIST - CCH"/>
    <s v="100050 / CD SUL LOG"/>
    <s v="340076 / BRUNO DA S"/>
    <s v="VW/8.150 DELIVERY P"/>
    <x v="1"/>
    <s v="01/03/2025 06:00"/>
    <n v="186.71"/>
    <s v="01/04/2025"/>
    <x v="0"/>
    <s v="01/04/25 07:02"/>
    <n v="1"/>
    <n v="933.54"/>
    <m/>
    <x v="2"/>
    <x v="0"/>
  </r>
  <r>
    <n v="5661404"/>
    <x v="1"/>
    <x v="0"/>
    <s v="ONIZ DIST - CCH"/>
    <s v="100050 / CD SUL LOG"/>
    <s v="157378 / RAFAEL CON"/>
    <s v="VW/8.150 DELIVERY P"/>
    <x v="1"/>
    <s v="14/02/2025 06:00"/>
    <n v="344.03"/>
    <s v="14/02/2025"/>
    <x v="0"/>
    <s v="14/02/25 07:10"/>
    <n v="1"/>
    <n v="9120"/>
    <m/>
    <x v="3"/>
    <x v="0"/>
  </r>
  <r>
    <n v="7711268"/>
    <x v="1"/>
    <x v="0"/>
    <s v="ONIZ DIST - SMA CCH"/>
    <s v="100050 / CD SUL LOG"/>
    <s v="176883 / RAFAEL AMA"/>
    <s v="VW/8.150 DELIVERY P"/>
    <x v="1"/>
    <s v="14/03/2025 06:00"/>
    <n v="0"/>
    <s v="14/03/2025"/>
    <x v="0"/>
    <s v="14/03/25 01:13"/>
    <n v="3"/>
    <n v="15181.49"/>
    <m/>
    <x v="1"/>
    <x v="0"/>
  </r>
  <r>
    <n v="5462467"/>
    <x v="1"/>
    <x v="0"/>
    <s v="ONIZ DIST - SMA CCH"/>
    <s v="100050 / CD SUL LOG"/>
    <s v="240581 / ABRAO LIMA"/>
    <s v="VW/8.150 DELIVERY P"/>
    <x v="1"/>
    <s v="28/01/2025 06:00"/>
    <n v="0"/>
    <s v="28/01/2025"/>
    <x v="0"/>
    <s v="28/01/25 02:01"/>
    <n v="15"/>
    <n v="15877.62"/>
    <m/>
    <x v="0"/>
    <x v="0"/>
  </r>
  <r>
    <n v="7970469"/>
    <x v="1"/>
    <x v="0"/>
    <s v="ONIZ DIST - SMA CCH"/>
    <s v="100050 / CD SUL LOG"/>
    <s v="340076 / BRUNO DA S"/>
    <s v="VW/8.150 DELIVERY P"/>
    <x v="1"/>
    <s v="01/04/2025 06:00"/>
    <n v="197.16"/>
    <s v="01/04/2025"/>
    <x v="0"/>
    <s v="01/04/25 07:03"/>
    <n v="1"/>
    <n v="985.8"/>
    <m/>
    <x v="2"/>
    <x v="0"/>
  </r>
  <r>
    <n v="8318778"/>
    <x v="1"/>
    <x v="0"/>
    <s v="ONIZ DIST - SMA CCH"/>
    <s v="100050 / CD SUL LOG"/>
    <s v="340076 / BRUNO DA S"/>
    <s v="VW/8.150 DELIVERY P"/>
    <x v="1"/>
    <s v="01/03/2025 06:00"/>
    <n v="475.58"/>
    <s v="01/04/2025"/>
    <x v="0"/>
    <s v="01/04/25 07:00"/>
    <n v="1"/>
    <n v="2341.36"/>
    <m/>
    <x v="2"/>
    <x v="0"/>
  </r>
  <r>
    <n v="5556485"/>
    <x v="1"/>
    <x v="0"/>
    <s v="ONIZ DIST - SMA CCH"/>
    <s v="100050 / CD SUL LOG"/>
    <s v="157378 / RAFAEL CON"/>
    <s v="VW/8.150 DELIVERY P"/>
    <x v="1"/>
    <m/>
    <n v="529.15"/>
    <s v="05/02/2025"/>
    <x v="0"/>
    <s v="31/01/25 21:47"/>
    <n v="1"/>
    <n v="8124.18"/>
    <m/>
    <x v="0"/>
    <x v="0"/>
  </r>
  <r>
    <n v="5556486"/>
    <x v="1"/>
    <x v="0"/>
    <s v="ONIZ DIST - SMA CCH"/>
    <s v="100050 / CD SUL LOG"/>
    <s v="157378 / RAFAEL CON"/>
    <s v="VW/8.150 DELIVERY P"/>
    <x v="1"/>
    <m/>
    <n v="562.25"/>
    <s v="05/02/2025"/>
    <x v="0"/>
    <s v="31/01/25 21:47"/>
    <n v="1"/>
    <n v="10654.99"/>
    <m/>
    <x v="0"/>
    <x v="0"/>
  </r>
  <r>
    <n v="5215046"/>
    <x v="1"/>
    <x v="0"/>
    <s v="ONIZ DIST - SMA CCH"/>
    <s v="100050 / CD SUL LOG"/>
    <s v="240581 / ABRAO LIMA"/>
    <s v="VW/8.150 DELIVERY P"/>
    <x v="1"/>
    <s v="28/01/2025 06:00"/>
    <n v="562.87"/>
    <s v="31/01/2025"/>
    <x v="0"/>
    <s v="28/01/25 01:48"/>
    <n v="1"/>
    <n v="13433.67"/>
    <m/>
    <x v="0"/>
    <x v="0"/>
  </r>
  <r>
    <n v="5556484"/>
    <x v="1"/>
    <x v="0"/>
    <s v="ONIZ DIST - SMA CCH"/>
    <s v="100050 / CD SUL LOG"/>
    <s v="157378 / RAFAEL CON"/>
    <s v="VW/8.150 DELIVERY P"/>
    <x v="1"/>
    <m/>
    <n v="564.12"/>
    <s v="05/02/2025"/>
    <x v="0"/>
    <s v="31/01/25 21:46"/>
    <n v="1"/>
    <n v="5232.83"/>
    <m/>
    <x v="0"/>
    <x v="0"/>
  </r>
  <r>
    <n v="7606441"/>
    <x v="1"/>
    <x v="0"/>
    <s v="ONIZ DIST - SMA CCH"/>
    <s v="100050 / CD SUL LOG"/>
    <s v="176883 / RAFAEL AMA"/>
    <s v="VW/8.150 DELIVERY P"/>
    <x v="1"/>
    <s v="14/03/2025 06:00"/>
    <n v="565.37"/>
    <s v="14/03/2025"/>
    <x v="0"/>
    <s v="14/03/25 01:19"/>
    <n v="1"/>
    <n v="2880.08"/>
    <m/>
    <x v="1"/>
    <x v="0"/>
  </r>
  <r>
    <n v="7252058"/>
    <x v="1"/>
    <x v="0"/>
    <s v="ONIZ DIST - SMA CCH"/>
    <s v="100050 / CD SUL LOG"/>
    <s v="176883 / RAFAEL AMA"/>
    <s v="VW/8.150 DELIVERY P"/>
    <x v="1"/>
    <s v="06/03/2025 06:00"/>
    <n v="614.44000000000005"/>
    <s v="06/03/2025"/>
    <x v="0"/>
    <s v="05/03/25 21:12"/>
    <n v="6"/>
    <n v="5466.5"/>
    <m/>
    <x v="1"/>
    <x v="0"/>
  </r>
  <r>
    <n v="7252054"/>
    <x v="1"/>
    <x v="0"/>
    <s v="ONIZ DIST - SMA CCH"/>
    <s v="100050 / CD SUL LOG"/>
    <s v="266328 / FABIO GOME"/>
    <s v="VW/8.150 DELIVERY P"/>
    <x v="2"/>
    <s v="11/03/2025 06:00"/>
    <n v="157.94999999999999"/>
    <s v="12/03/2025"/>
    <x v="0"/>
    <s v="10/03/25 18:58"/>
    <n v="1"/>
    <n v="2696.99"/>
    <m/>
    <x v="1"/>
    <x v="0"/>
  </r>
  <r>
    <n v="6569882"/>
    <x v="1"/>
    <x v="0"/>
    <s v="ONIZ DIST - CCH"/>
    <s v="100050 / CD SUL LOG"/>
    <s v="340076 / BRUNO DA S"/>
    <s v="VW/24.250E DC"/>
    <x v="3"/>
    <s v="24/02/2025 06:00"/>
    <n v="213.52"/>
    <s v="24/02/2025"/>
    <x v="0"/>
    <s v="24/02/25 08:47"/>
    <n v="1"/>
    <n v="1067.58"/>
    <m/>
    <x v="3"/>
    <x v="0"/>
  </r>
  <r>
    <n v="8126788"/>
    <x v="2"/>
    <x v="0"/>
    <s v="ONIZ DIST - CCH"/>
    <s v="100050 / CD SUL LOG"/>
    <s v="157378 / RAFAEL CON"/>
    <s v="VW/8.150 DELIVERY P"/>
    <x v="1"/>
    <s v="25/03/2025 06:00"/>
    <n v="161.25"/>
    <s v="25/03/2025"/>
    <x v="0"/>
    <m/>
    <n v="4"/>
    <n v="3759.17"/>
    <m/>
    <x v="0"/>
    <x v="1"/>
  </r>
  <r>
    <n v="6899795"/>
    <x v="2"/>
    <x v="0"/>
    <s v="ONIZ DIST - CCH"/>
    <s v="100050 / CD SUL LOG"/>
    <s v="157378 / RAFAEL CON"/>
    <s v="VW/8.150 DELIVERY P"/>
    <x v="1"/>
    <s v="28/02/2025 06:00"/>
    <n v="169.28"/>
    <s v="04/03/2025"/>
    <x v="0"/>
    <s v="04/03/25 07:33"/>
    <n v="1"/>
    <n v="10913.05"/>
    <m/>
    <x v="1"/>
    <x v="0"/>
  </r>
  <r>
    <n v="8126787"/>
    <x v="2"/>
    <x v="0"/>
    <s v="ONIZ DIST - CCH"/>
    <s v="100050 / CD SUL LOG"/>
    <s v="157378 / RAFAEL CON"/>
    <s v="VW/8.150 DELIVERY P"/>
    <x v="1"/>
    <s v="25/03/2025 06:00"/>
    <n v="276.74"/>
    <s v="25/03/2025"/>
    <x v="0"/>
    <s v="27/03/25 16:03"/>
    <n v="2"/>
    <n v="7024.8"/>
    <m/>
    <x v="1"/>
    <x v="0"/>
  </r>
  <r>
    <n v="4185630"/>
    <x v="2"/>
    <x v="0"/>
    <s v="ONIZ DIST - CCH"/>
    <s v="100050 / CD SUL LOG"/>
    <s v="240581 / ABRAO LIMA"/>
    <s v="VW/8.150 DELIVERY P"/>
    <x v="1"/>
    <m/>
    <n v="361.19"/>
    <s v="02/01/2025"/>
    <x v="0"/>
    <s v="02/01/25 21:33"/>
    <n v="1"/>
    <n v="3708.81"/>
    <m/>
    <x v="0"/>
    <x v="0"/>
  </r>
  <r>
    <n v="9476630"/>
    <x v="2"/>
    <x v="0"/>
    <s v="ONIZ DIST - CCH"/>
    <s v="100050 / CD SUL LOG"/>
    <s v="240581 / ABRAO LIMA"/>
    <s v="VW/8.150 DELIVERY P"/>
    <x v="2"/>
    <s v="23/04/2025 06:00"/>
    <n v="116.33"/>
    <s v="24/04/2025"/>
    <x v="0"/>
    <s v="23/04/25 03:25"/>
    <n v="1"/>
    <n v="10300.5"/>
    <m/>
    <x v="2"/>
    <x v="0"/>
  </r>
  <r>
    <n v="9715871"/>
    <x v="2"/>
    <x v="0"/>
    <s v="ONIZ DIST - CCH"/>
    <s v="100050 / CD SUL LOG"/>
    <s v="240581 / ABRAO LIMA"/>
    <s v="VW/8.150 DELIVERY P"/>
    <x v="2"/>
    <s v="23/04/2025 06:00"/>
    <n v="316.04000000000002"/>
    <s v="23/04/2025"/>
    <x v="0"/>
    <s v="23/04/25 02:26"/>
    <n v="1"/>
    <n v="25472"/>
    <m/>
    <x v="2"/>
    <x v="0"/>
  </r>
  <r>
    <n v="7000406"/>
    <x v="3"/>
    <x v="0"/>
    <s v="ONIZ DIST - CCH"/>
    <s v="100050 / CD SUL LOG"/>
    <s v="157378 / RAFAEL CON"/>
    <s v="VW/8.150 DELIVERY P"/>
    <x v="1"/>
    <s v="04/03/2025 06:00"/>
    <n v="51.71"/>
    <s v="04/03/2025"/>
    <x v="0"/>
    <s v="04/03/25 07:30"/>
    <n v="1"/>
    <n v="3337.38"/>
    <m/>
    <x v="1"/>
    <x v="0"/>
  </r>
  <r>
    <n v="7047867"/>
    <x v="3"/>
    <x v="0"/>
    <s v="ONIZ DIST - CCH"/>
    <s v="100050 / CD SUL LOG"/>
    <s v="157378 / RAFAEL CON"/>
    <s v="VW/8.150 DELIVERY P"/>
    <x v="1"/>
    <s v="04/03/2025 06:00"/>
    <n v="336.78"/>
    <s v="04/03/2025"/>
    <x v="0"/>
    <s v="04/03/25 07:27"/>
    <n v="1"/>
    <n v="21734.45"/>
    <m/>
    <x v="1"/>
    <x v="0"/>
  </r>
  <r>
    <n v="9423410"/>
    <x v="3"/>
    <x v="0"/>
    <s v="ONIZ DIST - CCH"/>
    <s v="100050 / CD SUL LOG"/>
    <s v="157378 / RAFAEL CON"/>
    <s v="VW/8.150 DELIVERY P"/>
    <x v="1"/>
    <s v="22/04/2025 06:00"/>
    <n v="411.77"/>
    <s v="18/04/2025"/>
    <x v="0"/>
    <s v="17/04/25 02:01"/>
    <n v="2"/>
    <n v="61169.440000000002"/>
    <m/>
    <x v="2"/>
    <x v="0"/>
  </r>
  <r>
    <n v="4212906"/>
    <x v="3"/>
    <x v="0"/>
    <s v="ONIZ DIST - CCH"/>
    <s v="100050 / CD SUL LOG"/>
    <s v="240581 / ABRAO LIMA"/>
    <s v="VW/8.150 DELIVERY P"/>
    <x v="1"/>
    <m/>
    <n v="443.61"/>
    <s v="02/01/2025"/>
    <x v="0"/>
    <s v="02/01/25 21:32"/>
    <n v="4"/>
    <n v="6926.08"/>
    <m/>
    <x v="0"/>
    <x v="0"/>
  </r>
  <r>
    <n v="8073184"/>
    <x v="4"/>
    <x v="0"/>
    <s v="ONIZ DIST - CCH"/>
    <s v="100050 / CD SUL LOG"/>
    <s v="157378 / RAFAEL CON"/>
    <s v="VW/8.150 DELIVERY P"/>
    <x v="1"/>
    <s v="21/03/2025 06:00"/>
    <n v="442.99"/>
    <s v="21/03/2025"/>
    <x v="0"/>
    <s v="21/03/25 07:00"/>
    <n v="2"/>
    <n v="10856.99"/>
    <m/>
    <x v="1"/>
    <x v="0"/>
  </r>
  <r>
    <n v="6899796"/>
    <x v="4"/>
    <x v="0"/>
    <s v="ONIZ DIST - CCH"/>
    <s v="100050 / CD SUL LOG"/>
    <s v="157378 / RAFAEL CON"/>
    <s v="VW/8.150 DELIVERY P"/>
    <x v="1"/>
    <s v="06/03/2025 06:00"/>
    <m/>
    <s v="05/03/2025"/>
    <x v="0"/>
    <s v="04/03/25 07:29"/>
    <n v="1"/>
    <n v="8998.57"/>
    <m/>
    <x v="1"/>
    <x v="0"/>
  </r>
  <r>
    <n v="5853387"/>
    <x v="5"/>
    <x v="0"/>
    <s v="ONIZ DIST - CCH"/>
    <s v="100050 / CD SUL LOG"/>
    <s v="157378 / RAFAEL CON"/>
    <s v="VW/8.150 DELIVERY P"/>
    <x v="1"/>
    <s v="05/02/2025 06:00"/>
    <n v="0"/>
    <s v="05/02/2025"/>
    <x v="0"/>
    <s v="05/02/25 01:15"/>
    <n v="8"/>
    <n v="5782.35"/>
    <m/>
    <x v="3"/>
    <x v="0"/>
  </r>
  <r>
    <n v="5853664"/>
    <x v="5"/>
    <x v="0"/>
    <s v="ONIZ DIST - CCH"/>
    <s v="100050 / CD SUL LOG"/>
    <s v="157378 / RAFAEL CON"/>
    <s v="VW/8.150 DELIVERY P"/>
    <x v="1"/>
    <s v="05/02/2025 06:00"/>
    <n v="3.91"/>
    <s v="05/02/2025"/>
    <x v="0"/>
    <s v="05/02/25 01:58"/>
    <n v="1"/>
    <n v="219.38"/>
    <m/>
    <x v="3"/>
    <x v="0"/>
  </r>
  <r>
    <n v="10076863"/>
    <x v="5"/>
    <x v="0"/>
    <s v="ONIZ DIST - CCH"/>
    <s v="100050 / CD SUL LOG"/>
    <s v="157378 / RAFAEL CON"/>
    <s v="VW/8.150 DELIVERY P"/>
    <x v="1"/>
    <s v="06/05/2025 06:00"/>
    <n v="29.14"/>
    <s v="06/05/2025"/>
    <x v="0"/>
    <s v="05/05/25 23:54"/>
    <n v="1"/>
    <n v="706.9"/>
    <m/>
    <x v="4"/>
    <x v="0"/>
  </r>
  <r>
    <n v="9476969"/>
    <x v="5"/>
    <x v="0"/>
    <s v="ONIZ DIST - CCH"/>
    <s v="100050 / CD SUL LOG"/>
    <s v="157378 / RAFAEL CON"/>
    <s v="VW/8.150 DELIVERY P"/>
    <x v="1"/>
    <s v="28/04/2025 06:00"/>
    <n v="57.19"/>
    <s v="28/04/2025"/>
    <x v="0"/>
    <s v="26/04/25 01:09"/>
    <n v="1"/>
    <n v="1260.95"/>
    <m/>
    <x v="2"/>
    <x v="0"/>
  </r>
  <r>
    <n v="9476972"/>
    <x v="5"/>
    <x v="0"/>
    <s v="ONIZ DIST - CCH"/>
    <s v="100050 / CD SUL LOG"/>
    <s v="157378 / RAFAEL CON"/>
    <s v="VW/8.150 DELIVERY P"/>
    <x v="1"/>
    <s v="28/04/2025 06:00"/>
    <n v="82.85"/>
    <s v="28/04/2025"/>
    <x v="0"/>
    <s v="26/04/25 01:08"/>
    <n v="1"/>
    <n v="1826.61"/>
    <m/>
    <x v="2"/>
    <x v="0"/>
  </r>
  <r>
    <n v="10134980"/>
    <x v="5"/>
    <x v="0"/>
    <s v="ONIZ DIST - CCH"/>
    <s v="100050 / CD SUL LOG"/>
    <s v="157378 / RAFAEL CON"/>
    <s v="VW/8.150 DELIVERY P"/>
    <x v="1"/>
    <s v="06/05/2025 06:00"/>
    <n v="102.81"/>
    <s v="06/05/2025"/>
    <x v="0"/>
    <s v="05/05/25 23:54"/>
    <n v="1"/>
    <n v="2493.86"/>
    <m/>
    <x v="4"/>
    <x v="0"/>
  </r>
  <r>
    <n v="6947716"/>
    <x v="5"/>
    <x v="0"/>
    <s v="ONIZ DIST - CCH"/>
    <s v="100050 / CD SUL LOG"/>
    <s v="157378 / RAFAEL CON"/>
    <s v="VW/8.150 DELIVERY P"/>
    <x v="1"/>
    <s v="01/04/2025 06:00"/>
    <n v="103.71"/>
    <s v="01/04/2025"/>
    <x v="1"/>
    <s v="01/04/25 06:56"/>
    <n v="1"/>
    <n v="5392.44"/>
    <m/>
    <x v="2"/>
    <x v="0"/>
  </r>
  <r>
    <n v="9878019"/>
    <x v="5"/>
    <x v="0"/>
    <s v="ONIZ DIST - CCH"/>
    <s v="100050 / CD SUL LOG"/>
    <s v="157378 / RAFAEL CON"/>
    <s v="VW/8.150 DELIVERY P"/>
    <x v="1"/>
    <s v="28/04/2025 06:00"/>
    <n v="195.55"/>
    <s v="28/04/2025"/>
    <x v="0"/>
    <s v="26/04/25 01:08"/>
    <n v="6"/>
    <n v="4282.6499999999996"/>
    <m/>
    <x v="2"/>
    <x v="0"/>
  </r>
  <r>
    <n v="10134979"/>
    <x v="5"/>
    <x v="0"/>
    <s v="ONIZ DIST - CCH"/>
    <s v="100050 / CD SUL LOG"/>
    <s v="157378 / RAFAEL CON"/>
    <s v="VW/8.150 DELIVERY P"/>
    <x v="1"/>
    <s v="06/05/2025 06:00"/>
    <n v="232.99"/>
    <s v="06/05/2025"/>
    <x v="0"/>
    <s v="05/05/25 23:51"/>
    <n v="6"/>
    <n v="5651.53"/>
    <m/>
    <x v="4"/>
    <x v="0"/>
  </r>
  <r>
    <n v="7608503"/>
    <x v="5"/>
    <x v="0"/>
    <s v="ONIZ DIST - CCH"/>
    <s v="100050 / CD SUL LOG"/>
    <s v="157378 / RAFAEL CON"/>
    <s v="VW/8.150 DELIVERY P"/>
    <x v="1"/>
    <s v="01/04/2025 06:00"/>
    <n v="249.36"/>
    <s v="01/04/2025"/>
    <x v="0"/>
    <s v="01/04/25 06:56"/>
    <n v="1"/>
    <n v="11295.01"/>
    <m/>
    <x v="2"/>
    <x v="0"/>
  </r>
  <r>
    <n v="5658029"/>
    <x v="5"/>
    <x v="0"/>
    <s v="ONIZ DIST - CCH"/>
    <s v="100050 / CD SUL LOG"/>
    <s v="157378 / RAFAEL CON"/>
    <s v="VW/8.150 DELIVERY P"/>
    <x v="1"/>
    <s v="05/02/2025 06:00"/>
    <n v="348.54"/>
    <s v="05/02/2025"/>
    <x v="0"/>
    <s v="05/02/25 01:14"/>
    <n v="2"/>
    <n v="18314.87"/>
    <m/>
    <x v="3"/>
    <x v="0"/>
  </r>
  <r>
    <n v="8504009"/>
    <x v="5"/>
    <x v="0"/>
    <s v="ONIZ DIST - CCH"/>
    <s v="100050 / CD SUL LOG"/>
    <s v="157378 / RAFAEL CON"/>
    <s v="VW/8.150 DELIVERY P"/>
    <x v="1"/>
    <s v="01/04/2025 06:00"/>
    <n v="358.69"/>
    <s v="01/04/2025"/>
    <x v="0"/>
    <s v="30/03/25 14:31"/>
    <n v="3"/>
    <n v="49820.22"/>
    <m/>
    <x v="1"/>
    <x v="0"/>
  </r>
  <r>
    <n v="9477036"/>
    <x v="5"/>
    <x v="0"/>
    <s v="ONIZ DIST - CCH"/>
    <s v="100050 / CD SUL LOG"/>
    <s v="240581 / ABRAO LIMA"/>
    <s v="VW/8.150 DELIVERY P"/>
    <x v="2"/>
    <m/>
    <n v="355.57"/>
    <s v="23/04/2025"/>
    <x v="0"/>
    <s v="22/04/25 08:16"/>
    <n v="2"/>
    <n v="1981.45"/>
    <m/>
    <x v="2"/>
    <x v="0"/>
  </r>
  <r>
    <n v="3831852"/>
    <x v="5"/>
    <x v="0"/>
    <s v="ONIZ DIST - CCH"/>
    <s v="100050 / CD SUL LOG"/>
    <s v="240581 / ABRAO LIMA"/>
    <s v="VW/24.250E DC"/>
    <x v="3"/>
    <m/>
    <n v="584.08000000000004"/>
    <s v="07/01/2025"/>
    <x v="0"/>
    <s v="07/01/25 21:42"/>
    <n v="1"/>
    <n v="13544.11"/>
    <s v="Aguardando agenda"/>
    <x v="0"/>
    <x v="0"/>
  </r>
  <r>
    <n v="5302180"/>
    <x v="5"/>
    <x v="0"/>
    <s v="ONIZ DIST - CCH"/>
    <s v="100050 / CD SUL LOG"/>
    <s v="266328 / FABIO GOME"/>
    <s v="VW/24.250E DC"/>
    <x v="3"/>
    <s v="28/01/2025 06:00"/>
    <n v="586.09"/>
    <s v="27/01/2025"/>
    <x v="2"/>
    <s v="10/02/25 15:06"/>
    <n v="1"/>
    <m/>
    <m/>
    <x v="3"/>
    <x v="0"/>
  </r>
  <r>
    <n v="4644628"/>
    <x v="5"/>
    <x v="0"/>
    <s v="ONIZ DIST - CCH"/>
    <s v="100050 / CD SUL LOG"/>
    <s v="240581 / ABRAO LIMA"/>
    <s v="VW/24.250E DC"/>
    <x v="3"/>
    <m/>
    <n v="586.09"/>
    <s v="07/01/2025"/>
    <x v="0"/>
    <s v="07/01/25 21:43"/>
    <n v="1"/>
    <n v="12075.36"/>
    <m/>
    <x v="0"/>
    <x v="0"/>
  </r>
  <r>
    <n v="8322168"/>
    <x v="6"/>
    <x v="0"/>
    <s v="ONIZ DIST - CCH"/>
    <s v="100050 / CD SUL LOG"/>
    <s v="266328 / FABIO GOME"/>
    <s v="CARRETA"/>
    <x v="0"/>
    <s v="03/04/2025 06:00"/>
    <n v="1246.31"/>
    <s v="03/04/2025"/>
    <x v="0"/>
    <s v="02/04/25 20:51"/>
    <n v="1"/>
    <n v="101323.2"/>
    <m/>
    <x v="2"/>
    <x v="0"/>
  </r>
  <r>
    <n v="4958706"/>
    <x v="7"/>
    <x v="0"/>
    <s v="ONIZ DIST - CCH"/>
    <s v="100050 / CD SUL LOG"/>
    <s v="240581 / ABRAO LIMA"/>
    <s v="VW/8.150 DELIVERY P"/>
    <x v="1"/>
    <s v="23/01/2025 06:00"/>
    <n v="82.7"/>
    <s v="23/01/2025"/>
    <x v="0"/>
    <s v="22/01/25 20:49"/>
    <n v="1"/>
    <n v="5169.34"/>
    <m/>
    <x v="0"/>
    <x v="0"/>
  </r>
  <r>
    <n v="5522363"/>
    <x v="7"/>
    <x v="0"/>
    <s v="ONIZ DIST - CCH"/>
    <s v="100050 / CD SUL LOG"/>
    <s v="157378 / RAFAEL CON"/>
    <s v="VW/8.150 DELIVERY P"/>
    <x v="1"/>
    <m/>
    <n v="434.87"/>
    <s v="05/02/2025"/>
    <x v="0"/>
    <s v="04/02/25 01:47"/>
    <n v="1"/>
    <n v="97000.82"/>
    <m/>
    <x v="3"/>
    <x v="0"/>
  </r>
  <r>
    <n v="4749561"/>
    <x v="7"/>
    <x v="0"/>
    <s v="ONIZ DIST - CCH"/>
    <s v="100050 / CD SUL LOG"/>
    <s v="240581 / ABRAO LIMA"/>
    <s v="VW/24.250E DC"/>
    <x v="3"/>
    <m/>
    <n v="727.23"/>
    <s v="10/01/2025"/>
    <x v="0"/>
    <s v="10/01/25 19:09"/>
    <n v="2"/>
    <n v="9551.2199999999993"/>
    <m/>
    <x v="0"/>
    <x v="0"/>
  </r>
  <r>
    <n v="5641027"/>
    <x v="8"/>
    <x v="0"/>
    <s v="ONIZ DIST - CCH"/>
    <s v="100050 / CD SUL LOG"/>
    <s v="157378 / RAFAEL CON"/>
    <s v="VW/8.150 DELIVERY P"/>
    <x v="1"/>
    <s v="07/02/2025 06:00"/>
    <n v="318"/>
    <s v="07/02/2025"/>
    <x v="0"/>
    <s v="07/02/25 00:06"/>
    <n v="1"/>
    <n v="1590"/>
    <m/>
    <x v="3"/>
    <x v="0"/>
  </r>
  <r>
    <n v="5164959"/>
    <x v="8"/>
    <x v="0"/>
    <s v="ONIZ DIST - CCH"/>
    <s v="100050 / CD SUL LOG"/>
    <s v="240581 / ABRAO LIMA"/>
    <s v="VW/8.150 DELIVERY P"/>
    <x v="1"/>
    <s v="23/01/2025 06:00"/>
    <n v="347.8"/>
    <s v="24/01/2025"/>
    <x v="0"/>
    <s v="22/01/25 20:48"/>
    <n v="1"/>
    <n v="21738.880000000001"/>
    <m/>
    <x v="0"/>
    <x v="0"/>
  </r>
  <r>
    <n v="5475712"/>
    <x v="9"/>
    <x v="0"/>
    <s v="ONIZ DIST - CCH"/>
    <s v="100050 / CD SUL LOG"/>
    <s v="157378 / RAFAEL CON"/>
    <s v="VW/8.150 DELIVERY P"/>
    <x v="2"/>
    <s v="28/01/2025 06:00"/>
    <n v="483.57"/>
    <s v="28/01/2025"/>
    <x v="0"/>
    <s v="28/01/25 07:03"/>
    <n v="8"/>
    <n v="46698.91"/>
    <m/>
    <x v="0"/>
    <x v="0"/>
  </r>
  <r>
    <n v="5328865"/>
    <x v="10"/>
    <x v="0"/>
    <s v="ONIZ DIST - CCH"/>
    <s v="100050 / CD SUL LOG"/>
    <s v="240581 / ABRAO LIMA"/>
    <s v="VW/8.150 DELIVERY P"/>
    <x v="1"/>
    <s v="27/01/2025 06:00"/>
    <n v="130.27000000000001"/>
    <s v="27/01/2025"/>
    <x v="0"/>
    <s v="26/01/25 08:10"/>
    <n v="1"/>
    <n v="4365.32"/>
    <m/>
    <x v="0"/>
    <x v="0"/>
  </r>
  <r>
    <n v="5328866"/>
    <x v="10"/>
    <x v="0"/>
    <s v="ONIZ DIST - CCH"/>
    <s v="100050 / CD SUL LOG"/>
    <s v="240581 / ABRAO LIMA"/>
    <s v="VW/8.150 DELIVERY P"/>
    <x v="1"/>
    <s v="27/01/2025 06:00"/>
    <n v="333.32"/>
    <s v="27/01/2025"/>
    <x v="0"/>
    <s v="26/01/25 08:11"/>
    <n v="1"/>
    <n v="11169.4"/>
    <m/>
    <x v="0"/>
    <x v="0"/>
  </r>
  <r>
    <n v="3689305"/>
    <x v="10"/>
    <x v="0"/>
    <s v="ONIZ DIST - CCH"/>
    <s v="100050 / CD SUL LOG"/>
    <s v="240581 / ABRAO LIMA"/>
    <s v="VW/24.250E DC"/>
    <x v="3"/>
    <s v="07/01/2025 06:00"/>
    <n v="520.41"/>
    <s v="07/01/2025"/>
    <x v="0"/>
    <s v="08/01/25 18:58"/>
    <n v="1"/>
    <n v="9029.41"/>
    <m/>
    <x v="0"/>
    <x v="0"/>
  </r>
  <r>
    <n v="4180878"/>
    <x v="10"/>
    <x v="0"/>
    <s v="ONIZ DIST - CCH"/>
    <s v="100050 / CD SUL LOG"/>
    <s v="240581 / ABRAO LIMA"/>
    <s v="VW/24.250E DC"/>
    <x v="3"/>
    <s v="07/01/2025 06:00"/>
    <n v="595.77"/>
    <s v="07/01/2025"/>
    <x v="0"/>
    <s v="08/01/25 18:57"/>
    <n v="1"/>
    <n v="2978.87"/>
    <m/>
    <x v="0"/>
    <x v="0"/>
  </r>
  <r>
    <n v="9829913"/>
    <x v="11"/>
    <x v="0"/>
    <s v="ONIZ DIST - CCH"/>
    <s v="100050 / CD SUL LOG"/>
    <s v="157378 / RAFAEL CON"/>
    <s v="VW/8.150 DELIVERY P"/>
    <x v="1"/>
    <s v="25/04/2025 06:00"/>
    <n v="344.96"/>
    <s v="25/04/2025"/>
    <x v="0"/>
    <s v="25/04/25 02:26"/>
    <n v="8"/>
    <n v="14085.6"/>
    <m/>
    <x v="2"/>
    <x v="0"/>
  </r>
  <r>
    <n v="9780655"/>
    <x v="11"/>
    <x v="0"/>
    <s v="ONIZ DIST - CCH"/>
    <s v="100050 / CD SUL LOG"/>
    <s v="157378 / RAFAEL CON"/>
    <s v="VW/8.150 DELIVERY P"/>
    <x v="1"/>
    <s v="24/04/2025 06:00"/>
    <n v="351.2"/>
    <s v="24/04/2025"/>
    <x v="0"/>
    <s v="24/04/25 01:19"/>
    <n v="6"/>
    <n v="23358.34"/>
    <m/>
    <x v="2"/>
    <x v="0"/>
  </r>
  <r>
    <n v="10035133"/>
    <x v="11"/>
    <x v="0"/>
    <s v="ONIZ DIST - CCH"/>
    <s v="100050 / CD SUL LOG"/>
    <s v="157378 / RAFAEL CON"/>
    <s v="VW/8.150 DELIVERY P"/>
    <x v="1"/>
    <s v="29/04/2025 06:00"/>
    <n v="368.06"/>
    <s v="29/04/2025"/>
    <x v="0"/>
    <s v="29/04/25 01:52"/>
    <n v="9"/>
    <n v="38858.69"/>
    <m/>
    <x v="2"/>
    <x v="0"/>
  </r>
  <r>
    <n v="8639709"/>
    <x v="12"/>
    <x v="0"/>
    <s v="ONIZ DIST - CCH"/>
    <s v="100050 / CD SUL LOG"/>
    <s v="157378 / RAFAEL CON"/>
    <s v="VW/8.150 DELIVERY P"/>
    <x v="1"/>
    <s v="08/04/2025 06:00"/>
    <n v="300"/>
    <s v="08/04/2025"/>
    <x v="0"/>
    <m/>
    <n v="1"/>
    <m/>
    <m/>
    <x v="0"/>
    <x v="1"/>
  </r>
  <r>
    <n v="10443650"/>
    <x v="12"/>
    <x v="0"/>
    <s v="ONIZ DIST - CCH"/>
    <s v="100050 / CD SUL LOG"/>
    <s v="157378 / RAFAEL CON"/>
    <s v="VW/8.150 DELIVERY P"/>
    <x v="1"/>
    <s v="07/05/2025 06:00"/>
    <n v="319.36"/>
    <s v="07/05/2025"/>
    <x v="1"/>
    <s v="07/05/25 00:46"/>
    <n v="4"/>
    <n v="9948.8700000000008"/>
    <m/>
    <x v="4"/>
    <x v="0"/>
  </r>
  <r>
    <n v="5644635"/>
    <x v="13"/>
    <x v="0"/>
    <s v="ONIZ DIST - CCH"/>
    <s v="100050 / CD SUL LOG"/>
    <s v="157378 / RAFAEL CON"/>
    <s v="VW/8.150 DELIVERY P"/>
    <x v="1"/>
    <m/>
    <n v="318.11"/>
    <s v="08/02/2025"/>
    <x v="0"/>
    <s v="10/02/25 10:34"/>
    <n v="1"/>
    <n v="2009.76"/>
    <m/>
    <x v="3"/>
    <x v="0"/>
  </r>
  <r>
    <n v="6952622"/>
    <x v="14"/>
    <x v="0"/>
    <s v="ONIZ DIST - CCH"/>
    <s v="100050 / CD SUL LOG"/>
    <s v="266328 / FABIO GOME"/>
    <s v="VW/8.150 DELIVERY P"/>
    <x v="1"/>
    <s v="06/03/2025 06:00"/>
    <n v="124.09"/>
    <s v="03/03/2025"/>
    <x v="0"/>
    <s v="05/03/25 20:37"/>
    <n v="1"/>
    <n v="4119.26"/>
    <m/>
    <x v="1"/>
    <x v="0"/>
  </r>
  <r>
    <n v="6952620"/>
    <x v="14"/>
    <x v="0"/>
    <s v="ONIZ DIST - CCH"/>
    <s v="100050 / CD SUL LOG"/>
    <s v="266328 / FABIO GOME"/>
    <s v="VW/8.150 DELIVERY P"/>
    <x v="1"/>
    <m/>
    <n v="164.32"/>
    <s v="03/03/2025"/>
    <x v="0"/>
    <s v="05/03/25 20:37"/>
    <n v="1"/>
    <n v="5454.91"/>
    <m/>
    <x v="1"/>
    <x v="0"/>
  </r>
  <r>
    <n v="6952619"/>
    <x v="14"/>
    <x v="0"/>
    <s v="ONIZ DIST - CCH"/>
    <s v="100050 / CD SUL LOG"/>
    <s v="266328 / FABIO GOME"/>
    <s v="VW/8.150 DELIVERY P"/>
    <x v="1"/>
    <m/>
    <n v="203.91"/>
    <s v="03/03/2025"/>
    <x v="0"/>
    <s v="05/03/25 20:37"/>
    <n v="1"/>
    <n v="6769.04"/>
    <m/>
    <x v="1"/>
    <x v="0"/>
  </r>
  <r>
    <n v="8616873"/>
    <x v="14"/>
    <x v="0"/>
    <s v="ONIZ DIST - CCH"/>
    <s v="100050 / CD SUL LOG"/>
    <s v="157378 / RAFAEL CON"/>
    <s v="VW/8.150 DELIVERY P"/>
    <x v="1"/>
    <s v="03/04/2025 06:00"/>
    <n v="501.06"/>
    <s v="03/04/2025"/>
    <x v="0"/>
    <s v="03/04/25 01:55"/>
    <n v="12"/>
    <n v="17631.900000000001"/>
    <m/>
    <x v="2"/>
    <x v="0"/>
  </r>
  <r>
    <n v="7605628"/>
    <x v="14"/>
    <x v="0"/>
    <s v="ONIZ DIST - CCH"/>
    <s v="100050 / CD SUL LOG"/>
    <s v="157378 / RAFAEL CON"/>
    <s v="VW/8.150 DELIVERY P"/>
    <x v="2"/>
    <m/>
    <n v="121.18"/>
    <s v="17/03/2025"/>
    <x v="0"/>
    <s v="17/03/25 08:56"/>
    <n v="1"/>
    <n v="11572.86"/>
    <m/>
    <x v="1"/>
    <x v="0"/>
  </r>
  <r>
    <n v="7607053"/>
    <x v="14"/>
    <x v="0"/>
    <s v="ONIZ DIST - CCH"/>
    <s v="100050 / CD SUL LOG"/>
    <s v="157378 / RAFAEL CON"/>
    <s v="VW/8.150 DELIVERY P"/>
    <x v="2"/>
    <m/>
    <n v="146.01"/>
    <s v="17/03/2025"/>
    <x v="0"/>
    <s v="17/03/25 08:57"/>
    <n v="1"/>
    <n v="13943.87"/>
    <m/>
    <x v="1"/>
    <x v="0"/>
  </r>
  <r>
    <n v="7250575"/>
    <x v="14"/>
    <x v="0"/>
    <s v="ONIZ DIST - CCH"/>
    <s v="100050 / CD SUL LOG"/>
    <s v="266328 / FABIO GOME"/>
    <s v="VW/8.150 DELIVERY P"/>
    <x v="2"/>
    <s v="11/03/2025 06:00"/>
    <n v="275.87"/>
    <s v="11/03/2025"/>
    <x v="0"/>
    <s v="10/03/25 18:58"/>
    <n v="1"/>
    <n v="5517.34"/>
    <m/>
    <x v="1"/>
    <x v="0"/>
  </r>
  <r>
    <n v="9113192"/>
    <x v="15"/>
    <x v="0"/>
    <s v="ONIZ DIST - CCH"/>
    <s v="100050 / CD SUL LOG"/>
    <s v="157378 / RAFAEL CON"/>
    <s v="VW/8.150 DELIVERY P"/>
    <x v="1"/>
    <s v="14/04/2025 06:00"/>
    <n v="398.66"/>
    <s v="12/04/2025"/>
    <x v="0"/>
    <s v="11/04/25 02:22"/>
    <n v="8"/>
    <n v="68056.33"/>
    <m/>
    <x v="2"/>
    <x v="0"/>
  </r>
  <r>
    <n v="4180650"/>
    <x v="15"/>
    <x v="0"/>
    <s v="ONIZ DIST - CCH"/>
    <s v="100050 / CD SUL LOG"/>
    <s v="266328 / FABIO GOME"/>
    <s v="VW/24.250E DC"/>
    <x v="3"/>
    <m/>
    <n v="602.1"/>
    <s v="06/01/2025"/>
    <x v="0"/>
    <s v="03/01/25 20:15"/>
    <n v="1"/>
    <n v="6362.72"/>
    <m/>
    <x v="0"/>
    <x v="0"/>
  </r>
  <r>
    <n v="4185756"/>
    <x v="15"/>
    <x v="0"/>
    <s v="ONIZ DIST - CCH"/>
    <s v="100050 / CD SUL LOG"/>
    <s v="266328 / FABIO GOME"/>
    <s v="VW/24.250E DC"/>
    <x v="3"/>
    <m/>
    <n v="603.1"/>
    <s v="03/01/2025"/>
    <x v="0"/>
    <s v="03/01/25 20:16"/>
    <n v="1"/>
    <n v="3015.5"/>
    <m/>
    <x v="0"/>
    <x v="0"/>
  </r>
  <r>
    <n v="4330696"/>
    <x v="15"/>
    <x v="0"/>
    <s v="ONIZ DIST - CCH"/>
    <s v="100050 / CD SUL LOG"/>
    <s v="266328 / FABIO GOME"/>
    <s v="VW/24.250E DC"/>
    <x v="3"/>
    <m/>
    <n v="619.12"/>
    <s v="03/01/2025"/>
    <x v="0"/>
    <s v="03/01/25 20:20"/>
    <n v="1"/>
    <n v="47880"/>
    <m/>
    <x v="0"/>
    <x v="0"/>
  </r>
  <r>
    <n v="9371282"/>
    <x v="16"/>
    <x v="0"/>
    <s v="ONIZ DIST - CCH"/>
    <s v="100050 / CD SUL LOG"/>
    <s v="157378 / RAFAEL CON"/>
    <s v="VW/8.150 DELIVERY P"/>
    <x v="1"/>
    <s v="16/04/2025 06:00"/>
    <n v="394.91"/>
    <s v="16/04/2025"/>
    <x v="0"/>
    <s v="16/04/25 02:27"/>
    <n v="9"/>
    <n v="54048.72"/>
    <m/>
    <x v="2"/>
    <x v="0"/>
  </r>
  <r>
    <n v="6543430"/>
    <x v="16"/>
    <x v="0"/>
    <s v="ONIZ DIST - CCH"/>
    <s v="100050 / CD SUL LOG"/>
    <s v="157378 / RAFAEL CON"/>
    <s v="VW/24.250E DC"/>
    <x v="3"/>
    <s v="19/02/2025 06:00"/>
    <n v="632.13"/>
    <s v="19/02/2025"/>
    <x v="0"/>
    <s v="19/02/25 06:51"/>
    <n v="25"/>
    <n v="57630.25"/>
    <m/>
    <x v="3"/>
    <x v="0"/>
  </r>
  <r>
    <n v="7303839"/>
    <x v="17"/>
    <x v="0"/>
    <s v="ONIZ DIST - CCH"/>
    <s v="100050 / CD SUL LOG"/>
    <s v="157378 / RAFAEL CON"/>
    <s v="VW/8.150 DELIVERY P"/>
    <x v="2"/>
    <s v="17/03/2025 06:00"/>
    <n v="213.89"/>
    <s v="17/03/2025"/>
    <x v="0"/>
    <s v="17/03/25 08:55"/>
    <n v="1"/>
    <n v="20425.64"/>
    <m/>
    <x v="1"/>
    <x v="0"/>
  </r>
  <r>
    <n v="4992406"/>
    <x v="18"/>
    <x v="0"/>
    <s v="ONIZ DIST - CCH"/>
    <s v="100050 / CD SUL LOG"/>
    <s v="240581 / ABRAO LIMA"/>
    <s v="VW/8.150 DELIVERY P"/>
    <x v="1"/>
    <s v="21/01/2025 06:00"/>
    <n v="134.22999999999999"/>
    <s v="21/01/2025"/>
    <x v="0"/>
    <s v="21/01/25 01:02"/>
    <n v="1"/>
    <n v="23112.39"/>
    <m/>
    <x v="0"/>
    <x v="0"/>
  </r>
  <r>
    <n v="4992439"/>
    <x v="18"/>
    <x v="0"/>
    <s v="ONIZ DIST - CCH"/>
    <s v="100050 / CD SUL LOG"/>
    <s v="240581 / ABRAO LIMA"/>
    <s v="VW/8.150 DELIVERY P"/>
    <x v="1"/>
    <s v="21/01/2025 06:00"/>
    <n v="192.62"/>
    <s v="22/01/2025"/>
    <x v="0"/>
    <s v="21/01/25 01:01"/>
    <n v="1"/>
    <n v="33167.370000000003"/>
    <m/>
    <x v="0"/>
    <x v="0"/>
  </r>
  <r>
    <n v="5494056"/>
    <x v="19"/>
    <x v="0"/>
    <s v="ONIZ DIST - CCH"/>
    <s v="100050 / CD SUL LOG"/>
    <s v="393840 / WELERSON C"/>
    <s v="VW/8.150 DELIVERY P"/>
    <x v="1"/>
    <s v="07/02/2025 06:00"/>
    <n v="300"/>
    <s v="07/02/2025"/>
    <x v="0"/>
    <m/>
    <n v="1"/>
    <m/>
    <m/>
    <x v="0"/>
    <x v="1"/>
  </r>
  <r>
    <n v="4936866"/>
    <x v="19"/>
    <x v="0"/>
    <s v="ONIZ DIST - CCH"/>
    <s v="100050 / CD SUL LOG"/>
    <s v="240581 / ABRAO LIMA"/>
    <s v="VW/8.150 DELIVERY P"/>
    <x v="1"/>
    <m/>
    <n v="300"/>
    <s v="20/01/2025"/>
    <x v="0"/>
    <m/>
    <n v="1"/>
    <m/>
    <m/>
    <x v="0"/>
    <x v="1"/>
  </r>
  <r>
    <n v="8341534"/>
    <x v="19"/>
    <x v="0"/>
    <s v="ONIZ DIST - CCH"/>
    <s v="100050 / CD SUL LOG"/>
    <s v="157378 / RAFAEL CON"/>
    <s v="VW/8.150 DELIVERY P"/>
    <x v="2"/>
    <m/>
    <n v="300"/>
    <s v="26/03/2025"/>
    <x v="0"/>
    <m/>
    <n v="1"/>
    <m/>
    <m/>
    <x v="0"/>
    <x v="1"/>
  </r>
  <r>
    <n v="8341519"/>
    <x v="19"/>
    <x v="0"/>
    <s v="ONIZ DIST - CCH"/>
    <s v="100050 / CD SUL LOG"/>
    <s v="157378 / RAFAEL CON"/>
    <s v="VW/8.150 DELIVERY P"/>
    <x v="2"/>
    <m/>
    <n v="300"/>
    <s v="26/03/2025"/>
    <x v="0"/>
    <m/>
    <n v="1"/>
    <m/>
    <m/>
    <x v="0"/>
    <x v="1"/>
  </r>
  <r>
    <n v="6196906"/>
    <x v="20"/>
    <x v="0"/>
    <s v="ONIZ DIST - SMA CCH"/>
    <s v="100050 / CD SUL LOG"/>
    <s v="354553 / JULIO RICA"/>
    <s v="CARRETA"/>
    <x v="4"/>
    <s v="17/02/2025 06:00"/>
    <n v="1276.78"/>
    <s v="17/02/2025"/>
    <x v="0"/>
    <s v="14/02/25 19:19"/>
    <n v="1"/>
    <n v="270381.23"/>
    <m/>
    <x v="3"/>
    <x v="0"/>
  </r>
  <r>
    <n v="7662155"/>
    <x v="20"/>
    <x v="0"/>
    <s v="ONIZ DIST - SMA CCH"/>
    <s v="100050 / CD SUL LOG"/>
    <s v="354553 / JULIO RICA"/>
    <s v="CARRETA"/>
    <x v="4"/>
    <s v="19/03/2025 06:00"/>
    <n v="1739.16"/>
    <s v="19/03/2025"/>
    <x v="0"/>
    <s v="19/03/25 01:02"/>
    <n v="1"/>
    <n v="205497.14"/>
    <m/>
    <x v="1"/>
    <x v="0"/>
  </r>
  <r>
    <n v="3353661"/>
    <x v="21"/>
    <x v="0"/>
    <s v="ONIZ DIST - CCH"/>
    <s v="100050 / CD SUL LOG"/>
    <s v="266328 / FABIO GOME"/>
    <s v="CARRETA"/>
    <x v="4"/>
    <m/>
    <n v="918.73"/>
    <s v="09/01/2025"/>
    <x v="0"/>
    <s v="09/01/25 23:10"/>
    <n v="1"/>
    <n v="146125.5"/>
    <m/>
    <x v="0"/>
    <x v="0"/>
  </r>
  <r>
    <n v="2882492"/>
    <x v="21"/>
    <x v="0"/>
    <s v="ONIZ DIST - CCH"/>
    <s v="100050 / CD SUL LOG"/>
    <s v="240581 / ABRAO LIMA"/>
    <s v="VW/24.250E DC"/>
    <x v="3"/>
    <m/>
    <n v="721.22"/>
    <s v="10/01/2025"/>
    <x v="0"/>
    <s v="10/01/25 19:08"/>
    <n v="1"/>
    <n v="26502.62"/>
    <s v="Aguardando agenda"/>
    <x v="0"/>
    <x v="0"/>
  </r>
  <r>
    <n v="5652209"/>
    <x v="22"/>
    <x v="0"/>
    <s v="ONIZ DIST - CCH"/>
    <s v="100050 / CD SUL LOG"/>
    <s v="354553 / JULIO RICA"/>
    <s v="CARRETA"/>
    <x v="4"/>
    <m/>
    <n v="1410.1"/>
    <s v="12/02/2025"/>
    <x v="0"/>
    <s v="11/02/25 19:41"/>
    <n v="1"/>
    <n v="72665.03"/>
    <m/>
    <x v="3"/>
    <x v="0"/>
  </r>
  <r>
    <n v="5608781"/>
    <x v="23"/>
    <x v="0"/>
    <s v="ONIZ DIST - SMA CCH"/>
    <s v="100050 / CD SUL LOG"/>
    <s v="266328 / FABIO GOME"/>
    <s v="CARRETA"/>
    <x v="0"/>
    <s v="10/02/2025 06:00"/>
    <n v="2493.19"/>
    <s v="10/02/2025"/>
    <x v="0"/>
    <s v="07/02/25 02:44"/>
    <n v="1"/>
    <n v="242882.99"/>
    <m/>
    <x v="3"/>
    <x v="0"/>
  </r>
  <r>
    <n v="6891287"/>
    <x v="24"/>
    <x v="0"/>
    <s v="ONIZ DIST - SMA CCH"/>
    <s v="100050 / CD SUL LOG"/>
    <s v="240581 / ABRAO LIMA"/>
    <s v="VW/8.150 DELIVERY P"/>
    <x v="1"/>
    <s v="26/02/2025 06:00"/>
    <n v="443.43"/>
    <s v="26/02/2025"/>
    <x v="0"/>
    <s v="26/02/25 00:08"/>
    <n v="1"/>
    <n v="14781.13"/>
    <m/>
    <x v="3"/>
    <x v="0"/>
  </r>
  <r>
    <n v="5652205"/>
    <x v="24"/>
    <x v="0"/>
    <s v="ONIZ DIST - CCH"/>
    <s v="100050 / CD SUL LOG"/>
    <s v="240581 / ABRAO LIMA"/>
    <s v="VW/24.250E DC"/>
    <x v="3"/>
    <s v="11/02/2025 06:00"/>
    <n v="1156.6600000000001"/>
    <s v="11/02/2025"/>
    <x v="0"/>
    <s v="10/02/25 19:43"/>
    <n v="1"/>
    <n v="99334.56"/>
    <m/>
    <x v="3"/>
    <x v="0"/>
  </r>
  <r>
    <n v="9373141"/>
    <x v="25"/>
    <x v="0"/>
    <s v="ONIZ DIST - CCH"/>
    <s v="100050 / CD SUL LOG"/>
    <s v="157378 / RAFAEL CON"/>
    <s v="VW/8.150 DELIVERY P"/>
    <x v="1"/>
    <s v="22/04/2025 06:00"/>
    <n v="5.07"/>
    <s v="22/04/2025"/>
    <x v="0"/>
    <s v="22/04/25 07:30"/>
    <n v="1"/>
    <n v="174.82"/>
    <m/>
    <x v="2"/>
    <x v="0"/>
  </r>
  <r>
    <n v="7713705"/>
    <x v="25"/>
    <x v="0"/>
    <s v="ONIZ DIST - CCH"/>
    <s v="100050 / CD SUL LOG"/>
    <s v="157378 / RAFAEL CON"/>
    <s v="VW/8.150 DELIVERY P"/>
    <x v="1"/>
    <s v="19/03/2025 06:00"/>
    <n v="51.14"/>
    <s v="19/03/2025"/>
    <x v="0"/>
    <s v="18/03/25 19:52"/>
    <n v="1"/>
    <n v="935.36"/>
    <m/>
    <x v="1"/>
    <x v="0"/>
  </r>
  <r>
    <n v="9827974"/>
    <x v="25"/>
    <x v="0"/>
    <s v="ONIZ DIST - CCH"/>
    <s v="100050 / CD SUL LOG"/>
    <s v="157378 / RAFAEL CON"/>
    <s v="VW/8.150 DELIVERY P"/>
    <x v="1"/>
    <s v="05/05/2025 06:00"/>
    <n v="99.48"/>
    <s v="05/05/2025"/>
    <x v="0"/>
    <s v="04/05/25 12:35"/>
    <n v="1"/>
    <n v="8610.1"/>
    <m/>
    <x v="4"/>
    <x v="0"/>
  </r>
  <r>
    <n v="10136282"/>
    <x v="25"/>
    <x v="0"/>
    <s v="ONIZ DIST - CCH"/>
    <s v="100050 / CD SUL LOG"/>
    <s v="157378 / RAFAEL CON"/>
    <s v="VW/8.150 DELIVERY P"/>
    <x v="1"/>
    <s v="05/05/2025 06:00"/>
    <n v="113.95"/>
    <s v="05/05/2025"/>
    <x v="0"/>
    <s v="04/05/25 12:36"/>
    <n v="1"/>
    <n v="7835.99"/>
    <m/>
    <x v="4"/>
    <x v="0"/>
  </r>
  <r>
    <n v="7713702"/>
    <x v="25"/>
    <x v="0"/>
    <s v="ONIZ DIST - CCH"/>
    <s v="100050 / CD SUL LOG"/>
    <s v="157378 / RAFAEL CON"/>
    <s v="VW/8.150 DELIVERY P"/>
    <x v="1"/>
    <s v="19/03/2025 06:00"/>
    <n v="432.43"/>
    <s v="19/03/2025"/>
    <x v="0"/>
    <s v="18/03/25 19:51"/>
    <n v="1"/>
    <n v="7909.52"/>
    <m/>
    <x v="1"/>
    <x v="0"/>
  </r>
  <r>
    <n v="9372241"/>
    <x v="26"/>
    <x v="0"/>
    <s v="ONIZ DIST - CCH"/>
    <s v="100050 / CD SUL LOG"/>
    <s v="157378 / RAFAEL CON"/>
    <s v="VW/8.150 DELIVERY P"/>
    <x v="1"/>
    <s v="22/04/2025 06:00"/>
    <n v="46.8"/>
    <s v="22/04/2025"/>
    <x v="0"/>
    <s v="22/04/25 07:28"/>
    <n v="1"/>
    <n v="1613.76"/>
    <m/>
    <x v="2"/>
    <x v="0"/>
  </r>
  <r>
    <n v="10078377"/>
    <x v="26"/>
    <x v="0"/>
    <s v="ONIZ DIST - CCH"/>
    <s v="100050 / CD SUL LOG"/>
    <s v="157378 / RAFAEL CON"/>
    <s v="VW/8.150 DELIVERY P"/>
    <x v="1"/>
    <s v="05/05/2025 06:00"/>
    <n v="51.4"/>
    <s v="05/05/2025"/>
    <x v="0"/>
    <s v="04/05/25 12:34"/>
    <n v="1"/>
    <n v="1619.27"/>
    <m/>
    <x v="4"/>
    <x v="0"/>
  </r>
  <r>
    <n v="9324914"/>
    <x v="26"/>
    <x v="0"/>
    <s v="ONIZ DIST - CCH"/>
    <s v="100050 / CD SUL LOG"/>
    <s v="157378 / RAFAEL CON"/>
    <s v="VW/8.150 DELIVERY P"/>
    <x v="1"/>
    <s v="22/04/2025 06:00"/>
    <n v="63.07"/>
    <s v="22/04/2025"/>
    <x v="0"/>
    <s v="22/04/25 07:03"/>
    <n v="1"/>
    <n v="2174.8000000000002"/>
    <m/>
    <x v="2"/>
    <x v="0"/>
  </r>
  <r>
    <n v="6199504"/>
    <x v="26"/>
    <x v="0"/>
    <s v="ONIZ DIST - CCH"/>
    <s v="100050 / CD SUL LOG"/>
    <s v="157378 / RAFAEL CON"/>
    <s v="VW/8.150 DELIVERY P"/>
    <x v="1"/>
    <s v="14/02/2025 06:00"/>
    <n v="184.5"/>
    <s v="14/02/2025"/>
    <x v="0"/>
    <s v="14/02/25 07:13"/>
    <n v="2"/>
    <n v="4891.1099999999997"/>
    <m/>
    <x v="3"/>
    <x v="0"/>
  </r>
  <r>
    <n v="10079374"/>
    <x v="26"/>
    <x v="0"/>
    <s v="ONIZ DIST - CCH"/>
    <s v="100050 / CD SUL LOG"/>
    <s v="157378 / RAFAEL CON"/>
    <s v="VW/8.150 DELIVERY P"/>
    <x v="1"/>
    <s v="05/05/2025 06:00"/>
    <n v="216.25"/>
    <s v="05/05/2025"/>
    <x v="0"/>
    <s v="04/05/25 12:32"/>
    <n v="1"/>
    <n v="18715.34"/>
    <m/>
    <x v="4"/>
    <x v="0"/>
  </r>
  <r>
    <n v="4921178"/>
    <x v="26"/>
    <x v="0"/>
    <s v="ONIZ DIST - CCH"/>
    <s v="100050 / CD SUL LOG"/>
    <s v="240581 / ABRAO LIMA"/>
    <s v="VW/8.150 DELIVERY P"/>
    <x v="1"/>
    <s v="17/01/2025 06:00"/>
    <n v="344.14"/>
    <s v="17/01/2025"/>
    <x v="0"/>
    <s v="16/01/25 19:20"/>
    <n v="1"/>
    <n v="1720.7"/>
    <m/>
    <x v="0"/>
    <x v="0"/>
  </r>
  <r>
    <n v="9476107"/>
    <x v="26"/>
    <x v="0"/>
    <s v="ONIZ DIST - CCH"/>
    <s v="100050 / CD SUL LOG"/>
    <s v="157378 / RAFAEL CON"/>
    <s v="VW/8.150 DELIVERY P"/>
    <x v="1"/>
    <s v="22/04/2025 06:00"/>
    <n v="399.85"/>
    <s v="22/04/2025"/>
    <x v="0"/>
    <s v="22/04/25 07:23"/>
    <n v="11"/>
    <n v="13363.24"/>
    <m/>
    <x v="2"/>
    <x v="0"/>
  </r>
  <r>
    <n v="4921145"/>
    <x v="26"/>
    <x v="0"/>
    <s v="ONIZ DIST - CCH"/>
    <s v="100050 / CD SUL LOG"/>
    <s v="240581 / ABRAO LIMA"/>
    <s v="VW/8.150 DELIVERY P"/>
    <x v="1"/>
    <s v="17/01/2025 06:00"/>
    <n v="514.16999999999996"/>
    <s v="17/01/2025"/>
    <x v="0"/>
    <s v="16/01/25 19:19"/>
    <n v="1"/>
    <n v="4118.9399999999996"/>
    <m/>
    <x v="0"/>
    <x v="0"/>
  </r>
  <r>
    <n v="9323216"/>
    <x v="26"/>
    <x v="0"/>
    <s v="ONIZ DIST - CCH"/>
    <s v="100050 / CD SUL LOG"/>
    <s v="157378 / RAFAEL CON"/>
    <s v="VW/8.150 DELIVERY P"/>
    <x v="1"/>
    <s v="16/04/2025 06:00"/>
    <n v="519.16"/>
    <s v="16/04/2025"/>
    <x v="0"/>
    <s v="15/04/25 02:55"/>
    <n v="6"/>
    <n v="6906.34"/>
    <m/>
    <x v="2"/>
    <x v="0"/>
  </r>
  <r>
    <n v="7918452"/>
    <x v="26"/>
    <x v="0"/>
    <s v="ONIZ DIST - CCH"/>
    <s v="100050 / CD SUL LOG"/>
    <s v="157378 / RAFAEL CON"/>
    <s v="VW/8.150 DELIVERY P"/>
    <x v="1"/>
    <s v="18/03/2025 06:00"/>
    <n v="586.6"/>
    <s v="18/03/2025"/>
    <x v="0"/>
    <s v="18/03/25 06:55"/>
    <n v="5"/>
    <n v="11814.59"/>
    <m/>
    <x v="1"/>
    <x v="0"/>
  </r>
  <r>
    <n v="7040985"/>
    <x v="27"/>
    <x v="0"/>
    <s v="ONIZ DIST - SMA CCH"/>
    <s v="100050 / CD SUL LOG"/>
    <s v="354553 / JULIO RICA"/>
    <s v="CARRETA"/>
    <x v="4"/>
    <m/>
    <n v="2071.17"/>
    <s v="03/03/2025"/>
    <x v="0"/>
    <s v="28/02/25 23:11"/>
    <n v="1"/>
    <n v="112332.02"/>
    <m/>
    <x v="3"/>
    <x v="0"/>
  </r>
  <r>
    <n v="10126678"/>
    <x v="28"/>
    <x v="0"/>
    <s v="ONIZ DIST - CCH"/>
    <s v="100050 / CD SUL LOG"/>
    <s v="266328 / FABIO GOME"/>
    <s v="VW/19.330E DC (EURO"/>
    <x v="0"/>
    <s v="06/05/2025 06:00"/>
    <n v="737.23"/>
    <s v="06/05/2025"/>
    <x v="0"/>
    <s v="05/05/25 21:29"/>
    <n v="1"/>
    <n v="237709.81"/>
    <m/>
    <x v="4"/>
    <x v="0"/>
  </r>
  <r>
    <n v="7040940"/>
    <x v="28"/>
    <x v="0"/>
    <s v="ONIZ DIST - CCH"/>
    <s v="100050 / CD SUL LOG"/>
    <s v="354553 / JULIO RICA"/>
    <s v="CARRETA"/>
    <x v="4"/>
    <s v="05/03/2025 06:00"/>
    <n v="737.23"/>
    <s v="05/03/2025"/>
    <x v="0"/>
    <s v="06/03/25 19:54"/>
    <n v="1"/>
    <n v="232164.27"/>
    <m/>
    <x v="1"/>
    <x v="0"/>
  </r>
  <r>
    <n v="10126677"/>
    <x v="28"/>
    <x v="0"/>
    <s v="ONIZ DIST - CCH"/>
    <s v="100050 / CD SUL LOG"/>
    <s v="354553 / JULIO RICA"/>
    <s v="VW/19.330E DC (EURO"/>
    <x v="4"/>
    <s v="06/05/2025 06:00"/>
    <n v="737.23"/>
    <s v="06/05/2025"/>
    <x v="0"/>
    <s v="05/05/25 21:08"/>
    <n v="1"/>
    <n v="200658.53"/>
    <m/>
    <x v="4"/>
    <x v="0"/>
  </r>
  <r>
    <n v="6984406"/>
    <x v="28"/>
    <x v="0"/>
    <s v="ONIZ DIST - CCH"/>
    <s v="100050 / CD SUL LOG"/>
    <s v="157378 / RAFAEL CON"/>
    <s v="VW/24.250E DC"/>
    <x v="3"/>
    <s v="03/03/2025 06:00"/>
    <n v="304.38"/>
    <s v="28/02/2025"/>
    <x v="0"/>
    <s v="28/02/25 07:10"/>
    <n v="1"/>
    <n v="18460.66"/>
    <m/>
    <x v="3"/>
    <x v="0"/>
  </r>
  <r>
    <n v="6731159"/>
    <x v="29"/>
    <x v="0"/>
    <s v="ONIZ DIST - CCH"/>
    <s v="100050 / CD SUL LOG"/>
    <s v="176883 / RAFAEL AMA"/>
    <s v="VW/8.150 DELIVERY P"/>
    <x v="1"/>
    <s v="05/03/2025 06:00"/>
    <n v="350.58"/>
    <s v="05/03/2025"/>
    <x v="0"/>
    <s v="04/03/25 23:51"/>
    <n v="1"/>
    <n v="5603.75"/>
    <m/>
    <x v="1"/>
    <x v="0"/>
  </r>
  <r>
    <n v="7345323"/>
    <x v="29"/>
    <x v="0"/>
    <s v="ONIZ DIST - CCH"/>
    <s v="100050 / CD SUL LOG"/>
    <s v="176883 / RAFAEL AMA"/>
    <s v="VW/8.150 DELIVERY P"/>
    <x v="1"/>
    <s v="11/03/2025 06:00"/>
    <n v="392.41"/>
    <s v="11/03/2025"/>
    <x v="0"/>
    <s v="11/03/25 07:45"/>
    <n v="5"/>
    <n v="49487.78"/>
    <m/>
    <x v="1"/>
    <x v="0"/>
  </r>
  <r>
    <n v="6984365"/>
    <x v="29"/>
    <x v="0"/>
    <s v="ONIZ DIST - CCH"/>
    <s v="100050 / CD SUL LOG"/>
    <s v="157378 / RAFAEL CON"/>
    <s v="VW/24.250E DC"/>
    <x v="3"/>
    <s v="03/03/2025 06:00"/>
    <n v="366.79"/>
    <s v="28/02/2025"/>
    <x v="0"/>
    <s v="28/02/25 07:12"/>
    <n v="8"/>
    <n v="21853.83"/>
    <m/>
    <x v="3"/>
    <x v="0"/>
  </r>
  <r>
    <n v="8009749"/>
    <x v="30"/>
    <x v="0"/>
    <s v="ONIZ DIST - CCH"/>
    <s v="100050 / CD SUL LOG"/>
    <s v="354553 / JULIO RICA"/>
    <s v="VW/8.150 DELIVERY P"/>
    <x v="2"/>
    <m/>
    <n v="425.5"/>
    <s v="23/03/2025"/>
    <x v="0"/>
    <s v="23/03/25 10:09"/>
    <n v="1"/>
    <n v="33992.910000000003"/>
    <m/>
    <x v="1"/>
    <x v="0"/>
  </r>
  <r>
    <n v="4068529"/>
    <x v="30"/>
    <x v="0"/>
    <s v="ONIZ DIST - CCH"/>
    <s v="100050 / CD SUL LOG"/>
    <s v="240581 / ABRAO LIMA"/>
    <s v="VW/8.150 DELIVERY P"/>
    <x v="2"/>
    <m/>
    <n v="427.38"/>
    <s v="06/01/2025"/>
    <x v="0"/>
    <s v="06/01/25 19:27"/>
    <n v="1"/>
    <n v="17368.32"/>
    <m/>
    <x v="0"/>
    <x v="0"/>
  </r>
  <r>
    <n v="6239495"/>
    <x v="30"/>
    <x v="0"/>
    <s v="ONIZ DIST - CCH"/>
    <s v="100050 / CD SUL LOG"/>
    <s v="240581 / ABRAO LIMA"/>
    <s v="VW/24.250E DC"/>
    <x v="3"/>
    <m/>
    <n v="427.38"/>
    <s v="18/02/2025"/>
    <x v="0"/>
    <s v="19/02/25 00:46"/>
    <n v="1"/>
    <n v="110785.1"/>
    <m/>
    <x v="3"/>
    <x v="0"/>
  </r>
  <r>
    <n v="5647270"/>
    <x v="31"/>
    <x v="0"/>
    <s v="ONIZ DIST - CCH"/>
    <s v="100050 / CD SUL LOG"/>
    <s v="240581 / ABRAO LIMA"/>
    <s v="VW/24.250E DC"/>
    <x v="3"/>
    <s v="03/02/2025 06:00"/>
    <n v="695.2"/>
    <s v="03/02/2025"/>
    <x v="0"/>
    <s v="31/01/25 20:24"/>
    <n v="1"/>
    <n v="49106.239999999998"/>
    <m/>
    <x v="0"/>
    <x v="0"/>
  </r>
  <r>
    <n v="8010429"/>
    <x v="32"/>
    <x v="0"/>
    <s v="ONIZ DIST - CCH"/>
    <s v="100050 / CD SUL LOG"/>
    <s v="157378 / RAFAEL CON"/>
    <s v="VW/8.150 DELIVERY P"/>
    <x v="1"/>
    <s v="21/03/2025 06:00"/>
    <n v="286.27"/>
    <s v="21/03/2025"/>
    <x v="0"/>
    <s v="22/03/25 03:05"/>
    <n v="1"/>
    <n v="1431.36"/>
    <m/>
    <x v="1"/>
    <x v="0"/>
  </r>
  <r>
    <n v="8010304"/>
    <x v="32"/>
    <x v="0"/>
    <s v="ONIZ DIST - CCH"/>
    <s v="100050 / CD SUL LOG"/>
    <s v="157378 / RAFAEL CON"/>
    <s v="VW/8.150 DELIVERY P"/>
    <x v="1"/>
    <s v="24/03/2025 06:00"/>
    <n v="449.23"/>
    <s v="20/03/2025"/>
    <x v="0"/>
    <s v="22/03/25 03:07"/>
    <n v="1"/>
    <n v="18188.8"/>
    <m/>
    <x v="1"/>
    <x v="0"/>
  </r>
  <r>
    <n v="8010303"/>
    <x v="32"/>
    <x v="0"/>
    <s v="ONIZ DIST - CCH"/>
    <s v="100050 / CD SUL LOG"/>
    <s v="240581 / ABRAO LIMA"/>
    <s v="VW/8.150 DELIVERY P"/>
    <x v="2"/>
    <s v="24/03/2025 06:00"/>
    <n v="439.87"/>
    <s v="20/03/2025"/>
    <x v="0"/>
    <s v="22/03/25 03:04"/>
    <n v="1"/>
    <n v="13786.48"/>
    <m/>
    <x v="1"/>
    <x v="0"/>
  </r>
  <r>
    <n v="6550412"/>
    <x v="33"/>
    <x v="1"/>
    <s v="ONIZ DIST - CCH"/>
    <s v="100050 / CD SUL LOG"/>
    <s v="354553 / JULIO RICA"/>
    <s v="CARRETA"/>
    <x v="4"/>
    <m/>
    <n v="0"/>
    <s v="19/02/2025"/>
    <x v="0"/>
    <m/>
    <n v="1"/>
    <m/>
    <m/>
    <x v="0"/>
    <x v="1"/>
  </r>
  <r>
    <n v="8540390"/>
    <x v="33"/>
    <x v="1"/>
    <s v="ONIZ DIST - SMA CCH"/>
    <s v="100050 / CD SUL LOG"/>
    <s v="354553 / JULIO RICA"/>
    <s v="CARRETA"/>
    <x v="4"/>
    <m/>
    <n v="0"/>
    <s v="31/03/2025"/>
    <x v="0"/>
    <m/>
    <n v="1"/>
    <m/>
    <m/>
    <x v="0"/>
    <x v="1"/>
  </r>
  <r>
    <n v="9724795"/>
    <x v="33"/>
    <x v="1"/>
    <s v="ONIZ DIST - SMA CCH"/>
    <s v="100050 / CD SUL LOG"/>
    <s v="354553 / JULIO RICA"/>
    <s v="CARRETA"/>
    <x v="4"/>
    <m/>
    <m/>
    <s v="24/04/2025"/>
    <x v="0"/>
    <m/>
    <n v="1"/>
    <m/>
    <m/>
    <x v="0"/>
    <x v="1"/>
  </r>
  <r>
    <n v="8671624"/>
    <x v="33"/>
    <x v="1"/>
    <s v="ONIZ DIST - SMA CCH"/>
    <s v="100050 / CD SUL LOG"/>
    <s v="354553 / JULIO RICA"/>
    <s v="CARRETA"/>
    <x v="4"/>
    <m/>
    <m/>
    <s v="02/04/2025"/>
    <x v="0"/>
    <m/>
    <n v="1"/>
    <m/>
    <m/>
    <x v="0"/>
    <x v="1"/>
  </r>
  <r>
    <n v="9013856"/>
    <x v="33"/>
    <x v="1"/>
    <s v="ONIZ DIST - SMA CCH"/>
    <s v="100050 / CD SUL LOG"/>
    <s v="354553 / JULIO RICA"/>
    <s v="CARRETA"/>
    <x v="4"/>
    <m/>
    <m/>
    <s v="09/04/2025"/>
    <x v="0"/>
    <m/>
    <n v="1"/>
    <m/>
    <m/>
    <x v="0"/>
    <x v="1"/>
  </r>
  <r>
    <n v="7967227"/>
    <x v="33"/>
    <x v="1"/>
    <s v="ONIZ DIST - SMA CCH"/>
    <s v="100050 / CD SUL LOG"/>
    <s v="354553 / JULIO RICA"/>
    <s v="REBOQUE C. FECHADA "/>
    <x v="4"/>
    <m/>
    <m/>
    <s v="20/03/2025"/>
    <x v="0"/>
    <m/>
    <n v="1"/>
    <m/>
    <m/>
    <x v="0"/>
    <x v="1"/>
  </r>
  <r>
    <n v="7611704"/>
    <x v="33"/>
    <x v="1"/>
    <s v="ONIZ DIST - CCH"/>
    <s v="100050 / CD SUL LOG"/>
    <s v="240581 / ABRAO LIMA"/>
    <s v="VW/24.250E DC"/>
    <x v="3"/>
    <m/>
    <m/>
    <s v="12/03/2025"/>
    <x v="0"/>
    <m/>
    <n v="1"/>
    <m/>
    <m/>
    <x v="0"/>
    <x v="1"/>
  </r>
  <r>
    <n v="7357849"/>
    <x v="33"/>
    <x v="1"/>
    <s v="ONIZ DIST - CCH"/>
    <s v="100050 / CD SUL LOG"/>
    <s v="240581 / ABRAO LIMA"/>
    <s v="VW/24.250E DC"/>
    <x v="3"/>
    <m/>
    <m/>
    <s v="07/03/2025"/>
    <x v="0"/>
    <m/>
    <n v="1"/>
    <m/>
    <m/>
    <x v="0"/>
    <x v="1"/>
  </r>
  <r>
    <n v="6892048"/>
    <x v="33"/>
    <x v="1"/>
    <s v="ONIZ DIST - CCH"/>
    <s v="100050 / CD SUL LOG"/>
    <s v="354553 / JULIO RICA"/>
    <s v="CARRETA"/>
    <x v="0"/>
    <m/>
    <n v="0"/>
    <s v="27/02/2025"/>
    <x v="0"/>
    <m/>
    <n v="1"/>
    <m/>
    <m/>
    <x v="0"/>
    <x v="1"/>
  </r>
  <r>
    <n v="10078281"/>
    <x v="33"/>
    <x v="1"/>
    <s v="ONIZ DIST - CCH"/>
    <s v="100050 / CD SUL LOG"/>
    <s v="266328 / FABIO GOME"/>
    <s v="CARRETA"/>
    <x v="0"/>
    <m/>
    <m/>
    <s v="30/04/2025"/>
    <x v="0"/>
    <m/>
    <n v="1"/>
    <m/>
    <m/>
    <x v="0"/>
    <x v="1"/>
  </r>
  <r>
    <n v="9370515"/>
    <x v="33"/>
    <x v="1"/>
    <s v="ONIZ DIST - SMA CCH"/>
    <s v="100050 / CD SUL LOG"/>
    <s v="266328 / FABIO GOME"/>
    <s v="CARRETA"/>
    <x v="0"/>
    <m/>
    <m/>
    <s v="16/04/2025"/>
    <x v="0"/>
    <m/>
    <n v="1"/>
    <m/>
    <m/>
    <x v="0"/>
    <x v="1"/>
  </r>
  <r>
    <n v="8808643"/>
    <x v="33"/>
    <x v="1"/>
    <s v="ONIZ DIST - SMA CCH"/>
    <s v="100050 / CD SUL LOG"/>
    <s v="266328 / FABIO GOME"/>
    <s v="CARRETA"/>
    <x v="0"/>
    <m/>
    <m/>
    <s v="08/04/2025"/>
    <x v="0"/>
    <m/>
    <n v="1"/>
    <m/>
    <m/>
    <x v="0"/>
    <x v="1"/>
  </r>
  <r>
    <n v="8019774"/>
    <x v="33"/>
    <x v="1"/>
    <s v="ONIZ DIST - SMA CCH"/>
    <s v="100050 / CD SUL LOG"/>
    <s v="266328 / FABIO GOME"/>
    <s v="CARRETA"/>
    <x v="0"/>
    <m/>
    <m/>
    <s v="21/03/2025"/>
    <x v="0"/>
    <m/>
    <n v="1"/>
    <m/>
    <m/>
    <x v="0"/>
    <x v="1"/>
  </r>
  <r>
    <n v="10437867"/>
    <x v="33"/>
    <x v="1"/>
    <s v="ONIZ DIST - SMA CCH"/>
    <s v="100050 / CD SUL LOG"/>
    <s v="266328 / FABIO GOME"/>
    <s v="CARRETA"/>
    <x v="0"/>
    <m/>
    <m/>
    <s v="07/05/2025"/>
    <x v="0"/>
    <m/>
    <n v="1"/>
    <m/>
    <m/>
    <x v="0"/>
    <x v="1"/>
  </r>
  <r>
    <n v="8318285"/>
    <x v="33"/>
    <x v="1"/>
    <s v="ONIZ DIST - SMA CCH"/>
    <s v="100050 / CD SUL LOG"/>
    <s v="266328 / FABIO GOME"/>
    <s v="CARRETA"/>
    <x v="0"/>
    <m/>
    <m/>
    <s v="27/03/2025"/>
    <x v="0"/>
    <m/>
    <n v="1"/>
    <m/>
    <m/>
    <x v="0"/>
    <x v="1"/>
  </r>
  <r>
    <n v="7306072"/>
    <x v="34"/>
    <x v="1"/>
    <s v="ONIZ DIST - CCH"/>
    <s v="100050 / CD SUL LOG"/>
    <s v="266328 / FABIO GOME"/>
    <s v="VW/8.150 DELIVERY P"/>
    <x v="1"/>
    <m/>
    <m/>
    <s v="07/03/2025"/>
    <x v="0"/>
    <m/>
    <n v="1"/>
    <m/>
    <m/>
    <x v="0"/>
    <x v="1"/>
  </r>
  <r>
    <n v="7662921"/>
    <x v="34"/>
    <x v="1"/>
    <s v="ONIZ DIST - CCH"/>
    <s v="100050 / CD SUL LOG"/>
    <s v="176883 / RAFAEL AMA"/>
    <s v="VW/8.150 DELIVERY P"/>
    <x v="1"/>
    <m/>
    <m/>
    <s v="13/03/2025"/>
    <x v="0"/>
    <m/>
    <n v="1"/>
    <m/>
    <m/>
    <x v="0"/>
    <x v="1"/>
  </r>
  <r>
    <n v="7400218"/>
    <x v="34"/>
    <x v="1"/>
    <s v="ONIZ DIST - CCH"/>
    <s v="100050 / CD SUL LOG"/>
    <s v="266328 / FABIO GOME"/>
    <s v="VW/8.150 DELIVERY P"/>
    <x v="1"/>
    <m/>
    <m/>
    <s v="07/03/2025"/>
    <x v="0"/>
    <m/>
    <n v="1"/>
    <m/>
    <m/>
    <x v="0"/>
    <x v="1"/>
  </r>
  <r>
    <n v="8122509"/>
    <x v="34"/>
    <x v="1"/>
    <s v="ONIZ DIST - CCH"/>
    <s v="100050 / CD SUL LOG"/>
    <s v="157378 / RAFAEL CON"/>
    <s v="VW/8.150 DELIVERY P"/>
    <x v="1"/>
    <m/>
    <m/>
    <s v="24/03/2025"/>
    <x v="0"/>
    <m/>
    <n v="1"/>
    <m/>
    <m/>
    <x v="0"/>
    <x v="1"/>
  </r>
  <r>
    <n v="8298145"/>
    <x v="34"/>
    <x v="1"/>
    <s v="ONIZ DIST - CCH"/>
    <s v="100050 / CD SUL LOG"/>
    <s v="354553 / JULIO RICA"/>
    <s v="VW/24.250E DC"/>
    <x v="3"/>
    <m/>
    <n v="1750"/>
    <s v="25/03/2025"/>
    <x v="0"/>
    <m/>
    <n v="1"/>
    <m/>
    <m/>
    <x v="0"/>
    <x v="1"/>
  </r>
  <r>
    <n v="4880626"/>
    <x v="34"/>
    <x v="1"/>
    <s v="ONIZ DIST - CCH"/>
    <s v="100050 / CD SUL LOG"/>
    <s v="240581 / ABRAO LIMA"/>
    <s v="VW/24.250E DC"/>
    <x v="3"/>
    <s v="14/01/2025 06:00"/>
    <n v="1750"/>
    <s v="14/01/2025"/>
    <x v="0"/>
    <m/>
    <n v="1"/>
    <m/>
    <m/>
    <x v="0"/>
    <x v="1"/>
  </r>
  <r>
    <n v="5345601"/>
    <x v="34"/>
    <x v="1"/>
    <s v="ONIZ DIST - CCH"/>
    <s v="100050 / CD SUL LOG"/>
    <s v="354553 / JULIO RICA"/>
    <s v="VW/24.250E DC"/>
    <x v="3"/>
    <m/>
    <n v="1750"/>
    <s v="27/01/2025"/>
    <x v="0"/>
    <m/>
    <n v="1"/>
    <m/>
    <m/>
    <x v="0"/>
    <x v="1"/>
  </r>
  <r>
    <n v="6846559"/>
    <x v="34"/>
    <x v="1"/>
    <s v="ONIZ DIST - CCH"/>
    <s v="100050 / CD SUL LOG"/>
    <s v="354553 / JULIO RICA"/>
    <s v="VW/24.250E DC"/>
    <x v="3"/>
    <m/>
    <n v="1750"/>
    <s v="25/02/2025"/>
    <x v="0"/>
    <m/>
    <n v="1"/>
    <m/>
    <m/>
    <x v="0"/>
    <x v="1"/>
  </r>
  <r>
    <n v="6008766"/>
    <x v="34"/>
    <x v="1"/>
    <s v="ONIZ DIST - CCH"/>
    <s v="100050 / CD SUL LOG"/>
    <s v="240581 / ABRAO LIMA"/>
    <s v="VW/24.250E DC"/>
    <x v="3"/>
    <m/>
    <n v="1750"/>
    <s v="08/02/2025"/>
    <x v="0"/>
    <m/>
    <n v="1"/>
    <m/>
    <m/>
    <x v="0"/>
    <x v="1"/>
  </r>
  <r>
    <n v="5906204"/>
    <x v="34"/>
    <x v="1"/>
    <s v="ONIZ DIST - CCH"/>
    <s v="100050 / CD SUL LOG"/>
    <s v="240581 / ABRAO LIMA"/>
    <s v="VW/24.250E DC"/>
    <x v="3"/>
    <m/>
    <n v="1750"/>
    <s v="07/02/2025"/>
    <x v="0"/>
    <m/>
    <n v="1"/>
    <m/>
    <m/>
    <x v="0"/>
    <x v="1"/>
  </r>
  <r>
    <n v="5564279"/>
    <x v="34"/>
    <x v="1"/>
    <s v="ONIZ DIST - CCH"/>
    <s v="100050 / CD SUL LOG"/>
    <s v="354553 / JULIO RICA"/>
    <s v="VW/24.250E DC"/>
    <x v="3"/>
    <m/>
    <n v="1750"/>
    <s v="30/01/2025"/>
    <x v="0"/>
    <m/>
    <n v="1"/>
    <m/>
    <m/>
    <x v="0"/>
    <x v="1"/>
  </r>
  <r>
    <n v="8641880"/>
    <x v="34"/>
    <x v="1"/>
    <s v="ONIZ DIST - CCH"/>
    <s v="100050 / CD SUL LOG"/>
    <s v="240581 / ABRAO LIMA"/>
    <s v="VW/24.250E DC"/>
    <x v="3"/>
    <m/>
    <n v="1750"/>
    <s v="01/04/2025"/>
    <x v="0"/>
    <m/>
    <n v="1"/>
    <m/>
    <m/>
    <x v="0"/>
    <x v="1"/>
  </r>
  <r>
    <n v="6694800"/>
    <x v="34"/>
    <x v="1"/>
    <s v="ONIZ DIST - CCH"/>
    <s v="100050 / CD SUL LOG"/>
    <s v="240581 / ABRAO LIMA"/>
    <s v="VW/24.250E DC"/>
    <x v="3"/>
    <m/>
    <n v="1750"/>
    <s v="24/02/2025"/>
    <x v="0"/>
    <m/>
    <n v="1"/>
    <m/>
    <m/>
    <x v="0"/>
    <x v="1"/>
  </r>
  <r>
    <n v="4965668"/>
    <x v="34"/>
    <x v="1"/>
    <s v="ONIZ DIST - CCH"/>
    <s v="100050 / CD SUL LOG"/>
    <s v="240581 / ABRAO LIMA"/>
    <s v="VW/24.250E DC"/>
    <x v="3"/>
    <m/>
    <n v="1750"/>
    <s v="16/01/2025"/>
    <x v="0"/>
    <m/>
    <n v="1"/>
    <m/>
    <m/>
    <x v="0"/>
    <x v="1"/>
  </r>
  <r>
    <n v="6602065"/>
    <x v="34"/>
    <x v="1"/>
    <s v="ONIZ DIST - CCH"/>
    <s v="100050 / CD SUL LOG"/>
    <s v="240581 / ABRAO LIMA"/>
    <s v="VW/24.250E DC"/>
    <x v="3"/>
    <m/>
    <n v="1750"/>
    <s v="20/02/2025"/>
    <x v="0"/>
    <m/>
    <n v="1"/>
    <m/>
    <m/>
    <x v="0"/>
    <x v="1"/>
  </r>
  <r>
    <n v="7201101"/>
    <x v="34"/>
    <x v="1"/>
    <s v="ONIZ DIST - CCH"/>
    <s v="100050 / CD SUL LOG"/>
    <s v="240581 / ABRAO LIMA"/>
    <s v="VW/24.250E DC"/>
    <x v="3"/>
    <m/>
    <n v="1750"/>
    <s v="04/03/2025"/>
    <x v="0"/>
    <m/>
    <n v="1"/>
    <m/>
    <m/>
    <x v="0"/>
    <x v="1"/>
  </r>
  <r>
    <n v="5470471"/>
    <x v="34"/>
    <x v="1"/>
    <s v="ONIZ DIST - CCH"/>
    <s v="100050 / CD SUL LOG"/>
    <s v="266328 / FABIO GOME"/>
    <s v="VW/24.250E DC"/>
    <x v="3"/>
    <m/>
    <n v="1750"/>
    <s v="28/01/2025"/>
    <x v="0"/>
    <m/>
    <n v="1"/>
    <m/>
    <m/>
    <x v="0"/>
    <x v="1"/>
  </r>
  <r>
    <n v="8540294"/>
    <x v="34"/>
    <x v="1"/>
    <s v="ONIZ DIST - CCH"/>
    <s v="100050 / CD SUL LOG"/>
    <s v="240581 / ABRAO LIMA"/>
    <s v="VW/24.250E DC"/>
    <x v="3"/>
    <m/>
    <n v="1750"/>
    <s v="31/03/2025"/>
    <x v="0"/>
    <m/>
    <n v="1"/>
    <m/>
    <m/>
    <x v="0"/>
    <x v="1"/>
  </r>
  <r>
    <n v="5806777"/>
    <x v="34"/>
    <x v="1"/>
    <s v="ONIZ DIST - CCH"/>
    <s v="100050 / CD SUL LOG"/>
    <s v="240581 / ABRAO LIMA"/>
    <s v="VW/24.250E DC"/>
    <x v="3"/>
    <m/>
    <n v="1750"/>
    <s v="04/02/2025"/>
    <x v="0"/>
    <m/>
    <n v="1"/>
    <m/>
    <m/>
    <x v="0"/>
    <x v="1"/>
  </r>
  <r>
    <n v="6350761"/>
    <x v="34"/>
    <x v="1"/>
    <s v="ONIZ DIST - CCH"/>
    <s v="100050 / CD SUL LOG"/>
    <s v="240581 / ABRAO LIMA"/>
    <s v="VW/24.250E DC"/>
    <x v="3"/>
    <m/>
    <n v="1750"/>
    <s v="17/02/2025"/>
    <x v="3"/>
    <m/>
    <n v="1"/>
    <m/>
    <m/>
    <x v="0"/>
    <x v="1"/>
  </r>
  <r>
    <n v="5033275"/>
    <x v="34"/>
    <x v="1"/>
    <s v="ONIZ DIST - CCH"/>
    <s v="100050 / CD SUL LOG"/>
    <s v="354553 / JULIO RICA"/>
    <s v="VW/24.250E DC"/>
    <x v="3"/>
    <m/>
    <n v="1750"/>
    <s v="20/01/2025"/>
    <x v="0"/>
    <m/>
    <n v="1"/>
    <m/>
    <m/>
    <x v="0"/>
    <x v="1"/>
  </r>
  <r>
    <n v="7967255"/>
    <x v="34"/>
    <x v="1"/>
    <s v="ONIZ DIST - CCH"/>
    <s v="100050 / CD SUL LOG"/>
    <s v="240581 / ABRAO LIMA"/>
    <s v="VW/24.250E DC"/>
    <x v="3"/>
    <m/>
    <m/>
    <s v="19/03/2025"/>
    <x v="0"/>
    <m/>
    <n v="1"/>
    <m/>
    <m/>
    <x v="0"/>
    <x v="1"/>
  </r>
  <r>
    <n v="9066020"/>
    <x v="34"/>
    <x v="1"/>
    <s v="ONIZ DIST - CCH"/>
    <s v="100050 / CD SUL LOG"/>
    <s v="240581 / ABRAO LIMA"/>
    <s v="VW/24.250E DC"/>
    <x v="3"/>
    <m/>
    <m/>
    <s v="10/04/2025"/>
    <x v="0"/>
    <m/>
    <n v="1"/>
    <m/>
    <m/>
    <x v="0"/>
    <x v="1"/>
  </r>
  <r>
    <n v="9953560"/>
    <x v="34"/>
    <x v="1"/>
    <s v="ONIZ DIST - CCH"/>
    <s v="100050 / CD SUL LOG"/>
    <s v="240581 / ABRAO LIMA"/>
    <s v="VW/24.250E DC"/>
    <x v="3"/>
    <m/>
    <m/>
    <s v="28/04/2025"/>
    <x v="0"/>
    <m/>
    <n v="1"/>
    <m/>
    <m/>
    <x v="0"/>
    <x v="1"/>
  </r>
  <r>
    <n v="10490227"/>
    <x v="34"/>
    <x v="1"/>
    <s v="ONIZ DIST - CCH"/>
    <s v="100050 / CD SUL LOG"/>
    <s v="240581 / ABRAO LIMA"/>
    <s v="VW/24.250E DC"/>
    <x v="3"/>
    <m/>
    <m/>
    <s v="08/05/2025"/>
    <x v="4"/>
    <m/>
    <n v="1"/>
    <m/>
    <m/>
    <x v="0"/>
    <x v="1"/>
  </r>
  <r>
    <n v="8461417"/>
    <x v="34"/>
    <x v="1"/>
    <s v="ONIZ DIST - CCH"/>
    <s v="100050 / CD SUL LOG"/>
    <s v="266328 / FABIO GOME"/>
    <s v="VW/24.250E DC"/>
    <x v="3"/>
    <m/>
    <m/>
    <s v="31/03/2025"/>
    <x v="0"/>
    <m/>
    <n v="1"/>
    <m/>
    <m/>
    <x v="0"/>
    <x v="1"/>
  </r>
  <r>
    <n v="10437840"/>
    <x v="34"/>
    <x v="1"/>
    <s v="ONIZ DIST - CCH"/>
    <s v="100050 / CD SUL LOG"/>
    <s v="240581 / ABRAO LIMA"/>
    <s v="VW/24.250E DC"/>
    <x v="3"/>
    <m/>
    <m/>
    <s v="07/05/2025"/>
    <x v="0"/>
    <m/>
    <n v="1"/>
    <m/>
    <m/>
    <x v="0"/>
    <x v="1"/>
  </r>
  <r>
    <n v="8019781"/>
    <x v="34"/>
    <x v="1"/>
    <s v="ONIZ DIST - CCH"/>
    <s v="100050 / CD SUL LOG"/>
    <s v="240581 / ABRAO LIMA"/>
    <s v="VW/24.250E DC"/>
    <x v="3"/>
    <m/>
    <m/>
    <s v="20/03/2025"/>
    <x v="0"/>
    <m/>
    <n v="1"/>
    <m/>
    <m/>
    <x v="0"/>
    <x v="1"/>
  </r>
  <r>
    <n v="9875307"/>
    <x v="34"/>
    <x v="1"/>
    <s v="ONIZ DIST - CCH"/>
    <s v="100050 / CD SUL LOG"/>
    <s v="240581 / ABRAO LIMA"/>
    <s v="VW/24.250E DC"/>
    <x v="3"/>
    <m/>
    <m/>
    <s v="26/04/2025"/>
    <x v="0"/>
    <m/>
    <n v="1"/>
    <m/>
    <m/>
    <x v="0"/>
    <x v="1"/>
  </r>
  <r>
    <n v="10388582"/>
    <x v="34"/>
    <x v="1"/>
    <s v="ONIZ DIST - CCH"/>
    <s v="100050 / CD SUL LOG"/>
    <s v="240581 / ABRAO LIMA"/>
    <s v="VW/24.250E DC"/>
    <x v="3"/>
    <m/>
    <m/>
    <s v="07/05/2025"/>
    <x v="0"/>
    <m/>
    <n v="1"/>
    <m/>
    <m/>
    <x v="0"/>
    <x v="1"/>
  </r>
  <r>
    <n v="9319703"/>
    <x v="34"/>
    <x v="1"/>
    <s v="ONIZ DIST - CCH"/>
    <s v="100050 / CD SUL LOG"/>
    <s v="240581 / ABRAO LIMA"/>
    <s v="VW/24.250E DC"/>
    <x v="3"/>
    <m/>
    <m/>
    <s v="15/04/2025"/>
    <x v="0"/>
    <m/>
    <n v="1"/>
    <m/>
    <m/>
    <x v="0"/>
    <x v="1"/>
  </r>
  <r>
    <n v="10135200"/>
    <x v="34"/>
    <x v="1"/>
    <s v="ONIZ DIST - CCH"/>
    <s v="100050 / CD SUL LOG"/>
    <s v="240581 / ABRAO LIMA"/>
    <s v="VW/24.250E DC"/>
    <x v="3"/>
    <m/>
    <m/>
    <s v="02/05/2025"/>
    <x v="0"/>
    <m/>
    <n v="1"/>
    <m/>
    <m/>
    <x v="0"/>
    <x v="1"/>
  </r>
  <r>
    <n v="8373048"/>
    <x v="34"/>
    <x v="1"/>
    <s v="ONIZ DIST - CCH"/>
    <s v="100050 / CD SUL LOG"/>
    <s v="240581 / ABRAO LIMA"/>
    <s v="VW/24.250E DC"/>
    <x v="3"/>
    <m/>
    <m/>
    <s v="27/03/2025"/>
    <x v="0"/>
    <m/>
    <n v="1"/>
    <m/>
    <m/>
    <x v="0"/>
    <x v="1"/>
  </r>
  <r>
    <n v="9166754"/>
    <x v="34"/>
    <x v="1"/>
    <s v="ONIZ DIST - CCH"/>
    <s v="100050 / CD SUL LOG"/>
    <s v="266328 / FABIO GOME"/>
    <s v="VW/24.250E DC"/>
    <x v="3"/>
    <m/>
    <m/>
    <s v="14/04/2025"/>
    <x v="0"/>
    <m/>
    <n v="1"/>
    <m/>
    <m/>
    <x v="0"/>
    <x v="1"/>
  </r>
  <r>
    <n v="5252472"/>
    <x v="34"/>
    <x v="1"/>
    <s v="ONIZ DIST - CCH"/>
    <s v="100050 / CD SUL LOG"/>
    <s v="354553 / JULIO RICA"/>
    <s v="VW/24.250E DC"/>
    <x v="3"/>
    <m/>
    <m/>
    <s v="23/01/2025"/>
    <x v="0"/>
    <m/>
    <n v="1"/>
    <m/>
    <m/>
    <x v="0"/>
    <x v="1"/>
  </r>
  <r>
    <n v="5172505"/>
    <x v="34"/>
    <x v="1"/>
    <s v="ONIZ DIST - CCH"/>
    <s v="100050 / CD SUL LOG"/>
    <s v="266328 / FABIO GOME"/>
    <s v="VW/24.250E DC"/>
    <x v="3"/>
    <m/>
    <m/>
    <s v="21/01/2025"/>
    <x v="0"/>
    <m/>
    <n v="1"/>
    <m/>
    <m/>
    <x v="0"/>
    <x v="1"/>
  </r>
  <r>
    <n v="8713336"/>
    <x v="34"/>
    <x v="1"/>
    <s v="ONIZ DIST - CCH"/>
    <s v="100050 / CD SUL LOG"/>
    <s v="240581 / ABRAO LIMA"/>
    <s v="VW/24.250E DC"/>
    <x v="3"/>
    <m/>
    <m/>
    <s v="04/04/2025"/>
    <x v="0"/>
    <m/>
    <n v="1"/>
    <m/>
    <m/>
    <x v="0"/>
    <x v="1"/>
  </r>
  <r>
    <n v="8807208"/>
    <x v="34"/>
    <x v="1"/>
    <s v="ONIZ DIST - CCH"/>
    <s v="100050 / CD SUL LOG"/>
    <s v="240581 / ABRAO LIMA"/>
    <s v="VW/24.250E DC"/>
    <x v="3"/>
    <m/>
    <m/>
    <s v="04/04/2025"/>
    <x v="0"/>
    <m/>
    <n v="1"/>
    <m/>
    <m/>
    <x v="0"/>
    <x v="1"/>
  </r>
  <r>
    <n v="10029850"/>
    <x v="34"/>
    <x v="1"/>
    <s v="ONIZ DIST - CCH"/>
    <s v="100050 / CD SUL LOG"/>
    <s v="240581 / ABRAO LIMA"/>
    <s v="VW/24.250E DC"/>
    <x v="3"/>
    <m/>
    <m/>
    <s v="29/04/2025"/>
    <x v="0"/>
    <m/>
    <n v="1"/>
    <m/>
    <m/>
    <x v="0"/>
    <x v="1"/>
  </r>
  <r>
    <n v="8965983"/>
    <x v="34"/>
    <x v="1"/>
    <s v="ONIZ DIST - CCH"/>
    <s v="100050 / CD SUL LOG"/>
    <s v="354553 / JULIO RICA"/>
    <s v="VW/24.250E DC"/>
    <x v="3"/>
    <m/>
    <m/>
    <s v="08/04/2025"/>
    <x v="0"/>
    <m/>
    <n v="1"/>
    <m/>
    <m/>
    <x v="0"/>
    <x v="1"/>
  </r>
  <r>
    <n v="5602696"/>
    <x v="35"/>
    <x v="1"/>
    <s v="ONIZ DIST - CCH"/>
    <s v="100050 / CD SUL LOG"/>
    <s v="354553 / JULIO RICA"/>
    <s v="CARRETA"/>
    <x v="4"/>
    <m/>
    <n v="2088.4499999999998"/>
    <s v="31/01/2025"/>
    <x v="0"/>
    <m/>
    <n v="1"/>
    <m/>
    <m/>
    <x v="0"/>
    <x v="1"/>
  </r>
  <r>
    <n v="6302739"/>
    <x v="35"/>
    <x v="1"/>
    <s v="ONIZ DIST - CCH"/>
    <s v="100050 / CD SUL LOG"/>
    <s v="354553 / JULIO RICA"/>
    <s v="CARRETA"/>
    <x v="4"/>
    <m/>
    <n v="2088.4499999999998"/>
    <s v="14/02/2025"/>
    <x v="0"/>
    <m/>
    <n v="1"/>
    <m/>
    <m/>
    <x v="0"/>
    <x v="1"/>
  </r>
  <r>
    <n v="5220081"/>
    <x v="35"/>
    <x v="1"/>
    <s v="ONIZ DIST - CCH"/>
    <s v="100050 / CD SUL LOG"/>
    <s v="354553 / JULIO RICA"/>
    <s v="CARRETA"/>
    <x v="4"/>
    <m/>
    <n v="2088.4499999999998"/>
    <s v="22/01/2025"/>
    <x v="0"/>
    <m/>
    <n v="1"/>
    <m/>
    <m/>
    <x v="0"/>
    <x v="1"/>
  </r>
  <r>
    <n v="6637755"/>
    <x v="35"/>
    <x v="1"/>
    <s v="ONIZ DIST - CCH"/>
    <s v="100050 / CD SUL LOG"/>
    <s v="240581 / ABRAO LIMA"/>
    <s v="CARRETA"/>
    <x v="4"/>
    <m/>
    <n v="2598.1999999999998"/>
    <s v="22/02/2025"/>
    <x v="0"/>
    <m/>
    <n v="1"/>
    <m/>
    <m/>
    <x v="0"/>
    <x v="1"/>
  </r>
  <r>
    <n v="5518908"/>
    <x v="35"/>
    <x v="1"/>
    <s v="ONIZ DIST - SMA CCH"/>
    <s v="100050 / CD SUL LOG"/>
    <s v="354553 / JULIO RICA"/>
    <s v="CARRETA"/>
    <x v="4"/>
    <m/>
    <n v="2088.4499999999998"/>
    <s v="29/01/2025"/>
    <x v="0"/>
    <m/>
    <n v="1"/>
    <m/>
    <m/>
    <x v="0"/>
    <x v="1"/>
  </r>
  <r>
    <n v="8318241"/>
    <x v="35"/>
    <x v="1"/>
    <s v="ONIZ DIST - SMA CCH"/>
    <s v="100050 / CD SUL LOG"/>
    <s v="240581 / ABRAO LIMA"/>
    <s v="CARRETA"/>
    <x v="4"/>
    <m/>
    <n v="2088.4499999999998"/>
    <s v="27/03/2025"/>
    <x v="0"/>
    <m/>
    <n v="1"/>
    <m/>
    <m/>
    <x v="0"/>
    <x v="1"/>
  </r>
  <r>
    <n v="6550452"/>
    <x v="35"/>
    <x v="1"/>
    <s v="ONIZ DIST - SMA CCH"/>
    <s v="100050 / CD SUL LOG"/>
    <s v="354553 / JULIO RICA"/>
    <s v="CARRETA"/>
    <x v="4"/>
    <m/>
    <n v="2598.1999999999998"/>
    <s v="19/02/2025"/>
    <x v="0"/>
    <m/>
    <n v="1"/>
    <m/>
    <m/>
    <x v="0"/>
    <x v="1"/>
  </r>
  <r>
    <n v="8447188"/>
    <x v="35"/>
    <x v="1"/>
    <s v="ONIZ DIST - SMA CCH"/>
    <s v="100050 / CD SUL LOG"/>
    <s v="354553 / JULIO RICA"/>
    <s v="CARRETA"/>
    <x v="4"/>
    <m/>
    <n v="5569.2"/>
    <s v="29/03/2025"/>
    <x v="0"/>
    <m/>
    <n v="1"/>
    <m/>
    <m/>
    <x v="0"/>
    <x v="1"/>
  </r>
  <r>
    <n v="9370520"/>
    <x v="35"/>
    <x v="1"/>
    <s v="ONIZ DIST - SMA CCH"/>
    <s v="100050 / CD SUL LOG"/>
    <s v="354553 / JULIO RICA"/>
    <s v="CARRETA"/>
    <x v="4"/>
    <m/>
    <m/>
    <s v="16/04/2025"/>
    <x v="0"/>
    <m/>
    <n v="1"/>
    <m/>
    <m/>
    <x v="0"/>
    <x v="1"/>
  </r>
  <r>
    <n v="10078288"/>
    <x v="35"/>
    <x v="1"/>
    <s v="ONIZ DIST - SMA CCH"/>
    <s v="100050 / CD SUL LOG"/>
    <s v="354553 / JULIO RICA"/>
    <s v="CARRETA"/>
    <x v="4"/>
    <m/>
    <m/>
    <s v="30/04/2025"/>
    <x v="0"/>
    <m/>
    <n v="1"/>
    <m/>
    <m/>
    <x v="0"/>
    <x v="1"/>
  </r>
  <r>
    <n v="9724786"/>
    <x v="35"/>
    <x v="1"/>
    <s v="ONIZ DIST - SMA CCH"/>
    <s v="100050 / CD SUL LOG"/>
    <s v="354553 / JULIO RICA"/>
    <s v="CARRETA"/>
    <x v="4"/>
    <m/>
    <m/>
    <s v="24/04/2025"/>
    <x v="0"/>
    <m/>
    <n v="1"/>
    <m/>
    <m/>
    <x v="0"/>
    <x v="1"/>
  </r>
  <r>
    <n v="10437841"/>
    <x v="35"/>
    <x v="1"/>
    <s v="ONIZ DIST - SMA CCH"/>
    <s v="100050 / CD SUL LOG"/>
    <s v="354553 / JULIO RICA"/>
    <s v="CARRETA"/>
    <x v="4"/>
    <m/>
    <m/>
    <s v="07/05/2025"/>
    <x v="0"/>
    <m/>
    <n v="1"/>
    <m/>
    <m/>
    <x v="0"/>
    <x v="1"/>
  </r>
  <r>
    <n v="10217396"/>
    <x v="35"/>
    <x v="1"/>
    <s v="ONIZ DIST - SMA CCH"/>
    <s v="100050 / CD SUL LOG"/>
    <s v="354553 / JULIO RICA"/>
    <s v="CARRETA"/>
    <x v="4"/>
    <m/>
    <m/>
    <s v="05/05/2025"/>
    <x v="0"/>
    <m/>
    <n v="1"/>
    <m/>
    <m/>
    <x v="0"/>
    <x v="1"/>
  </r>
  <r>
    <n v="7002824"/>
    <x v="35"/>
    <x v="1"/>
    <s v="ONIZ DIST - CCH"/>
    <s v="100050 / CD SUL LOG"/>
    <s v="240581 / ABRAO LIMA"/>
    <s v="REBOQUE JULIETA"/>
    <x v="3"/>
    <m/>
    <n v="0"/>
    <s v="28/02/2025"/>
    <x v="0"/>
    <m/>
    <n v="1"/>
    <m/>
    <m/>
    <x v="0"/>
    <x v="1"/>
  </r>
  <r>
    <n v="6946645"/>
    <x v="35"/>
    <x v="1"/>
    <s v="ONIZ DIST - SMA CCH"/>
    <s v="100050 / CD SUL LOG"/>
    <s v="240581 / ABRAO LIMA"/>
    <s v="REBOQUE JULIETA"/>
    <x v="3"/>
    <m/>
    <n v="0"/>
    <s v="28/02/2025"/>
    <x v="0"/>
    <m/>
    <n v="1"/>
    <m/>
    <m/>
    <x v="0"/>
    <x v="1"/>
  </r>
  <r>
    <n v="9115364"/>
    <x v="35"/>
    <x v="1"/>
    <s v="ONIZ DIST - SMA CCH"/>
    <s v="100050 / CD SUL LOG"/>
    <s v="240581 / ABRAO LIMA"/>
    <s v="REBOQUE JULIETA"/>
    <x v="3"/>
    <m/>
    <n v="0"/>
    <s v="11/04/2025"/>
    <x v="0"/>
    <m/>
    <n v="1"/>
    <m/>
    <m/>
    <x v="0"/>
    <x v="1"/>
  </r>
  <r>
    <n v="5033165"/>
    <x v="35"/>
    <x v="1"/>
    <s v="ONIZ DIST - SMA CCH"/>
    <s v="100050 / CD SUL LOG"/>
    <s v="240581 / ABRAO LIMA"/>
    <s v="VW/8.150 DELIVERY P"/>
    <x v="1"/>
    <m/>
    <n v="1518.75"/>
    <s v="20/01/2025"/>
    <x v="0"/>
    <m/>
    <n v="1"/>
    <m/>
    <m/>
    <x v="0"/>
    <x v="1"/>
  </r>
  <r>
    <n v="6246130"/>
    <x v="35"/>
    <x v="1"/>
    <s v="ONIZ DIST - CCH"/>
    <s v="100050 / CD SUL LOG"/>
    <s v="240581 / ABRAO LIMA"/>
    <s v="VW/24.250E DC"/>
    <x v="3"/>
    <m/>
    <n v="1790.1"/>
    <s v="13/02/2025"/>
    <x v="0"/>
    <m/>
    <n v="1"/>
    <m/>
    <m/>
    <x v="0"/>
    <x v="1"/>
  </r>
  <r>
    <n v="5953737"/>
    <x v="35"/>
    <x v="1"/>
    <s v="ONIZ DIST - CCH"/>
    <s v="100050 / CD SUL LOG"/>
    <s v="240581 / ABRAO LIMA"/>
    <s v="VW/24.250E DC"/>
    <x v="3"/>
    <m/>
    <n v="2227.0300000000002"/>
    <s v="06/02/2025"/>
    <x v="0"/>
    <m/>
    <n v="1"/>
    <m/>
    <m/>
    <x v="0"/>
    <x v="1"/>
  </r>
  <r>
    <n v="7611686"/>
    <x v="35"/>
    <x v="1"/>
    <s v="ONIZ DIST - CCH"/>
    <s v="100050 / CD SUL LOG"/>
    <s v="240581 / ABRAO LIMA"/>
    <s v="VW/24.250E DC"/>
    <x v="3"/>
    <m/>
    <m/>
    <s v="12/03/2025"/>
    <x v="0"/>
    <m/>
    <n v="1"/>
    <m/>
    <m/>
    <x v="0"/>
    <x v="1"/>
  </r>
  <r>
    <n v="7357836"/>
    <x v="35"/>
    <x v="1"/>
    <s v="ONIZ DIST - CCH"/>
    <s v="100050 / CD SUL LOG"/>
    <s v="240581 / ABRAO LIMA"/>
    <s v="VW/24.250E DC"/>
    <x v="3"/>
    <m/>
    <m/>
    <s v="07/03/2025"/>
    <x v="0"/>
    <m/>
    <n v="1"/>
    <m/>
    <m/>
    <x v="0"/>
    <x v="1"/>
  </r>
  <r>
    <n v="5411389"/>
    <x v="35"/>
    <x v="1"/>
    <s v="ONIZ DIST - SMA CCH"/>
    <s v="100050 / CD SUL LOG"/>
    <s v="354553 / JULIO RICA"/>
    <s v="VW/24.250E DC"/>
    <x v="3"/>
    <m/>
    <n v="1790.1"/>
    <s v="27/01/2025"/>
    <x v="0"/>
    <m/>
    <n v="1"/>
    <m/>
    <m/>
    <x v="0"/>
    <x v="1"/>
  </r>
  <r>
    <n v="5300229"/>
    <x v="35"/>
    <x v="1"/>
    <s v="ONIZ DIST - SMA CCH"/>
    <s v="100050 / CD SUL LOG"/>
    <s v="240581 / ABRAO LIMA"/>
    <s v="VW/24.250E DC"/>
    <x v="3"/>
    <m/>
    <n v="1790.1"/>
    <s v="25/01/2025"/>
    <x v="0"/>
    <m/>
    <n v="1"/>
    <m/>
    <m/>
    <x v="0"/>
    <x v="1"/>
  </r>
  <r>
    <n v="4719730"/>
    <x v="35"/>
    <x v="1"/>
    <s v="ONIZ DIST - SMA CCH"/>
    <s v="100050 / CD SUL LOG"/>
    <s v="240581 / ABRAO LIMA"/>
    <s v="VW/24.250E DC"/>
    <x v="3"/>
    <m/>
    <n v="1790.1"/>
    <s v="10/01/2025"/>
    <x v="0"/>
    <m/>
    <n v="1"/>
    <m/>
    <m/>
    <x v="0"/>
    <x v="1"/>
  </r>
  <r>
    <n v="7252878"/>
    <x v="35"/>
    <x v="1"/>
    <s v="ONIZ DIST - SMA CCH"/>
    <s v="100050 / CD SUL LOG"/>
    <s v="240581 / ABRAO LIMA"/>
    <s v="VW/24.250E DC"/>
    <x v="3"/>
    <m/>
    <n v="2227.0300000000002"/>
    <s v="05/03/2025"/>
    <x v="0"/>
    <m/>
    <n v="1"/>
    <m/>
    <m/>
    <x v="0"/>
    <x v="1"/>
  </r>
  <r>
    <n v="5857383"/>
    <x v="35"/>
    <x v="1"/>
    <s v="ONIZ DIST - SMA CCH"/>
    <s v="100050 / CD SUL LOG"/>
    <s v="240581 / ABRAO LIMA"/>
    <s v="VW/24.250E DC"/>
    <x v="3"/>
    <m/>
    <n v="2227.0300000000002"/>
    <s v="05/02/2025"/>
    <x v="0"/>
    <m/>
    <n v="1"/>
    <m/>
    <m/>
    <x v="0"/>
    <x v="1"/>
  </r>
  <r>
    <n v="6892080"/>
    <x v="35"/>
    <x v="1"/>
    <s v="ONIZ DIST - SMA CCH"/>
    <s v="100050 / CD SUL LOG"/>
    <s v="240581 / ABRAO LIMA"/>
    <s v="VW/24.250E DC"/>
    <x v="3"/>
    <m/>
    <n v="2227.0300000000002"/>
    <s v="26/02/2025"/>
    <x v="0"/>
    <m/>
    <n v="1"/>
    <m/>
    <m/>
    <x v="0"/>
    <x v="1"/>
  </r>
  <r>
    <n v="4993745"/>
    <x v="35"/>
    <x v="1"/>
    <s v="ONIZ DIST - SMA CCH"/>
    <s v="100050 / CD SUL LOG"/>
    <s v="354553 / JULIO RICA"/>
    <s v="VW/24.250E DC"/>
    <x v="3"/>
    <s v="17/01/2025 06:00"/>
    <n v="2227.0300000000002"/>
    <s v="17/01/2025"/>
    <x v="0"/>
    <m/>
    <n v="1"/>
    <m/>
    <m/>
    <x v="0"/>
    <x v="1"/>
  </r>
  <r>
    <n v="4917179"/>
    <x v="35"/>
    <x v="1"/>
    <s v="ONIZ DIST - SMA CCH"/>
    <s v="100050 / CD SUL LOG"/>
    <s v="240581 / ABRAO LIMA"/>
    <s v="VW/24.250E DC"/>
    <x v="3"/>
    <m/>
    <n v="2914.28"/>
    <s v="15/01/2025"/>
    <x v="0"/>
    <m/>
    <n v="1"/>
    <m/>
    <m/>
    <x v="0"/>
    <x v="1"/>
  </r>
  <r>
    <n v="9013862"/>
    <x v="35"/>
    <x v="1"/>
    <s v="ONIZ DIST - SMA CCH"/>
    <s v="100050 / CD SUL LOG"/>
    <s v="240581 / ABRAO LIMA"/>
    <s v="VW/24.250E DC"/>
    <x v="3"/>
    <m/>
    <m/>
    <s v="09/04/2025"/>
    <x v="0"/>
    <m/>
    <n v="1"/>
    <m/>
    <m/>
    <x v="0"/>
    <x v="1"/>
  </r>
  <r>
    <n v="10083667"/>
    <x v="35"/>
    <x v="1"/>
    <s v="ONIZ DIST - SMA CCH"/>
    <s v="100050 / CD SUL LOG"/>
    <s v="240581 / ABRAO LIMA"/>
    <s v="VW/24.250E DC"/>
    <x v="3"/>
    <m/>
    <m/>
    <s v="30/04/2025"/>
    <x v="0"/>
    <m/>
    <n v="1"/>
    <m/>
    <m/>
    <x v="0"/>
    <x v="1"/>
  </r>
  <r>
    <n v="5220105"/>
    <x v="35"/>
    <x v="1"/>
    <s v="ONIZ DIST - CCH"/>
    <s v="100050 / CD SUL LOG"/>
    <s v="266328 / FABIO GOME"/>
    <s v="CARRETA"/>
    <x v="0"/>
    <m/>
    <n v="2088.4499999999998"/>
    <s v="22/01/2025"/>
    <x v="0"/>
    <m/>
    <n v="1"/>
    <m/>
    <m/>
    <x v="0"/>
    <x v="1"/>
  </r>
  <r>
    <n v="6204643"/>
    <x v="35"/>
    <x v="1"/>
    <s v="ONIZ DIST - CCH"/>
    <s v="100050 / CD SUL LOG"/>
    <s v="266328 / FABIO GOME"/>
    <s v="CARRETA"/>
    <x v="0"/>
    <m/>
    <m/>
    <s v="12/02/2025"/>
    <x v="0"/>
    <m/>
    <n v="1"/>
    <m/>
    <m/>
    <x v="0"/>
    <x v="1"/>
  </r>
  <r>
    <n v="5345637"/>
    <x v="35"/>
    <x v="1"/>
    <s v="ONIZ DIST - SMA CCH"/>
    <s v="100050 / CD SUL LOG"/>
    <s v="266328 / FABIO GOME"/>
    <s v="CARRETA"/>
    <x v="0"/>
    <m/>
    <n v="2088.4499999999998"/>
    <s v="27/01/2025"/>
    <x v="0"/>
    <m/>
    <n v="1"/>
    <m/>
    <m/>
    <x v="0"/>
    <x v="1"/>
  </r>
  <r>
    <n v="8540349"/>
    <x v="35"/>
    <x v="1"/>
    <s v="ONIZ DIST - SMA CCH"/>
    <s v="100050 / CD SUL LOG"/>
    <s v="266328 / FABIO GOME"/>
    <s v="CARRETA"/>
    <x v="0"/>
    <m/>
    <n v="2598.1999999999998"/>
    <s v="31/03/2025"/>
    <x v="0"/>
    <m/>
    <n v="1"/>
    <m/>
    <m/>
    <x v="0"/>
    <x v="1"/>
  </r>
  <r>
    <n v="8808609"/>
    <x v="35"/>
    <x v="1"/>
    <s v="ONIZ DIST - SMA CCH"/>
    <s v="100050 / CD SUL LOG"/>
    <s v="266328 / FABIO GOME"/>
    <s v="CARRETA"/>
    <x v="0"/>
    <m/>
    <m/>
    <s v="08/04/2025"/>
    <x v="0"/>
    <m/>
    <n v="1"/>
    <m/>
    <m/>
    <x v="0"/>
    <x v="1"/>
  </r>
  <r>
    <n v="9423311"/>
    <x v="35"/>
    <x v="1"/>
    <s v="ONIZ DIST - SMA CCH"/>
    <s v="100050 / CD SUL LOG"/>
    <s v="266328 / FABIO GOME"/>
    <s v="CARRETA"/>
    <x v="0"/>
    <m/>
    <m/>
    <s v="18/04/2025"/>
    <x v="0"/>
    <m/>
    <n v="1"/>
    <m/>
    <m/>
    <x v="0"/>
    <x v="1"/>
  </r>
  <r>
    <n v="8764362"/>
    <x v="35"/>
    <x v="1"/>
    <s v="ONIZ DIST - SMA CCH"/>
    <s v="100050 / CD SUL LOG"/>
    <s v="266328 / FABIO GOME"/>
    <s v="CARRETA"/>
    <x v="0"/>
    <m/>
    <m/>
    <s v="04/04/2025"/>
    <x v="0"/>
    <m/>
    <n v="1"/>
    <m/>
    <m/>
    <x v="0"/>
    <x v="1"/>
  </r>
  <r>
    <n v="7967237"/>
    <x v="35"/>
    <x v="1"/>
    <s v="ONIZ DIST - SMA CCH"/>
    <s v="100050 / CD SUL LOG"/>
    <s v="266328 / FABIO GOME"/>
    <s v="CARRETA"/>
    <x v="0"/>
    <m/>
    <m/>
    <s v="20/03/2025"/>
    <x v="0"/>
    <m/>
    <n v="1"/>
    <m/>
    <m/>
    <x v="0"/>
    <x v="1"/>
  </r>
  <r>
    <n v="8122524"/>
    <x v="35"/>
    <x v="1"/>
    <s v="ONIZ DIST - SMA CCH"/>
    <s v="100050 / CD SUL LOG"/>
    <s v="266328 / FABIO GOME"/>
    <s v="CARRETA"/>
    <x v="0"/>
    <m/>
    <m/>
    <s v="24/03/2025"/>
    <x v="0"/>
    <m/>
    <n v="1"/>
    <m/>
    <m/>
    <x v="0"/>
    <x v="1"/>
  </r>
  <r>
    <n v="7711845"/>
    <x v="35"/>
    <x v="1"/>
    <s v="ONIZ DIST - SMA CCH"/>
    <s v="100050 / CD SUL LOG"/>
    <s v="266328 / FABIO GOME"/>
    <s v="CARRETA"/>
    <x v="0"/>
    <m/>
    <m/>
    <s v="19/03/2025"/>
    <x v="0"/>
    <m/>
    <n v="1"/>
    <m/>
    <m/>
    <x v="0"/>
    <x v="1"/>
  </r>
  <r>
    <n v="8073979"/>
    <x v="35"/>
    <x v="1"/>
    <s v="ONIZ DIST - SMA CCH"/>
    <s v="100050 / CD SUL LOG"/>
    <s v="266328 / FABIO GOME"/>
    <s v="CARRETA"/>
    <x v="0"/>
    <m/>
    <m/>
    <s v="21/03/2025"/>
    <x v="0"/>
    <m/>
    <n v="1"/>
    <m/>
    <m/>
    <x v="0"/>
    <x v="1"/>
  </r>
  <r>
    <n v="6155562"/>
    <x v="36"/>
    <x v="1"/>
    <s v="ONIZ DIST - CCH"/>
    <s v="100050 / CD SUL LOG"/>
    <s v="354553 / JULIO RICA"/>
    <s v="CARRETA"/>
    <x v="4"/>
    <m/>
    <n v="1900.01"/>
    <s v="11/02/2025"/>
    <x v="0"/>
    <m/>
    <n v="1"/>
    <m/>
    <m/>
    <x v="0"/>
    <x v="1"/>
  </r>
  <r>
    <n v="5172389"/>
    <x v="36"/>
    <x v="1"/>
    <s v="ONIZ DIST - CCH"/>
    <s v="100050 / CD SUL LOG"/>
    <s v="354553 / JULIO RICA"/>
    <s v="CARRETA"/>
    <x v="4"/>
    <m/>
    <n v="1900.01"/>
    <s v="21/01/2025"/>
    <x v="0"/>
    <m/>
    <n v="1"/>
    <m/>
    <m/>
    <x v="0"/>
    <x v="1"/>
  </r>
  <r>
    <n v="5857424"/>
    <x v="36"/>
    <x v="1"/>
    <s v="ONIZ DIST - CCH"/>
    <s v="100050 / CD SUL LOG"/>
    <s v="354553 / JULIO RICA"/>
    <s v="CARRETA"/>
    <x v="4"/>
    <m/>
    <n v="3557"/>
    <s v="05/02/2025"/>
    <x v="0"/>
    <m/>
    <n v="1"/>
    <m/>
    <m/>
    <x v="0"/>
    <x v="1"/>
  </r>
  <r>
    <n v="5814143"/>
    <x v="36"/>
    <x v="1"/>
    <s v="ONIZ DIST - CCH"/>
    <s v="100050 / CD SUL LOG"/>
    <s v="354553 / JULIO RICA"/>
    <s v="CARRETA"/>
    <x v="4"/>
    <m/>
    <n v="3557"/>
    <s v="04/02/2025"/>
    <x v="0"/>
    <m/>
    <n v="1"/>
    <m/>
    <m/>
    <x v="0"/>
    <x v="1"/>
  </r>
  <r>
    <n v="5953787"/>
    <x v="36"/>
    <x v="1"/>
    <s v="ONIZ DIST - CCH"/>
    <s v="100050 / CD SUL LOG"/>
    <s v="354553 / JULIO RICA"/>
    <s v="CARRETA"/>
    <x v="4"/>
    <m/>
    <n v="3557"/>
    <s v="07/02/2025"/>
    <x v="0"/>
    <m/>
    <n v="1"/>
    <m/>
    <m/>
    <x v="0"/>
    <x v="1"/>
  </r>
  <r>
    <n v="8415564"/>
    <x v="36"/>
    <x v="1"/>
    <s v="ONIZ DIST - SMA CCH"/>
    <s v="100050 / CD SUL LOG"/>
    <s v="266328 / FABIO GOME"/>
    <s v="CARRETA"/>
    <x v="4"/>
    <m/>
    <n v="1900.01"/>
    <s v="29/03/2025"/>
    <x v="0"/>
    <m/>
    <n v="1"/>
    <m/>
    <m/>
    <x v="0"/>
    <x v="1"/>
  </r>
  <r>
    <n v="10135675"/>
    <x v="36"/>
    <x v="1"/>
    <s v="ONIZ DIST - SMA CCH"/>
    <s v="100050 / CD SUL LOG"/>
    <s v="354553 / JULIO RICA"/>
    <s v="CARRETA"/>
    <x v="4"/>
    <m/>
    <m/>
    <s v="05/05/2025"/>
    <x v="0"/>
    <m/>
    <n v="1"/>
    <m/>
    <m/>
    <x v="0"/>
    <x v="1"/>
  </r>
  <r>
    <n v="9423349"/>
    <x v="36"/>
    <x v="1"/>
    <s v="ONIZ DIST - SMA CCH"/>
    <s v="100050 / CD SUL LOG"/>
    <s v="240581 / ABRAO LIMA"/>
    <s v="CARRETA"/>
    <x v="4"/>
    <m/>
    <m/>
    <s v="18/04/2025"/>
    <x v="0"/>
    <m/>
    <n v="1"/>
    <m/>
    <m/>
    <x v="0"/>
    <x v="1"/>
  </r>
  <r>
    <n v="9319712"/>
    <x v="36"/>
    <x v="1"/>
    <s v="ONIZ DIST - SMA CCH"/>
    <s v="100050 / CD SUL LOG"/>
    <s v="354553 / JULIO RICA"/>
    <s v="CARRETA"/>
    <x v="4"/>
    <m/>
    <m/>
    <s v="15/04/2025"/>
    <x v="0"/>
    <m/>
    <n v="1"/>
    <m/>
    <m/>
    <x v="0"/>
    <x v="1"/>
  </r>
  <r>
    <n v="9115371"/>
    <x v="36"/>
    <x v="1"/>
    <s v="ONIZ DIST - SMA CCH"/>
    <s v="100050 / CD SUL LOG"/>
    <s v="354553 / JULIO RICA"/>
    <s v="CARRETA"/>
    <x v="4"/>
    <m/>
    <m/>
    <s v="11/04/2025"/>
    <x v="0"/>
    <m/>
    <n v="1"/>
    <m/>
    <m/>
    <x v="0"/>
    <x v="1"/>
  </r>
  <r>
    <n v="9520199"/>
    <x v="36"/>
    <x v="1"/>
    <s v="ONIZ DIST - SMA CCH"/>
    <s v="100050 / CD SUL LOG"/>
    <s v="354553 / JULIO RICA"/>
    <s v="CARRETA"/>
    <x v="4"/>
    <m/>
    <m/>
    <s v="22/04/2025"/>
    <x v="3"/>
    <m/>
    <n v="1"/>
    <m/>
    <m/>
    <x v="0"/>
    <x v="1"/>
  </r>
  <r>
    <n v="9825921"/>
    <x v="36"/>
    <x v="1"/>
    <s v="ONIZ DIST - SMA CCH"/>
    <s v="100050 / CD SUL LOG"/>
    <s v="354553 / JULIO RICA"/>
    <s v="CARRETA"/>
    <x v="4"/>
    <m/>
    <m/>
    <s v="25/04/2025"/>
    <x v="0"/>
    <m/>
    <n v="1"/>
    <m/>
    <m/>
    <x v="0"/>
    <x v="1"/>
  </r>
  <r>
    <n v="8965963"/>
    <x v="36"/>
    <x v="1"/>
    <s v="ONIZ DIST - SMA CCH"/>
    <s v="100050 / CD SUL LOG"/>
    <s v="240581 / ABRAO LIMA"/>
    <s v="CARRETA"/>
    <x v="4"/>
    <m/>
    <m/>
    <s v="08/04/2025"/>
    <x v="0"/>
    <m/>
    <n v="1"/>
    <m/>
    <m/>
    <x v="0"/>
    <x v="1"/>
  </r>
  <r>
    <n v="6694765"/>
    <x v="36"/>
    <x v="1"/>
    <s v="ONIZ DIST - CCH"/>
    <s v="100050 / CD SUL LOG"/>
    <s v="354553 / JULIO RICA"/>
    <s v="CARRETA"/>
    <x v="4"/>
    <m/>
    <n v="1900.01"/>
    <s v="24/02/2025"/>
    <x v="0"/>
    <m/>
    <n v="1"/>
    <m/>
    <m/>
    <x v="0"/>
    <x v="1"/>
  </r>
  <r>
    <n v="6846530"/>
    <x v="36"/>
    <x v="1"/>
    <s v="ONIZ DIST - CCH"/>
    <s v="100050 / CD SUL LOG"/>
    <s v="240581 / ABRAO LIMA"/>
    <s v="CARRETA"/>
    <x v="4"/>
    <m/>
    <n v="1900.01"/>
    <s v="25/02/2025"/>
    <x v="0"/>
    <m/>
    <n v="1"/>
    <m/>
    <m/>
    <x v="0"/>
    <x v="1"/>
  </r>
  <r>
    <n v="6646840"/>
    <x v="36"/>
    <x v="1"/>
    <s v="ONIZ DIST - CCH"/>
    <s v="100050 / CD SUL LOG"/>
    <s v="354553 / JULIO RICA"/>
    <s v="CARRETA"/>
    <x v="4"/>
    <m/>
    <n v="1900.01"/>
    <s v="22/02/2025"/>
    <x v="0"/>
    <m/>
    <n v="1"/>
    <m/>
    <m/>
    <x v="0"/>
    <x v="1"/>
  </r>
  <r>
    <n v="7306085"/>
    <x v="36"/>
    <x v="1"/>
    <s v="ONIZ DIST - CCH"/>
    <s v="100050 / CD SUL LOG"/>
    <s v="354553 / JULIO RICA"/>
    <s v="CARRETA"/>
    <x v="4"/>
    <m/>
    <m/>
    <s v="06/03/2025"/>
    <x v="0"/>
    <m/>
    <n v="1"/>
    <m/>
    <m/>
    <x v="0"/>
    <x v="1"/>
  </r>
  <r>
    <n v="8275020"/>
    <x v="36"/>
    <x v="1"/>
    <s v="ONIZ DIST - SMA CCH"/>
    <s v="100050 / CD SUL LOG"/>
    <s v="240581 / ABRAO LIMA"/>
    <s v="CARRETA"/>
    <x v="4"/>
    <m/>
    <m/>
    <s v="25/03/2025"/>
    <x v="0"/>
    <m/>
    <n v="1"/>
    <m/>
    <m/>
    <x v="0"/>
    <x v="1"/>
  </r>
  <r>
    <n v="7915998"/>
    <x v="36"/>
    <x v="1"/>
    <s v="ONIZ DIST - SMA CCH"/>
    <s v="100050 / CD SUL LOG"/>
    <s v="266328 / FABIO GOME"/>
    <s v="CARRETA"/>
    <x v="4"/>
    <m/>
    <m/>
    <s v="18/03/2025"/>
    <x v="0"/>
    <m/>
    <n v="1"/>
    <m/>
    <m/>
    <x v="0"/>
    <x v="1"/>
  </r>
  <r>
    <n v="7711820"/>
    <x v="36"/>
    <x v="1"/>
    <s v="ONIZ DIST - SMA CCH"/>
    <s v="100050 / CD SUL LOG"/>
    <s v="354553 / JULIO RICA"/>
    <s v="CARRETA"/>
    <x v="4"/>
    <m/>
    <m/>
    <s v="14/03/2025"/>
    <x v="0"/>
    <m/>
    <n v="1"/>
    <m/>
    <m/>
    <x v="0"/>
    <x v="1"/>
  </r>
  <r>
    <n v="6503063"/>
    <x v="36"/>
    <x v="1"/>
    <s v="ONIZ DIST - CCH"/>
    <s v="100050 / CD SUL LOG"/>
    <s v="240581 / ABRAO LIMA"/>
    <s v="VW/24.250E DC"/>
    <x v="3"/>
    <m/>
    <n v="1628.58"/>
    <s v="18/02/2025"/>
    <x v="0"/>
    <m/>
    <n v="1"/>
    <m/>
    <m/>
    <x v="0"/>
    <x v="1"/>
  </r>
  <r>
    <n v="7563100"/>
    <x v="36"/>
    <x v="1"/>
    <s v="ONIZ DIST - SMA CCH"/>
    <s v="100050 / CD SUL LOG"/>
    <s v="240581 / ABRAO LIMA"/>
    <s v="VW/24.250E DC"/>
    <x v="3"/>
    <m/>
    <m/>
    <s v="12/03/2025"/>
    <x v="0"/>
    <m/>
    <n v="1"/>
    <m/>
    <m/>
    <x v="0"/>
    <x v="1"/>
  </r>
  <r>
    <n v="8122555"/>
    <x v="36"/>
    <x v="1"/>
    <s v="ONIZ DIST - SMA CCH"/>
    <s v="100050 / CD SUL LOG"/>
    <s v="240581 / ABRAO LIMA"/>
    <s v="VW/24.250E DC"/>
    <x v="3"/>
    <m/>
    <m/>
    <s v="25/03/2025"/>
    <x v="0"/>
    <m/>
    <n v="1"/>
    <m/>
    <m/>
    <x v="0"/>
    <x v="1"/>
  </r>
  <r>
    <n v="8415573"/>
    <x v="36"/>
    <x v="1"/>
    <s v="ONIZ DIST - SMA CCH"/>
    <s v="100050 / CD SUL LOG"/>
    <s v="240581 / ABRAO LIMA"/>
    <s v="VW/24.250E DC"/>
    <x v="3"/>
    <m/>
    <m/>
    <s v="30/03/2025"/>
    <x v="0"/>
    <m/>
    <n v="1"/>
    <m/>
    <m/>
    <x v="0"/>
    <x v="1"/>
  </r>
  <r>
    <n v="7914929"/>
    <x v="36"/>
    <x v="1"/>
    <s v="ONIZ DIST - SMA CCH"/>
    <s v="100050 / CD SUL LOG"/>
    <s v="240581 / ABRAO LIMA"/>
    <s v="VW/24.250E DC"/>
    <x v="3"/>
    <m/>
    <m/>
    <s v="18/03/2025"/>
    <x v="0"/>
    <m/>
    <n v="1"/>
    <m/>
    <m/>
    <x v="0"/>
    <x v="1"/>
  </r>
  <r>
    <n v="8073953"/>
    <x v="36"/>
    <x v="1"/>
    <s v="ONIZ DIST - SMA CCH"/>
    <s v="100050 / CD SUL LOG"/>
    <s v="240581 / ABRAO LIMA"/>
    <s v="VW/24.250E DC"/>
    <x v="3"/>
    <m/>
    <m/>
    <s v="21/03/2025"/>
    <x v="0"/>
    <m/>
    <n v="1"/>
    <m/>
    <m/>
    <x v="0"/>
    <x v="1"/>
  </r>
  <r>
    <n v="8765899"/>
    <x v="36"/>
    <x v="1"/>
    <s v="ONIZ DIST - SMA CCH"/>
    <s v="100050 / CD SUL LOG"/>
    <s v="240581 / ABRAO LIMA"/>
    <s v="VW/24.250E DC"/>
    <x v="3"/>
    <m/>
    <m/>
    <s v="04/04/2025"/>
    <x v="0"/>
    <m/>
    <n v="1"/>
    <m/>
    <m/>
    <x v="0"/>
    <x v="1"/>
  </r>
  <r>
    <n v="5806827"/>
    <x v="36"/>
    <x v="1"/>
    <s v="ONIZ DIST - CCH"/>
    <s v="100050 / CD SUL LOG"/>
    <s v="266328 / FABIO GOME"/>
    <s v="CARRETA"/>
    <x v="0"/>
    <m/>
    <n v="1900.01"/>
    <s v="04/02/2025"/>
    <x v="0"/>
    <m/>
    <n v="1"/>
    <m/>
    <m/>
    <x v="0"/>
    <x v="1"/>
  </r>
  <r>
    <n v="5564370"/>
    <x v="36"/>
    <x v="1"/>
    <s v="ONIZ DIST - CCH"/>
    <s v="100050 / CD SUL LOG"/>
    <s v="266328 / FABIO GOME"/>
    <s v="CARRETA"/>
    <x v="0"/>
    <m/>
    <n v="1900.01"/>
    <s v="30/01/2025"/>
    <x v="0"/>
    <m/>
    <n v="1"/>
    <m/>
    <m/>
    <x v="0"/>
    <x v="1"/>
  </r>
  <r>
    <n v="6302712"/>
    <x v="36"/>
    <x v="1"/>
    <s v="ONIZ DIST - CCH"/>
    <s v="100050 / CD SUL LOG"/>
    <s v="266328 / FABIO GOME"/>
    <s v="CARRETA"/>
    <x v="0"/>
    <m/>
    <n v="1900.01"/>
    <s v="14/02/2025"/>
    <x v="0"/>
    <m/>
    <n v="1"/>
    <m/>
    <m/>
    <x v="0"/>
    <x v="1"/>
  </r>
  <r>
    <n v="5857476"/>
    <x v="36"/>
    <x v="1"/>
    <s v="ONIZ DIST - CCH"/>
    <s v="100050 / CD SUL LOG"/>
    <s v="266328 / FABIO GOME"/>
    <s v="CARRETA"/>
    <x v="0"/>
    <m/>
    <n v="3557"/>
    <s v="05/02/2025"/>
    <x v="0"/>
    <m/>
    <n v="1"/>
    <m/>
    <m/>
    <x v="0"/>
    <x v="1"/>
  </r>
  <r>
    <n v="5300202"/>
    <x v="36"/>
    <x v="1"/>
    <s v="ONIZ DIST - SMA CCH"/>
    <s v="100050 / CD SUL LOG"/>
    <s v="266328 / FABIO GOME"/>
    <s v="CARRETA"/>
    <x v="0"/>
    <m/>
    <n v="1900.01"/>
    <s v="25/01/2025"/>
    <x v="0"/>
    <m/>
    <n v="1"/>
    <m/>
    <m/>
    <x v="0"/>
    <x v="1"/>
  </r>
  <r>
    <n v="4882544"/>
    <x v="36"/>
    <x v="1"/>
    <s v="ONIZ DIST - SMA CCH"/>
    <s v="100050 / CD SUL LOG"/>
    <s v="266328 / FABIO GOME"/>
    <s v="CARRETA"/>
    <x v="0"/>
    <m/>
    <n v="1900.01"/>
    <s v="14/01/2025"/>
    <x v="0"/>
    <m/>
    <n v="1"/>
    <m/>
    <m/>
    <x v="0"/>
    <x v="1"/>
  </r>
  <r>
    <n v="7002857"/>
    <x v="36"/>
    <x v="1"/>
    <s v="ONIZ DIST - SMA CCH"/>
    <s v="100050 / CD SUL LOG"/>
    <s v="354553 / JULIO RICA"/>
    <s v="CARRETA"/>
    <x v="0"/>
    <m/>
    <n v="1900.01"/>
    <s v="04/03/2025"/>
    <x v="0"/>
    <m/>
    <n v="1"/>
    <m/>
    <m/>
    <x v="0"/>
    <x v="1"/>
  </r>
  <r>
    <n v="5470722"/>
    <x v="36"/>
    <x v="1"/>
    <s v="ONIZ DIST - SMA CCH"/>
    <s v="100050 / CD SUL LOG"/>
    <s v="354553 / JULIO RICA"/>
    <s v="CARRETA"/>
    <x v="0"/>
    <m/>
    <n v="1900.01"/>
    <s v="28/01/2025"/>
    <x v="0"/>
    <m/>
    <n v="1"/>
    <m/>
    <m/>
    <x v="0"/>
    <x v="1"/>
  </r>
  <r>
    <n v="4993648"/>
    <x v="36"/>
    <x v="1"/>
    <s v="ONIZ DIST - SMA CCH"/>
    <s v="100050 / CD SUL LOG"/>
    <s v="266328 / FABIO GOME"/>
    <s v="CARRETA"/>
    <x v="0"/>
    <s v="17/01/2025 06:00"/>
    <n v="3557"/>
    <s v="17/01/2025"/>
    <x v="0"/>
    <m/>
    <n v="1"/>
    <m/>
    <m/>
    <x v="0"/>
    <x v="1"/>
  </r>
  <r>
    <n v="9724828"/>
    <x v="36"/>
    <x v="1"/>
    <s v="ONIZ DIST - SMA CCH"/>
    <s v="100050 / CD SUL LOG"/>
    <s v="266328 / FABIO GOME"/>
    <s v="CARRETA"/>
    <x v="0"/>
    <m/>
    <m/>
    <s v="23/04/2025"/>
    <x v="0"/>
    <m/>
    <n v="1"/>
    <m/>
    <m/>
    <x v="0"/>
    <x v="1"/>
  </r>
  <r>
    <n v="9953764"/>
    <x v="36"/>
    <x v="1"/>
    <s v="ONIZ DIST - SMA CCH"/>
    <s v="100050 / CD SUL LOG"/>
    <s v="266328 / FABIO GOME"/>
    <s v="CARRETA"/>
    <x v="0"/>
    <m/>
    <m/>
    <s v="28/04/2025"/>
    <x v="0"/>
    <m/>
    <n v="1"/>
    <m/>
    <m/>
    <x v="0"/>
    <x v="1"/>
  </r>
  <r>
    <n v="9775906"/>
    <x v="36"/>
    <x v="1"/>
    <s v="ONIZ DIST - SMA CCH"/>
    <s v="100050 / CD SUL LOG"/>
    <s v="266328 / FABIO GOME"/>
    <s v="CARRETA"/>
    <x v="0"/>
    <m/>
    <m/>
    <s v="23/04/2025"/>
    <x v="0"/>
    <m/>
    <n v="1"/>
    <m/>
    <m/>
    <x v="0"/>
    <x v="1"/>
  </r>
  <r>
    <n v="10135204"/>
    <x v="36"/>
    <x v="1"/>
    <s v="ONIZ DIST - SMA CCH"/>
    <s v="100050 / CD SUL LOG"/>
    <s v="266328 / FABIO GOME"/>
    <s v="CARRETA"/>
    <x v="0"/>
    <m/>
    <m/>
    <s v="05/05/2025"/>
    <x v="0"/>
    <m/>
    <n v="1"/>
    <m/>
    <m/>
    <x v="0"/>
    <x v="1"/>
  </r>
  <r>
    <n v="8608425"/>
    <x v="36"/>
    <x v="1"/>
    <s v="ONIZ DIST - SMA CCH"/>
    <s v="100050 / CD SUL LOG"/>
    <s v="266328 / FABIO GOME"/>
    <s v="CARRETA"/>
    <x v="0"/>
    <m/>
    <m/>
    <s v="01/04/2025"/>
    <x v="0"/>
    <m/>
    <n v="1"/>
    <m/>
    <m/>
    <x v="0"/>
    <x v="1"/>
  </r>
  <r>
    <n v="9830248"/>
    <x v="36"/>
    <x v="1"/>
    <s v="ONIZ DIST - SMA CCH"/>
    <s v="100050 / CD SUL LOG"/>
    <s v="240581 / ABRAO LIMA"/>
    <s v="CARRETA"/>
    <x v="0"/>
    <m/>
    <m/>
    <s v="25/04/2025"/>
    <x v="0"/>
    <m/>
    <n v="1"/>
    <m/>
    <m/>
    <x v="0"/>
    <x v="1"/>
  </r>
  <r>
    <n v="9768654"/>
    <x v="37"/>
    <x v="0"/>
    <s v="ONIZ DIST - CCH"/>
    <s v="100050 / CD SUL LOG"/>
    <s v="157378 / RAFAEL CON"/>
    <s v="VW/8.150 DELIVERY P"/>
    <x v="1"/>
    <s v="30/04/2025 06:00"/>
    <n v="60.09"/>
    <s v="30/04/2025"/>
    <x v="0"/>
    <s v="30/04/25 06:27"/>
    <n v="1"/>
    <n v="5578.07"/>
    <m/>
    <x v="2"/>
    <x v="0"/>
  </r>
  <r>
    <n v="9068991"/>
    <x v="37"/>
    <x v="0"/>
    <s v="ONIZ DIST - CCH"/>
    <s v="100050 / CD SUL LOG"/>
    <s v="157378 / RAFAEL CON"/>
    <s v="VW/8.150 DELIVERY P"/>
    <x v="1"/>
    <s v="10/04/2025 06:00"/>
    <n v="300"/>
    <s v="10/04/2025"/>
    <x v="0"/>
    <s v="11/04/25 14:47"/>
    <n v="1"/>
    <n v="32449.39"/>
    <m/>
    <x v="2"/>
    <x v="0"/>
  </r>
  <r>
    <n v="9830039"/>
    <x v="37"/>
    <x v="0"/>
    <s v="ONIZ DIST - CCH"/>
    <s v="100050 / CD SUL LOG"/>
    <s v="157378 / RAFAEL CON"/>
    <s v="VW/8.150 DELIVERY P"/>
    <x v="1"/>
    <s v="25/04/2025 06:00"/>
    <n v="300"/>
    <s v="28/04/2025"/>
    <x v="0"/>
    <s v="25/04/25 07:21"/>
    <n v="1"/>
    <n v="78406.61"/>
    <m/>
    <x v="2"/>
    <x v="0"/>
  </r>
  <r>
    <n v="5890705"/>
    <x v="37"/>
    <x v="0"/>
    <s v="ONIZ DIST - CCH"/>
    <s v="100050 / CD SUL LOG"/>
    <s v="266328 / FABIO GOME"/>
    <s v="CARRETA"/>
    <x v="0"/>
    <s v="13/02/2025 06:00"/>
    <n v="607.38"/>
    <s v="13/02/2025"/>
    <x v="0"/>
    <s v="12/02/25 23:22"/>
    <n v="1"/>
    <n v="208063"/>
    <m/>
    <x v="3"/>
    <x v="0"/>
  </r>
  <r>
    <n v="10132899"/>
    <x v="38"/>
    <x v="0"/>
    <s v="ONIZ DIST - CCH"/>
    <s v="100050 / CD SUL LOG"/>
    <s v="157378 / RAFAEL CON"/>
    <s v="VW/8.150 DELIVERY P"/>
    <x v="1"/>
    <s v="02/05/2025 06:00"/>
    <n v="300"/>
    <s v="02/05/2025"/>
    <x v="1"/>
    <s v="02/05/25 11:02"/>
    <n v="1"/>
    <n v="3872"/>
    <m/>
    <x v="4"/>
    <x v="0"/>
  </r>
  <r>
    <n v="9410543"/>
    <x v="39"/>
    <x v="0"/>
    <s v="ONIZ DIST - CCH"/>
    <s v="100050 / CD SUL LOG"/>
    <s v="157378 / RAFAEL CON"/>
    <s v="VW/8.150 DELIVERY P"/>
    <x v="1"/>
    <s v="17/04/2025 06:00"/>
    <n v="300"/>
    <s v="17/04/2025"/>
    <x v="0"/>
    <s v="17/04/25 09:13"/>
    <n v="1"/>
    <n v="5829.58"/>
    <m/>
    <x v="2"/>
    <x v="0"/>
  </r>
  <r>
    <n v="8639162"/>
    <x v="39"/>
    <x v="0"/>
    <s v="ONIZ DIST - CCH"/>
    <s v="100050 / CD SUL LOG"/>
    <s v="157378 / RAFAEL CON"/>
    <s v="VW/8.150 DELIVERY P"/>
    <x v="1"/>
    <s v="07/04/2025 06:00"/>
    <n v="300"/>
    <s v="07/04/2025"/>
    <x v="0"/>
    <m/>
    <n v="1"/>
    <m/>
    <m/>
    <x v="0"/>
    <x v="1"/>
  </r>
  <r>
    <n v="7037340"/>
    <x v="39"/>
    <x v="0"/>
    <s v="ONIZ DIST - CCH"/>
    <s v="100050 / CD SUL LOG"/>
    <s v="157378 / RAFAEL CON"/>
    <s v="VW/8.150 DELIVERY P"/>
    <x v="1"/>
    <s v="20/03/2025 06:00"/>
    <n v="325.60000000000002"/>
    <s v="20/03/2025"/>
    <x v="0"/>
    <s v="20/03/25 03:05"/>
    <n v="1"/>
    <n v="23263.8"/>
    <m/>
    <x v="1"/>
    <x v="0"/>
  </r>
  <r>
    <n v="8456879"/>
    <x v="39"/>
    <x v="0"/>
    <s v="ONIZ DIST - CCH"/>
    <s v="100050 / CD SUL LOG"/>
    <s v="157378 / RAFAEL CON"/>
    <s v="VW/8.150 DELIVERY P"/>
    <x v="1"/>
    <s v="04/04/2025 06:00"/>
    <n v="702.12"/>
    <s v="04/04/2025"/>
    <x v="0"/>
    <s v="03/04/25 14:46"/>
    <n v="1"/>
    <n v="21216.29"/>
    <m/>
    <x v="2"/>
    <x v="0"/>
  </r>
  <r>
    <n v="8416001"/>
    <x v="39"/>
    <x v="0"/>
    <s v="ONIZ DIST - CCH"/>
    <s v="100050 / CD SUL LOG"/>
    <s v="157378 / RAFAEL CON"/>
    <s v="VW/8.150 DELIVERY P"/>
    <x v="1"/>
    <s v="04/04/2025 06:00"/>
    <m/>
    <s v="04/04/2025"/>
    <x v="0"/>
    <s v="03/04/25 20:01"/>
    <n v="1"/>
    <m/>
    <m/>
    <x v="2"/>
    <x v="0"/>
  </r>
  <r>
    <n v="8413345"/>
    <x v="40"/>
    <x v="0"/>
    <s v="ONIZ DIST - CCH"/>
    <s v="100050 / CD SUL LOG"/>
    <s v="157378 / RAFAEL CON"/>
    <s v="VW/8.150 DELIVERY P"/>
    <x v="1"/>
    <s v="04/04/2025 06:00"/>
    <n v="446.73"/>
    <s v="04/04/2025"/>
    <x v="0"/>
    <s v="03/04/25 20:55"/>
    <n v="1"/>
    <n v="3531.04"/>
    <m/>
    <x v="2"/>
    <x v="0"/>
  </r>
  <r>
    <n v="4213311"/>
    <x v="40"/>
    <x v="0"/>
    <s v="ONIZ DIST - CCH"/>
    <s v="100050 / CD SUL LOG"/>
    <s v="240581 / ABRAO LIMA"/>
    <s v="VW/8.150 DELIVERY P"/>
    <x v="1"/>
    <m/>
    <n v="457.35"/>
    <s v="02/01/2025"/>
    <x v="0"/>
    <s v="30/12/24 21:15"/>
    <n v="2"/>
    <n v="21421.07"/>
    <m/>
    <x v="5"/>
    <x v="2"/>
  </r>
  <r>
    <n v="6298410"/>
    <x v="40"/>
    <x v="0"/>
    <s v="ONIZ DIST - CCH"/>
    <s v="100050 / CD SUL LOG"/>
    <s v="157378 / RAFAEL CON"/>
    <s v="VW/8.150 DELIVERY P"/>
    <x v="1"/>
    <m/>
    <n v="491.69"/>
    <s v="14/02/2025"/>
    <x v="0"/>
    <s v="15/02/25 01:36"/>
    <n v="13"/>
    <n v="30438.54"/>
    <m/>
    <x v="3"/>
    <x v="0"/>
  </r>
  <r>
    <n v="6198189"/>
    <x v="41"/>
    <x v="0"/>
    <s v="ONIZ DIST - CCH"/>
    <s v="100050 / CD SUL LOG"/>
    <s v="157378 / RAFAEL CON"/>
    <s v="VW/8.150 DELIVERY P"/>
    <x v="1"/>
    <s v="12/02/2025 06:00"/>
    <n v="482.32"/>
    <s v="12/02/2025"/>
    <x v="0"/>
    <s v="12/02/25 00:50"/>
    <n v="9"/>
    <n v="16496.05"/>
    <m/>
    <x v="3"/>
    <x v="0"/>
  </r>
  <r>
    <n v="7607579"/>
    <x v="41"/>
    <x v="0"/>
    <s v="ONIZ DIST - CCH"/>
    <s v="100050 / CD SUL LOG"/>
    <s v="176883 / RAFAEL AMA"/>
    <s v="VW/8.150 DELIVERY P"/>
    <x v="1"/>
    <s v="11/03/2025 00:00"/>
    <n v="491.07"/>
    <s v="12/03/2025"/>
    <x v="0"/>
    <s v="12/03/25 01:21"/>
    <n v="13"/>
    <n v="28304.28"/>
    <m/>
    <x v="1"/>
    <x v="0"/>
  </r>
  <r>
    <n v="8662290"/>
    <x v="41"/>
    <x v="0"/>
    <s v="ONIZ DIST - CCH"/>
    <s v="100050 / CD SUL LOG"/>
    <s v="157378 / RAFAEL CON"/>
    <s v="VW/8.150 DELIVERY P"/>
    <x v="1"/>
    <s v="02/04/2025 06:00"/>
    <n v="497.93"/>
    <s v="02/04/2025"/>
    <x v="0"/>
    <s v="02/04/25 07:04"/>
    <n v="10"/>
    <n v="28926.27"/>
    <m/>
    <x v="2"/>
    <x v="0"/>
  </r>
  <r>
    <n v="7397049"/>
    <x v="41"/>
    <x v="0"/>
    <s v="ONIZ DIST - CCH"/>
    <s v="100050 / CD SUL LOG"/>
    <s v="157378 / RAFAEL CON"/>
    <s v="VW/8.150 DELIVERY P"/>
    <x v="1"/>
    <s v="07/03/2025 00:00"/>
    <n v="540.39"/>
    <s v="10/03/2025"/>
    <x v="0"/>
    <s v="10/03/25 07:12"/>
    <n v="11"/>
    <n v="5627.89"/>
    <m/>
    <x v="1"/>
    <x v="0"/>
  </r>
  <r>
    <n v="10081131"/>
    <x v="41"/>
    <x v="0"/>
    <s v="ONIZ DIST - CCH"/>
    <s v="100050 / CD SUL LOG"/>
    <s v="240581 / ABRAO LIMA"/>
    <s v="VW/8.150 DELIVERY P"/>
    <x v="2"/>
    <s v="05/05/2025 06:00"/>
    <n v="282.37"/>
    <s v="05/05/2025"/>
    <x v="0"/>
    <s v="05/05/25 06:49"/>
    <n v="1"/>
    <n v="26210.6"/>
    <m/>
    <x v="4"/>
    <x v="0"/>
  </r>
  <r>
    <n v="9726725"/>
    <x v="41"/>
    <x v="0"/>
    <s v="ONIZ DIST - CCH"/>
    <s v="100050 / CD SUL LOG"/>
    <s v="240581 / ABRAO LIMA"/>
    <s v="VW/8.150 DELIVERY P"/>
    <x v="2"/>
    <s v="24/04/2025 06:00"/>
    <n v="1732.5"/>
    <s v="24/04/2025"/>
    <x v="0"/>
    <s v="24/04/25 01:49"/>
    <n v="1"/>
    <n v="824.01"/>
    <m/>
    <x v="2"/>
    <x v="0"/>
  </r>
  <r>
    <n v="9476062"/>
    <x v="41"/>
    <x v="0"/>
    <s v="ONIZ DIST - CCH"/>
    <s v="100050 / CD SUL LOG"/>
    <s v="240581 / ABRAO LIMA"/>
    <s v="VW/8.150 DELIVERY P"/>
    <x v="2"/>
    <s v="24/04/2025 06:00"/>
    <n v="1732.5"/>
    <s v="24/04/2025"/>
    <x v="0"/>
    <s v="24/04/25 01:50"/>
    <n v="1"/>
    <n v="8548.4699999999993"/>
    <m/>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BC5B0-A451-4C97-B61A-B7D449D567E4}" name="Entregas placa"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20:F146" firstHeaderRow="0" firstDataRow="1" firstDataCol="4" rowPageCount="2" colPageCount="1"/>
  <pivotFields count="18">
    <pivotField dataField="1" compact="0" outline="0" showAll="0"/>
    <pivotField axis="axisRow" compact="0" outline="0" showAll="0">
      <items count="43">
        <item x="0"/>
        <item x="1"/>
        <item x="2"/>
        <item x="3"/>
        <item x="4"/>
        <item x="5"/>
        <item x="7"/>
        <item x="8"/>
        <item x="9"/>
        <item x="10"/>
        <item x="11"/>
        <item x="12"/>
        <item x="13"/>
        <item x="14"/>
        <item x="15"/>
        <item x="16"/>
        <item x="17"/>
        <item x="18"/>
        <item x="19"/>
        <item x="20"/>
        <item x="21"/>
        <item x="22"/>
        <item x="6"/>
        <item x="23"/>
        <item x="24"/>
        <item x="25"/>
        <item x="26"/>
        <item x="27"/>
        <item x="28"/>
        <item x="29"/>
        <item x="30"/>
        <item x="31"/>
        <item x="32"/>
        <item x="33"/>
        <item x="34"/>
        <item x="35"/>
        <item x="36"/>
        <item x="37"/>
        <item x="38"/>
        <item x="39"/>
        <item x="40"/>
        <item x="41"/>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showAll="0">
      <items count="6">
        <item x="0"/>
        <item x="4"/>
        <item x="1"/>
        <item x="2"/>
        <item x="3"/>
        <item t="default"/>
      </items>
    </pivotField>
    <pivotField compact="0" outline="0" showAll="0"/>
    <pivotField compact="0" outline="0" showAll="0"/>
    <pivotField compact="0" outline="0" showAll="0"/>
    <pivotField axis="axisPage" compact="0" outline="0" multipleItemSelectionAllowed="1" showAll="0">
      <items count="6">
        <item h="1" x="4"/>
        <item h="1" x="3"/>
        <item x="1"/>
        <item h="1" x="2"/>
        <item x="0"/>
        <item t="default"/>
      </items>
    </pivotField>
    <pivotField compact="0" outline="0" showAll="0"/>
    <pivotField dataField="1" compact="0" outline="0" showAll="0"/>
    <pivotField compact="0" outline="0" showAll="0"/>
    <pivotField compact="0" outline="0" showAll="0"/>
    <pivotField axis="axisRow" compact="0" outline="0" showAll="0">
      <items count="7">
        <item x="0"/>
        <item x="3"/>
        <item x="1"/>
        <item x="2"/>
        <item x="4"/>
        <item x="5"/>
        <item t="default"/>
      </items>
    </pivotField>
    <pivotField axis="axisPage" compact="0" outline="0" multipleItemSelectionAllowed="1" showAll="0">
      <items count="4">
        <item h="1" x="1"/>
        <item h="1" x="2"/>
        <item x="0"/>
        <item t="default"/>
      </items>
    </pivotField>
  </pivotFields>
  <rowFields count="4">
    <field x="16"/>
    <field x="7"/>
    <field x="2"/>
    <field x="1"/>
  </rowFields>
  <rowItems count="126">
    <i>
      <x/>
      <x/>
      <x/>
      <x/>
    </i>
    <i t="default" r="2">
      <x/>
    </i>
    <i t="default" r="1">
      <x/>
    </i>
    <i r="1">
      <x v="1"/>
      <x/>
      <x v="20"/>
    </i>
    <i t="default" r="2">
      <x/>
    </i>
    <i t="default" r="1">
      <x v="1"/>
    </i>
    <i r="1">
      <x v="2"/>
      <x/>
      <x v="1"/>
    </i>
    <i r="3">
      <x v="2"/>
    </i>
    <i r="3">
      <x v="3"/>
    </i>
    <i r="3">
      <x v="6"/>
    </i>
    <i r="3">
      <x v="7"/>
    </i>
    <i r="3">
      <x v="9"/>
    </i>
    <i r="3">
      <x v="17"/>
    </i>
    <i r="3">
      <x v="26"/>
    </i>
    <i t="default" r="2">
      <x/>
    </i>
    <i t="default" r="1">
      <x v="2"/>
    </i>
    <i r="1">
      <x v="3"/>
      <x/>
      <x v="8"/>
    </i>
    <i r="3">
      <x v="30"/>
    </i>
    <i t="default" r="2">
      <x/>
    </i>
    <i t="default" r="1">
      <x v="3"/>
    </i>
    <i r="1">
      <x v="4"/>
      <x/>
      <x v="5"/>
    </i>
    <i r="3">
      <x v="6"/>
    </i>
    <i r="3">
      <x v="9"/>
    </i>
    <i r="3">
      <x v="14"/>
    </i>
    <i r="3">
      <x v="20"/>
    </i>
    <i r="3">
      <x v="31"/>
    </i>
    <i t="default" r="2">
      <x/>
    </i>
    <i t="default" r="1">
      <x v="4"/>
    </i>
    <i t="default">
      <x/>
    </i>
    <i>
      <x v="1"/>
      <x/>
      <x/>
      <x v="23"/>
    </i>
    <i r="3">
      <x v="37"/>
    </i>
    <i t="default" r="2">
      <x/>
    </i>
    <i t="default" r="1">
      <x/>
    </i>
    <i r="1">
      <x v="1"/>
      <x/>
      <x v="19"/>
    </i>
    <i r="3">
      <x v="21"/>
    </i>
    <i r="3">
      <x v="27"/>
    </i>
    <i t="default" r="2">
      <x/>
    </i>
    <i t="default" r="1">
      <x v="1"/>
    </i>
    <i r="1">
      <x v="2"/>
      <x/>
      <x v="1"/>
    </i>
    <i r="3">
      <x v="5"/>
    </i>
    <i r="3">
      <x v="6"/>
    </i>
    <i r="3">
      <x v="7"/>
    </i>
    <i r="3">
      <x v="12"/>
    </i>
    <i r="3">
      <x v="24"/>
    </i>
    <i r="3">
      <x v="26"/>
    </i>
    <i r="3">
      <x v="40"/>
    </i>
    <i r="3">
      <x v="41"/>
    </i>
    <i t="default" r="2">
      <x/>
    </i>
    <i t="default" r="1">
      <x v="2"/>
    </i>
    <i r="1">
      <x v="4"/>
      <x/>
      <x v="1"/>
    </i>
    <i r="3">
      <x v="15"/>
    </i>
    <i r="3">
      <x v="24"/>
    </i>
    <i r="3">
      <x v="28"/>
    </i>
    <i r="3">
      <x v="29"/>
    </i>
    <i r="3">
      <x v="30"/>
    </i>
    <i t="default" r="2">
      <x/>
    </i>
    <i t="default" r="1">
      <x v="4"/>
    </i>
    <i t="default">
      <x v="1"/>
    </i>
    <i>
      <x v="2"/>
      <x v="1"/>
      <x/>
      <x v="19"/>
    </i>
    <i r="3">
      <x v="28"/>
    </i>
    <i t="default" r="2">
      <x/>
    </i>
    <i t="default" r="1">
      <x v="1"/>
    </i>
    <i r="1">
      <x v="2"/>
      <x/>
      <x v="1"/>
    </i>
    <i r="3">
      <x v="2"/>
    </i>
    <i r="3">
      <x v="3"/>
    </i>
    <i r="3">
      <x v="4"/>
    </i>
    <i r="3">
      <x v="5"/>
    </i>
    <i r="3">
      <x v="13"/>
    </i>
    <i r="3">
      <x v="25"/>
    </i>
    <i r="3">
      <x v="26"/>
    </i>
    <i r="3">
      <x v="29"/>
    </i>
    <i r="3">
      <x v="32"/>
    </i>
    <i r="3">
      <x v="39"/>
    </i>
    <i r="3">
      <x v="41"/>
    </i>
    <i t="default" r="2">
      <x/>
    </i>
    <i t="default" r="1">
      <x v="2"/>
    </i>
    <i r="1">
      <x v="3"/>
      <x/>
      <x v="1"/>
    </i>
    <i r="3">
      <x v="13"/>
    </i>
    <i r="3">
      <x v="16"/>
    </i>
    <i r="3">
      <x v="30"/>
    </i>
    <i r="3">
      <x v="32"/>
    </i>
    <i t="default" r="2">
      <x/>
    </i>
    <i t="default" r="1">
      <x v="3"/>
    </i>
    <i t="default">
      <x v="2"/>
    </i>
    <i>
      <x v="3"/>
      <x/>
      <x/>
      <x v="22"/>
    </i>
    <i t="default" r="2">
      <x/>
    </i>
    <i t="default" r="1">
      <x/>
    </i>
    <i r="1">
      <x v="2"/>
      <x/>
      <x v="1"/>
    </i>
    <i r="3">
      <x v="3"/>
    </i>
    <i r="3">
      <x v="5"/>
    </i>
    <i r="3">
      <x v="10"/>
    </i>
    <i r="3">
      <x v="13"/>
    </i>
    <i r="3">
      <x v="14"/>
    </i>
    <i r="3">
      <x v="15"/>
    </i>
    <i r="3">
      <x v="25"/>
    </i>
    <i r="3">
      <x v="26"/>
    </i>
    <i r="3">
      <x v="37"/>
    </i>
    <i r="3">
      <x v="39"/>
    </i>
    <i r="3">
      <x v="40"/>
    </i>
    <i r="3">
      <x v="41"/>
    </i>
    <i t="default" r="2">
      <x/>
    </i>
    <i t="default" r="1">
      <x v="2"/>
    </i>
    <i r="1">
      <x v="3"/>
      <x/>
      <x v="2"/>
    </i>
    <i r="3">
      <x v="5"/>
    </i>
    <i r="3">
      <x v="41"/>
    </i>
    <i t="default" r="2">
      <x/>
    </i>
    <i t="default" r="1">
      <x v="3"/>
    </i>
    <i t="default">
      <x v="3"/>
    </i>
    <i>
      <x v="4"/>
      <x/>
      <x/>
      <x v="28"/>
    </i>
    <i t="default" r="2">
      <x/>
    </i>
    <i t="default" r="1">
      <x/>
    </i>
    <i r="1">
      <x v="1"/>
      <x/>
      <x v="28"/>
    </i>
    <i t="default" r="2">
      <x/>
    </i>
    <i t="default" r="1">
      <x v="1"/>
    </i>
    <i r="1">
      <x v="2"/>
      <x/>
      <x v="5"/>
    </i>
    <i r="3">
      <x v="11"/>
    </i>
    <i r="3">
      <x v="25"/>
    </i>
    <i r="3">
      <x v="26"/>
    </i>
    <i r="3">
      <x v="38"/>
    </i>
    <i t="default" r="2">
      <x/>
    </i>
    <i t="default" r="1">
      <x v="2"/>
    </i>
    <i r="1">
      <x v="3"/>
      <x/>
      <x v="41"/>
    </i>
    <i t="default" r="2">
      <x/>
    </i>
    <i t="default" r="1">
      <x v="3"/>
    </i>
    <i t="default">
      <x v="4"/>
    </i>
    <i t="grand">
      <x/>
    </i>
  </rowItems>
  <colFields count="1">
    <field x="-2"/>
  </colFields>
  <colItems count="2">
    <i>
      <x/>
    </i>
    <i i="1">
      <x v="1"/>
    </i>
  </colItems>
  <pageFields count="2">
    <pageField fld="11" hier="-1"/>
    <pageField fld="17" hier="-1"/>
  </pageFields>
  <dataFields count="2">
    <dataField name="Contagem de cd_carga" fld="0" subtotal="count" baseField="7" baseItem="0"/>
    <dataField name="Soma de qt_entregas" fld="13" baseField="0" baseItem="0"/>
  </data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06B4E3-BBC8-4549-8D71-C1E1440AA9D9}" name="Custo tipo despesa"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7">
  <location ref="G5:H11" firstHeaderRow="1" firstDataRow="1" firstDataCol="1" rowPageCount="2" colPageCount="1"/>
  <pivotFields count="38">
    <pivotField showAll="0"/>
    <pivotField showAll="0"/>
    <pivotField showAll="0"/>
    <pivotField axis="axisPage" multipleItemSelectionAllowed="1" showAll="0">
      <items count="9">
        <item x="3"/>
        <item m="1" x="5"/>
        <item m="1" x="6"/>
        <item x="0"/>
        <item x="2"/>
        <item x="4"/>
        <item x="1"/>
        <item m="1" x="7"/>
        <item t="default"/>
      </items>
    </pivotField>
    <pivotField showAll="0"/>
    <pivotField showAll="0"/>
    <pivotField showAll="0"/>
    <pivotField showAll="0"/>
    <pivotField showAll="0"/>
    <pivotField showAll="0"/>
    <pivotField showAll="0"/>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s>
  <rowFields count="1">
    <field x="13"/>
  </rowFields>
  <rowItems count="6">
    <i>
      <x/>
    </i>
    <i>
      <x v="1"/>
    </i>
    <i>
      <x v="3"/>
    </i>
    <i>
      <x v="4"/>
    </i>
    <i>
      <x v="2"/>
    </i>
    <i t="grand">
      <x/>
    </i>
  </rowItems>
  <colItems count="1">
    <i/>
  </colItems>
  <pageFields count="2">
    <pageField fld="3" hier="-1"/>
    <pageField fld="37" hier="-1"/>
  </pageFields>
  <dataFields count="1">
    <dataField name="Soma de vl_total" fld="22" baseField="0" baseItem="0" numFmtId="164"/>
  </dataFields>
  <formats count="2">
    <format dxfId="12">
      <pivotArea outline="0" collapsedLevelsAreSubtotals="1" fieldPosition="0"/>
    </format>
    <format dxfId="11">
      <pivotArea dataOnly="0" labelOnly="1" outline="0" axis="axisValues" fieldPosition="0"/>
    </format>
  </formats>
  <chartFormats count="30">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13" count="1" selected="0">
            <x v="0"/>
          </reference>
        </references>
      </pivotArea>
    </chartFormat>
    <chartFormat chart="25" format="9">
      <pivotArea type="data" outline="0" fieldPosition="0">
        <references count="2">
          <reference field="4294967294" count="1" selected="0">
            <x v="0"/>
          </reference>
          <reference field="13" count="1" selected="0">
            <x v="1"/>
          </reference>
        </references>
      </pivotArea>
    </chartFormat>
    <chartFormat chart="25" format="10">
      <pivotArea type="data" outline="0" fieldPosition="0">
        <references count="2">
          <reference field="4294967294" count="1" selected="0">
            <x v="0"/>
          </reference>
          <reference field="13" count="1" selected="0">
            <x v="2"/>
          </reference>
        </references>
      </pivotArea>
    </chartFormat>
    <chartFormat chart="25" format="11">
      <pivotArea type="data" outline="0" fieldPosition="0">
        <references count="2">
          <reference field="4294967294" count="1" selected="0">
            <x v="0"/>
          </reference>
          <reference field="13" count="1" selected="0">
            <x v="3"/>
          </reference>
        </references>
      </pivotArea>
    </chartFormat>
    <chartFormat chart="25" format="12">
      <pivotArea type="data" outline="0" fieldPosition="0">
        <references count="2">
          <reference field="4294967294" count="1" selected="0">
            <x v="0"/>
          </reference>
          <reference field="13" count="1" selected="0">
            <x v="4"/>
          </reference>
        </references>
      </pivotArea>
    </chartFormat>
    <chartFormat chart="30" format="19" series="1">
      <pivotArea type="data" outline="0" fieldPosition="0">
        <references count="1">
          <reference field="4294967294" count="1" selected="0">
            <x v="0"/>
          </reference>
        </references>
      </pivotArea>
    </chartFormat>
    <chartFormat chart="30" format="20">
      <pivotArea type="data" outline="0" fieldPosition="0">
        <references count="2">
          <reference field="4294967294" count="1" selected="0">
            <x v="0"/>
          </reference>
          <reference field="13" count="1" selected="0">
            <x v="1"/>
          </reference>
        </references>
      </pivotArea>
    </chartFormat>
    <chartFormat chart="30" format="21">
      <pivotArea type="data" outline="0" fieldPosition="0">
        <references count="2">
          <reference field="4294967294" count="1" selected="0">
            <x v="0"/>
          </reference>
          <reference field="13" count="1" selected="0">
            <x v="0"/>
          </reference>
        </references>
      </pivotArea>
    </chartFormat>
    <chartFormat chart="30" format="22">
      <pivotArea type="data" outline="0" fieldPosition="0">
        <references count="2">
          <reference field="4294967294" count="1" selected="0">
            <x v="0"/>
          </reference>
          <reference field="13" count="1" selected="0">
            <x v="3"/>
          </reference>
        </references>
      </pivotArea>
    </chartFormat>
    <chartFormat chart="30" format="23">
      <pivotArea type="data" outline="0" fieldPosition="0">
        <references count="2">
          <reference field="4294967294" count="1" selected="0">
            <x v="0"/>
          </reference>
          <reference field="13" count="1" selected="0">
            <x v="4"/>
          </reference>
        </references>
      </pivotArea>
    </chartFormat>
    <chartFormat chart="30" format="24">
      <pivotArea type="data" outline="0" fieldPosition="0">
        <references count="2">
          <reference field="4294967294" count="1" selected="0">
            <x v="0"/>
          </reference>
          <reference field="13" count="1" selected="0">
            <x v="2"/>
          </reference>
        </references>
      </pivotArea>
    </chartFormat>
    <chartFormat chart="31" format="25" series="1">
      <pivotArea type="data" outline="0" fieldPosition="0">
        <references count="1">
          <reference field="4294967294" count="1" selected="0">
            <x v="0"/>
          </reference>
        </references>
      </pivotArea>
    </chartFormat>
    <chartFormat chart="31" format="26">
      <pivotArea type="data" outline="0" fieldPosition="0">
        <references count="2">
          <reference field="4294967294" count="1" selected="0">
            <x v="0"/>
          </reference>
          <reference field="13" count="1" selected="0">
            <x v="1"/>
          </reference>
        </references>
      </pivotArea>
    </chartFormat>
    <chartFormat chart="31" format="27">
      <pivotArea type="data" outline="0" fieldPosition="0">
        <references count="2">
          <reference field="4294967294" count="1" selected="0">
            <x v="0"/>
          </reference>
          <reference field="13" count="1" selected="0">
            <x v="0"/>
          </reference>
        </references>
      </pivotArea>
    </chartFormat>
    <chartFormat chart="31" format="28">
      <pivotArea type="data" outline="0" fieldPosition="0">
        <references count="2">
          <reference field="4294967294" count="1" selected="0">
            <x v="0"/>
          </reference>
          <reference field="13" count="1" selected="0">
            <x v="3"/>
          </reference>
        </references>
      </pivotArea>
    </chartFormat>
    <chartFormat chart="31" format="29">
      <pivotArea type="data" outline="0" fieldPosition="0">
        <references count="2">
          <reference field="4294967294" count="1" selected="0">
            <x v="0"/>
          </reference>
          <reference field="13" count="1" selected="0">
            <x v="4"/>
          </reference>
        </references>
      </pivotArea>
    </chartFormat>
    <chartFormat chart="31" format="30">
      <pivotArea type="data" outline="0" fieldPosition="0">
        <references count="2">
          <reference field="4294967294" count="1" selected="0">
            <x v="0"/>
          </reference>
          <reference field="13" count="1" selected="0">
            <x v="2"/>
          </reference>
        </references>
      </pivotArea>
    </chartFormat>
    <chartFormat chart="35" format="1" series="1">
      <pivotArea type="data" outline="0" fieldPosition="0">
        <references count="1">
          <reference field="4294967294" count="1" selected="0">
            <x v="0"/>
          </reference>
        </references>
      </pivotArea>
    </chartFormat>
    <chartFormat chart="35" format="2">
      <pivotArea type="data" outline="0" fieldPosition="0">
        <references count="2">
          <reference field="4294967294" count="1" selected="0">
            <x v="0"/>
          </reference>
          <reference field="13" count="1" selected="0">
            <x v="1"/>
          </reference>
        </references>
      </pivotArea>
    </chartFormat>
    <chartFormat chart="35" format="3">
      <pivotArea type="data" outline="0" fieldPosition="0">
        <references count="2">
          <reference field="4294967294" count="1" selected="0">
            <x v="0"/>
          </reference>
          <reference field="13" count="1" selected="0">
            <x v="0"/>
          </reference>
        </references>
      </pivotArea>
    </chartFormat>
    <chartFormat chart="35" format="4">
      <pivotArea type="data" outline="0" fieldPosition="0">
        <references count="2">
          <reference field="4294967294" count="1" selected="0">
            <x v="0"/>
          </reference>
          <reference field="13" count="1" selected="0">
            <x v="3"/>
          </reference>
        </references>
      </pivotArea>
    </chartFormat>
    <chartFormat chart="35" format="5">
      <pivotArea type="data" outline="0" fieldPosition="0">
        <references count="2">
          <reference field="4294967294" count="1" selected="0">
            <x v="0"/>
          </reference>
          <reference field="13" count="1" selected="0">
            <x v="4"/>
          </reference>
        </references>
      </pivotArea>
    </chartFormat>
    <chartFormat chart="35" format="6">
      <pivotArea type="data" outline="0" fieldPosition="0">
        <references count="2">
          <reference field="4294967294" count="1" selected="0">
            <x v="0"/>
          </reference>
          <reference field="13" count="1" selected="0">
            <x v="2"/>
          </reference>
        </references>
      </pivotArea>
    </chartFormat>
    <chartFormat chart="36" format="7" series="1">
      <pivotArea type="data" outline="0" fieldPosition="0">
        <references count="1">
          <reference field="4294967294" count="1" selected="0">
            <x v="0"/>
          </reference>
        </references>
      </pivotArea>
    </chartFormat>
    <chartFormat chart="36" format="8">
      <pivotArea type="data" outline="0" fieldPosition="0">
        <references count="2">
          <reference field="4294967294" count="1" selected="0">
            <x v="0"/>
          </reference>
          <reference field="13" count="1" selected="0">
            <x v="1"/>
          </reference>
        </references>
      </pivotArea>
    </chartFormat>
    <chartFormat chart="36" format="9">
      <pivotArea type="data" outline="0" fieldPosition="0">
        <references count="2">
          <reference field="4294967294" count="1" selected="0">
            <x v="0"/>
          </reference>
          <reference field="13" count="1" selected="0">
            <x v="0"/>
          </reference>
        </references>
      </pivotArea>
    </chartFormat>
    <chartFormat chart="36" format="10">
      <pivotArea type="data" outline="0" fieldPosition="0">
        <references count="2">
          <reference field="4294967294" count="1" selected="0">
            <x v="0"/>
          </reference>
          <reference field="13" count="1" selected="0">
            <x v="3"/>
          </reference>
        </references>
      </pivotArea>
    </chartFormat>
    <chartFormat chart="36" format="11">
      <pivotArea type="data" outline="0" fieldPosition="0">
        <references count="2">
          <reference field="4294967294" count="1" selected="0">
            <x v="0"/>
          </reference>
          <reference field="13" count="1" selected="0">
            <x v="4"/>
          </reference>
        </references>
      </pivotArea>
    </chartFormat>
    <chartFormat chart="36" format="12">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811553-1A67-4221-9A6F-67EE19308690}" name="Custo tipo veículo"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4">
  <location ref="A3:B7"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6">
        <item m="1" x="4"/>
        <item x="0"/>
        <item x="2"/>
        <item x="1"/>
        <item m="1" x="3"/>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3">
        <item h="1" x="1"/>
        <item x="0"/>
        <item t="default"/>
      </items>
    </pivotField>
  </pivotFields>
  <rowFields count="1">
    <field x="35"/>
  </rowFields>
  <rowItems count="4">
    <i>
      <x v="2"/>
    </i>
    <i>
      <x v="1"/>
    </i>
    <i>
      <x v="3"/>
    </i>
    <i t="grand">
      <x/>
    </i>
  </rowItems>
  <colItems count="1">
    <i/>
  </colItems>
  <pageFields count="1">
    <pageField fld="37" hier="-1"/>
  </pageFields>
  <dataFields count="1">
    <dataField name="Soma de vl_total" fld="22" baseField="0" baseItem="0" numFmtId="164"/>
  </dataFields>
  <formats count="2">
    <format dxfId="14">
      <pivotArea outline="0" collapsedLevelsAreSubtotals="1" fieldPosition="0"/>
    </format>
    <format dxfId="13">
      <pivotArea dataOnly="0" labelOnly="1" outline="0" axis="axisValues" fieldPosition="0"/>
    </format>
  </formats>
  <chartFormats count="3">
    <chartFormat chart="6"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473367-2354-45A9-9FEC-0B739733EF93}" name="Tabela dinâmica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M2:M15" firstHeaderRow="1" firstDataRow="1" firstDataCol="1"/>
  <pivotFields count="1">
    <pivotField axis="axisRow" showAll="0">
      <items count="13">
        <item x="0"/>
        <item x="1"/>
        <item x="2"/>
        <item x="3"/>
        <item x="4"/>
        <item x="5"/>
        <item x="6"/>
        <item x="7"/>
        <item x="8"/>
        <item x="9"/>
        <item x="10"/>
        <item x="11"/>
        <item t="default"/>
      </items>
    </pivotField>
  </pivotFields>
  <rowFields count="1">
    <field x="0"/>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FA0AC1-8FF0-43F0-B427-49F80378C8B2}" name="Custo placa"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5">
  <location ref="D3:E9" firstHeaderRow="1" firstDataRow="1" firstDataCol="1" rowPageCount="1" colPageCount="1"/>
  <pivotFields count="38">
    <pivotField showAll="0"/>
    <pivotField showAll="0"/>
    <pivotField showAll="0"/>
    <pivotField axis="axisRow" showAll="0" sortType="descending">
      <items count="9">
        <item x="3"/>
        <item m="1" x="5"/>
        <item m="1" x="6"/>
        <item x="0"/>
        <item x="2"/>
        <item x="4"/>
        <item x="1"/>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s>
  <rowFields count="1">
    <field x="3"/>
  </rowFields>
  <rowItems count="6">
    <i>
      <x v="4"/>
    </i>
    <i>
      <x v="3"/>
    </i>
    <i>
      <x/>
    </i>
    <i>
      <x v="6"/>
    </i>
    <i>
      <x v="5"/>
    </i>
    <i t="grand">
      <x/>
    </i>
  </rowItems>
  <colItems count="1">
    <i/>
  </colItems>
  <pageFields count="1">
    <pageField fld="37" hier="-1"/>
  </pageFields>
  <dataFields count="1">
    <dataField name="Soma de vl_total" fld="22" baseField="0" baseItem="0" numFmtId="164"/>
  </dataFields>
  <formats count="2">
    <format dxfId="16">
      <pivotArea outline="0" collapsedLevelsAreSubtotals="1" fieldPosition="0"/>
    </format>
    <format dxfId="15">
      <pivotArea dataOnly="0" labelOnly="1" outline="0" axis="axisValues" fieldPosition="0"/>
    </format>
  </formats>
  <chartFormats count="3">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EB95A3-67B6-404F-8CE9-CD5B4FD25F21}" name="Meses" displayName="Meses" ref="A1:A13" totalsRowShown="0" headerRowDxfId="10" dataDxfId="9">
  <autoFilter ref="A1:A13" xr:uid="{9EEB95A3-67B6-404F-8CE9-CD5B4FD25F21}"/>
  <tableColumns count="1">
    <tableColumn id="1" xr3:uid="{C6080209-659A-4967-B48C-B81740832BBE}" name="Mês"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00924B-3447-44F1-BBDC-53E856006D88}" name="Tabela2" displayName="Tabela2" ref="B2:C12" totalsRowShown="0">
  <autoFilter ref="B2:C12" xr:uid="{F800924B-3447-44F1-BBDC-53E856006D88}"/>
  <tableColumns count="2">
    <tableColumn id="1" xr3:uid="{F6403199-7841-4772-AB7E-F64A977A7CAA}" name="Placa" dataDxfId="7"/>
    <tableColumn id="2" xr3:uid="{4F9EDE4A-AC3B-47E9-8040-B8047D1C08B1}" name="Tip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025FCD-7291-42F9-B086-61CFA79C22B6}" name="Custos" displayName="Custos" ref="A1:AL375" totalsRowShown="0">
  <autoFilter ref="A1:AL375" xr:uid="{0E025FCD-7291-42F9-B086-61CFA79C22B6}"/>
  <tableColumns count="38">
    <tableColumn id="1" xr3:uid="{4DA5D99E-8FD5-4BDD-A864-F284DFEAE1DC}" name="cd_veiculo"/>
    <tableColumn id="2" xr3:uid="{1377B3D5-D7B9-4EB8-A7EE-F60E22EC1E9F}" name="ds_veiculo"/>
    <tableColumn id="3" xr3:uid="{F74473B3-D13C-492F-94A4-EA2DA250FB01}" name="nr_frota"/>
    <tableColumn id="4" xr3:uid="{233F96D0-7AFB-4688-BA58-FEFE26A6E41F}" name="ds_placa"/>
    <tableColumn id="5" xr3:uid="{7CAC6127-4190-4217-9A47-F0645A6F77ED}" name="nr_chassi"/>
    <tableColumn id="6" xr3:uid="{39AC7133-731D-4F20-8C05-92F4687045B0}" name="nr_ano"/>
    <tableColumn id="7" xr3:uid="{B58FEF21-9D18-428A-98A5-41834B31F7D4}" name="cd_pessoa"/>
    <tableColumn id="8" xr3:uid="{E0B0DBCD-6EA6-4328-89B9-699D7C3B6595}" name="cd_caixa"/>
    <tableColumn id="9" xr3:uid="{F31A171A-E571-4767-A523-B8D5637CF980}" name="cd_unidade"/>
    <tableColumn id="10" xr3:uid="{E6253584-ABA1-4FDA-86B3-DD0D81733CC9}" name="nm_unidade"/>
    <tableColumn id="11" xr3:uid="{E87B5F5A-EBBE-401D-9FDA-A6EC3567420D}" name="cd_centro_custo"/>
    <tableColumn id="12" xr3:uid="{6CB4A160-0F4B-4E23-8136-56F9372DBE48}" name="nm_centro_custo"/>
    <tableColumn id="13" xr3:uid="{5D451536-0B86-4AB9-B7A4-9148212443D4}" name="cd_historico"/>
    <tableColumn id="14" xr3:uid="{28E0CF51-195E-4902-9714-58C62D44CC7D}" name="nm_historico"/>
    <tableColumn id="15" xr3:uid="{0297A800-9DEB-4A58-91EB-4FDB5944DBA1}" name="dt_documento"/>
    <tableColumn id="16" xr3:uid="{1A92E0CA-7F8D-4AF3-8868-A20D4A5F3BE2}" name="id_semana"/>
    <tableColumn id="17" xr3:uid="{890587F1-0845-482C-925E-7794409012A5}" name="ds_complemento"/>
    <tableColumn id="18" xr3:uid="{6A26975A-FAAE-480D-BA4E-1F680C13C2DF}" name="vl_kilometro"/>
    <tableColumn id="19" xr3:uid="{87A46AEB-2C91-4626-84EA-39CB0BD0448B}" name="cd_pessoa_filial"/>
    <tableColumn id="20" xr3:uid="{AE3F281A-7319-43BB-BF34-A19FD04505E4}" name="nm_pessoa_filial"/>
    <tableColumn id="21" xr3:uid="{18A701DA-0AC6-4917-BC89-E3CA3F3C0150}" name="qt_produto"/>
    <tableColumn id="22" xr3:uid="{A2DA4F4D-CCF7-4951-A2DD-3B2E5E8B79CB}" name="ds_especificacao"/>
    <tableColumn id="23" xr3:uid="{1FAA2E05-03C1-4B62-8104-F2B71AE96CFE}" name="vl_total"/>
    <tableColumn id="24" xr3:uid="{CC97E57D-BAA1-4208-AA71-A50292464650}" name="vl_unitario"/>
    <tableColumn id="25" xr3:uid="{5B492036-EDE6-4C29-A4A0-AFA7366222B9}" name="vl_participacao"/>
    <tableColumn id="26" xr3:uid="{17F4234C-5963-46D2-A44A-E5BAD102B471}" name="vl_capacidade_peso"/>
    <tableColumn id="27" xr3:uid="{6CC9C8AA-46D9-40F9-B36F-3B64F1A2E2B1}" name="vl_rendimento_km"/>
    <tableColumn id="28" xr3:uid="{E838D56E-8516-423F-B7C1-389C8AC41D05}" name="vl_rendimento_entrega"/>
    <tableColumn id="29" xr3:uid="{A635B5A4-A118-43D3-8766-ECFBCB6CA699}" name="vl_rendimento_peso"/>
    <tableColumn id="30" xr3:uid="{76F2C9A8-B181-42CC-9055-0344031C6A8C}" name="vl_capacidade_volume"/>
    <tableColumn id="31" xr3:uid="{7A965A9B-1932-4A4C-9DE6-A22FFB4C3C6A}" name="cd_pessoa_motorista"/>
    <tableColumn id="32" xr3:uid="{15A2147F-EED0-4F5A-B2C7-C61780509B6B}" name="nm_pessoa_motorista"/>
    <tableColumn id="33" xr3:uid="{6511FD81-4192-4AC5-9F73-271206981FCF}" name="cd_fornecedor"/>
    <tableColumn id="34" xr3:uid="{B3919CA1-9018-4E8F-8CDA-C4FB85CC38F7}" name="nm_fornecedor"/>
    <tableColumn id="35" xr3:uid="{8BEF44C9-55A9-4A95-A747-4D12012D02E9}" name="cd_carga"/>
    <tableColumn id="37" xr3:uid="{FA10CD1D-86DC-4B32-BE0E-5620DD98041F}" name="tipo_veiculo" dataDxfId="6"/>
    <tableColumn id="39" xr3:uid="{AABA0EAB-41AC-49F5-90FE-3907340F010A}" name="Mês" dataDxfId="5">
      <calculatedColumnFormula>PROPER(TEXT(Custos[[#This Row],[dt_documento]],"MMMM"))</calculatedColumnFormula>
    </tableColumn>
    <tableColumn id="40" xr3:uid="{923B9350-3494-4F5C-BFA5-DC6B89A421F4}" name="Ano" dataDxfId="4">
      <calculatedColumnFormula>TEXT(Custos[[#This Row],[dt_documento]],"AAAA")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94AEA4-F48D-4DDB-A5A0-242F379B0EBF}" name="Entregas" displayName="Entregas" ref="A1:S421" totalsRowShown="0">
  <autoFilter ref="A1:S421" xr:uid="{3D94AEA4-F48D-4DDB-A5A0-242F379B0EBF}"/>
  <tableColumns count="19">
    <tableColumn id="1" xr3:uid="{3A4076D2-C301-4153-8AC6-F2C508336074}" name="cd_carga"/>
    <tableColumn id="2" xr3:uid="{882292C5-D577-42E3-BF1D-A802853E20BE}" name="ds_rota"/>
    <tableColumn id="3" xr3:uid="{393288DA-704B-4A84-9F1B-D5D32F3A7F8D}" name="nm_filial"/>
    <tableColumn id="4" xr3:uid="{1BBC08C2-E7A8-4BE1-A08F-7768B0CE27E5}" name="nm_pessoa_trans"/>
    <tableColumn id="5" xr3:uid="{79FBBC45-AF15-442C-B56F-39472B009531}" name="nm_pessoa_motora"/>
    <tableColumn id="6" xr3:uid="{B766AB57-894A-4BE9-89C8-1D5685BEBD7E}" name="ds_veiculo"/>
    <tableColumn id="7" xr3:uid="{025D13D0-1ACB-4D8C-80C6-19CD3A7EC574}" name="ds_placa"/>
    <tableColumn id="8" xr3:uid="{0CFD8160-42C1-4CB5-B4E2-63B9DF3721B0}" name="dt_carregamento"/>
    <tableColumn id="9" xr3:uid="{13969D6B-F35B-4536-A708-55E4DFF5426C}" name="vl_frete"/>
    <tableColumn id="10" xr3:uid="{B1408AA5-8E0A-4461-BA7E-4F2EE1D26A30}" name="dt_saida"/>
    <tableColumn id="11" xr3:uid="{3FDCB94C-6999-4258-AC8B-B28A6FB5F93B}" name="id_status"/>
    <tableColumn id="12" xr3:uid="{43F85F03-ED62-4F81-A9C8-52BF29181A23}" name="dt_expedicao"/>
    <tableColumn id="13" xr3:uid="{7006897B-82EE-4F3B-BE26-E43BCACF2BCB}" name="qt_entregas"/>
    <tableColumn id="14" xr3:uid="{B4EF2953-53E6-4124-9D7C-5159487A614E}" name="vl_financeiro"/>
    <tableColumn id="15" xr3:uid="{736C8C0B-E547-4409-9515-7B06EAF85117}" name="ds_observacao_carregamento"/>
    <tableColumn id="17" xr3:uid="{643E0B5A-6A62-436D-9373-FE6CBE84598F}" name="Mês" dataDxfId="3">
      <calculatedColumnFormula>TEXT(Entregas[[#This Row],[dt_saida]],"MMMM")</calculatedColumnFormula>
    </tableColumn>
    <tableColumn id="18" xr3:uid="{58BBB46E-F7B8-4ED2-9F4A-8E788D92876A}" name="Ano" dataDxfId="2">
      <calculatedColumnFormula>TEXT(Entregas[[#This Row],[dt_saida]],"AAAA")</calculatedColumnFormula>
    </tableColumn>
    <tableColumn id="20" xr3:uid="{D332D6DC-767D-49F1-8117-1FB0B9525011}" name="Rota_fmt" dataDxfId="1">
      <calculatedColumnFormula>IFERROR(LEFT(Entregas[[#This Row],[ds_rota]],FIND("-",Entregas[[#This Row],[ds_rota]])-1),Entregas[[#This Row],[ds_rota]])</calculatedColumnFormula>
    </tableColumn>
    <tableColumn id="19" xr3:uid="{F64E6341-6C1A-4EF1-BEDA-F8D53BCD0ED6}" name="Tipo entrega" dataDxfId="0">
      <calculatedColumnFormula>IFERROR(IF(FIND("TRANSBORDO",Entregas[[#This Row],[Rota_fmt]])=1,"Transbordo","Entregas"), "Entregas")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68BC-2E33-4C2F-939F-8DC14193FB8E}">
  <dimension ref="A1:Z54"/>
  <sheetViews>
    <sheetView showGridLines="0" showRowColHeaders="0" zoomScale="80" zoomScaleNormal="80" workbookViewId="0">
      <selection activeCell="C28" sqref="C28"/>
    </sheetView>
  </sheetViews>
  <sheetFormatPr defaultColWidth="0" defaultRowHeight="12.5" zeroHeight="1" x14ac:dyDescent="0.25"/>
  <cols>
    <col min="1" max="1" width="6.90625" style="6" customWidth="1"/>
    <col min="2" max="26" width="8.7265625" style="6" customWidth="1"/>
    <col min="27" max="16384" width="8.7265625" style="6" hidden="1"/>
  </cols>
  <sheetData>
    <row r="1" spans="24:24" x14ac:dyDescent="0.25"/>
    <row r="2" spans="24:24" x14ac:dyDescent="0.25"/>
    <row r="3" spans="24:24" x14ac:dyDescent="0.25"/>
    <row r="4" spans="24:24" x14ac:dyDescent="0.25"/>
    <row r="5" spans="24:24" x14ac:dyDescent="0.25"/>
    <row r="6" spans="24:24" x14ac:dyDescent="0.25">
      <c r="X6" s="7"/>
    </row>
    <row r="7" spans="24:24" x14ac:dyDescent="0.25"/>
    <row r="8" spans="24:24" x14ac:dyDescent="0.25"/>
    <row r="9" spans="24:24" x14ac:dyDescent="0.25"/>
    <row r="10" spans="24:24" x14ac:dyDescent="0.25"/>
    <row r="11" spans="24:24" x14ac:dyDescent="0.25"/>
    <row r="12" spans="24:24" x14ac:dyDescent="0.25"/>
    <row r="13" spans="24:24" x14ac:dyDescent="0.25"/>
    <row r="14" spans="24:24" x14ac:dyDescent="0.25"/>
    <row r="15" spans="24:24" x14ac:dyDescent="0.25"/>
    <row r="16" spans="24:24"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sheetData>
  <sheetProtection autoFilter="0" pivotTables="0"/>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00EC-6F68-4F71-A7CE-3AC3BA8F0E0C}">
  <dimension ref="A1:M7987"/>
  <sheetViews>
    <sheetView showGridLines="0" topLeftCell="A6" workbookViewId="0">
      <selection activeCell="C28" sqref="C28"/>
    </sheetView>
  </sheetViews>
  <sheetFormatPr defaultRowHeight="12.5" x14ac:dyDescent="0.25"/>
  <cols>
    <col min="1" max="1" width="19.6328125" bestFit="1" customWidth="1"/>
    <col min="2" max="2" width="15.1796875" style="4" bestFit="1" customWidth="1"/>
    <col min="3" max="3" width="18.36328125" bestFit="1" customWidth="1"/>
    <col min="4" max="4" width="22.7265625" bestFit="1" customWidth="1"/>
    <col min="5" max="5" width="19.7265625" style="4" bestFit="1" customWidth="1"/>
    <col min="6" max="6" width="18.26953125" bestFit="1" customWidth="1"/>
    <col min="7" max="7" width="30.26953125" bestFit="1" customWidth="1"/>
    <col min="8" max="8" width="15.1796875" style="4" bestFit="1" customWidth="1"/>
    <col min="9" max="9" width="25.1796875" bestFit="1" customWidth="1"/>
    <col min="10" max="10" width="18.81640625" bestFit="1" customWidth="1"/>
    <col min="11" max="11" width="13.81640625" bestFit="1" customWidth="1"/>
    <col min="12" max="12" width="21.26953125" bestFit="1" customWidth="1"/>
    <col min="13" max="13" width="17.7265625" bestFit="1" customWidth="1"/>
  </cols>
  <sheetData>
    <row r="1" spans="1:13" x14ac:dyDescent="0.25">
      <c r="A1" s="2" t="s">
        <v>413</v>
      </c>
      <c r="B1" t="s">
        <v>414</v>
      </c>
      <c r="D1" s="2" t="s">
        <v>413</v>
      </c>
      <c r="E1" t="s">
        <v>414</v>
      </c>
    </row>
    <row r="2" spans="1:13" ht="14" x14ac:dyDescent="0.3">
      <c r="A2" s="15" t="s">
        <v>146</v>
      </c>
      <c r="B2" s="16"/>
      <c r="D2" s="15" t="s">
        <v>147</v>
      </c>
      <c r="E2" s="15"/>
      <c r="G2" s="17" t="s">
        <v>3</v>
      </c>
      <c r="H2" s="18" t="s">
        <v>148</v>
      </c>
      <c r="I2" s="5"/>
      <c r="J2" s="5" t="s">
        <v>680</v>
      </c>
      <c r="K2" s="11">
        <f>SUBTOTAL(9,Custos[vl_total])</f>
        <v>530402.88</v>
      </c>
      <c r="L2" s="5"/>
      <c r="M2" s="2" t="s">
        <v>144</v>
      </c>
    </row>
    <row r="3" spans="1:13" x14ac:dyDescent="0.25">
      <c r="A3" s="2" t="s">
        <v>144</v>
      </c>
      <c r="B3" s="4" t="s">
        <v>143</v>
      </c>
      <c r="D3" s="2" t="s">
        <v>144</v>
      </c>
      <c r="E3" s="4" t="s">
        <v>143</v>
      </c>
      <c r="G3" s="2" t="s">
        <v>413</v>
      </c>
      <c r="H3" t="s">
        <v>414</v>
      </c>
      <c r="M3" s="3" t="s">
        <v>509</v>
      </c>
    </row>
    <row r="4" spans="1:13" ht="14" x14ac:dyDescent="0.3">
      <c r="A4" s="3" t="s">
        <v>141</v>
      </c>
      <c r="B4" s="4">
        <v>168792.93000000002</v>
      </c>
      <c r="D4" s="3" t="s">
        <v>55</v>
      </c>
      <c r="E4" s="4">
        <v>111301.17</v>
      </c>
      <c r="G4" s="5"/>
      <c r="H4" s="5"/>
      <c r="M4" s="3" t="s">
        <v>511</v>
      </c>
    </row>
    <row r="5" spans="1:13" x14ac:dyDescent="0.25">
      <c r="A5" s="3" t="s">
        <v>140</v>
      </c>
      <c r="B5" s="4">
        <v>168124.86000000004</v>
      </c>
      <c r="D5" s="3" t="s">
        <v>111</v>
      </c>
      <c r="E5" s="4">
        <v>99941.96</v>
      </c>
      <c r="G5" s="2" t="s">
        <v>144</v>
      </c>
      <c r="H5" s="4" t="s">
        <v>143</v>
      </c>
      <c r="M5" s="3" t="s">
        <v>513</v>
      </c>
    </row>
    <row r="6" spans="1:13" x14ac:dyDescent="0.25">
      <c r="A6" s="3" t="s">
        <v>142</v>
      </c>
      <c r="B6" s="4">
        <v>59917.139999999992</v>
      </c>
      <c r="D6" s="3" t="s">
        <v>119</v>
      </c>
      <c r="E6" s="4">
        <v>68182.900000000009</v>
      </c>
      <c r="G6" s="3" t="s">
        <v>58</v>
      </c>
      <c r="H6" s="4">
        <v>212994.10000000003</v>
      </c>
      <c r="M6" s="3" t="s">
        <v>515</v>
      </c>
    </row>
    <row r="7" spans="1:13" x14ac:dyDescent="0.25">
      <c r="A7" s="3" t="s">
        <v>145</v>
      </c>
      <c r="B7" s="4">
        <v>396834.93000000005</v>
      </c>
      <c r="D7" s="3" t="s">
        <v>89</v>
      </c>
      <c r="E7" s="4">
        <v>59917.139999999992</v>
      </c>
      <c r="G7" s="3" t="s">
        <v>47</v>
      </c>
      <c r="H7" s="4">
        <v>174359.37000000002</v>
      </c>
      <c r="M7" s="3" t="s">
        <v>517</v>
      </c>
    </row>
    <row r="8" spans="1:13" x14ac:dyDescent="0.25">
      <c r="B8"/>
      <c r="D8" s="3" t="s">
        <v>77</v>
      </c>
      <c r="E8" s="4">
        <v>57491.759999999995</v>
      </c>
      <c r="G8" s="3" t="s">
        <v>76</v>
      </c>
      <c r="H8" s="4">
        <v>5728.54</v>
      </c>
      <c r="M8" s="3" t="s">
        <v>681</v>
      </c>
    </row>
    <row r="9" spans="1:13" x14ac:dyDescent="0.25">
      <c r="B9"/>
      <c r="D9" s="3" t="s">
        <v>145</v>
      </c>
      <c r="E9" s="4">
        <v>396834.93000000005</v>
      </c>
      <c r="G9" s="3" t="s">
        <v>70</v>
      </c>
      <c r="H9" s="4">
        <v>2550.9499999999998</v>
      </c>
      <c r="M9" s="3" t="s">
        <v>682</v>
      </c>
    </row>
    <row r="10" spans="1:13" x14ac:dyDescent="0.25">
      <c r="E10"/>
      <c r="G10" s="3" t="s">
        <v>39</v>
      </c>
      <c r="H10" s="4">
        <v>1201.97</v>
      </c>
      <c r="M10" s="3" t="s">
        <v>683</v>
      </c>
    </row>
    <row r="11" spans="1:13" x14ac:dyDescent="0.25">
      <c r="E11"/>
      <c r="G11" s="3" t="s">
        <v>145</v>
      </c>
      <c r="H11" s="4">
        <v>396834.93000000005</v>
      </c>
      <c r="M11" s="3" t="s">
        <v>684</v>
      </c>
    </row>
    <row r="12" spans="1:13" x14ac:dyDescent="0.25">
      <c r="E12"/>
      <c r="H12"/>
      <c r="M12" s="3" t="s">
        <v>685</v>
      </c>
    </row>
    <row r="13" spans="1:13" x14ac:dyDescent="0.25">
      <c r="H13"/>
      <c r="M13" s="3" t="s">
        <v>686</v>
      </c>
    </row>
    <row r="14" spans="1:13" x14ac:dyDescent="0.25">
      <c r="H14"/>
      <c r="M14" s="3" t="s">
        <v>519</v>
      </c>
    </row>
    <row r="15" spans="1:13" ht="12.5" customHeight="1" x14ac:dyDescent="0.25">
      <c r="A15" s="19" t="s">
        <v>520</v>
      </c>
      <c r="B15" s="19"/>
      <c r="C15" s="19"/>
      <c r="D15" s="19"/>
      <c r="E15" s="19"/>
      <c r="F15" s="19"/>
      <c r="H15"/>
      <c r="M15" s="3" t="s">
        <v>145</v>
      </c>
    </row>
    <row r="16" spans="1:13" ht="12.5" customHeight="1" x14ac:dyDescent="0.25">
      <c r="A16" s="19"/>
      <c r="B16" s="19"/>
      <c r="C16" s="19"/>
      <c r="D16" s="19"/>
      <c r="E16" s="19"/>
      <c r="F16" s="19"/>
      <c r="H16"/>
    </row>
    <row r="17" spans="1:8" ht="12.5" customHeight="1" x14ac:dyDescent="0.25">
      <c r="A17" s="2" t="s">
        <v>152</v>
      </c>
      <c r="B17" t="s">
        <v>411</v>
      </c>
      <c r="C17" s="10"/>
      <c r="D17" s="10"/>
      <c r="E17" s="10"/>
      <c r="F17" s="10"/>
      <c r="H17"/>
    </row>
    <row r="18" spans="1:8" x14ac:dyDescent="0.25">
      <c r="A18" s="17" t="s">
        <v>413</v>
      </c>
      <c r="B18" s="18" t="s">
        <v>414</v>
      </c>
      <c r="C18" s="8"/>
      <c r="D18" s="8"/>
      <c r="E18" s="9"/>
      <c r="F18" s="8"/>
      <c r="H18"/>
    </row>
    <row r="19" spans="1:8" x14ac:dyDescent="0.25">
      <c r="A19" s="8"/>
      <c r="B19" s="8"/>
      <c r="C19" s="8"/>
      <c r="D19" s="8"/>
      <c r="E19" s="9"/>
      <c r="F19" s="8"/>
      <c r="H19"/>
    </row>
    <row r="20" spans="1:8" x14ac:dyDescent="0.25">
      <c r="A20" s="2" t="s">
        <v>405</v>
      </c>
      <c r="B20" s="2" t="s">
        <v>3</v>
      </c>
      <c r="C20" s="2" t="s">
        <v>506</v>
      </c>
      <c r="D20" s="2" t="s">
        <v>149</v>
      </c>
      <c r="E20" t="s">
        <v>406</v>
      </c>
      <c r="F20" t="s">
        <v>415</v>
      </c>
      <c r="H20"/>
    </row>
    <row r="21" spans="1:8" x14ac:dyDescent="0.25">
      <c r="A21" t="s">
        <v>509</v>
      </c>
      <c r="B21" t="s">
        <v>119</v>
      </c>
      <c r="C21" t="s">
        <v>507</v>
      </c>
      <c r="D21" t="s">
        <v>493</v>
      </c>
      <c r="E21">
        <v>1</v>
      </c>
      <c r="F21">
        <v>1</v>
      </c>
      <c r="H21"/>
    </row>
    <row r="22" spans="1:8" x14ac:dyDescent="0.25">
      <c r="B22"/>
      <c r="C22" t="s">
        <v>508</v>
      </c>
      <c r="E22">
        <v>1</v>
      </c>
      <c r="F22">
        <v>1</v>
      </c>
      <c r="H22"/>
    </row>
    <row r="23" spans="1:8" x14ac:dyDescent="0.25">
      <c r="B23" t="s">
        <v>410</v>
      </c>
      <c r="E23">
        <v>1</v>
      </c>
      <c r="F23">
        <v>1</v>
      </c>
      <c r="H23"/>
    </row>
    <row r="24" spans="1:8" x14ac:dyDescent="0.25">
      <c r="B24" t="s">
        <v>111</v>
      </c>
      <c r="C24" t="s">
        <v>507</v>
      </c>
      <c r="D24" t="s">
        <v>495</v>
      </c>
      <c r="E24">
        <v>1</v>
      </c>
      <c r="F24">
        <v>1</v>
      </c>
      <c r="H24"/>
    </row>
    <row r="25" spans="1:8" x14ac:dyDescent="0.25">
      <c r="B25"/>
      <c r="C25" t="s">
        <v>508</v>
      </c>
      <c r="E25">
        <v>1</v>
      </c>
      <c r="F25">
        <v>1</v>
      </c>
      <c r="H25"/>
    </row>
    <row r="26" spans="1:8" x14ac:dyDescent="0.25">
      <c r="B26" t="s">
        <v>412</v>
      </c>
      <c r="E26">
        <v>1</v>
      </c>
      <c r="F26">
        <v>1</v>
      </c>
      <c r="H26"/>
    </row>
    <row r="27" spans="1:8" x14ac:dyDescent="0.25">
      <c r="B27" t="s">
        <v>55</v>
      </c>
      <c r="C27" t="s">
        <v>507</v>
      </c>
      <c r="D27" t="s">
        <v>166</v>
      </c>
      <c r="E27">
        <v>5</v>
      </c>
      <c r="F27">
        <v>19</v>
      </c>
      <c r="H27"/>
    </row>
    <row r="28" spans="1:8" x14ac:dyDescent="0.25">
      <c r="B28"/>
      <c r="D28" t="s">
        <v>192</v>
      </c>
      <c r="E28">
        <v>1</v>
      </c>
      <c r="F28">
        <v>1</v>
      </c>
      <c r="H28"/>
    </row>
    <row r="29" spans="1:8" x14ac:dyDescent="0.25">
      <c r="B29"/>
      <c r="D29" t="s">
        <v>194</v>
      </c>
      <c r="E29">
        <v>1</v>
      </c>
      <c r="F29">
        <v>4</v>
      </c>
      <c r="H29"/>
    </row>
    <row r="30" spans="1:8" x14ac:dyDescent="0.25">
      <c r="B30"/>
      <c r="D30" t="s">
        <v>184</v>
      </c>
      <c r="E30">
        <v>1</v>
      </c>
      <c r="F30">
        <v>1</v>
      </c>
      <c r="H30"/>
    </row>
    <row r="31" spans="1:8" x14ac:dyDescent="0.25">
      <c r="B31"/>
      <c r="D31" t="s">
        <v>186</v>
      </c>
      <c r="E31">
        <v>1</v>
      </c>
      <c r="F31">
        <v>1</v>
      </c>
      <c r="H31"/>
    </row>
    <row r="32" spans="1:8" x14ac:dyDescent="0.25">
      <c r="B32"/>
      <c r="D32" t="s">
        <v>163</v>
      </c>
      <c r="E32">
        <v>2</v>
      </c>
      <c r="F32">
        <v>2</v>
      </c>
      <c r="H32"/>
    </row>
    <row r="33" spans="2:8" x14ac:dyDescent="0.25">
      <c r="B33"/>
      <c r="D33" t="s">
        <v>182</v>
      </c>
      <c r="E33">
        <v>2</v>
      </c>
      <c r="F33">
        <v>2</v>
      </c>
      <c r="H33"/>
    </row>
    <row r="34" spans="2:8" x14ac:dyDescent="0.25">
      <c r="B34"/>
      <c r="D34" t="s">
        <v>170</v>
      </c>
      <c r="E34">
        <v>2</v>
      </c>
      <c r="F34">
        <v>2</v>
      </c>
      <c r="H34"/>
    </row>
    <row r="35" spans="2:8" x14ac:dyDescent="0.25">
      <c r="B35"/>
      <c r="C35" t="s">
        <v>508</v>
      </c>
      <c r="E35">
        <v>15</v>
      </c>
      <c r="F35">
        <v>32</v>
      </c>
    </row>
    <row r="36" spans="2:8" x14ac:dyDescent="0.25">
      <c r="B36" t="s">
        <v>407</v>
      </c>
      <c r="E36">
        <v>15</v>
      </c>
      <c r="F36">
        <v>32</v>
      </c>
    </row>
    <row r="37" spans="2:8" x14ac:dyDescent="0.25">
      <c r="B37" t="s">
        <v>77</v>
      </c>
      <c r="C37" t="s">
        <v>507</v>
      </c>
      <c r="D37" t="s">
        <v>199</v>
      </c>
      <c r="E37">
        <v>1</v>
      </c>
      <c r="F37">
        <v>8</v>
      </c>
    </row>
    <row r="38" spans="2:8" x14ac:dyDescent="0.25">
      <c r="B38"/>
      <c r="D38" t="s">
        <v>180</v>
      </c>
      <c r="E38">
        <v>1</v>
      </c>
      <c r="F38">
        <v>1</v>
      </c>
    </row>
    <row r="39" spans="2:8" x14ac:dyDescent="0.25">
      <c r="B39"/>
      <c r="C39" t="s">
        <v>508</v>
      </c>
      <c r="E39">
        <v>2</v>
      </c>
      <c r="F39">
        <v>9</v>
      </c>
    </row>
    <row r="40" spans="2:8" x14ac:dyDescent="0.25">
      <c r="B40" t="s">
        <v>408</v>
      </c>
      <c r="E40">
        <v>2</v>
      </c>
      <c r="F40">
        <v>9</v>
      </c>
    </row>
    <row r="41" spans="2:8" x14ac:dyDescent="0.25">
      <c r="B41" t="s">
        <v>89</v>
      </c>
      <c r="C41" t="s">
        <v>507</v>
      </c>
      <c r="D41" t="s">
        <v>168</v>
      </c>
      <c r="E41">
        <v>2</v>
      </c>
      <c r="F41">
        <v>2</v>
      </c>
    </row>
    <row r="42" spans="2:8" x14ac:dyDescent="0.25">
      <c r="B42"/>
      <c r="D42" t="s">
        <v>184</v>
      </c>
      <c r="E42">
        <v>1</v>
      </c>
      <c r="F42">
        <v>2</v>
      </c>
    </row>
    <row r="43" spans="2:8" x14ac:dyDescent="0.25">
      <c r="B43"/>
      <c r="D43" t="s">
        <v>163</v>
      </c>
      <c r="E43">
        <v>2</v>
      </c>
      <c r="F43">
        <v>2</v>
      </c>
    </row>
    <row r="44" spans="2:8" x14ac:dyDescent="0.25">
      <c r="B44"/>
      <c r="D44" t="s">
        <v>179</v>
      </c>
      <c r="E44">
        <v>3</v>
      </c>
      <c r="F44">
        <v>3</v>
      </c>
    </row>
    <row r="45" spans="2:8" x14ac:dyDescent="0.25">
      <c r="B45"/>
      <c r="D45" t="s">
        <v>495</v>
      </c>
      <c r="E45">
        <v>1</v>
      </c>
      <c r="F45">
        <v>1</v>
      </c>
    </row>
    <row r="46" spans="2:8" x14ac:dyDescent="0.25">
      <c r="B46"/>
      <c r="D46" t="s">
        <v>213</v>
      </c>
      <c r="E46">
        <v>1</v>
      </c>
      <c r="F46">
        <v>1</v>
      </c>
    </row>
    <row r="47" spans="2:8" x14ac:dyDescent="0.25">
      <c r="B47"/>
      <c r="C47" t="s">
        <v>508</v>
      </c>
      <c r="E47">
        <v>10</v>
      </c>
      <c r="F47">
        <v>11</v>
      </c>
    </row>
    <row r="48" spans="2:8" x14ac:dyDescent="0.25">
      <c r="B48" t="s">
        <v>409</v>
      </c>
      <c r="E48">
        <v>10</v>
      </c>
      <c r="F48">
        <v>11</v>
      </c>
    </row>
    <row r="49" spans="1:6" x14ac:dyDescent="0.25">
      <c r="A49" t="s">
        <v>510</v>
      </c>
      <c r="B49"/>
      <c r="E49">
        <v>29</v>
      </c>
      <c r="F49">
        <v>54</v>
      </c>
    </row>
    <row r="50" spans="1:6" x14ac:dyDescent="0.25">
      <c r="A50" t="s">
        <v>511</v>
      </c>
      <c r="B50" t="s">
        <v>119</v>
      </c>
      <c r="C50" t="s">
        <v>507</v>
      </c>
      <c r="D50" t="s">
        <v>504</v>
      </c>
      <c r="E50">
        <v>1</v>
      </c>
      <c r="F50">
        <v>1</v>
      </c>
    </row>
    <row r="51" spans="1:6" x14ac:dyDescent="0.25">
      <c r="B51"/>
      <c r="D51" t="s">
        <v>177</v>
      </c>
      <c r="E51">
        <v>1</v>
      </c>
      <c r="F51">
        <v>1</v>
      </c>
    </row>
    <row r="52" spans="1:6" x14ac:dyDescent="0.25">
      <c r="B52"/>
      <c r="C52" t="s">
        <v>508</v>
      </c>
      <c r="E52">
        <v>2</v>
      </c>
      <c r="F52">
        <v>2</v>
      </c>
    </row>
    <row r="53" spans="1:6" x14ac:dyDescent="0.25">
      <c r="B53" t="s">
        <v>410</v>
      </c>
      <c r="E53">
        <v>2</v>
      </c>
      <c r="F53">
        <v>2</v>
      </c>
    </row>
    <row r="54" spans="1:6" x14ac:dyDescent="0.25">
      <c r="B54" t="s">
        <v>111</v>
      </c>
      <c r="C54" t="s">
        <v>507</v>
      </c>
      <c r="D54" t="s">
        <v>220</v>
      </c>
      <c r="E54">
        <v>1</v>
      </c>
      <c r="F54">
        <v>1</v>
      </c>
    </row>
    <row r="55" spans="1:6" x14ac:dyDescent="0.25">
      <c r="B55"/>
      <c r="D55" t="s">
        <v>247</v>
      </c>
      <c r="E55">
        <v>1</v>
      </c>
      <c r="F55">
        <v>1</v>
      </c>
    </row>
    <row r="56" spans="1:6" x14ac:dyDescent="0.25">
      <c r="B56"/>
      <c r="D56" t="s">
        <v>398</v>
      </c>
      <c r="E56">
        <v>1</v>
      </c>
      <c r="F56">
        <v>1</v>
      </c>
    </row>
    <row r="57" spans="1:6" x14ac:dyDescent="0.25">
      <c r="B57"/>
      <c r="C57" t="s">
        <v>508</v>
      </c>
      <c r="E57">
        <v>3</v>
      </c>
      <c r="F57">
        <v>3</v>
      </c>
    </row>
    <row r="58" spans="1:6" x14ac:dyDescent="0.25">
      <c r="B58" t="s">
        <v>412</v>
      </c>
      <c r="E58">
        <v>3</v>
      </c>
      <c r="F58">
        <v>3</v>
      </c>
    </row>
    <row r="59" spans="1:6" x14ac:dyDescent="0.25">
      <c r="B59" t="s">
        <v>55</v>
      </c>
      <c r="C59" t="s">
        <v>507</v>
      </c>
      <c r="D59" t="s">
        <v>166</v>
      </c>
      <c r="E59">
        <v>1</v>
      </c>
      <c r="F59">
        <v>1</v>
      </c>
    </row>
    <row r="60" spans="1:6" x14ac:dyDescent="0.25">
      <c r="B60"/>
      <c r="D60" t="s">
        <v>168</v>
      </c>
      <c r="E60">
        <v>3</v>
      </c>
      <c r="F60">
        <v>11</v>
      </c>
    </row>
    <row r="61" spans="1:6" x14ac:dyDescent="0.25">
      <c r="B61"/>
      <c r="D61" t="s">
        <v>184</v>
      </c>
      <c r="E61">
        <v>1</v>
      </c>
      <c r="F61">
        <v>1</v>
      </c>
    </row>
    <row r="62" spans="1:6" x14ac:dyDescent="0.25">
      <c r="B62"/>
      <c r="D62" t="s">
        <v>186</v>
      </c>
      <c r="E62">
        <v>1</v>
      </c>
      <c r="F62">
        <v>1</v>
      </c>
    </row>
    <row r="63" spans="1:6" x14ac:dyDescent="0.25">
      <c r="B63"/>
      <c r="D63" t="s">
        <v>183</v>
      </c>
      <c r="E63">
        <v>1</v>
      </c>
      <c r="F63">
        <v>1</v>
      </c>
    </row>
    <row r="64" spans="1:6" x14ac:dyDescent="0.25">
      <c r="B64"/>
      <c r="D64" t="s">
        <v>240</v>
      </c>
      <c r="E64">
        <v>1</v>
      </c>
      <c r="F64">
        <v>1</v>
      </c>
    </row>
    <row r="65" spans="1:6" x14ac:dyDescent="0.25">
      <c r="B65"/>
      <c r="D65" t="s">
        <v>170</v>
      </c>
      <c r="E65">
        <v>1</v>
      </c>
      <c r="F65">
        <v>2</v>
      </c>
    </row>
    <row r="66" spans="1:6" x14ac:dyDescent="0.25">
      <c r="B66"/>
      <c r="D66" t="s">
        <v>197</v>
      </c>
      <c r="E66">
        <v>1</v>
      </c>
      <c r="F66">
        <v>13</v>
      </c>
    </row>
    <row r="67" spans="1:6" x14ac:dyDescent="0.25">
      <c r="B67"/>
      <c r="D67" t="s">
        <v>219</v>
      </c>
      <c r="E67">
        <v>1</v>
      </c>
      <c r="F67">
        <v>9</v>
      </c>
    </row>
    <row r="68" spans="1:6" x14ac:dyDescent="0.25">
      <c r="B68"/>
      <c r="C68" t="s">
        <v>508</v>
      </c>
      <c r="E68">
        <v>11</v>
      </c>
      <c r="F68">
        <v>40</v>
      </c>
    </row>
    <row r="69" spans="1:6" x14ac:dyDescent="0.25">
      <c r="B69" t="s">
        <v>407</v>
      </c>
      <c r="E69">
        <v>11</v>
      </c>
      <c r="F69">
        <v>40</v>
      </c>
    </row>
    <row r="70" spans="1:6" x14ac:dyDescent="0.25">
      <c r="B70" t="s">
        <v>89</v>
      </c>
      <c r="C70" t="s">
        <v>507</v>
      </c>
      <c r="D70" t="s">
        <v>166</v>
      </c>
      <c r="E70">
        <v>1</v>
      </c>
      <c r="F70">
        <v>1</v>
      </c>
    </row>
    <row r="71" spans="1:6" x14ac:dyDescent="0.25">
      <c r="B71"/>
      <c r="D71" t="s">
        <v>171</v>
      </c>
      <c r="E71">
        <v>1</v>
      </c>
      <c r="F71">
        <v>25</v>
      </c>
    </row>
    <row r="72" spans="1:6" x14ac:dyDescent="0.25">
      <c r="B72"/>
      <c r="D72" t="s">
        <v>240</v>
      </c>
      <c r="E72">
        <v>1</v>
      </c>
      <c r="F72">
        <v>1</v>
      </c>
    </row>
    <row r="73" spans="1:6" x14ac:dyDescent="0.25">
      <c r="B73"/>
      <c r="D73" t="s">
        <v>176</v>
      </c>
      <c r="E73">
        <v>1</v>
      </c>
      <c r="F73">
        <v>1</v>
      </c>
    </row>
    <row r="74" spans="1:6" x14ac:dyDescent="0.25">
      <c r="B74"/>
      <c r="D74" t="s">
        <v>190</v>
      </c>
      <c r="E74">
        <v>1</v>
      </c>
      <c r="F74">
        <v>8</v>
      </c>
    </row>
    <row r="75" spans="1:6" x14ac:dyDescent="0.25">
      <c r="B75"/>
      <c r="D75" t="s">
        <v>180</v>
      </c>
      <c r="E75">
        <v>1</v>
      </c>
      <c r="F75">
        <v>1</v>
      </c>
    </row>
    <row r="76" spans="1:6" x14ac:dyDescent="0.25">
      <c r="B76"/>
      <c r="C76" t="s">
        <v>508</v>
      </c>
      <c r="E76">
        <v>6</v>
      </c>
      <c r="F76">
        <v>37</v>
      </c>
    </row>
    <row r="77" spans="1:6" x14ac:dyDescent="0.25">
      <c r="B77" t="s">
        <v>409</v>
      </c>
      <c r="E77">
        <v>6</v>
      </c>
      <c r="F77">
        <v>37</v>
      </c>
    </row>
    <row r="78" spans="1:6" x14ac:dyDescent="0.25">
      <c r="A78" t="s">
        <v>512</v>
      </c>
      <c r="B78"/>
      <c r="E78">
        <v>22</v>
      </c>
      <c r="F78">
        <v>82</v>
      </c>
    </row>
    <row r="79" spans="1:6" x14ac:dyDescent="0.25">
      <c r="A79" t="s">
        <v>513</v>
      </c>
      <c r="B79" t="s">
        <v>111</v>
      </c>
      <c r="C79" t="s">
        <v>507</v>
      </c>
      <c r="D79" t="s">
        <v>220</v>
      </c>
      <c r="E79">
        <v>1</v>
      </c>
      <c r="F79">
        <v>1</v>
      </c>
    </row>
    <row r="80" spans="1:6" x14ac:dyDescent="0.25">
      <c r="B80"/>
      <c r="D80" t="s">
        <v>176</v>
      </c>
      <c r="E80">
        <v>1</v>
      </c>
      <c r="F80">
        <v>1</v>
      </c>
    </row>
    <row r="81" spans="2:6" x14ac:dyDescent="0.25">
      <c r="B81"/>
      <c r="C81" t="s">
        <v>508</v>
      </c>
      <c r="E81">
        <v>2</v>
      </c>
      <c r="F81">
        <v>2</v>
      </c>
    </row>
    <row r="82" spans="2:6" x14ac:dyDescent="0.25">
      <c r="B82" t="s">
        <v>412</v>
      </c>
      <c r="E82">
        <v>2</v>
      </c>
      <c r="F82">
        <v>2</v>
      </c>
    </row>
    <row r="83" spans="2:6" x14ac:dyDescent="0.25">
      <c r="B83" t="s">
        <v>55</v>
      </c>
      <c r="C83" t="s">
        <v>507</v>
      </c>
      <c r="D83" t="s">
        <v>166</v>
      </c>
      <c r="E83">
        <v>4</v>
      </c>
      <c r="F83">
        <v>11</v>
      </c>
    </row>
    <row r="84" spans="2:6" x14ac:dyDescent="0.25">
      <c r="B84"/>
      <c r="D84" t="s">
        <v>192</v>
      </c>
      <c r="E84">
        <v>2</v>
      </c>
      <c r="F84">
        <v>3</v>
      </c>
    </row>
    <row r="85" spans="2:6" x14ac:dyDescent="0.25">
      <c r="B85"/>
      <c r="D85" t="s">
        <v>194</v>
      </c>
      <c r="E85">
        <v>2</v>
      </c>
      <c r="F85">
        <v>2</v>
      </c>
    </row>
    <row r="86" spans="2:6" x14ac:dyDescent="0.25">
      <c r="B86"/>
      <c r="D86" t="s">
        <v>217</v>
      </c>
      <c r="E86">
        <v>2</v>
      </c>
      <c r="F86">
        <v>3</v>
      </c>
    </row>
    <row r="87" spans="2:6" x14ac:dyDescent="0.25">
      <c r="B87"/>
      <c r="D87" t="s">
        <v>168</v>
      </c>
      <c r="E87">
        <v>1</v>
      </c>
      <c r="F87">
        <v>3</v>
      </c>
    </row>
    <row r="88" spans="2:6" x14ac:dyDescent="0.25">
      <c r="B88"/>
      <c r="D88" t="s">
        <v>444</v>
      </c>
      <c r="E88">
        <v>3</v>
      </c>
      <c r="F88">
        <v>3</v>
      </c>
    </row>
    <row r="89" spans="2:6" x14ac:dyDescent="0.25">
      <c r="B89"/>
      <c r="D89" t="s">
        <v>173</v>
      </c>
      <c r="E89">
        <v>2</v>
      </c>
      <c r="F89">
        <v>2</v>
      </c>
    </row>
    <row r="90" spans="2:6" x14ac:dyDescent="0.25">
      <c r="B90"/>
      <c r="D90" t="s">
        <v>170</v>
      </c>
      <c r="E90">
        <v>1</v>
      </c>
      <c r="F90">
        <v>5</v>
      </c>
    </row>
    <row r="91" spans="2:6" x14ac:dyDescent="0.25">
      <c r="B91"/>
      <c r="D91" t="s">
        <v>190</v>
      </c>
      <c r="E91">
        <v>2</v>
      </c>
      <c r="F91">
        <v>6</v>
      </c>
    </row>
    <row r="92" spans="2:6" x14ac:dyDescent="0.25">
      <c r="B92"/>
      <c r="D92" t="s">
        <v>456</v>
      </c>
      <c r="E92">
        <v>2</v>
      </c>
      <c r="F92">
        <v>2</v>
      </c>
    </row>
    <row r="93" spans="2:6" x14ac:dyDescent="0.25">
      <c r="B93"/>
      <c r="D93" t="s">
        <v>187</v>
      </c>
      <c r="E93">
        <v>1</v>
      </c>
      <c r="F93">
        <v>1</v>
      </c>
    </row>
    <row r="94" spans="2:6" x14ac:dyDescent="0.25">
      <c r="B94"/>
      <c r="D94" t="s">
        <v>219</v>
      </c>
      <c r="E94">
        <v>2</v>
      </c>
      <c r="F94">
        <v>24</v>
      </c>
    </row>
    <row r="95" spans="2:6" x14ac:dyDescent="0.25">
      <c r="B95"/>
      <c r="C95" t="s">
        <v>508</v>
      </c>
      <c r="E95">
        <v>24</v>
      </c>
      <c r="F95">
        <v>65</v>
      </c>
    </row>
    <row r="96" spans="2:6" x14ac:dyDescent="0.25">
      <c r="B96" t="s">
        <v>407</v>
      </c>
      <c r="E96">
        <v>24</v>
      </c>
      <c r="F96">
        <v>65</v>
      </c>
    </row>
    <row r="97" spans="1:6" x14ac:dyDescent="0.25">
      <c r="B97" t="s">
        <v>77</v>
      </c>
      <c r="C97" t="s">
        <v>507</v>
      </c>
      <c r="D97" t="s">
        <v>166</v>
      </c>
      <c r="E97">
        <v>1</v>
      </c>
      <c r="F97">
        <v>1</v>
      </c>
    </row>
    <row r="98" spans="1:6" x14ac:dyDescent="0.25">
      <c r="B98"/>
      <c r="D98" t="s">
        <v>444</v>
      </c>
      <c r="E98">
        <v>3</v>
      </c>
      <c r="F98">
        <v>3</v>
      </c>
    </row>
    <row r="99" spans="1:6" x14ac:dyDescent="0.25">
      <c r="B99"/>
      <c r="D99" t="s">
        <v>297</v>
      </c>
      <c r="E99">
        <v>1</v>
      </c>
      <c r="F99">
        <v>1</v>
      </c>
    </row>
    <row r="100" spans="1:6" x14ac:dyDescent="0.25">
      <c r="B100"/>
      <c r="D100" t="s">
        <v>180</v>
      </c>
      <c r="E100">
        <v>1</v>
      </c>
      <c r="F100">
        <v>1</v>
      </c>
    </row>
    <row r="101" spans="1:6" x14ac:dyDescent="0.25">
      <c r="B101"/>
      <c r="D101" t="s">
        <v>456</v>
      </c>
      <c r="E101">
        <v>1</v>
      </c>
      <c r="F101">
        <v>1</v>
      </c>
    </row>
    <row r="102" spans="1:6" x14ac:dyDescent="0.25">
      <c r="B102"/>
      <c r="C102" t="s">
        <v>508</v>
      </c>
      <c r="E102">
        <v>7</v>
      </c>
      <c r="F102">
        <v>7</v>
      </c>
    </row>
    <row r="103" spans="1:6" x14ac:dyDescent="0.25">
      <c r="B103" t="s">
        <v>408</v>
      </c>
      <c r="E103">
        <v>7</v>
      </c>
      <c r="F103">
        <v>7</v>
      </c>
    </row>
    <row r="104" spans="1:6" x14ac:dyDescent="0.25">
      <c r="A104" t="s">
        <v>514</v>
      </c>
      <c r="B104"/>
      <c r="E104">
        <v>33</v>
      </c>
      <c r="F104">
        <v>74</v>
      </c>
    </row>
    <row r="105" spans="1:6" x14ac:dyDescent="0.25">
      <c r="A105" t="s">
        <v>515</v>
      </c>
      <c r="B105" t="s">
        <v>119</v>
      </c>
      <c r="C105" t="s">
        <v>507</v>
      </c>
      <c r="D105" t="s">
        <v>336</v>
      </c>
      <c r="E105">
        <v>1</v>
      </c>
      <c r="F105">
        <v>1</v>
      </c>
    </row>
    <row r="106" spans="1:6" x14ac:dyDescent="0.25">
      <c r="B106"/>
      <c r="C106" t="s">
        <v>508</v>
      </c>
      <c r="E106">
        <v>1</v>
      </c>
      <c r="F106">
        <v>1</v>
      </c>
    </row>
    <row r="107" spans="1:6" x14ac:dyDescent="0.25">
      <c r="B107" t="s">
        <v>410</v>
      </c>
      <c r="E107">
        <v>1</v>
      </c>
      <c r="F107">
        <v>1</v>
      </c>
    </row>
    <row r="108" spans="1:6" x14ac:dyDescent="0.25">
      <c r="B108" t="s">
        <v>55</v>
      </c>
      <c r="C108" t="s">
        <v>507</v>
      </c>
      <c r="D108" t="s">
        <v>166</v>
      </c>
      <c r="E108">
        <v>3</v>
      </c>
      <c r="F108">
        <v>3</v>
      </c>
    </row>
    <row r="109" spans="1:6" x14ac:dyDescent="0.25">
      <c r="B109"/>
      <c r="D109" t="s">
        <v>194</v>
      </c>
      <c r="E109">
        <v>1</v>
      </c>
      <c r="F109">
        <v>2</v>
      </c>
    </row>
    <row r="110" spans="1:6" x14ac:dyDescent="0.25">
      <c r="B110"/>
      <c r="D110" t="s">
        <v>168</v>
      </c>
      <c r="E110">
        <v>5</v>
      </c>
      <c r="F110">
        <v>10</v>
      </c>
    </row>
    <row r="111" spans="1:6" x14ac:dyDescent="0.25">
      <c r="B111"/>
      <c r="D111" t="s">
        <v>174</v>
      </c>
      <c r="E111">
        <v>3</v>
      </c>
      <c r="F111">
        <v>23</v>
      </c>
    </row>
    <row r="112" spans="1:6" x14ac:dyDescent="0.25">
      <c r="B112"/>
      <c r="D112" t="s">
        <v>444</v>
      </c>
      <c r="E112">
        <v>1</v>
      </c>
      <c r="F112">
        <v>12</v>
      </c>
    </row>
    <row r="113" spans="1:6" x14ac:dyDescent="0.25">
      <c r="B113"/>
      <c r="D113" t="s">
        <v>179</v>
      </c>
      <c r="E113">
        <v>1</v>
      </c>
      <c r="F113">
        <v>8</v>
      </c>
    </row>
    <row r="114" spans="1:6" x14ac:dyDescent="0.25">
      <c r="B114"/>
      <c r="D114" t="s">
        <v>171</v>
      </c>
      <c r="E114">
        <v>1</v>
      </c>
      <c r="F114">
        <v>9</v>
      </c>
    </row>
    <row r="115" spans="1:6" x14ac:dyDescent="0.25">
      <c r="B115"/>
      <c r="D115" t="s">
        <v>173</v>
      </c>
      <c r="E115">
        <v>1</v>
      </c>
      <c r="F115">
        <v>1</v>
      </c>
    </row>
    <row r="116" spans="1:6" x14ac:dyDescent="0.25">
      <c r="B116"/>
      <c r="D116" t="s">
        <v>170</v>
      </c>
      <c r="E116">
        <v>4</v>
      </c>
      <c r="F116">
        <v>19</v>
      </c>
    </row>
    <row r="117" spans="1:6" x14ac:dyDescent="0.25">
      <c r="B117"/>
      <c r="D117" t="s">
        <v>177</v>
      </c>
      <c r="E117">
        <v>3</v>
      </c>
      <c r="F117">
        <v>3</v>
      </c>
    </row>
    <row r="118" spans="1:6" x14ac:dyDescent="0.25">
      <c r="B118"/>
      <c r="D118" t="s">
        <v>187</v>
      </c>
      <c r="E118">
        <v>3</v>
      </c>
      <c r="F118">
        <v>3</v>
      </c>
    </row>
    <row r="119" spans="1:6" x14ac:dyDescent="0.25">
      <c r="B119"/>
      <c r="D119" t="s">
        <v>197</v>
      </c>
      <c r="E119">
        <v>1</v>
      </c>
      <c r="F119">
        <v>1</v>
      </c>
    </row>
    <row r="120" spans="1:6" x14ac:dyDescent="0.25">
      <c r="B120"/>
      <c r="D120" t="s">
        <v>219</v>
      </c>
      <c r="E120">
        <v>1</v>
      </c>
      <c r="F120">
        <v>10</v>
      </c>
    </row>
    <row r="121" spans="1:6" x14ac:dyDescent="0.25">
      <c r="B121"/>
      <c r="C121" t="s">
        <v>508</v>
      </c>
      <c r="E121">
        <v>28</v>
      </c>
      <c r="F121">
        <v>104</v>
      </c>
    </row>
    <row r="122" spans="1:6" x14ac:dyDescent="0.25">
      <c r="B122" t="s">
        <v>407</v>
      </c>
      <c r="E122">
        <v>28</v>
      </c>
      <c r="F122">
        <v>104</v>
      </c>
    </row>
    <row r="123" spans="1:6" x14ac:dyDescent="0.25">
      <c r="B123" t="s">
        <v>77</v>
      </c>
      <c r="C123" t="s">
        <v>507</v>
      </c>
      <c r="D123" t="s">
        <v>192</v>
      </c>
      <c r="E123">
        <v>2</v>
      </c>
      <c r="F123">
        <v>2</v>
      </c>
    </row>
    <row r="124" spans="1:6" x14ac:dyDescent="0.25">
      <c r="B124"/>
      <c r="D124" t="s">
        <v>168</v>
      </c>
      <c r="E124">
        <v>1</v>
      </c>
      <c r="F124">
        <v>2</v>
      </c>
    </row>
    <row r="125" spans="1:6" x14ac:dyDescent="0.25">
      <c r="B125"/>
      <c r="D125" t="s">
        <v>219</v>
      </c>
      <c r="E125">
        <v>2</v>
      </c>
      <c r="F125">
        <v>2</v>
      </c>
    </row>
    <row r="126" spans="1:6" x14ac:dyDescent="0.25">
      <c r="B126"/>
      <c r="C126" t="s">
        <v>508</v>
      </c>
      <c r="E126">
        <v>5</v>
      </c>
      <c r="F126">
        <v>6</v>
      </c>
    </row>
    <row r="127" spans="1:6" x14ac:dyDescent="0.25">
      <c r="B127" t="s">
        <v>408</v>
      </c>
      <c r="E127">
        <v>5</v>
      </c>
      <c r="F127">
        <v>6</v>
      </c>
    </row>
    <row r="128" spans="1:6" x14ac:dyDescent="0.25">
      <c r="A128" t="s">
        <v>516</v>
      </c>
      <c r="B128"/>
      <c r="E128">
        <v>34</v>
      </c>
      <c r="F128">
        <v>111</v>
      </c>
    </row>
    <row r="129" spans="1:6" x14ac:dyDescent="0.25">
      <c r="A129" t="s">
        <v>517</v>
      </c>
      <c r="B129" t="s">
        <v>119</v>
      </c>
      <c r="C129" t="s">
        <v>507</v>
      </c>
      <c r="D129" t="s">
        <v>176</v>
      </c>
      <c r="E129">
        <v>1</v>
      </c>
      <c r="F129">
        <v>1</v>
      </c>
    </row>
    <row r="130" spans="1:6" x14ac:dyDescent="0.25">
      <c r="B130"/>
      <c r="C130" t="s">
        <v>508</v>
      </c>
      <c r="E130">
        <v>1</v>
      </c>
      <c r="F130">
        <v>1</v>
      </c>
    </row>
    <row r="131" spans="1:6" x14ac:dyDescent="0.25">
      <c r="B131" t="s">
        <v>410</v>
      </c>
      <c r="E131">
        <v>1</v>
      </c>
      <c r="F131">
        <v>1</v>
      </c>
    </row>
    <row r="132" spans="1:6" x14ac:dyDescent="0.25">
      <c r="B132" t="s">
        <v>111</v>
      </c>
      <c r="C132" t="s">
        <v>507</v>
      </c>
      <c r="D132" t="s">
        <v>176</v>
      </c>
      <c r="E132">
        <v>1</v>
      </c>
      <c r="F132">
        <v>1</v>
      </c>
    </row>
    <row r="133" spans="1:6" x14ac:dyDescent="0.25">
      <c r="B133"/>
      <c r="C133" t="s">
        <v>508</v>
      </c>
      <c r="E133">
        <v>1</v>
      </c>
      <c r="F133">
        <v>1</v>
      </c>
    </row>
    <row r="134" spans="1:6" x14ac:dyDescent="0.25">
      <c r="B134" t="s">
        <v>412</v>
      </c>
      <c r="E134">
        <v>1</v>
      </c>
      <c r="F134">
        <v>1</v>
      </c>
    </row>
    <row r="135" spans="1:6" x14ac:dyDescent="0.25">
      <c r="B135" t="s">
        <v>55</v>
      </c>
      <c r="C135" t="s">
        <v>507</v>
      </c>
      <c r="D135" t="s">
        <v>168</v>
      </c>
      <c r="E135">
        <v>3</v>
      </c>
      <c r="F135">
        <v>8</v>
      </c>
    </row>
    <row r="136" spans="1:6" x14ac:dyDescent="0.25">
      <c r="B136"/>
      <c r="D136" t="s">
        <v>211</v>
      </c>
      <c r="E136">
        <v>1</v>
      </c>
      <c r="F136">
        <v>4</v>
      </c>
    </row>
    <row r="137" spans="1:6" x14ac:dyDescent="0.25">
      <c r="B137"/>
      <c r="D137" t="s">
        <v>173</v>
      </c>
      <c r="E137">
        <v>2</v>
      </c>
      <c r="F137">
        <v>2</v>
      </c>
    </row>
    <row r="138" spans="1:6" x14ac:dyDescent="0.25">
      <c r="B138"/>
      <c r="D138" t="s">
        <v>170</v>
      </c>
      <c r="E138">
        <v>2</v>
      </c>
      <c r="F138">
        <v>2</v>
      </c>
    </row>
    <row r="139" spans="1:6" x14ac:dyDescent="0.25">
      <c r="B139"/>
      <c r="D139" t="s">
        <v>202</v>
      </c>
      <c r="E139">
        <v>1</v>
      </c>
      <c r="F139">
        <v>1</v>
      </c>
    </row>
    <row r="140" spans="1:6" x14ac:dyDescent="0.25">
      <c r="B140"/>
      <c r="C140" t="s">
        <v>508</v>
      </c>
      <c r="E140">
        <v>9</v>
      </c>
      <c r="F140">
        <v>17</v>
      </c>
    </row>
    <row r="141" spans="1:6" x14ac:dyDescent="0.25">
      <c r="B141" t="s">
        <v>407</v>
      </c>
      <c r="E141">
        <v>9</v>
      </c>
      <c r="F141">
        <v>17</v>
      </c>
    </row>
    <row r="142" spans="1:6" x14ac:dyDescent="0.25">
      <c r="B142" t="s">
        <v>77</v>
      </c>
      <c r="C142" t="s">
        <v>507</v>
      </c>
      <c r="D142" t="s">
        <v>219</v>
      </c>
      <c r="E142">
        <v>1</v>
      </c>
      <c r="F142">
        <v>1</v>
      </c>
    </row>
    <row r="143" spans="1:6" x14ac:dyDescent="0.25">
      <c r="B143"/>
      <c r="C143" t="s">
        <v>508</v>
      </c>
      <c r="E143">
        <v>1</v>
      </c>
      <c r="F143">
        <v>1</v>
      </c>
    </row>
    <row r="144" spans="1:6" x14ac:dyDescent="0.25">
      <c r="B144" t="s">
        <v>408</v>
      </c>
      <c r="E144">
        <v>1</v>
      </c>
      <c r="F144">
        <v>1</v>
      </c>
    </row>
    <row r="145" spans="1:6" x14ac:dyDescent="0.25">
      <c r="A145" t="s">
        <v>518</v>
      </c>
      <c r="B145"/>
      <c r="E145">
        <v>12</v>
      </c>
      <c r="F145">
        <v>20</v>
      </c>
    </row>
    <row r="146" spans="1:6" x14ac:dyDescent="0.25">
      <c r="A146" t="s">
        <v>145</v>
      </c>
      <c r="B146"/>
      <c r="E146">
        <v>130</v>
      </c>
      <c r="F146">
        <v>341</v>
      </c>
    </row>
    <row r="147" spans="1:6" x14ac:dyDescent="0.25">
      <c r="B147"/>
      <c r="E147"/>
    </row>
    <row r="148" spans="1:6" x14ac:dyDescent="0.25">
      <c r="B148"/>
      <c r="E148"/>
    </row>
    <row r="149" spans="1:6" x14ac:dyDescent="0.25">
      <c r="B149"/>
      <c r="E149"/>
    </row>
    <row r="150" spans="1:6" x14ac:dyDescent="0.25">
      <c r="B150"/>
      <c r="E150"/>
    </row>
    <row r="151" spans="1:6" x14ac:dyDescent="0.25">
      <c r="B151"/>
      <c r="E151"/>
    </row>
    <row r="152" spans="1:6" x14ac:dyDescent="0.25">
      <c r="B152"/>
      <c r="E152"/>
    </row>
    <row r="153" spans="1:6" x14ac:dyDescent="0.25">
      <c r="B153"/>
      <c r="E153"/>
    </row>
    <row r="154" spans="1:6" x14ac:dyDescent="0.25">
      <c r="B154"/>
      <c r="E154"/>
    </row>
    <row r="155" spans="1:6" x14ac:dyDescent="0.25">
      <c r="B155"/>
      <c r="E155"/>
    </row>
    <row r="156" spans="1:6" x14ac:dyDescent="0.25">
      <c r="B156"/>
      <c r="E156"/>
    </row>
    <row r="157" spans="1:6" x14ac:dyDescent="0.25">
      <c r="B157"/>
      <c r="E157"/>
    </row>
    <row r="158" spans="1:6" x14ac:dyDescent="0.25">
      <c r="B158"/>
      <c r="E158"/>
    </row>
    <row r="159" spans="1:6" x14ac:dyDescent="0.25">
      <c r="B159"/>
      <c r="E159"/>
    </row>
    <row r="160" spans="1:6" x14ac:dyDescent="0.25">
      <c r="B160"/>
      <c r="E160"/>
    </row>
    <row r="161" spans="2:5" x14ac:dyDescent="0.25">
      <c r="B161"/>
      <c r="E161"/>
    </row>
    <row r="162" spans="2:5" x14ac:dyDescent="0.25">
      <c r="B162"/>
      <c r="E162"/>
    </row>
    <row r="163" spans="2:5" x14ac:dyDescent="0.25">
      <c r="B163"/>
      <c r="E163"/>
    </row>
    <row r="164" spans="2:5" x14ac:dyDescent="0.25">
      <c r="B164"/>
      <c r="E164"/>
    </row>
    <row r="165" spans="2:5" x14ac:dyDescent="0.25">
      <c r="B165"/>
      <c r="E165"/>
    </row>
    <row r="166" spans="2:5" x14ac:dyDescent="0.25">
      <c r="B166"/>
      <c r="E166"/>
    </row>
    <row r="167" spans="2:5" x14ac:dyDescent="0.25">
      <c r="B167"/>
      <c r="E167"/>
    </row>
    <row r="168" spans="2:5" x14ac:dyDescent="0.25">
      <c r="B168"/>
      <c r="E168"/>
    </row>
    <row r="169" spans="2:5" x14ac:dyDescent="0.25">
      <c r="B169"/>
      <c r="E169"/>
    </row>
    <row r="170" spans="2:5" x14ac:dyDescent="0.25">
      <c r="B170"/>
      <c r="E170"/>
    </row>
    <row r="171" spans="2:5" x14ac:dyDescent="0.25">
      <c r="B171"/>
      <c r="E171"/>
    </row>
    <row r="172" spans="2:5" x14ac:dyDescent="0.25">
      <c r="B172"/>
      <c r="E172"/>
    </row>
    <row r="173" spans="2:5" x14ac:dyDescent="0.25">
      <c r="B173"/>
      <c r="E173"/>
    </row>
    <row r="174" spans="2:5" x14ac:dyDescent="0.25">
      <c r="B174"/>
      <c r="E174"/>
    </row>
    <row r="175" spans="2:5" x14ac:dyDescent="0.25">
      <c r="B175"/>
      <c r="E175"/>
    </row>
    <row r="176" spans="2:5" x14ac:dyDescent="0.25">
      <c r="B176"/>
      <c r="E176"/>
    </row>
    <row r="177" spans="2:5" x14ac:dyDescent="0.25">
      <c r="B177"/>
      <c r="E177"/>
    </row>
    <row r="178" spans="2:5" x14ac:dyDescent="0.25">
      <c r="B178"/>
      <c r="E178"/>
    </row>
    <row r="179" spans="2:5" x14ac:dyDescent="0.25">
      <c r="B179"/>
      <c r="E179"/>
    </row>
    <row r="180" spans="2:5" x14ac:dyDescent="0.25">
      <c r="B180"/>
      <c r="E180"/>
    </row>
    <row r="181" spans="2:5" x14ac:dyDescent="0.25">
      <c r="B181"/>
      <c r="E181"/>
    </row>
    <row r="182" spans="2:5" x14ac:dyDescent="0.25">
      <c r="B182"/>
      <c r="E182"/>
    </row>
    <row r="183" spans="2:5" x14ac:dyDescent="0.25">
      <c r="B183"/>
      <c r="E183"/>
    </row>
    <row r="184" spans="2:5" x14ac:dyDescent="0.25">
      <c r="B184"/>
      <c r="E184"/>
    </row>
    <row r="185" spans="2:5" x14ac:dyDescent="0.25">
      <c r="B185"/>
      <c r="E185"/>
    </row>
    <row r="186" spans="2:5" x14ac:dyDescent="0.25">
      <c r="B186"/>
      <c r="E186"/>
    </row>
    <row r="187" spans="2:5" x14ac:dyDescent="0.25">
      <c r="B187"/>
      <c r="E187"/>
    </row>
    <row r="188" spans="2:5" x14ac:dyDescent="0.25">
      <c r="B188"/>
      <c r="E188"/>
    </row>
    <row r="189" spans="2:5" x14ac:dyDescent="0.25">
      <c r="B189"/>
      <c r="E189"/>
    </row>
    <row r="190" spans="2:5" x14ac:dyDescent="0.25">
      <c r="B190"/>
      <c r="E190"/>
    </row>
    <row r="191" spans="2:5" x14ac:dyDescent="0.25">
      <c r="B191"/>
      <c r="E191"/>
    </row>
    <row r="192" spans="2:5" x14ac:dyDescent="0.25">
      <c r="B192"/>
      <c r="E192"/>
    </row>
    <row r="193" spans="2:5" x14ac:dyDescent="0.25">
      <c r="B193"/>
      <c r="E193"/>
    </row>
    <row r="194" spans="2:5" x14ac:dyDescent="0.25">
      <c r="B194"/>
      <c r="E194"/>
    </row>
    <row r="195" spans="2:5" x14ac:dyDescent="0.25">
      <c r="B195"/>
      <c r="E195"/>
    </row>
    <row r="196" spans="2:5" x14ac:dyDescent="0.25">
      <c r="B196"/>
      <c r="E196"/>
    </row>
    <row r="197" spans="2:5" x14ac:dyDescent="0.25">
      <c r="B197"/>
      <c r="E197"/>
    </row>
    <row r="198" spans="2:5" x14ac:dyDescent="0.25">
      <c r="B198"/>
      <c r="E198"/>
    </row>
    <row r="199" spans="2:5" x14ac:dyDescent="0.25">
      <c r="B199"/>
      <c r="E199"/>
    </row>
    <row r="200" spans="2:5" x14ac:dyDescent="0.25">
      <c r="B200"/>
      <c r="E200"/>
    </row>
    <row r="201" spans="2:5" x14ac:dyDescent="0.25">
      <c r="B201"/>
      <c r="E201"/>
    </row>
    <row r="202" spans="2:5" x14ac:dyDescent="0.25">
      <c r="B202"/>
      <c r="E202"/>
    </row>
    <row r="203" spans="2:5" x14ac:dyDescent="0.25">
      <c r="B203"/>
      <c r="E203"/>
    </row>
    <row r="204" spans="2:5" x14ac:dyDescent="0.25">
      <c r="B204"/>
      <c r="E204"/>
    </row>
    <row r="205" spans="2:5" x14ac:dyDescent="0.25">
      <c r="B205"/>
      <c r="E205"/>
    </row>
    <row r="206" spans="2:5" x14ac:dyDescent="0.25">
      <c r="B206"/>
      <c r="E206"/>
    </row>
    <row r="207" spans="2:5" x14ac:dyDescent="0.25">
      <c r="B207"/>
      <c r="E207"/>
    </row>
    <row r="208" spans="2:5" x14ac:dyDescent="0.25">
      <c r="B208"/>
      <c r="E208"/>
    </row>
    <row r="209" spans="2:5" x14ac:dyDescent="0.25">
      <c r="B209"/>
      <c r="E209"/>
    </row>
    <row r="210" spans="2:5" x14ac:dyDescent="0.25">
      <c r="B210"/>
      <c r="E210"/>
    </row>
    <row r="211" spans="2:5" x14ac:dyDescent="0.25">
      <c r="B211"/>
      <c r="E211"/>
    </row>
    <row r="212" spans="2:5" x14ac:dyDescent="0.25">
      <c r="B212"/>
      <c r="E212"/>
    </row>
    <row r="213" spans="2:5" x14ac:dyDescent="0.25">
      <c r="B213"/>
      <c r="E213"/>
    </row>
    <row r="214" spans="2:5" x14ac:dyDescent="0.25">
      <c r="B214"/>
      <c r="E214"/>
    </row>
    <row r="215" spans="2:5" x14ac:dyDescent="0.25">
      <c r="B215"/>
      <c r="E215"/>
    </row>
    <row r="216" spans="2:5" x14ac:dyDescent="0.25">
      <c r="B216"/>
      <c r="E216"/>
    </row>
    <row r="217" spans="2:5" x14ac:dyDescent="0.25">
      <c r="B217"/>
      <c r="E217"/>
    </row>
    <row r="218" spans="2:5" x14ac:dyDescent="0.25">
      <c r="B218"/>
      <c r="E218"/>
    </row>
    <row r="219" spans="2:5" x14ac:dyDescent="0.25">
      <c r="B219"/>
      <c r="E219"/>
    </row>
    <row r="220" spans="2:5" x14ac:dyDescent="0.25">
      <c r="B220"/>
      <c r="E220"/>
    </row>
    <row r="221" spans="2:5" x14ac:dyDescent="0.25">
      <c r="B221"/>
      <c r="E221"/>
    </row>
    <row r="222" spans="2:5" x14ac:dyDescent="0.25">
      <c r="B222"/>
      <c r="E222"/>
    </row>
    <row r="223" spans="2:5" x14ac:dyDescent="0.25">
      <c r="B223"/>
      <c r="E223"/>
    </row>
    <row r="224" spans="2:5" x14ac:dyDescent="0.25">
      <c r="B224"/>
      <c r="E224"/>
    </row>
    <row r="225" spans="2:5" x14ac:dyDescent="0.25">
      <c r="B225"/>
      <c r="E225"/>
    </row>
    <row r="226" spans="2:5" x14ac:dyDescent="0.25">
      <c r="B226"/>
      <c r="E226"/>
    </row>
    <row r="227" spans="2:5" x14ac:dyDescent="0.25">
      <c r="B227"/>
      <c r="E227"/>
    </row>
    <row r="228" spans="2:5" x14ac:dyDescent="0.25">
      <c r="B228"/>
      <c r="E228"/>
    </row>
    <row r="229" spans="2:5" x14ac:dyDescent="0.25">
      <c r="B229"/>
      <c r="E229"/>
    </row>
    <row r="230" spans="2:5" x14ac:dyDescent="0.25">
      <c r="B230"/>
      <c r="E230"/>
    </row>
    <row r="231" spans="2:5" x14ac:dyDescent="0.25">
      <c r="B231"/>
      <c r="E231"/>
    </row>
    <row r="232" spans="2:5" x14ac:dyDescent="0.25">
      <c r="B232"/>
      <c r="E232"/>
    </row>
    <row r="233" spans="2:5" x14ac:dyDescent="0.25">
      <c r="B233"/>
      <c r="E233"/>
    </row>
    <row r="234" spans="2:5" x14ac:dyDescent="0.25">
      <c r="B234"/>
      <c r="E234"/>
    </row>
    <row r="235" spans="2:5" x14ac:dyDescent="0.25">
      <c r="B235"/>
      <c r="E235"/>
    </row>
    <row r="236" spans="2:5" x14ac:dyDescent="0.25">
      <c r="B236"/>
      <c r="E236"/>
    </row>
    <row r="237" spans="2:5" x14ac:dyDescent="0.25">
      <c r="B237"/>
      <c r="E237"/>
    </row>
    <row r="238" spans="2:5" x14ac:dyDescent="0.25">
      <c r="B238"/>
      <c r="E238"/>
    </row>
    <row r="239" spans="2:5" x14ac:dyDescent="0.25">
      <c r="B239"/>
      <c r="E239"/>
    </row>
    <row r="240" spans="2:5" x14ac:dyDescent="0.25">
      <c r="B240"/>
      <c r="E240"/>
    </row>
    <row r="241" spans="2:5" x14ac:dyDescent="0.25">
      <c r="B241"/>
      <c r="E241"/>
    </row>
    <row r="242" spans="2:5" x14ac:dyDescent="0.25">
      <c r="B242"/>
      <c r="E242"/>
    </row>
    <row r="243" spans="2:5" x14ac:dyDescent="0.25">
      <c r="B243"/>
      <c r="E243"/>
    </row>
    <row r="244" spans="2:5" x14ac:dyDescent="0.25">
      <c r="B244"/>
      <c r="E244"/>
    </row>
    <row r="245" spans="2:5" x14ac:dyDescent="0.25">
      <c r="B245"/>
      <c r="E245"/>
    </row>
    <row r="246" spans="2:5" x14ac:dyDescent="0.25">
      <c r="B246"/>
      <c r="E246"/>
    </row>
    <row r="247" spans="2:5" x14ac:dyDescent="0.25">
      <c r="B247"/>
      <c r="E247"/>
    </row>
    <row r="248" spans="2:5" x14ac:dyDescent="0.25">
      <c r="B248"/>
      <c r="E248"/>
    </row>
    <row r="249" spans="2:5" x14ac:dyDescent="0.25">
      <c r="B249"/>
      <c r="E249"/>
    </row>
    <row r="250" spans="2:5" x14ac:dyDescent="0.25">
      <c r="B250"/>
      <c r="E250"/>
    </row>
    <row r="251" spans="2:5" x14ac:dyDescent="0.25">
      <c r="B251"/>
      <c r="E251"/>
    </row>
    <row r="252" spans="2:5" x14ac:dyDescent="0.25">
      <c r="B252"/>
      <c r="E252"/>
    </row>
    <row r="253" spans="2:5" x14ac:dyDescent="0.25">
      <c r="B253"/>
      <c r="E253"/>
    </row>
    <row r="254" spans="2:5" x14ac:dyDescent="0.25">
      <c r="B254"/>
      <c r="E254"/>
    </row>
    <row r="255" spans="2:5" x14ac:dyDescent="0.25">
      <c r="B255"/>
      <c r="E255"/>
    </row>
    <row r="256" spans="2:5" x14ac:dyDescent="0.25">
      <c r="B256"/>
      <c r="E256"/>
    </row>
    <row r="257" spans="2:5" x14ac:dyDescent="0.25">
      <c r="B257"/>
      <c r="E257"/>
    </row>
    <row r="258" spans="2:5" x14ac:dyDescent="0.25">
      <c r="B258"/>
      <c r="E258"/>
    </row>
    <row r="259" spans="2:5" x14ac:dyDescent="0.25">
      <c r="B259"/>
      <c r="E259"/>
    </row>
    <row r="260" spans="2:5" x14ac:dyDescent="0.25">
      <c r="B260"/>
      <c r="E260"/>
    </row>
    <row r="261" spans="2:5" x14ac:dyDescent="0.25">
      <c r="B261"/>
      <c r="E261"/>
    </row>
    <row r="262" spans="2:5" x14ac:dyDescent="0.25">
      <c r="B262"/>
      <c r="E262"/>
    </row>
    <row r="263" spans="2:5" x14ac:dyDescent="0.25">
      <c r="B263"/>
      <c r="E263"/>
    </row>
    <row r="264" spans="2:5" x14ac:dyDescent="0.25">
      <c r="B264"/>
      <c r="E264"/>
    </row>
    <row r="265" spans="2:5" x14ac:dyDescent="0.25">
      <c r="B265"/>
      <c r="E265"/>
    </row>
    <row r="266" spans="2:5" x14ac:dyDescent="0.25">
      <c r="B266"/>
      <c r="E266"/>
    </row>
    <row r="267" spans="2:5" x14ac:dyDescent="0.25">
      <c r="B267"/>
      <c r="E267"/>
    </row>
    <row r="268" spans="2:5" x14ac:dyDescent="0.25">
      <c r="B268"/>
      <c r="E268"/>
    </row>
    <row r="269" spans="2:5" x14ac:dyDescent="0.25">
      <c r="B269"/>
      <c r="E269"/>
    </row>
    <row r="270" spans="2:5" x14ac:dyDescent="0.25">
      <c r="B270"/>
      <c r="E270"/>
    </row>
    <row r="271" spans="2:5" x14ac:dyDescent="0.25">
      <c r="B271"/>
      <c r="E271"/>
    </row>
    <row r="272" spans="2:5" x14ac:dyDescent="0.25">
      <c r="B272"/>
      <c r="E272"/>
    </row>
    <row r="273" spans="2:5" x14ac:dyDescent="0.25">
      <c r="B273"/>
      <c r="E273"/>
    </row>
    <row r="274" spans="2:5" x14ac:dyDescent="0.25">
      <c r="B274"/>
      <c r="E274"/>
    </row>
    <row r="275" spans="2:5" x14ac:dyDescent="0.25">
      <c r="B275"/>
      <c r="E275"/>
    </row>
    <row r="276" spans="2:5" x14ac:dyDescent="0.25">
      <c r="B276"/>
      <c r="E276"/>
    </row>
    <row r="277" spans="2:5" x14ac:dyDescent="0.25">
      <c r="B277"/>
      <c r="E277"/>
    </row>
    <row r="278" spans="2:5" x14ac:dyDescent="0.25">
      <c r="B278"/>
      <c r="E278"/>
    </row>
    <row r="279" spans="2:5" x14ac:dyDescent="0.25">
      <c r="B279"/>
      <c r="E279"/>
    </row>
    <row r="280" spans="2:5" x14ac:dyDescent="0.25">
      <c r="B280"/>
      <c r="E280"/>
    </row>
    <row r="281" spans="2:5" x14ac:dyDescent="0.25">
      <c r="B281"/>
      <c r="E281"/>
    </row>
    <row r="282" spans="2:5" x14ac:dyDescent="0.25">
      <c r="B282"/>
      <c r="E282"/>
    </row>
    <row r="283" spans="2:5" x14ac:dyDescent="0.25">
      <c r="B283"/>
      <c r="E283"/>
    </row>
    <row r="284" spans="2:5" x14ac:dyDescent="0.25">
      <c r="B284"/>
      <c r="E284"/>
    </row>
    <row r="285" spans="2:5" x14ac:dyDescent="0.25">
      <c r="B285"/>
      <c r="E285"/>
    </row>
    <row r="286" spans="2:5" x14ac:dyDescent="0.25">
      <c r="B286"/>
      <c r="E286"/>
    </row>
    <row r="287" spans="2:5" x14ac:dyDescent="0.25">
      <c r="B287"/>
      <c r="E287"/>
    </row>
    <row r="288" spans="2:5" x14ac:dyDescent="0.25">
      <c r="B288"/>
      <c r="E288"/>
    </row>
    <row r="289" spans="2:5" x14ac:dyDescent="0.25">
      <c r="B289"/>
      <c r="E289"/>
    </row>
    <row r="290" spans="2:5" x14ac:dyDescent="0.25">
      <c r="B290"/>
      <c r="E290"/>
    </row>
    <row r="291" spans="2:5" x14ac:dyDescent="0.25">
      <c r="B291"/>
      <c r="E291"/>
    </row>
    <row r="292" spans="2:5" x14ac:dyDescent="0.25">
      <c r="B292"/>
      <c r="E292"/>
    </row>
    <row r="293" spans="2:5" x14ac:dyDescent="0.25">
      <c r="B293"/>
      <c r="E293"/>
    </row>
    <row r="294" spans="2:5" x14ac:dyDescent="0.25">
      <c r="B294"/>
      <c r="E294"/>
    </row>
    <row r="295" spans="2:5" x14ac:dyDescent="0.25">
      <c r="B295"/>
      <c r="E295"/>
    </row>
    <row r="296" spans="2:5" x14ac:dyDescent="0.25">
      <c r="B296"/>
      <c r="E296"/>
    </row>
    <row r="297" spans="2:5" x14ac:dyDescent="0.25">
      <c r="B297"/>
      <c r="E297"/>
    </row>
    <row r="298" spans="2:5" x14ac:dyDescent="0.25">
      <c r="B298"/>
      <c r="E298"/>
    </row>
    <row r="299" spans="2:5" x14ac:dyDescent="0.25">
      <c r="B299"/>
      <c r="E299"/>
    </row>
    <row r="300" spans="2:5" x14ac:dyDescent="0.25">
      <c r="B300"/>
      <c r="E300"/>
    </row>
    <row r="301" spans="2:5" x14ac:dyDescent="0.25">
      <c r="B301"/>
      <c r="E301"/>
    </row>
    <row r="302" spans="2:5" x14ac:dyDescent="0.25">
      <c r="B302"/>
      <c r="E302"/>
    </row>
    <row r="303" spans="2:5" x14ac:dyDescent="0.25">
      <c r="B303"/>
      <c r="E303"/>
    </row>
    <row r="304" spans="2:5" x14ac:dyDescent="0.25">
      <c r="B304"/>
      <c r="E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row r="4044" spans="2:2" x14ac:dyDescent="0.25">
      <c r="B4044"/>
    </row>
    <row r="4045" spans="2:2" x14ac:dyDescent="0.25">
      <c r="B4045"/>
    </row>
    <row r="4046" spans="2:2" x14ac:dyDescent="0.25">
      <c r="B4046"/>
    </row>
    <row r="4047" spans="2:2" x14ac:dyDescent="0.25">
      <c r="B4047"/>
    </row>
    <row r="4048" spans="2:2" x14ac:dyDescent="0.25">
      <c r="B4048"/>
    </row>
    <row r="4049" spans="2:2" x14ac:dyDescent="0.25">
      <c r="B4049"/>
    </row>
    <row r="4050" spans="2:2" x14ac:dyDescent="0.25">
      <c r="B4050"/>
    </row>
    <row r="4051" spans="2:2" x14ac:dyDescent="0.25">
      <c r="B4051"/>
    </row>
    <row r="4052" spans="2:2" x14ac:dyDescent="0.25">
      <c r="B4052"/>
    </row>
    <row r="4053" spans="2:2" x14ac:dyDescent="0.25">
      <c r="B4053"/>
    </row>
    <row r="4054" spans="2:2" x14ac:dyDescent="0.25">
      <c r="B4054"/>
    </row>
    <row r="4055" spans="2:2" x14ac:dyDescent="0.25">
      <c r="B4055"/>
    </row>
    <row r="4056" spans="2:2" x14ac:dyDescent="0.25">
      <c r="B4056"/>
    </row>
    <row r="4057" spans="2:2" x14ac:dyDescent="0.25">
      <c r="B4057"/>
    </row>
    <row r="4058" spans="2:2" x14ac:dyDescent="0.25">
      <c r="B4058"/>
    </row>
    <row r="4059" spans="2:2" x14ac:dyDescent="0.25">
      <c r="B4059"/>
    </row>
    <row r="4060" spans="2:2" x14ac:dyDescent="0.25">
      <c r="B4060"/>
    </row>
    <row r="4061" spans="2:2" x14ac:dyDescent="0.25">
      <c r="B4061"/>
    </row>
    <row r="4062" spans="2:2" x14ac:dyDescent="0.25">
      <c r="B4062"/>
    </row>
    <row r="4063" spans="2:2" x14ac:dyDescent="0.25">
      <c r="B4063"/>
    </row>
    <row r="4064" spans="2:2" x14ac:dyDescent="0.25">
      <c r="B4064"/>
    </row>
    <row r="4065" spans="2:2" x14ac:dyDescent="0.25">
      <c r="B4065"/>
    </row>
    <row r="4066" spans="2:2" x14ac:dyDescent="0.25">
      <c r="B4066"/>
    </row>
    <row r="4067" spans="2:2" x14ac:dyDescent="0.25">
      <c r="B4067"/>
    </row>
    <row r="4068" spans="2:2" x14ac:dyDescent="0.25">
      <c r="B4068"/>
    </row>
    <row r="4069" spans="2:2" x14ac:dyDescent="0.25">
      <c r="B4069"/>
    </row>
    <row r="4070" spans="2:2" x14ac:dyDescent="0.25">
      <c r="B4070"/>
    </row>
    <row r="4071" spans="2:2" x14ac:dyDescent="0.25">
      <c r="B4071"/>
    </row>
    <row r="4072" spans="2:2" x14ac:dyDescent="0.25">
      <c r="B4072"/>
    </row>
    <row r="4073" spans="2:2" x14ac:dyDescent="0.25">
      <c r="B4073"/>
    </row>
    <row r="4074" spans="2:2" x14ac:dyDescent="0.25">
      <c r="B4074"/>
    </row>
    <row r="4075" spans="2:2" x14ac:dyDescent="0.25">
      <c r="B4075"/>
    </row>
    <row r="4076" spans="2:2" x14ac:dyDescent="0.25">
      <c r="B4076"/>
    </row>
    <row r="4077" spans="2:2" x14ac:dyDescent="0.25">
      <c r="B4077"/>
    </row>
    <row r="4078" spans="2:2" x14ac:dyDescent="0.25">
      <c r="B4078"/>
    </row>
    <row r="4079" spans="2:2" x14ac:dyDescent="0.25">
      <c r="B4079"/>
    </row>
    <row r="4080" spans="2:2" x14ac:dyDescent="0.25">
      <c r="B4080"/>
    </row>
    <row r="4081" spans="2:2" x14ac:dyDescent="0.25">
      <c r="B4081"/>
    </row>
    <row r="4082" spans="2:2" x14ac:dyDescent="0.25">
      <c r="B4082"/>
    </row>
    <row r="4083" spans="2:2" x14ac:dyDescent="0.25">
      <c r="B4083"/>
    </row>
    <row r="4084" spans="2:2" x14ac:dyDescent="0.25">
      <c r="B4084"/>
    </row>
    <row r="4085" spans="2:2" x14ac:dyDescent="0.25">
      <c r="B4085"/>
    </row>
    <row r="4086" spans="2:2" x14ac:dyDescent="0.25">
      <c r="B4086"/>
    </row>
    <row r="4087" spans="2:2" x14ac:dyDescent="0.25">
      <c r="B4087"/>
    </row>
    <row r="4088" spans="2:2" x14ac:dyDescent="0.25">
      <c r="B4088"/>
    </row>
    <row r="4089" spans="2:2" x14ac:dyDescent="0.25">
      <c r="B4089"/>
    </row>
    <row r="4090" spans="2:2" x14ac:dyDescent="0.25">
      <c r="B4090"/>
    </row>
    <row r="4091" spans="2:2" x14ac:dyDescent="0.25">
      <c r="B4091"/>
    </row>
    <row r="4092" spans="2:2" x14ac:dyDescent="0.25">
      <c r="B4092"/>
    </row>
    <row r="4093" spans="2:2" x14ac:dyDescent="0.25">
      <c r="B4093"/>
    </row>
    <row r="4094" spans="2:2" x14ac:dyDescent="0.25">
      <c r="B4094"/>
    </row>
    <row r="4095" spans="2:2" x14ac:dyDescent="0.25">
      <c r="B4095"/>
    </row>
    <row r="4096" spans="2:2" x14ac:dyDescent="0.25">
      <c r="B4096"/>
    </row>
    <row r="4097" spans="2:2" x14ac:dyDescent="0.25">
      <c r="B4097"/>
    </row>
    <row r="4098" spans="2:2" x14ac:dyDescent="0.25">
      <c r="B4098"/>
    </row>
    <row r="4099" spans="2:2" x14ac:dyDescent="0.25">
      <c r="B4099"/>
    </row>
    <row r="4100" spans="2:2" x14ac:dyDescent="0.25">
      <c r="B4100"/>
    </row>
    <row r="4101" spans="2:2" x14ac:dyDescent="0.25">
      <c r="B4101"/>
    </row>
    <row r="4102" spans="2:2" x14ac:dyDescent="0.25">
      <c r="B4102"/>
    </row>
    <row r="4103" spans="2:2" x14ac:dyDescent="0.25">
      <c r="B4103"/>
    </row>
    <row r="4104" spans="2:2" x14ac:dyDescent="0.25">
      <c r="B4104"/>
    </row>
    <row r="4105" spans="2:2" x14ac:dyDescent="0.25">
      <c r="B4105"/>
    </row>
    <row r="4106" spans="2:2" x14ac:dyDescent="0.25">
      <c r="B4106"/>
    </row>
    <row r="4107" spans="2:2" x14ac:dyDescent="0.25">
      <c r="B4107"/>
    </row>
    <row r="4108" spans="2:2" x14ac:dyDescent="0.25">
      <c r="B4108"/>
    </row>
    <row r="4109" spans="2:2" x14ac:dyDescent="0.25">
      <c r="B4109"/>
    </row>
    <row r="4110" spans="2:2" x14ac:dyDescent="0.25">
      <c r="B4110"/>
    </row>
    <row r="4111" spans="2:2" x14ac:dyDescent="0.25">
      <c r="B4111"/>
    </row>
    <row r="4112" spans="2:2" x14ac:dyDescent="0.25">
      <c r="B4112"/>
    </row>
    <row r="4113" spans="2:2" x14ac:dyDescent="0.25">
      <c r="B4113"/>
    </row>
    <row r="4114" spans="2:2" x14ac:dyDescent="0.25">
      <c r="B4114"/>
    </row>
    <row r="4115" spans="2:2" x14ac:dyDescent="0.25">
      <c r="B4115"/>
    </row>
    <row r="4116" spans="2:2" x14ac:dyDescent="0.25">
      <c r="B4116"/>
    </row>
    <row r="4117" spans="2:2" x14ac:dyDescent="0.25">
      <c r="B4117"/>
    </row>
    <row r="4118" spans="2:2" x14ac:dyDescent="0.25">
      <c r="B4118"/>
    </row>
    <row r="4119" spans="2:2" x14ac:dyDescent="0.25">
      <c r="B4119"/>
    </row>
    <row r="4120" spans="2:2" x14ac:dyDescent="0.25">
      <c r="B4120"/>
    </row>
    <row r="4121" spans="2:2" x14ac:dyDescent="0.25">
      <c r="B4121"/>
    </row>
    <row r="4122" spans="2:2" x14ac:dyDescent="0.25">
      <c r="B4122"/>
    </row>
    <row r="4123" spans="2:2" x14ac:dyDescent="0.25">
      <c r="B4123"/>
    </row>
    <row r="4124" spans="2:2" x14ac:dyDescent="0.25">
      <c r="B4124"/>
    </row>
    <row r="4125" spans="2:2" x14ac:dyDescent="0.25">
      <c r="B4125"/>
    </row>
    <row r="4126" spans="2:2" x14ac:dyDescent="0.25">
      <c r="B4126"/>
    </row>
    <row r="4127" spans="2:2" x14ac:dyDescent="0.25">
      <c r="B4127"/>
    </row>
    <row r="4128" spans="2:2" x14ac:dyDescent="0.25">
      <c r="B4128"/>
    </row>
    <row r="4129" spans="2:2" x14ac:dyDescent="0.25">
      <c r="B4129"/>
    </row>
    <row r="4130" spans="2:2" x14ac:dyDescent="0.25">
      <c r="B4130"/>
    </row>
    <row r="4131" spans="2:2" x14ac:dyDescent="0.25">
      <c r="B4131"/>
    </row>
    <row r="4132" spans="2:2" x14ac:dyDescent="0.25">
      <c r="B4132"/>
    </row>
    <row r="4133" spans="2:2" x14ac:dyDescent="0.25">
      <c r="B4133"/>
    </row>
    <row r="4134" spans="2:2" x14ac:dyDescent="0.25">
      <c r="B4134"/>
    </row>
    <row r="4135" spans="2:2" x14ac:dyDescent="0.25">
      <c r="B4135"/>
    </row>
    <row r="4136" spans="2:2" x14ac:dyDescent="0.25">
      <c r="B4136"/>
    </row>
    <row r="4137" spans="2:2" x14ac:dyDescent="0.25">
      <c r="B4137"/>
    </row>
    <row r="4138" spans="2:2" x14ac:dyDescent="0.25">
      <c r="B4138"/>
    </row>
    <row r="4139" spans="2:2" x14ac:dyDescent="0.25">
      <c r="B4139"/>
    </row>
    <row r="4140" spans="2:2" x14ac:dyDescent="0.25">
      <c r="B4140"/>
    </row>
    <row r="4141" spans="2:2" x14ac:dyDescent="0.25">
      <c r="B4141"/>
    </row>
    <row r="4142" spans="2:2" x14ac:dyDescent="0.25">
      <c r="B4142"/>
    </row>
    <row r="4143" spans="2:2" x14ac:dyDescent="0.25">
      <c r="B4143"/>
    </row>
    <row r="4144" spans="2:2" x14ac:dyDescent="0.25">
      <c r="B4144"/>
    </row>
    <row r="4145" spans="2:2" x14ac:dyDescent="0.25">
      <c r="B4145"/>
    </row>
    <row r="4146" spans="2:2" x14ac:dyDescent="0.25">
      <c r="B4146"/>
    </row>
    <row r="4147" spans="2:2" x14ac:dyDescent="0.25">
      <c r="B4147"/>
    </row>
    <row r="4148" spans="2:2" x14ac:dyDescent="0.25">
      <c r="B4148"/>
    </row>
    <row r="4149" spans="2:2" x14ac:dyDescent="0.25">
      <c r="B4149"/>
    </row>
    <row r="4150" spans="2:2" x14ac:dyDescent="0.25">
      <c r="B4150"/>
    </row>
    <row r="4151" spans="2:2" x14ac:dyDescent="0.25">
      <c r="B4151"/>
    </row>
    <row r="4152" spans="2:2" x14ac:dyDescent="0.25">
      <c r="B4152"/>
    </row>
    <row r="4153" spans="2:2" x14ac:dyDescent="0.25">
      <c r="B4153"/>
    </row>
    <row r="4154" spans="2:2" x14ac:dyDescent="0.25">
      <c r="B4154"/>
    </row>
    <row r="4155" spans="2:2" x14ac:dyDescent="0.25">
      <c r="B4155"/>
    </row>
    <row r="4156" spans="2:2" x14ac:dyDescent="0.25">
      <c r="B4156"/>
    </row>
    <row r="4157" spans="2:2" x14ac:dyDescent="0.25">
      <c r="B4157"/>
    </row>
    <row r="4158" spans="2:2" x14ac:dyDescent="0.25">
      <c r="B4158"/>
    </row>
    <row r="4159" spans="2:2" x14ac:dyDescent="0.25">
      <c r="B4159"/>
    </row>
    <row r="4160" spans="2:2" x14ac:dyDescent="0.25">
      <c r="B4160"/>
    </row>
    <row r="4161" spans="2:2" x14ac:dyDescent="0.25">
      <c r="B4161"/>
    </row>
    <row r="4162" spans="2:2" x14ac:dyDescent="0.25">
      <c r="B4162"/>
    </row>
    <row r="4163" spans="2:2" x14ac:dyDescent="0.25">
      <c r="B4163"/>
    </row>
    <row r="4164" spans="2:2" x14ac:dyDescent="0.25">
      <c r="B4164"/>
    </row>
    <row r="4165" spans="2:2" x14ac:dyDescent="0.25">
      <c r="B4165"/>
    </row>
    <row r="4166" spans="2:2" x14ac:dyDescent="0.25">
      <c r="B4166"/>
    </row>
    <row r="4167" spans="2:2" x14ac:dyDescent="0.25">
      <c r="B4167"/>
    </row>
    <row r="4168" spans="2:2" x14ac:dyDescent="0.25">
      <c r="B4168"/>
    </row>
    <row r="4169" spans="2:2" x14ac:dyDescent="0.25">
      <c r="B4169"/>
    </row>
    <row r="4170" spans="2:2" x14ac:dyDescent="0.25">
      <c r="B4170"/>
    </row>
    <row r="4171" spans="2:2" x14ac:dyDescent="0.25">
      <c r="B4171"/>
    </row>
    <row r="4172" spans="2:2" x14ac:dyDescent="0.25">
      <c r="B4172"/>
    </row>
    <row r="4173" spans="2:2" x14ac:dyDescent="0.25">
      <c r="B4173"/>
    </row>
    <row r="4174" spans="2:2" x14ac:dyDescent="0.25">
      <c r="B4174"/>
    </row>
    <row r="4175" spans="2:2" x14ac:dyDescent="0.25">
      <c r="B4175"/>
    </row>
    <row r="4176" spans="2:2" x14ac:dyDescent="0.25">
      <c r="B4176"/>
    </row>
    <row r="4177" spans="2:2" x14ac:dyDescent="0.25">
      <c r="B4177"/>
    </row>
    <row r="4178" spans="2:2" x14ac:dyDescent="0.25">
      <c r="B4178"/>
    </row>
    <row r="4179" spans="2:2" x14ac:dyDescent="0.25">
      <c r="B4179"/>
    </row>
    <row r="4180" spans="2:2" x14ac:dyDescent="0.25">
      <c r="B4180"/>
    </row>
    <row r="4181" spans="2:2" x14ac:dyDescent="0.25">
      <c r="B4181"/>
    </row>
    <row r="4182" spans="2:2" x14ac:dyDescent="0.25">
      <c r="B4182"/>
    </row>
    <row r="4183" spans="2:2" x14ac:dyDescent="0.25">
      <c r="B4183"/>
    </row>
    <row r="4184" spans="2:2" x14ac:dyDescent="0.25">
      <c r="B4184"/>
    </row>
    <row r="4185" spans="2:2" x14ac:dyDescent="0.25">
      <c r="B4185"/>
    </row>
    <row r="4186" spans="2:2" x14ac:dyDescent="0.25">
      <c r="B4186"/>
    </row>
    <row r="4187" spans="2:2" x14ac:dyDescent="0.25">
      <c r="B4187"/>
    </row>
    <row r="4188" spans="2:2" x14ac:dyDescent="0.25">
      <c r="B4188"/>
    </row>
    <row r="4189" spans="2:2" x14ac:dyDescent="0.25">
      <c r="B4189"/>
    </row>
    <row r="4190" spans="2:2" x14ac:dyDescent="0.25">
      <c r="B4190"/>
    </row>
    <row r="4191" spans="2:2" x14ac:dyDescent="0.25">
      <c r="B4191"/>
    </row>
    <row r="4192" spans="2:2" x14ac:dyDescent="0.25">
      <c r="B4192"/>
    </row>
    <row r="4193" spans="2:2" x14ac:dyDescent="0.25">
      <c r="B4193"/>
    </row>
    <row r="4194" spans="2:2" x14ac:dyDescent="0.25">
      <c r="B4194"/>
    </row>
    <row r="4195" spans="2:2" x14ac:dyDescent="0.25">
      <c r="B4195"/>
    </row>
    <row r="4196" spans="2:2" x14ac:dyDescent="0.25">
      <c r="B4196"/>
    </row>
    <row r="4197" spans="2:2" x14ac:dyDescent="0.25">
      <c r="B4197"/>
    </row>
    <row r="4198" spans="2:2" x14ac:dyDescent="0.25">
      <c r="B4198"/>
    </row>
    <row r="4199" spans="2:2" x14ac:dyDescent="0.25">
      <c r="B4199"/>
    </row>
    <row r="4200" spans="2:2" x14ac:dyDescent="0.25">
      <c r="B4200"/>
    </row>
    <row r="4201" spans="2:2" x14ac:dyDescent="0.25">
      <c r="B4201"/>
    </row>
    <row r="4202" spans="2:2" x14ac:dyDescent="0.25">
      <c r="B4202"/>
    </row>
    <row r="4203" spans="2:2" x14ac:dyDescent="0.25">
      <c r="B4203"/>
    </row>
    <row r="4204" spans="2:2" x14ac:dyDescent="0.25">
      <c r="B4204"/>
    </row>
    <row r="4205" spans="2:2" x14ac:dyDescent="0.25">
      <c r="B4205"/>
    </row>
    <row r="4206" spans="2:2" x14ac:dyDescent="0.25">
      <c r="B4206"/>
    </row>
    <row r="4207" spans="2:2" x14ac:dyDescent="0.25">
      <c r="B4207"/>
    </row>
    <row r="4208" spans="2:2" x14ac:dyDescent="0.25">
      <c r="B4208"/>
    </row>
    <row r="4209" spans="2:2" x14ac:dyDescent="0.25">
      <c r="B4209"/>
    </row>
    <row r="4210" spans="2:2" x14ac:dyDescent="0.25">
      <c r="B4210"/>
    </row>
    <row r="4211" spans="2:2" x14ac:dyDescent="0.25">
      <c r="B4211"/>
    </row>
    <row r="4212" spans="2:2" x14ac:dyDescent="0.25">
      <c r="B4212"/>
    </row>
    <row r="4213" spans="2:2" x14ac:dyDescent="0.25">
      <c r="B4213"/>
    </row>
    <row r="4214" spans="2:2" x14ac:dyDescent="0.25">
      <c r="B4214"/>
    </row>
    <row r="4215" spans="2:2" x14ac:dyDescent="0.25">
      <c r="B4215"/>
    </row>
    <row r="4216" spans="2:2" x14ac:dyDescent="0.25">
      <c r="B4216"/>
    </row>
    <row r="4217" spans="2:2" x14ac:dyDescent="0.25">
      <c r="B4217"/>
    </row>
    <row r="4218" spans="2:2" x14ac:dyDescent="0.25">
      <c r="B4218"/>
    </row>
    <row r="4219" spans="2:2" x14ac:dyDescent="0.25">
      <c r="B4219"/>
    </row>
    <row r="4220" spans="2:2" x14ac:dyDescent="0.25">
      <c r="B4220"/>
    </row>
    <row r="4221" spans="2:2" x14ac:dyDescent="0.25">
      <c r="B4221"/>
    </row>
    <row r="4222" spans="2:2" x14ac:dyDescent="0.25">
      <c r="B4222"/>
    </row>
    <row r="4223" spans="2:2" x14ac:dyDescent="0.25">
      <c r="B4223"/>
    </row>
    <row r="4224" spans="2:2" x14ac:dyDescent="0.25">
      <c r="B4224"/>
    </row>
    <row r="4225" spans="2:2" x14ac:dyDescent="0.25">
      <c r="B4225"/>
    </row>
    <row r="4226" spans="2:2" x14ac:dyDescent="0.25">
      <c r="B4226"/>
    </row>
    <row r="4227" spans="2:2" x14ac:dyDescent="0.25">
      <c r="B4227"/>
    </row>
    <row r="4228" spans="2:2" x14ac:dyDescent="0.25">
      <c r="B4228"/>
    </row>
    <row r="4229" spans="2:2" x14ac:dyDescent="0.25">
      <c r="B4229"/>
    </row>
    <row r="4230" spans="2:2" x14ac:dyDescent="0.25">
      <c r="B4230"/>
    </row>
    <row r="4231" spans="2:2" x14ac:dyDescent="0.25">
      <c r="B4231"/>
    </row>
    <row r="4232" spans="2:2" x14ac:dyDescent="0.25">
      <c r="B4232"/>
    </row>
    <row r="4233" spans="2:2" x14ac:dyDescent="0.25">
      <c r="B4233"/>
    </row>
    <row r="4234" spans="2:2" x14ac:dyDescent="0.25">
      <c r="B4234"/>
    </row>
    <row r="4235" spans="2:2" x14ac:dyDescent="0.25">
      <c r="B4235"/>
    </row>
    <row r="4236" spans="2:2" x14ac:dyDescent="0.25">
      <c r="B4236"/>
    </row>
    <row r="4237" spans="2:2" x14ac:dyDescent="0.25">
      <c r="B4237"/>
    </row>
    <row r="4238" spans="2:2" x14ac:dyDescent="0.25">
      <c r="B4238"/>
    </row>
    <row r="4239" spans="2:2" x14ac:dyDescent="0.25">
      <c r="B4239"/>
    </row>
    <row r="4240" spans="2:2" x14ac:dyDescent="0.25">
      <c r="B4240"/>
    </row>
    <row r="4241" spans="2:2" x14ac:dyDescent="0.25">
      <c r="B4241"/>
    </row>
    <row r="4242" spans="2:2" x14ac:dyDescent="0.25">
      <c r="B4242"/>
    </row>
    <row r="4243" spans="2:2" x14ac:dyDescent="0.25">
      <c r="B4243"/>
    </row>
    <row r="4244" spans="2:2" x14ac:dyDescent="0.25">
      <c r="B4244"/>
    </row>
    <row r="4245" spans="2:2" x14ac:dyDescent="0.25">
      <c r="B4245"/>
    </row>
    <row r="4246" spans="2:2" x14ac:dyDescent="0.25">
      <c r="B4246"/>
    </row>
    <row r="4247" spans="2:2" x14ac:dyDescent="0.25">
      <c r="B4247"/>
    </row>
    <row r="4248" spans="2:2" x14ac:dyDescent="0.25">
      <c r="B4248"/>
    </row>
    <row r="4249" spans="2:2" x14ac:dyDescent="0.25">
      <c r="B4249"/>
    </row>
    <row r="4250" spans="2:2" x14ac:dyDescent="0.25">
      <c r="B4250"/>
    </row>
    <row r="4251" spans="2:2" x14ac:dyDescent="0.25">
      <c r="B4251"/>
    </row>
    <row r="4252" spans="2:2" x14ac:dyDescent="0.25">
      <c r="B4252"/>
    </row>
    <row r="4253" spans="2:2" x14ac:dyDescent="0.25">
      <c r="B4253"/>
    </row>
    <row r="4254" spans="2:2" x14ac:dyDescent="0.25">
      <c r="B4254"/>
    </row>
    <row r="4255" spans="2:2" x14ac:dyDescent="0.25">
      <c r="B4255"/>
    </row>
    <row r="4256" spans="2:2"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row r="4271" spans="2:2" x14ac:dyDescent="0.25">
      <c r="B4271"/>
    </row>
    <row r="4272" spans="2:2" x14ac:dyDescent="0.25">
      <c r="B4272"/>
    </row>
    <row r="4273" spans="2:2" x14ac:dyDescent="0.25">
      <c r="B4273"/>
    </row>
    <row r="4274" spans="2:2" x14ac:dyDescent="0.25">
      <c r="B4274"/>
    </row>
    <row r="4275" spans="2:2" x14ac:dyDescent="0.25">
      <c r="B4275"/>
    </row>
    <row r="4276" spans="2:2" x14ac:dyDescent="0.25">
      <c r="B4276"/>
    </row>
    <row r="4277" spans="2:2" x14ac:dyDescent="0.25">
      <c r="B4277"/>
    </row>
    <row r="4278" spans="2:2" x14ac:dyDescent="0.25">
      <c r="B4278"/>
    </row>
    <row r="4279" spans="2:2" x14ac:dyDescent="0.25">
      <c r="B4279"/>
    </row>
    <row r="4280" spans="2:2" x14ac:dyDescent="0.25">
      <c r="B4280"/>
    </row>
    <row r="4281" spans="2:2" x14ac:dyDescent="0.25">
      <c r="B4281"/>
    </row>
    <row r="4282" spans="2:2" x14ac:dyDescent="0.25">
      <c r="B4282"/>
    </row>
    <row r="4283" spans="2:2" x14ac:dyDescent="0.25">
      <c r="B4283"/>
    </row>
    <row r="4284" spans="2:2" x14ac:dyDescent="0.25">
      <c r="B4284"/>
    </row>
    <row r="4285" spans="2:2" x14ac:dyDescent="0.25">
      <c r="B4285"/>
    </row>
    <row r="4286" spans="2:2" x14ac:dyDescent="0.25">
      <c r="B4286"/>
    </row>
    <row r="4287" spans="2:2" x14ac:dyDescent="0.25">
      <c r="B4287"/>
    </row>
    <row r="4288" spans="2:2" x14ac:dyDescent="0.25">
      <c r="B4288"/>
    </row>
    <row r="4289" spans="2:2" x14ac:dyDescent="0.25">
      <c r="B4289"/>
    </row>
    <row r="4290" spans="2:2" x14ac:dyDescent="0.25">
      <c r="B4290"/>
    </row>
    <row r="4291" spans="2:2" x14ac:dyDescent="0.25">
      <c r="B4291"/>
    </row>
    <row r="4292" spans="2:2" x14ac:dyDescent="0.25">
      <c r="B4292"/>
    </row>
    <row r="4293" spans="2:2" x14ac:dyDescent="0.25">
      <c r="B4293"/>
    </row>
    <row r="4294" spans="2:2" x14ac:dyDescent="0.25">
      <c r="B4294"/>
    </row>
    <row r="4295" spans="2:2" x14ac:dyDescent="0.25">
      <c r="B4295"/>
    </row>
    <row r="4296" spans="2:2" x14ac:dyDescent="0.25">
      <c r="B4296"/>
    </row>
    <row r="4297" spans="2:2" x14ac:dyDescent="0.25">
      <c r="B4297"/>
    </row>
    <row r="4298" spans="2:2" x14ac:dyDescent="0.25">
      <c r="B4298"/>
    </row>
    <row r="4299" spans="2:2" x14ac:dyDescent="0.25">
      <c r="B4299"/>
    </row>
    <row r="4300" spans="2:2" x14ac:dyDescent="0.25">
      <c r="B4300"/>
    </row>
    <row r="4301" spans="2:2" x14ac:dyDescent="0.25">
      <c r="B4301"/>
    </row>
    <row r="4302" spans="2:2" x14ac:dyDescent="0.25">
      <c r="B4302"/>
    </row>
    <row r="4303" spans="2:2" x14ac:dyDescent="0.25">
      <c r="B4303"/>
    </row>
    <row r="4304" spans="2:2" x14ac:dyDescent="0.25">
      <c r="B4304"/>
    </row>
    <row r="4305" spans="2:2" x14ac:dyDescent="0.25">
      <c r="B4305"/>
    </row>
    <row r="4306" spans="2:2" x14ac:dyDescent="0.25">
      <c r="B4306"/>
    </row>
    <row r="4307" spans="2:2" x14ac:dyDescent="0.25">
      <c r="B4307"/>
    </row>
    <row r="4308" spans="2:2" x14ac:dyDescent="0.25">
      <c r="B4308"/>
    </row>
    <row r="4309" spans="2:2" x14ac:dyDescent="0.25">
      <c r="B4309"/>
    </row>
    <row r="4310" spans="2:2" x14ac:dyDescent="0.25">
      <c r="B4310"/>
    </row>
    <row r="4311" spans="2:2" x14ac:dyDescent="0.25">
      <c r="B4311"/>
    </row>
    <row r="4312" spans="2:2" x14ac:dyDescent="0.25">
      <c r="B4312"/>
    </row>
    <row r="4313" spans="2:2" x14ac:dyDescent="0.25">
      <c r="B4313"/>
    </row>
    <row r="4314" spans="2:2" x14ac:dyDescent="0.25">
      <c r="B4314"/>
    </row>
    <row r="4315" spans="2:2" x14ac:dyDescent="0.25">
      <c r="B4315"/>
    </row>
    <row r="4316" spans="2:2" x14ac:dyDescent="0.25">
      <c r="B4316"/>
    </row>
    <row r="4317" spans="2:2" x14ac:dyDescent="0.25">
      <c r="B4317"/>
    </row>
    <row r="4318" spans="2:2" x14ac:dyDescent="0.25">
      <c r="B4318"/>
    </row>
    <row r="4319" spans="2:2" x14ac:dyDescent="0.25">
      <c r="B4319"/>
    </row>
    <row r="4320" spans="2:2" x14ac:dyDescent="0.25">
      <c r="B4320"/>
    </row>
    <row r="4321" spans="2:2" x14ac:dyDescent="0.25">
      <c r="B4321"/>
    </row>
    <row r="4322" spans="2:2" x14ac:dyDescent="0.25">
      <c r="B4322"/>
    </row>
    <row r="4323" spans="2:2" x14ac:dyDescent="0.25">
      <c r="B4323"/>
    </row>
    <row r="4324" spans="2:2" x14ac:dyDescent="0.25">
      <c r="B4324"/>
    </row>
    <row r="4325" spans="2:2" x14ac:dyDescent="0.25">
      <c r="B4325"/>
    </row>
    <row r="4326" spans="2:2" x14ac:dyDescent="0.25">
      <c r="B4326"/>
    </row>
    <row r="4327" spans="2:2" x14ac:dyDescent="0.25">
      <c r="B4327"/>
    </row>
    <row r="4328" spans="2:2" x14ac:dyDescent="0.25">
      <c r="B4328"/>
    </row>
    <row r="4329" spans="2:2" x14ac:dyDescent="0.25">
      <c r="B4329"/>
    </row>
    <row r="4330" spans="2:2" x14ac:dyDescent="0.25">
      <c r="B4330"/>
    </row>
    <row r="4331" spans="2:2" x14ac:dyDescent="0.25">
      <c r="B4331"/>
    </row>
    <row r="4332" spans="2:2" x14ac:dyDescent="0.25">
      <c r="B4332"/>
    </row>
    <row r="4333" spans="2:2" x14ac:dyDescent="0.25">
      <c r="B4333"/>
    </row>
    <row r="4334" spans="2:2" x14ac:dyDescent="0.25">
      <c r="B4334"/>
    </row>
    <row r="4335" spans="2:2" x14ac:dyDescent="0.25">
      <c r="B4335"/>
    </row>
    <row r="4336" spans="2:2" x14ac:dyDescent="0.25">
      <c r="B4336"/>
    </row>
    <row r="4337" spans="2:2" x14ac:dyDescent="0.25">
      <c r="B4337"/>
    </row>
    <row r="4338" spans="2:2" x14ac:dyDescent="0.25">
      <c r="B4338"/>
    </row>
    <row r="4339" spans="2:2" x14ac:dyDescent="0.25">
      <c r="B4339"/>
    </row>
    <row r="4340" spans="2:2" x14ac:dyDescent="0.25">
      <c r="B4340"/>
    </row>
    <row r="4341" spans="2:2" x14ac:dyDescent="0.25">
      <c r="B4341"/>
    </row>
    <row r="4342" spans="2:2" x14ac:dyDescent="0.25">
      <c r="B4342"/>
    </row>
    <row r="4343" spans="2:2" x14ac:dyDescent="0.25">
      <c r="B4343"/>
    </row>
    <row r="4344" spans="2:2" x14ac:dyDescent="0.25">
      <c r="B4344"/>
    </row>
    <row r="4345" spans="2:2" x14ac:dyDescent="0.25">
      <c r="B4345"/>
    </row>
    <row r="4346" spans="2:2" x14ac:dyDescent="0.25">
      <c r="B4346"/>
    </row>
    <row r="4347" spans="2:2" x14ac:dyDescent="0.25">
      <c r="B4347"/>
    </row>
    <row r="4348" spans="2:2" x14ac:dyDescent="0.25">
      <c r="B4348"/>
    </row>
    <row r="4349" spans="2:2" x14ac:dyDescent="0.25">
      <c r="B4349"/>
    </row>
    <row r="4350" spans="2:2" x14ac:dyDescent="0.25">
      <c r="B4350"/>
    </row>
    <row r="4351" spans="2:2" x14ac:dyDescent="0.25">
      <c r="B4351"/>
    </row>
    <row r="4352" spans="2:2" x14ac:dyDescent="0.25">
      <c r="B4352"/>
    </row>
    <row r="4353" spans="2:2" x14ac:dyDescent="0.25">
      <c r="B4353"/>
    </row>
    <row r="4354" spans="2:2" x14ac:dyDescent="0.25">
      <c r="B4354"/>
    </row>
    <row r="4355" spans="2:2" x14ac:dyDescent="0.25">
      <c r="B4355"/>
    </row>
    <row r="4356" spans="2:2" x14ac:dyDescent="0.25">
      <c r="B4356"/>
    </row>
    <row r="4357" spans="2:2" x14ac:dyDescent="0.25">
      <c r="B4357"/>
    </row>
    <row r="4358" spans="2:2" x14ac:dyDescent="0.25">
      <c r="B4358"/>
    </row>
    <row r="4359" spans="2:2" x14ac:dyDescent="0.25">
      <c r="B4359"/>
    </row>
    <row r="4360" spans="2:2" x14ac:dyDescent="0.25">
      <c r="B4360"/>
    </row>
    <row r="4361" spans="2:2" x14ac:dyDescent="0.25">
      <c r="B4361"/>
    </row>
    <row r="4362" spans="2:2" x14ac:dyDescent="0.25">
      <c r="B4362"/>
    </row>
    <row r="4363" spans="2:2" x14ac:dyDescent="0.25">
      <c r="B4363"/>
    </row>
    <row r="4364" spans="2:2" x14ac:dyDescent="0.25">
      <c r="B4364"/>
    </row>
    <row r="4365" spans="2:2" x14ac:dyDescent="0.25">
      <c r="B4365"/>
    </row>
    <row r="4366" spans="2:2" x14ac:dyDescent="0.25">
      <c r="B4366"/>
    </row>
    <row r="4367" spans="2:2" x14ac:dyDescent="0.25">
      <c r="B4367"/>
    </row>
    <row r="4368" spans="2:2" x14ac:dyDescent="0.25">
      <c r="B4368"/>
    </row>
    <row r="4369" spans="2:2" x14ac:dyDescent="0.25">
      <c r="B4369"/>
    </row>
    <row r="4370" spans="2:2" x14ac:dyDescent="0.25">
      <c r="B4370"/>
    </row>
    <row r="4371" spans="2:2" x14ac:dyDescent="0.25">
      <c r="B4371"/>
    </row>
    <row r="4372" spans="2:2" x14ac:dyDescent="0.25">
      <c r="B4372"/>
    </row>
    <row r="4373" spans="2:2" x14ac:dyDescent="0.25">
      <c r="B4373"/>
    </row>
    <row r="4374" spans="2:2" x14ac:dyDescent="0.25">
      <c r="B4374"/>
    </row>
    <row r="4375" spans="2:2" x14ac:dyDescent="0.25">
      <c r="B4375"/>
    </row>
    <row r="4376" spans="2:2" x14ac:dyDescent="0.25">
      <c r="B4376"/>
    </row>
    <row r="4377" spans="2:2" x14ac:dyDescent="0.25">
      <c r="B4377"/>
    </row>
    <row r="4378" spans="2:2" x14ac:dyDescent="0.25">
      <c r="B4378"/>
    </row>
    <row r="4379" spans="2:2" x14ac:dyDescent="0.25">
      <c r="B4379"/>
    </row>
    <row r="4380" spans="2:2" x14ac:dyDescent="0.25">
      <c r="B4380"/>
    </row>
    <row r="4381" spans="2:2" x14ac:dyDescent="0.25">
      <c r="B4381"/>
    </row>
    <row r="4382" spans="2:2" x14ac:dyDescent="0.25">
      <c r="B4382"/>
    </row>
    <row r="4383" spans="2:2" x14ac:dyDescent="0.25">
      <c r="B4383"/>
    </row>
    <row r="4384" spans="2:2" x14ac:dyDescent="0.25">
      <c r="B4384"/>
    </row>
    <row r="4385" spans="2:2" x14ac:dyDescent="0.25">
      <c r="B4385"/>
    </row>
    <row r="4386" spans="2:2" x14ac:dyDescent="0.25">
      <c r="B4386"/>
    </row>
    <row r="4387" spans="2:2" x14ac:dyDescent="0.25">
      <c r="B4387"/>
    </row>
    <row r="4388" spans="2:2" x14ac:dyDescent="0.25">
      <c r="B4388"/>
    </row>
    <row r="4389" spans="2:2" x14ac:dyDescent="0.25">
      <c r="B4389"/>
    </row>
    <row r="4390" spans="2:2" x14ac:dyDescent="0.25">
      <c r="B4390"/>
    </row>
    <row r="4391" spans="2:2" x14ac:dyDescent="0.25">
      <c r="B4391"/>
    </row>
    <row r="4392" spans="2:2" x14ac:dyDescent="0.25">
      <c r="B4392"/>
    </row>
    <row r="4393" spans="2:2" x14ac:dyDescent="0.25">
      <c r="B4393"/>
    </row>
    <row r="4394" spans="2:2" x14ac:dyDescent="0.25">
      <c r="B4394"/>
    </row>
    <row r="4395" spans="2:2" x14ac:dyDescent="0.25">
      <c r="B4395"/>
    </row>
    <row r="4396" spans="2:2" x14ac:dyDescent="0.25">
      <c r="B4396"/>
    </row>
    <row r="4397" spans="2:2" x14ac:dyDescent="0.25">
      <c r="B4397"/>
    </row>
    <row r="4398" spans="2:2" x14ac:dyDescent="0.25">
      <c r="B4398"/>
    </row>
    <row r="4399" spans="2:2" x14ac:dyDescent="0.25">
      <c r="B4399"/>
    </row>
    <row r="4400" spans="2:2" x14ac:dyDescent="0.25">
      <c r="B4400"/>
    </row>
    <row r="4401" spans="2:2" x14ac:dyDescent="0.25">
      <c r="B4401"/>
    </row>
    <row r="4402" spans="2:2" x14ac:dyDescent="0.25">
      <c r="B4402"/>
    </row>
    <row r="4403" spans="2:2" x14ac:dyDescent="0.25">
      <c r="B4403"/>
    </row>
    <row r="4404" spans="2:2" x14ac:dyDescent="0.25">
      <c r="B4404"/>
    </row>
    <row r="4405" spans="2:2" x14ac:dyDescent="0.25">
      <c r="B4405"/>
    </row>
    <row r="4406" spans="2:2" x14ac:dyDescent="0.25">
      <c r="B4406"/>
    </row>
    <row r="4407" spans="2:2" x14ac:dyDescent="0.25">
      <c r="B4407"/>
    </row>
    <row r="4408" spans="2:2" x14ac:dyDescent="0.25">
      <c r="B4408"/>
    </row>
    <row r="4409" spans="2:2" x14ac:dyDescent="0.25">
      <c r="B4409"/>
    </row>
    <row r="4410" spans="2:2" x14ac:dyDescent="0.25">
      <c r="B4410"/>
    </row>
    <row r="4411" spans="2:2" x14ac:dyDescent="0.25">
      <c r="B4411"/>
    </row>
    <row r="4412" spans="2:2" x14ac:dyDescent="0.25">
      <c r="B4412"/>
    </row>
    <row r="4413" spans="2:2" x14ac:dyDescent="0.25">
      <c r="B4413"/>
    </row>
    <row r="4414" spans="2:2" x14ac:dyDescent="0.25">
      <c r="B4414"/>
    </row>
    <row r="4415" spans="2:2" x14ac:dyDescent="0.25">
      <c r="B4415"/>
    </row>
    <row r="4416" spans="2:2" x14ac:dyDescent="0.25">
      <c r="B4416"/>
    </row>
    <row r="4417" spans="2:2" x14ac:dyDescent="0.25">
      <c r="B4417"/>
    </row>
    <row r="4418" spans="2:2" x14ac:dyDescent="0.25">
      <c r="B4418"/>
    </row>
    <row r="4419" spans="2:2" x14ac:dyDescent="0.25">
      <c r="B4419"/>
    </row>
    <row r="4420" spans="2:2" x14ac:dyDescent="0.25">
      <c r="B4420"/>
    </row>
    <row r="4421" spans="2:2" x14ac:dyDescent="0.25">
      <c r="B4421"/>
    </row>
    <row r="4422" spans="2:2" x14ac:dyDescent="0.25">
      <c r="B4422"/>
    </row>
    <row r="4423" spans="2:2" x14ac:dyDescent="0.25">
      <c r="B4423"/>
    </row>
    <row r="4424" spans="2:2" x14ac:dyDescent="0.25">
      <c r="B4424"/>
    </row>
    <row r="4425" spans="2:2" x14ac:dyDescent="0.25">
      <c r="B4425"/>
    </row>
    <row r="4426" spans="2:2" x14ac:dyDescent="0.25">
      <c r="B4426"/>
    </row>
    <row r="4427" spans="2:2" x14ac:dyDescent="0.25">
      <c r="B4427"/>
    </row>
    <row r="4428" spans="2:2" x14ac:dyDescent="0.25">
      <c r="B4428"/>
    </row>
    <row r="4429" spans="2:2" x14ac:dyDescent="0.25">
      <c r="B4429"/>
    </row>
    <row r="4430" spans="2:2" x14ac:dyDescent="0.25">
      <c r="B4430"/>
    </row>
    <row r="4431" spans="2:2" x14ac:dyDescent="0.25">
      <c r="B4431"/>
    </row>
    <row r="4432" spans="2:2" x14ac:dyDescent="0.25">
      <c r="B4432"/>
    </row>
    <row r="4433" spans="2:2" x14ac:dyDescent="0.25">
      <c r="B4433"/>
    </row>
    <row r="4434" spans="2:2" x14ac:dyDescent="0.25">
      <c r="B4434"/>
    </row>
    <row r="4435" spans="2:2" x14ac:dyDescent="0.25">
      <c r="B4435"/>
    </row>
    <row r="4436" spans="2:2" x14ac:dyDescent="0.25">
      <c r="B4436"/>
    </row>
    <row r="4437" spans="2:2" x14ac:dyDescent="0.25">
      <c r="B4437"/>
    </row>
    <row r="4438" spans="2:2" x14ac:dyDescent="0.25">
      <c r="B4438"/>
    </row>
    <row r="4439" spans="2:2" x14ac:dyDescent="0.25">
      <c r="B4439"/>
    </row>
    <row r="4440" spans="2:2" x14ac:dyDescent="0.25">
      <c r="B4440"/>
    </row>
    <row r="4441" spans="2:2" x14ac:dyDescent="0.25">
      <c r="B4441"/>
    </row>
    <row r="4442" spans="2:2" x14ac:dyDescent="0.25">
      <c r="B4442"/>
    </row>
    <row r="4443" spans="2:2" x14ac:dyDescent="0.25">
      <c r="B4443"/>
    </row>
    <row r="4444" spans="2:2" x14ac:dyDescent="0.25">
      <c r="B4444"/>
    </row>
    <row r="4445" spans="2:2" x14ac:dyDescent="0.25">
      <c r="B4445"/>
    </row>
    <row r="4446" spans="2:2" x14ac:dyDescent="0.25">
      <c r="B4446"/>
    </row>
    <row r="4447" spans="2:2" x14ac:dyDescent="0.25">
      <c r="B4447"/>
    </row>
    <row r="4448" spans="2:2" x14ac:dyDescent="0.25">
      <c r="B4448"/>
    </row>
    <row r="4449" spans="2:2" x14ac:dyDescent="0.25">
      <c r="B4449"/>
    </row>
    <row r="4450" spans="2:2" x14ac:dyDescent="0.25">
      <c r="B4450"/>
    </row>
    <row r="4451" spans="2:2" x14ac:dyDescent="0.25">
      <c r="B4451"/>
    </row>
    <row r="4452" spans="2:2" x14ac:dyDescent="0.25">
      <c r="B4452"/>
    </row>
    <row r="4453" spans="2:2" x14ac:dyDescent="0.25">
      <c r="B4453"/>
    </row>
    <row r="4454" spans="2:2" x14ac:dyDescent="0.25">
      <c r="B4454"/>
    </row>
    <row r="4455" spans="2:2" x14ac:dyDescent="0.25">
      <c r="B4455"/>
    </row>
    <row r="4456" spans="2:2" x14ac:dyDescent="0.25">
      <c r="B4456"/>
    </row>
    <row r="4457" spans="2:2" x14ac:dyDescent="0.25">
      <c r="B4457"/>
    </row>
    <row r="4458" spans="2:2" x14ac:dyDescent="0.25">
      <c r="B4458"/>
    </row>
    <row r="4459" spans="2:2" x14ac:dyDescent="0.25">
      <c r="B4459"/>
    </row>
    <row r="4460" spans="2:2" x14ac:dyDescent="0.25">
      <c r="B4460"/>
    </row>
    <row r="4461" spans="2:2" x14ac:dyDescent="0.25">
      <c r="B4461"/>
    </row>
    <row r="4462" spans="2:2" x14ac:dyDescent="0.25">
      <c r="B4462"/>
    </row>
    <row r="4463" spans="2:2" x14ac:dyDescent="0.25">
      <c r="B4463"/>
    </row>
    <row r="4464" spans="2:2" x14ac:dyDescent="0.25">
      <c r="B4464"/>
    </row>
    <row r="4465" spans="2:2" x14ac:dyDescent="0.25">
      <c r="B4465"/>
    </row>
    <row r="4466" spans="2:2" x14ac:dyDescent="0.25">
      <c r="B4466"/>
    </row>
    <row r="4467" spans="2:2" x14ac:dyDescent="0.25">
      <c r="B4467"/>
    </row>
    <row r="4468" spans="2:2" x14ac:dyDescent="0.25">
      <c r="B4468"/>
    </row>
    <row r="4469" spans="2:2" x14ac:dyDescent="0.25">
      <c r="B4469"/>
    </row>
    <row r="4470" spans="2:2" x14ac:dyDescent="0.25">
      <c r="B4470"/>
    </row>
    <row r="4471" spans="2:2" x14ac:dyDescent="0.25">
      <c r="B4471"/>
    </row>
    <row r="4472" spans="2:2" x14ac:dyDescent="0.25">
      <c r="B4472"/>
    </row>
    <row r="4473" spans="2:2" x14ac:dyDescent="0.25">
      <c r="B4473"/>
    </row>
    <row r="4474" spans="2:2" x14ac:dyDescent="0.25">
      <c r="B4474"/>
    </row>
    <row r="4475" spans="2:2" x14ac:dyDescent="0.25">
      <c r="B4475"/>
    </row>
    <row r="4476" spans="2:2" x14ac:dyDescent="0.25">
      <c r="B4476"/>
    </row>
    <row r="4477" spans="2:2" x14ac:dyDescent="0.25">
      <c r="B4477"/>
    </row>
    <row r="4478" spans="2:2" x14ac:dyDescent="0.25">
      <c r="B4478"/>
    </row>
    <row r="4479" spans="2:2" x14ac:dyDescent="0.25">
      <c r="B4479"/>
    </row>
    <row r="4480" spans="2:2" x14ac:dyDescent="0.25">
      <c r="B4480"/>
    </row>
    <row r="4481" spans="2:2" x14ac:dyDescent="0.25">
      <c r="B4481"/>
    </row>
    <row r="4482" spans="2:2" x14ac:dyDescent="0.25">
      <c r="B4482"/>
    </row>
    <row r="4483" spans="2:2" x14ac:dyDescent="0.25">
      <c r="B4483"/>
    </row>
    <row r="4484" spans="2:2" x14ac:dyDescent="0.25">
      <c r="B4484"/>
    </row>
    <row r="4485" spans="2:2" x14ac:dyDescent="0.25">
      <c r="B4485"/>
    </row>
    <row r="4486" spans="2:2" x14ac:dyDescent="0.25">
      <c r="B4486"/>
    </row>
    <row r="4487" spans="2:2" x14ac:dyDescent="0.25">
      <c r="B4487"/>
    </row>
    <row r="4488" spans="2:2" x14ac:dyDescent="0.25">
      <c r="B4488"/>
    </row>
    <row r="4489" spans="2:2" x14ac:dyDescent="0.25">
      <c r="B4489"/>
    </row>
    <row r="4490" spans="2:2" x14ac:dyDescent="0.25">
      <c r="B4490"/>
    </row>
    <row r="4491" spans="2:2" x14ac:dyDescent="0.25">
      <c r="B4491"/>
    </row>
    <row r="4492" spans="2:2" x14ac:dyDescent="0.25">
      <c r="B4492"/>
    </row>
    <row r="4493" spans="2:2" x14ac:dyDescent="0.25">
      <c r="B4493"/>
    </row>
    <row r="4494" spans="2:2" x14ac:dyDescent="0.25">
      <c r="B4494"/>
    </row>
    <row r="4495" spans="2:2" x14ac:dyDescent="0.25">
      <c r="B4495"/>
    </row>
    <row r="4496" spans="2:2" x14ac:dyDescent="0.25">
      <c r="B4496"/>
    </row>
    <row r="4497" spans="2:2" x14ac:dyDescent="0.25">
      <c r="B4497"/>
    </row>
    <row r="4498" spans="2:2" x14ac:dyDescent="0.25">
      <c r="B4498"/>
    </row>
    <row r="4499" spans="2:2" x14ac:dyDescent="0.25">
      <c r="B4499"/>
    </row>
    <row r="4500" spans="2:2" x14ac:dyDescent="0.25">
      <c r="B4500"/>
    </row>
    <row r="4501" spans="2:2" x14ac:dyDescent="0.25">
      <c r="B4501"/>
    </row>
    <row r="4502" spans="2:2" x14ac:dyDescent="0.25">
      <c r="B4502"/>
    </row>
    <row r="4503" spans="2:2" x14ac:dyDescent="0.25">
      <c r="B4503"/>
    </row>
    <row r="4504" spans="2:2" x14ac:dyDescent="0.25">
      <c r="B4504"/>
    </row>
    <row r="4505" spans="2:2" x14ac:dyDescent="0.25">
      <c r="B4505"/>
    </row>
    <row r="4506" spans="2:2" x14ac:dyDescent="0.25">
      <c r="B4506"/>
    </row>
    <row r="4507" spans="2:2" x14ac:dyDescent="0.25">
      <c r="B4507"/>
    </row>
    <row r="4508" spans="2:2" x14ac:dyDescent="0.25">
      <c r="B4508"/>
    </row>
    <row r="4509" spans="2:2" x14ac:dyDescent="0.25">
      <c r="B4509"/>
    </row>
    <row r="4510" spans="2:2" x14ac:dyDescent="0.25">
      <c r="B4510"/>
    </row>
    <row r="4511" spans="2:2" x14ac:dyDescent="0.25">
      <c r="B4511"/>
    </row>
    <row r="4512" spans="2:2" x14ac:dyDescent="0.25">
      <c r="B4512"/>
    </row>
    <row r="4513" spans="2:2" x14ac:dyDescent="0.25">
      <c r="B4513"/>
    </row>
    <row r="4514" spans="2:2" x14ac:dyDescent="0.25">
      <c r="B4514"/>
    </row>
    <row r="4515" spans="2:2" x14ac:dyDescent="0.25">
      <c r="B4515"/>
    </row>
    <row r="4516" spans="2:2" x14ac:dyDescent="0.25">
      <c r="B4516"/>
    </row>
    <row r="4517" spans="2:2" x14ac:dyDescent="0.25">
      <c r="B4517"/>
    </row>
    <row r="4518" spans="2:2" x14ac:dyDescent="0.25">
      <c r="B4518"/>
    </row>
    <row r="4519" spans="2:2" x14ac:dyDescent="0.25">
      <c r="B4519"/>
    </row>
    <row r="4520" spans="2:2" x14ac:dyDescent="0.25">
      <c r="B4520"/>
    </row>
    <row r="4521" spans="2:2" x14ac:dyDescent="0.25">
      <c r="B4521"/>
    </row>
    <row r="4522" spans="2:2" x14ac:dyDescent="0.25">
      <c r="B4522"/>
    </row>
    <row r="4523" spans="2:2" x14ac:dyDescent="0.25">
      <c r="B4523"/>
    </row>
    <row r="4524" spans="2:2" x14ac:dyDescent="0.25">
      <c r="B4524"/>
    </row>
    <row r="4525" spans="2:2" x14ac:dyDescent="0.25">
      <c r="B4525"/>
    </row>
    <row r="4526" spans="2:2" x14ac:dyDescent="0.25">
      <c r="B4526"/>
    </row>
    <row r="4527" spans="2:2" x14ac:dyDescent="0.25">
      <c r="B4527"/>
    </row>
    <row r="4528" spans="2:2" x14ac:dyDescent="0.25">
      <c r="B4528"/>
    </row>
    <row r="4529" spans="2:2" x14ac:dyDescent="0.25">
      <c r="B4529"/>
    </row>
    <row r="4530" spans="2:2" x14ac:dyDescent="0.25">
      <c r="B4530"/>
    </row>
    <row r="4531" spans="2:2" x14ac:dyDescent="0.25">
      <c r="B4531"/>
    </row>
    <row r="4532" spans="2:2" x14ac:dyDescent="0.25">
      <c r="B4532"/>
    </row>
    <row r="4533" spans="2:2" x14ac:dyDescent="0.25">
      <c r="B4533"/>
    </row>
    <row r="4534" spans="2:2" x14ac:dyDescent="0.25">
      <c r="B4534"/>
    </row>
    <row r="4535" spans="2:2" x14ac:dyDescent="0.25">
      <c r="B4535"/>
    </row>
    <row r="4536" spans="2:2" x14ac:dyDescent="0.25">
      <c r="B4536"/>
    </row>
    <row r="4537" spans="2:2" x14ac:dyDescent="0.25">
      <c r="B4537"/>
    </row>
    <row r="4538" spans="2:2" x14ac:dyDescent="0.25">
      <c r="B4538"/>
    </row>
    <row r="4539" spans="2:2" x14ac:dyDescent="0.25">
      <c r="B4539"/>
    </row>
    <row r="4540" spans="2:2" x14ac:dyDescent="0.25">
      <c r="B4540"/>
    </row>
    <row r="4541" spans="2:2" x14ac:dyDescent="0.25">
      <c r="B4541"/>
    </row>
    <row r="4542" spans="2:2" x14ac:dyDescent="0.25">
      <c r="B4542"/>
    </row>
    <row r="4543" spans="2:2" x14ac:dyDescent="0.25">
      <c r="B4543"/>
    </row>
    <row r="4544" spans="2:2" x14ac:dyDescent="0.25">
      <c r="B4544"/>
    </row>
    <row r="4545" spans="2:2" x14ac:dyDescent="0.25">
      <c r="B4545"/>
    </row>
    <row r="4546" spans="2:2" x14ac:dyDescent="0.25">
      <c r="B4546"/>
    </row>
    <row r="4547" spans="2:2" x14ac:dyDescent="0.25">
      <c r="B4547"/>
    </row>
    <row r="4548" spans="2:2" x14ac:dyDescent="0.25">
      <c r="B4548"/>
    </row>
    <row r="4549" spans="2:2" x14ac:dyDescent="0.25">
      <c r="B4549"/>
    </row>
    <row r="4550" spans="2:2" x14ac:dyDescent="0.25">
      <c r="B4550"/>
    </row>
    <row r="4551" spans="2:2" x14ac:dyDescent="0.25">
      <c r="B4551"/>
    </row>
    <row r="4552" spans="2:2" x14ac:dyDescent="0.25">
      <c r="B4552"/>
    </row>
    <row r="4553" spans="2:2" x14ac:dyDescent="0.25">
      <c r="B4553"/>
    </row>
    <row r="4554" spans="2:2" x14ac:dyDescent="0.25">
      <c r="B4554"/>
    </row>
    <row r="4555" spans="2:2" x14ac:dyDescent="0.25">
      <c r="B4555"/>
    </row>
    <row r="4556" spans="2:2" x14ac:dyDescent="0.25">
      <c r="B4556"/>
    </row>
    <row r="4557" spans="2:2" x14ac:dyDescent="0.25">
      <c r="B4557"/>
    </row>
    <row r="4558" spans="2:2" x14ac:dyDescent="0.25">
      <c r="B4558"/>
    </row>
    <row r="4559" spans="2:2" x14ac:dyDescent="0.25">
      <c r="B4559"/>
    </row>
    <row r="4560" spans="2:2" x14ac:dyDescent="0.25">
      <c r="B4560"/>
    </row>
    <row r="4561" spans="2:2" x14ac:dyDescent="0.25">
      <c r="B4561"/>
    </row>
    <row r="4562" spans="2:2" x14ac:dyDescent="0.25">
      <c r="B4562"/>
    </row>
    <row r="4563" spans="2:2" x14ac:dyDescent="0.25">
      <c r="B4563"/>
    </row>
    <row r="4564" spans="2:2" x14ac:dyDescent="0.25">
      <c r="B4564"/>
    </row>
    <row r="4565" spans="2:2" x14ac:dyDescent="0.25">
      <c r="B4565"/>
    </row>
    <row r="4566" spans="2:2" x14ac:dyDescent="0.25">
      <c r="B4566"/>
    </row>
    <row r="4567" spans="2:2" x14ac:dyDescent="0.25">
      <c r="B4567"/>
    </row>
    <row r="4568" spans="2:2" x14ac:dyDescent="0.25">
      <c r="B4568"/>
    </row>
    <row r="4569" spans="2:2" x14ac:dyDescent="0.25">
      <c r="B4569"/>
    </row>
    <row r="4570" spans="2:2" x14ac:dyDescent="0.25">
      <c r="B4570"/>
    </row>
    <row r="4571" spans="2:2" x14ac:dyDescent="0.25">
      <c r="B4571"/>
    </row>
    <row r="4572" spans="2:2" x14ac:dyDescent="0.25">
      <c r="B4572"/>
    </row>
    <row r="4573" spans="2:2" x14ac:dyDescent="0.25">
      <c r="B4573"/>
    </row>
    <row r="4574" spans="2:2" x14ac:dyDescent="0.25">
      <c r="B4574"/>
    </row>
    <row r="4575" spans="2:2" x14ac:dyDescent="0.25">
      <c r="B4575"/>
    </row>
    <row r="4576" spans="2:2" x14ac:dyDescent="0.25">
      <c r="B4576"/>
    </row>
    <row r="4577" spans="2:2" x14ac:dyDescent="0.25">
      <c r="B4577"/>
    </row>
    <row r="4578" spans="2:2" x14ac:dyDescent="0.25">
      <c r="B4578"/>
    </row>
    <row r="4579" spans="2:2" x14ac:dyDescent="0.25">
      <c r="B4579"/>
    </row>
    <row r="4580" spans="2:2" x14ac:dyDescent="0.25">
      <c r="B4580"/>
    </row>
    <row r="4581" spans="2:2" x14ac:dyDescent="0.25">
      <c r="B4581"/>
    </row>
    <row r="4582" spans="2:2" x14ac:dyDescent="0.25">
      <c r="B4582"/>
    </row>
    <row r="4583" spans="2:2" x14ac:dyDescent="0.25">
      <c r="B4583"/>
    </row>
    <row r="4584" spans="2:2" x14ac:dyDescent="0.25">
      <c r="B4584"/>
    </row>
    <row r="4585" spans="2:2" x14ac:dyDescent="0.25">
      <c r="B4585"/>
    </row>
    <row r="4586" spans="2:2" x14ac:dyDescent="0.25">
      <c r="B4586"/>
    </row>
    <row r="4587" spans="2:2" x14ac:dyDescent="0.25">
      <c r="B4587"/>
    </row>
    <row r="4588" spans="2:2" x14ac:dyDescent="0.25">
      <c r="B4588"/>
    </row>
    <row r="4589" spans="2:2" x14ac:dyDescent="0.25">
      <c r="B4589"/>
    </row>
    <row r="4590" spans="2:2" x14ac:dyDescent="0.25">
      <c r="B4590"/>
    </row>
    <row r="4591" spans="2:2" x14ac:dyDescent="0.25">
      <c r="B4591"/>
    </row>
    <row r="4592" spans="2:2" x14ac:dyDescent="0.25">
      <c r="B4592"/>
    </row>
    <row r="4593" spans="2:2" x14ac:dyDescent="0.25">
      <c r="B4593"/>
    </row>
    <row r="4594" spans="2:2" x14ac:dyDescent="0.25">
      <c r="B4594"/>
    </row>
    <row r="4595" spans="2:2" x14ac:dyDescent="0.25">
      <c r="B4595"/>
    </row>
    <row r="4596" spans="2:2" x14ac:dyDescent="0.25">
      <c r="B4596"/>
    </row>
    <row r="4597" spans="2:2" x14ac:dyDescent="0.25">
      <c r="B4597"/>
    </row>
    <row r="4598" spans="2:2" x14ac:dyDescent="0.25">
      <c r="B4598"/>
    </row>
    <row r="4599" spans="2:2" x14ac:dyDescent="0.25">
      <c r="B4599"/>
    </row>
    <row r="4600" spans="2:2" x14ac:dyDescent="0.25">
      <c r="B4600"/>
    </row>
    <row r="4601" spans="2:2" x14ac:dyDescent="0.25">
      <c r="B4601"/>
    </row>
    <row r="4602" spans="2:2" x14ac:dyDescent="0.25">
      <c r="B4602"/>
    </row>
    <row r="4603" spans="2:2" x14ac:dyDescent="0.25">
      <c r="B4603"/>
    </row>
    <row r="4604" spans="2:2" x14ac:dyDescent="0.25">
      <c r="B4604"/>
    </row>
    <row r="4605" spans="2:2" x14ac:dyDescent="0.25">
      <c r="B4605"/>
    </row>
    <row r="4606" spans="2:2" x14ac:dyDescent="0.25">
      <c r="B4606"/>
    </row>
    <row r="4607" spans="2:2" x14ac:dyDescent="0.25">
      <c r="B4607"/>
    </row>
    <row r="4608" spans="2:2" x14ac:dyDescent="0.25">
      <c r="B4608"/>
    </row>
    <row r="4609" spans="2:2" x14ac:dyDescent="0.25">
      <c r="B4609"/>
    </row>
    <row r="4610" spans="2:2" x14ac:dyDescent="0.25">
      <c r="B4610"/>
    </row>
    <row r="4611" spans="2:2" x14ac:dyDescent="0.25">
      <c r="B4611"/>
    </row>
    <row r="4612" spans="2:2" x14ac:dyDescent="0.25">
      <c r="B4612"/>
    </row>
    <row r="4613" spans="2:2" x14ac:dyDescent="0.25">
      <c r="B4613"/>
    </row>
    <row r="4614" spans="2:2" x14ac:dyDescent="0.25">
      <c r="B4614"/>
    </row>
    <row r="4615" spans="2:2" x14ac:dyDescent="0.25">
      <c r="B4615"/>
    </row>
    <row r="4616" spans="2:2" x14ac:dyDescent="0.25">
      <c r="B4616"/>
    </row>
    <row r="4617" spans="2:2" x14ac:dyDescent="0.25">
      <c r="B4617"/>
    </row>
    <row r="4618" spans="2:2" x14ac:dyDescent="0.25">
      <c r="B4618"/>
    </row>
    <row r="4619" spans="2:2" x14ac:dyDescent="0.25">
      <c r="B4619"/>
    </row>
    <row r="4620" spans="2:2" x14ac:dyDescent="0.25">
      <c r="B4620"/>
    </row>
    <row r="4621" spans="2:2" x14ac:dyDescent="0.25">
      <c r="B4621"/>
    </row>
    <row r="4622" spans="2:2" x14ac:dyDescent="0.25">
      <c r="B4622"/>
    </row>
    <row r="4623" spans="2:2" x14ac:dyDescent="0.25">
      <c r="B4623"/>
    </row>
    <row r="4624" spans="2:2" x14ac:dyDescent="0.25">
      <c r="B4624"/>
    </row>
    <row r="4625" spans="2:2" x14ac:dyDescent="0.25">
      <c r="B4625"/>
    </row>
    <row r="4626" spans="2:2" x14ac:dyDescent="0.25">
      <c r="B4626"/>
    </row>
    <row r="4627" spans="2:2" x14ac:dyDescent="0.25">
      <c r="B4627"/>
    </row>
    <row r="4628" spans="2:2" x14ac:dyDescent="0.25">
      <c r="B4628"/>
    </row>
    <row r="4629" spans="2:2" x14ac:dyDescent="0.25">
      <c r="B4629"/>
    </row>
    <row r="4630" spans="2:2" x14ac:dyDescent="0.25">
      <c r="B4630"/>
    </row>
    <row r="4631" spans="2:2" x14ac:dyDescent="0.25">
      <c r="B4631"/>
    </row>
    <row r="4632" spans="2:2" x14ac:dyDescent="0.25">
      <c r="B4632"/>
    </row>
    <row r="4633" spans="2:2" x14ac:dyDescent="0.25">
      <c r="B4633"/>
    </row>
    <row r="4634" spans="2:2" x14ac:dyDescent="0.25">
      <c r="B4634"/>
    </row>
    <row r="4635" spans="2:2" x14ac:dyDescent="0.25">
      <c r="B4635"/>
    </row>
    <row r="4636" spans="2:2" x14ac:dyDescent="0.25">
      <c r="B4636"/>
    </row>
    <row r="4637" spans="2:2" x14ac:dyDescent="0.25">
      <c r="B4637"/>
    </row>
    <row r="4638" spans="2:2" x14ac:dyDescent="0.25">
      <c r="B4638"/>
    </row>
    <row r="4639" spans="2:2" x14ac:dyDescent="0.25">
      <c r="B4639"/>
    </row>
    <row r="4640" spans="2:2" x14ac:dyDescent="0.25">
      <c r="B4640"/>
    </row>
    <row r="4641" spans="2:2" x14ac:dyDescent="0.25">
      <c r="B4641"/>
    </row>
    <row r="4642" spans="2:2" x14ac:dyDescent="0.25">
      <c r="B4642"/>
    </row>
    <row r="4643" spans="2:2" x14ac:dyDescent="0.25">
      <c r="B4643"/>
    </row>
    <row r="4644" spans="2:2" x14ac:dyDescent="0.25">
      <c r="B4644"/>
    </row>
    <row r="4645" spans="2:2" x14ac:dyDescent="0.25">
      <c r="B4645"/>
    </row>
    <row r="4646" spans="2:2" x14ac:dyDescent="0.25">
      <c r="B4646"/>
    </row>
    <row r="4647" spans="2:2" x14ac:dyDescent="0.25">
      <c r="B4647"/>
    </row>
    <row r="4648" spans="2:2" x14ac:dyDescent="0.25">
      <c r="B4648"/>
    </row>
    <row r="4649" spans="2:2" x14ac:dyDescent="0.25">
      <c r="B4649"/>
    </row>
    <row r="4650" spans="2:2" x14ac:dyDescent="0.25">
      <c r="B4650"/>
    </row>
    <row r="4651" spans="2:2" x14ac:dyDescent="0.25">
      <c r="B4651"/>
    </row>
    <row r="4652" spans="2:2" x14ac:dyDescent="0.25">
      <c r="B4652"/>
    </row>
    <row r="4653" spans="2:2" x14ac:dyDescent="0.25">
      <c r="B4653"/>
    </row>
    <row r="4654" spans="2:2" x14ac:dyDescent="0.25">
      <c r="B4654"/>
    </row>
    <row r="4655" spans="2:2" x14ac:dyDescent="0.25">
      <c r="B4655"/>
    </row>
    <row r="4656" spans="2:2" x14ac:dyDescent="0.25">
      <c r="B4656"/>
    </row>
    <row r="4657" spans="2:2" x14ac:dyDescent="0.25">
      <c r="B4657"/>
    </row>
    <row r="4658" spans="2:2" x14ac:dyDescent="0.25">
      <c r="B4658"/>
    </row>
    <row r="4659" spans="2:2" x14ac:dyDescent="0.25">
      <c r="B4659"/>
    </row>
    <row r="4660" spans="2:2" x14ac:dyDescent="0.25">
      <c r="B4660"/>
    </row>
    <row r="4661" spans="2:2" x14ac:dyDescent="0.25">
      <c r="B4661"/>
    </row>
    <row r="4662" spans="2:2" x14ac:dyDescent="0.25">
      <c r="B4662"/>
    </row>
    <row r="4663" spans="2:2" x14ac:dyDescent="0.25">
      <c r="B4663"/>
    </row>
    <row r="4664" spans="2:2" x14ac:dyDescent="0.25">
      <c r="B4664"/>
    </row>
    <row r="4665" spans="2:2" x14ac:dyDescent="0.25">
      <c r="B4665"/>
    </row>
    <row r="4666" spans="2:2" x14ac:dyDescent="0.25">
      <c r="B4666"/>
    </row>
    <row r="4667" spans="2:2" x14ac:dyDescent="0.25">
      <c r="B4667"/>
    </row>
    <row r="4668" spans="2:2" x14ac:dyDescent="0.25">
      <c r="B4668"/>
    </row>
    <row r="4669" spans="2:2" x14ac:dyDescent="0.25">
      <c r="B4669"/>
    </row>
    <row r="4670" spans="2:2" x14ac:dyDescent="0.25">
      <c r="B4670"/>
    </row>
    <row r="4671" spans="2:2" x14ac:dyDescent="0.25">
      <c r="B4671"/>
    </row>
    <row r="4672" spans="2:2" x14ac:dyDescent="0.25">
      <c r="B4672"/>
    </row>
    <row r="4673" spans="2:2" x14ac:dyDescent="0.25">
      <c r="B4673"/>
    </row>
    <row r="4674" spans="2:2" x14ac:dyDescent="0.25">
      <c r="B4674"/>
    </row>
    <row r="4675" spans="2:2" x14ac:dyDescent="0.25">
      <c r="B4675"/>
    </row>
    <row r="4676" spans="2:2" x14ac:dyDescent="0.25">
      <c r="B4676"/>
    </row>
    <row r="4677" spans="2:2" x14ac:dyDescent="0.25">
      <c r="B4677"/>
    </row>
    <row r="4678" spans="2:2" x14ac:dyDescent="0.25">
      <c r="B4678"/>
    </row>
    <row r="4679" spans="2:2" x14ac:dyDescent="0.25">
      <c r="B4679"/>
    </row>
    <row r="4680" spans="2:2" x14ac:dyDescent="0.25">
      <c r="B4680"/>
    </row>
    <row r="4681" spans="2:2" x14ac:dyDescent="0.25">
      <c r="B4681"/>
    </row>
    <row r="4682" spans="2:2" x14ac:dyDescent="0.25">
      <c r="B4682"/>
    </row>
    <row r="4683" spans="2:2" x14ac:dyDescent="0.25">
      <c r="B4683"/>
    </row>
    <row r="4684" spans="2:2" x14ac:dyDescent="0.25">
      <c r="B4684"/>
    </row>
    <row r="4685" spans="2:2" x14ac:dyDescent="0.25">
      <c r="B4685"/>
    </row>
    <row r="4686" spans="2:2" x14ac:dyDescent="0.25">
      <c r="B4686"/>
    </row>
    <row r="4687" spans="2:2" x14ac:dyDescent="0.25">
      <c r="B4687"/>
    </row>
    <row r="4688" spans="2:2" x14ac:dyDescent="0.25">
      <c r="B4688"/>
    </row>
    <row r="4689" spans="2:2" x14ac:dyDescent="0.25">
      <c r="B4689"/>
    </row>
    <row r="4690" spans="2:2" x14ac:dyDescent="0.25">
      <c r="B4690"/>
    </row>
    <row r="4691" spans="2:2" x14ac:dyDescent="0.25">
      <c r="B4691"/>
    </row>
    <row r="4692" spans="2:2" x14ac:dyDescent="0.25">
      <c r="B4692"/>
    </row>
    <row r="4693" spans="2:2" x14ac:dyDescent="0.25">
      <c r="B4693"/>
    </row>
    <row r="4694" spans="2:2" x14ac:dyDescent="0.25">
      <c r="B4694"/>
    </row>
    <row r="4695" spans="2:2" x14ac:dyDescent="0.25">
      <c r="B4695"/>
    </row>
    <row r="4696" spans="2:2" x14ac:dyDescent="0.25">
      <c r="B4696"/>
    </row>
    <row r="4697" spans="2:2" x14ac:dyDescent="0.25">
      <c r="B4697"/>
    </row>
    <row r="4698" spans="2:2" x14ac:dyDescent="0.25">
      <c r="B4698"/>
    </row>
    <row r="4699" spans="2:2" x14ac:dyDescent="0.25">
      <c r="B4699"/>
    </row>
    <row r="4700" spans="2:2" x14ac:dyDescent="0.25">
      <c r="B4700"/>
    </row>
    <row r="4701" spans="2:2" x14ac:dyDescent="0.25">
      <c r="B4701"/>
    </row>
    <row r="4702" spans="2:2" x14ac:dyDescent="0.25">
      <c r="B4702"/>
    </row>
    <row r="4703" spans="2:2" x14ac:dyDescent="0.25">
      <c r="B4703"/>
    </row>
    <row r="4704" spans="2:2" x14ac:dyDescent="0.25">
      <c r="B4704"/>
    </row>
    <row r="4705" spans="2:2" x14ac:dyDescent="0.25">
      <c r="B4705"/>
    </row>
    <row r="4706" spans="2:2" x14ac:dyDescent="0.25">
      <c r="B4706"/>
    </row>
    <row r="4707" spans="2:2" x14ac:dyDescent="0.25">
      <c r="B4707"/>
    </row>
    <row r="4708" spans="2:2" x14ac:dyDescent="0.25">
      <c r="B4708"/>
    </row>
    <row r="4709" spans="2:2" x14ac:dyDescent="0.25">
      <c r="B4709"/>
    </row>
    <row r="4710" spans="2:2" x14ac:dyDescent="0.25">
      <c r="B4710"/>
    </row>
    <row r="4711" spans="2:2" x14ac:dyDescent="0.25">
      <c r="B4711"/>
    </row>
    <row r="4712" spans="2:2" x14ac:dyDescent="0.25">
      <c r="B4712"/>
    </row>
    <row r="4713" spans="2:2" x14ac:dyDescent="0.25">
      <c r="B4713"/>
    </row>
    <row r="4714" spans="2:2" x14ac:dyDescent="0.25">
      <c r="B4714"/>
    </row>
    <row r="4715" spans="2:2" x14ac:dyDescent="0.25">
      <c r="B4715"/>
    </row>
    <row r="4716" spans="2:2" x14ac:dyDescent="0.25">
      <c r="B4716"/>
    </row>
    <row r="4717" spans="2:2" x14ac:dyDescent="0.25">
      <c r="B4717"/>
    </row>
    <row r="4718" spans="2:2" x14ac:dyDescent="0.25">
      <c r="B4718"/>
    </row>
    <row r="4719" spans="2:2" x14ac:dyDescent="0.25">
      <c r="B4719"/>
    </row>
    <row r="4720" spans="2:2" x14ac:dyDescent="0.25">
      <c r="B4720"/>
    </row>
    <row r="4721" spans="2:2" x14ac:dyDescent="0.25">
      <c r="B4721"/>
    </row>
    <row r="4722" spans="2:2" x14ac:dyDescent="0.25">
      <c r="B4722"/>
    </row>
    <row r="4723" spans="2:2" x14ac:dyDescent="0.25">
      <c r="B4723"/>
    </row>
    <row r="4724" spans="2:2" x14ac:dyDescent="0.25">
      <c r="B4724"/>
    </row>
    <row r="4725" spans="2:2" x14ac:dyDescent="0.25">
      <c r="B4725"/>
    </row>
    <row r="4726" spans="2:2" x14ac:dyDescent="0.25">
      <c r="B4726"/>
    </row>
    <row r="4727" spans="2:2" x14ac:dyDescent="0.25">
      <c r="B4727"/>
    </row>
    <row r="4728" spans="2:2" x14ac:dyDescent="0.25">
      <c r="B4728"/>
    </row>
    <row r="4729" spans="2:2" x14ac:dyDescent="0.25">
      <c r="B4729"/>
    </row>
    <row r="4730" spans="2:2" x14ac:dyDescent="0.25">
      <c r="B4730"/>
    </row>
    <row r="4731" spans="2:2" x14ac:dyDescent="0.25">
      <c r="B4731"/>
    </row>
    <row r="4732" spans="2:2" x14ac:dyDescent="0.25">
      <c r="B4732"/>
    </row>
    <row r="4733" spans="2:2" x14ac:dyDescent="0.25">
      <c r="B4733"/>
    </row>
    <row r="4734" spans="2:2" x14ac:dyDescent="0.25">
      <c r="B4734"/>
    </row>
    <row r="4735" spans="2:2" x14ac:dyDescent="0.25">
      <c r="B4735"/>
    </row>
    <row r="4736" spans="2:2" x14ac:dyDescent="0.25">
      <c r="B4736"/>
    </row>
    <row r="4737" spans="2:2" x14ac:dyDescent="0.25">
      <c r="B4737"/>
    </row>
    <row r="4738" spans="2:2" x14ac:dyDescent="0.25">
      <c r="B4738"/>
    </row>
    <row r="4739" spans="2:2" x14ac:dyDescent="0.25">
      <c r="B4739"/>
    </row>
    <row r="4740" spans="2:2" x14ac:dyDescent="0.25">
      <c r="B4740"/>
    </row>
    <row r="4741" spans="2:2" x14ac:dyDescent="0.25">
      <c r="B4741"/>
    </row>
    <row r="4742" spans="2:2" x14ac:dyDescent="0.25">
      <c r="B4742"/>
    </row>
    <row r="4743" spans="2:2" x14ac:dyDescent="0.25">
      <c r="B4743"/>
    </row>
    <row r="4744" spans="2:2" x14ac:dyDescent="0.25">
      <c r="B4744"/>
    </row>
    <row r="4745" spans="2:2" x14ac:dyDescent="0.25">
      <c r="B4745"/>
    </row>
    <row r="4746" spans="2:2" x14ac:dyDescent="0.25">
      <c r="B4746"/>
    </row>
    <row r="4747" spans="2:2" x14ac:dyDescent="0.25">
      <c r="B4747"/>
    </row>
    <row r="4748" spans="2:2" x14ac:dyDescent="0.25">
      <c r="B4748"/>
    </row>
    <row r="4749" spans="2:2" x14ac:dyDescent="0.25">
      <c r="B4749"/>
    </row>
    <row r="4750" spans="2:2" x14ac:dyDescent="0.25">
      <c r="B4750"/>
    </row>
    <row r="4751" spans="2:2" x14ac:dyDescent="0.25">
      <c r="B4751"/>
    </row>
    <row r="4752" spans="2:2" x14ac:dyDescent="0.25">
      <c r="B4752"/>
    </row>
    <row r="4753" spans="2:2" x14ac:dyDescent="0.25">
      <c r="B4753"/>
    </row>
    <row r="4754" spans="2:2" x14ac:dyDescent="0.25">
      <c r="B4754"/>
    </row>
    <row r="4755" spans="2:2" x14ac:dyDescent="0.25">
      <c r="B4755"/>
    </row>
    <row r="4756" spans="2:2" x14ac:dyDescent="0.25">
      <c r="B4756"/>
    </row>
    <row r="4757" spans="2:2" x14ac:dyDescent="0.25">
      <c r="B4757"/>
    </row>
    <row r="4758" spans="2:2" x14ac:dyDescent="0.25">
      <c r="B4758"/>
    </row>
    <row r="4759" spans="2:2" x14ac:dyDescent="0.25">
      <c r="B4759"/>
    </row>
    <row r="4760" spans="2:2" x14ac:dyDescent="0.25">
      <c r="B4760"/>
    </row>
    <row r="4761" spans="2:2" x14ac:dyDescent="0.25">
      <c r="B4761"/>
    </row>
    <row r="4762" spans="2:2" x14ac:dyDescent="0.25">
      <c r="B4762"/>
    </row>
    <row r="4763" spans="2:2" x14ac:dyDescent="0.25">
      <c r="B4763"/>
    </row>
    <row r="4764" spans="2:2" x14ac:dyDescent="0.25">
      <c r="B4764"/>
    </row>
    <row r="4765" spans="2:2" x14ac:dyDescent="0.25">
      <c r="B4765"/>
    </row>
    <row r="4766" spans="2:2" x14ac:dyDescent="0.25">
      <c r="B4766"/>
    </row>
    <row r="4767" spans="2:2" x14ac:dyDescent="0.25">
      <c r="B4767"/>
    </row>
    <row r="4768" spans="2:2" x14ac:dyDescent="0.25">
      <c r="B4768"/>
    </row>
    <row r="4769" spans="2:2" x14ac:dyDescent="0.25">
      <c r="B4769"/>
    </row>
    <row r="4770" spans="2:2" x14ac:dyDescent="0.25">
      <c r="B4770"/>
    </row>
    <row r="4771" spans="2:2" x14ac:dyDescent="0.25">
      <c r="B4771"/>
    </row>
    <row r="4772" spans="2:2" x14ac:dyDescent="0.25">
      <c r="B4772"/>
    </row>
    <row r="4773" spans="2:2" x14ac:dyDescent="0.25">
      <c r="B4773"/>
    </row>
    <row r="4774" spans="2:2" x14ac:dyDescent="0.25">
      <c r="B4774"/>
    </row>
    <row r="4775" spans="2:2" x14ac:dyDescent="0.25">
      <c r="B4775"/>
    </row>
    <row r="4776" spans="2:2" x14ac:dyDescent="0.25">
      <c r="B4776"/>
    </row>
    <row r="4777" spans="2:2" x14ac:dyDescent="0.25">
      <c r="B4777"/>
    </row>
    <row r="4778" spans="2:2" x14ac:dyDescent="0.25">
      <c r="B4778"/>
    </row>
    <row r="4779" spans="2:2" x14ac:dyDescent="0.25">
      <c r="B4779"/>
    </row>
    <row r="4780" spans="2:2" x14ac:dyDescent="0.25">
      <c r="B4780"/>
    </row>
    <row r="4781" spans="2:2" x14ac:dyDescent="0.25">
      <c r="B4781"/>
    </row>
    <row r="4782" spans="2:2" x14ac:dyDescent="0.25">
      <c r="B4782"/>
    </row>
    <row r="4783" spans="2:2" x14ac:dyDescent="0.25">
      <c r="B4783"/>
    </row>
    <row r="4784" spans="2:2" x14ac:dyDescent="0.25">
      <c r="B4784"/>
    </row>
    <row r="4785" spans="2:2" x14ac:dyDescent="0.25">
      <c r="B4785"/>
    </row>
    <row r="4786" spans="2:2" x14ac:dyDescent="0.25">
      <c r="B4786"/>
    </row>
    <row r="4787" spans="2:2" x14ac:dyDescent="0.25">
      <c r="B4787"/>
    </row>
    <row r="4788" spans="2:2" x14ac:dyDescent="0.25">
      <c r="B4788"/>
    </row>
    <row r="4789" spans="2:2" x14ac:dyDescent="0.25">
      <c r="B4789"/>
    </row>
    <row r="4790" spans="2:2" x14ac:dyDescent="0.25">
      <c r="B4790"/>
    </row>
    <row r="4791" spans="2:2" x14ac:dyDescent="0.25">
      <c r="B4791"/>
    </row>
    <row r="4792" spans="2:2" x14ac:dyDescent="0.25">
      <c r="B4792"/>
    </row>
    <row r="4793" spans="2:2" x14ac:dyDescent="0.25">
      <c r="B4793"/>
    </row>
    <row r="4794" spans="2:2" x14ac:dyDescent="0.25">
      <c r="B4794"/>
    </row>
    <row r="4795" spans="2:2" x14ac:dyDescent="0.25">
      <c r="B4795"/>
    </row>
    <row r="4796" spans="2:2" x14ac:dyDescent="0.25">
      <c r="B4796"/>
    </row>
    <row r="4797" spans="2:2" x14ac:dyDescent="0.25">
      <c r="B4797"/>
    </row>
    <row r="4798" spans="2:2" x14ac:dyDescent="0.25">
      <c r="B4798"/>
    </row>
    <row r="4799" spans="2:2" x14ac:dyDescent="0.25">
      <c r="B4799"/>
    </row>
    <row r="4800" spans="2:2" x14ac:dyDescent="0.25">
      <c r="B4800"/>
    </row>
    <row r="4801" spans="2:2" x14ac:dyDescent="0.25">
      <c r="B4801"/>
    </row>
    <row r="4802" spans="2:2" x14ac:dyDescent="0.25">
      <c r="B4802"/>
    </row>
    <row r="4803" spans="2:2" x14ac:dyDescent="0.25">
      <c r="B4803"/>
    </row>
    <row r="4804" spans="2:2" x14ac:dyDescent="0.25">
      <c r="B4804"/>
    </row>
    <row r="4805" spans="2:2" x14ac:dyDescent="0.25">
      <c r="B4805"/>
    </row>
    <row r="4806" spans="2:2" x14ac:dyDescent="0.25">
      <c r="B4806"/>
    </row>
    <row r="4807" spans="2:2" x14ac:dyDescent="0.25">
      <c r="B4807"/>
    </row>
    <row r="4808" spans="2:2" x14ac:dyDescent="0.25">
      <c r="B4808"/>
    </row>
    <row r="4809" spans="2:2" x14ac:dyDescent="0.25">
      <c r="B4809"/>
    </row>
    <row r="4810" spans="2:2" x14ac:dyDescent="0.25">
      <c r="B4810"/>
    </row>
    <row r="4811" spans="2:2" x14ac:dyDescent="0.25">
      <c r="B4811"/>
    </row>
    <row r="4812" spans="2:2" x14ac:dyDescent="0.25">
      <c r="B4812"/>
    </row>
    <row r="4813" spans="2:2" x14ac:dyDescent="0.25">
      <c r="B4813"/>
    </row>
    <row r="4814" spans="2:2" x14ac:dyDescent="0.25">
      <c r="B4814"/>
    </row>
    <row r="4815" spans="2:2" x14ac:dyDescent="0.25">
      <c r="B4815"/>
    </row>
    <row r="4816" spans="2:2" x14ac:dyDescent="0.25">
      <c r="B4816"/>
    </row>
    <row r="4817" spans="2:2" x14ac:dyDescent="0.25">
      <c r="B4817"/>
    </row>
    <row r="4818" spans="2:2" x14ac:dyDescent="0.25">
      <c r="B4818"/>
    </row>
    <row r="4819" spans="2:2" x14ac:dyDescent="0.25">
      <c r="B4819"/>
    </row>
    <row r="4820" spans="2:2" x14ac:dyDescent="0.25">
      <c r="B4820"/>
    </row>
    <row r="4821" spans="2:2" x14ac:dyDescent="0.25">
      <c r="B4821"/>
    </row>
    <row r="4822" spans="2:2" x14ac:dyDescent="0.25">
      <c r="B4822"/>
    </row>
    <row r="4823" spans="2:2" x14ac:dyDescent="0.25">
      <c r="B4823"/>
    </row>
    <row r="4824" spans="2:2" x14ac:dyDescent="0.25">
      <c r="B4824"/>
    </row>
    <row r="4825" spans="2:2" x14ac:dyDescent="0.25">
      <c r="B4825"/>
    </row>
    <row r="4826" spans="2:2" x14ac:dyDescent="0.25">
      <c r="B4826"/>
    </row>
    <row r="4827" spans="2:2" x14ac:dyDescent="0.25">
      <c r="B4827"/>
    </row>
    <row r="4828" spans="2:2" x14ac:dyDescent="0.25">
      <c r="B4828"/>
    </row>
    <row r="4829" spans="2:2" x14ac:dyDescent="0.25">
      <c r="B4829"/>
    </row>
    <row r="4830" spans="2:2" x14ac:dyDescent="0.25">
      <c r="B4830"/>
    </row>
    <row r="4831" spans="2:2" x14ac:dyDescent="0.25">
      <c r="B4831"/>
    </row>
    <row r="4832" spans="2:2" x14ac:dyDescent="0.25">
      <c r="B4832"/>
    </row>
    <row r="4833" spans="2:2" x14ac:dyDescent="0.25">
      <c r="B4833"/>
    </row>
    <row r="4834" spans="2:2" x14ac:dyDescent="0.25">
      <c r="B4834"/>
    </row>
    <row r="4835" spans="2:2" x14ac:dyDescent="0.25">
      <c r="B4835"/>
    </row>
    <row r="4836" spans="2:2" x14ac:dyDescent="0.25">
      <c r="B4836"/>
    </row>
    <row r="4837" spans="2:2" x14ac:dyDescent="0.25">
      <c r="B4837"/>
    </row>
    <row r="4838" spans="2:2" x14ac:dyDescent="0.25">
      <c r="B4838"/>
    </row>
    <row r="4839" spans="2:2" x14ac:dyDescent="0.25">
      <c r="B4839"/>
    </row>
    <row r="4840" spans="2:2" x14ac:dyDescent="0.25">
      <c r="B4840"/>
    </row>
    <row r="4841" spans="2:2" x14ac:dyDescent="0.25">
      <c r="B4841"/>
    </row>
    <row r="4842" spans="2:2" x14ac:dyDescent="0.25">
      <c r="B4842"/>
    </row>
    <row r="4843" spans="2:2" x14ac:dyDescent="0.25">
      <c r="B4843"/>
    </row>
    <row r="4844" spans="2:2" x14ac:dyDescent="0.25">
      <c r="B4844"/>
    </row>
    <row r="4845" spans="2:2" x14ac:dyDescent="0.25">
      <c r="B4845"/>
    </row>
    <row r="4846" spans="2:2" x14ac:dyDescent="0.25">
      <c r="B4846"/>
    </row>
    <row r="4847" spans="2:2" x14ac:dyDescent="0.25">
      <c r="B4847"/>
    </row>
    <row r="4848" spans="2:2" x14ac:dyDescent="0.25">
      <c r="B4848"/>
    </row>
    <row r="4849" spans="2:2" x14ac:dyDescent="0.25">
      <c r="B4849"/>
    </row>
    <row r="4850" spans="2:2" x14ac:dyDescent="0.25">
      <c r="B4850"/>
    </row>
    <row r="4851" spans="2:2" x14ac:dyDescent="0.25">
      <c r="B4851"/>
    </row>
    <row r="4852" spans="2:2" x14ac:dyDescent="0.25">
      <c r="B4852"/>
    </row>
    <row r="4853" spans="2:2" x14ac:dyDescent="0.25">
      <c r="B4853"/>
    </row>
    <row r="4854" spans="2:2" x14ac:dyDescent="0.25">
      <c r="B4854"/>
    </row>
    <row r="4855" spans="2:2" x14ac:dyDescent="0.25">
      <c r="B4855"/>
    </row>
    <row r="4856" spans="2:2" x14ac:dyDescent="0.25">
      <c r="B4856"/>
    </row>
    <row r="4857" spans="2:2" x14ac:dyDescent="0.25">
      <c r="B4857"/>
    </row>
    <row r="4858" spans="2:2" x14ac:dyDescent="0.25">
      <c r="B4858"/>
    </row>
    <row r="4859" spans="2:2" x14ac:dyDescent="0.25">
      <c r="B4859"/>
    </row>
    <row r="4860" spans="2:2" x14ac:dyDescent="0.25">
      <c r="B4860"/>
    </row>
    <row r="4861" spans="2:2" x14ac:dyDescent="0.25">
      <c r="B4861"/>
    </row>
    <row r="4862" spans="2:2" x14ac:dyDescent="0.25">
      <c r="B4862"/>
    </row>
    <row r="4863" spans="2:2" x14ac:dyDescent="0.25">
      <c r="B4863"/>
    </row>
    <row r="4864" spans="2:2" x14ac:dyDescent="0.25">
      <c r="B4864"/>
    </row>
    <row r="4865" spans="2:2" x14ac:dyDescent="0.25">
      <c r="B4865"/>
    </row>
    <row r="4866" spans="2:2" x14ac:dyDescent="0.25">
      <c r="B4866"/>
    </row>
    <row r="4867" spans="2:2" x14ac:dyDescent="0.25">
      <c r="B4867"/>
    </row>
    <row r="4868" spans="2:2" x14ac:dyDescent="0.25">
      <c r="B4868"/>
    </row>
    <row r="4869" spans="2:2" x14ac:dyDescent="0.25">
      <c r="B4869"/>
    </row>
    <row r="4870" spans="2:2" x14ac:dyDescent="0.25">
      <c r="B4870"/>
    </row>
    <row r="4871" spans="2:2" x14ac:dyDescent="0.25">
      <c r="B4871"/>
    </row>
    <row r="4872" spans="2:2" x14ac:dyDescent="0.25">
      <c r="B4872"/>
    </row>
    <row r="4873" spans="2:2" x14ac:dyDescent="0.25">
      <c r="B4873"/>
    </row>
    <row r="4874" spans="2:2" x14ac:dyDescent="0.25">
      <c r="B4874"/>
    </row>
    <row r="4875" spans="2:2" x14ac:dyDescent="0.25">
      <c r="B4875"/>
    </row>
    <row r="4876" spans="2:2" x14ac:dyDescent="0.25">
      <c r="B4876"/>
    </row>
    <row r="4877" spans="2:2" x14ac:dyDescent="0.25">
      <c r="B4877"/>
    </row>
    <row r="4878" spans="2:2" x14ac:dyDescent="0.25">
      <c r="B4878"/>
    </row>
    <row r="4879" spans="2:2" x14ac:dyDescent="0.25">
      <c r="B4879"/>
    </row>
    <row r="4880" spans="2:2" x14ac:dyDescent="0.25">
      <c r="B4880"/>
    </row>
    <row r="4881" spans="2:2" x14ac:dyDescent="0.25">
      <c r="B4881"/>
    </row>
    <row r="4882" spans="2:2" x14ac:dyDescent="0.25">
      <c r="B4882"/>
    </row>
    <row r="4883" spans="2:2" x14ac:dyDescent="0.25">
      <c r="B4883"/>
    </row>
    <row r="4884" spans="2:2" x14ac:dyDescent="0.25">
      <c r="B4884"/>
    </row>
    <row r="4885" spans="2:2" x14ac:dyDescent="0.25">
      <c r="B4885"/>
    </row>
    <row r="4886" spans="2:2" x14ac:dyDescent="0.25">
      <c r="B4886"/>
    </row>
    <row r="4887" spans="2:2" x14ac:dyDescent="0.25">
      <c r="B4887"/>
    </row>
    <row r="4888" spans="2:2" x14ac:dyDescent="0.25">
      <c r="B4888"/>
    </row>
    <row r="4889" spans="2:2" x14ac:dyDescent="0.25">
      <c r="B4889"/>
    </row>
    <row r="4890" spans="2:2" x14ac:dyDescent="0.25">
      <c r="B4890"/>
    </row>
    <row r="4891" spans="2:2" x14ac:dyDescent="0.25">
      <c r="B4891"/>
    </row>
    <row r="4892" spans="2:2" x14ac:dyDescent="0.25">
      <c r="B4892"/>
    </row>
    <row r="4893" spans="2:2" x14ac:dyDescent="0.25">
      <c r="B4893"/>
    </row>
    <row r="4894" spans="2:2" x14ac:dyDescent="0.25">
      <c r="B4894"/>
    </row>
    <row r="4895" spans="2:2" x14ac:dyDescent="0.25">
      <c r="B4895"/>
    </row>
    <row r="4896" spans="2:2" x14ac:dyDescent="0.25">
      <c r="B4896"/>
    </row>
    <row r="4897" spans="2:2" x14ac:dyDescent="0.25">
      <c r="B4897"/>
    </row>
    <row r="4898" spans="2:2" x14ac:dyDescent="0.25">
      <c r="B4898"/>
    </row>
    <row r="4899" spans="2:2" x14ac:dyDescent="0.25">
      <c r="B4899"/>
    </row>
    <row r="4900" spans="2:2" x14ac:dyDescent="0.25">
      <c r="B4900"/>
    </row>
    <row r="4901" spans="2:2" x14ac:dyDescent="0.25">
      <c r="B4901"/>
    </row>
    <row r="4902" spans="2:2" x14ac:dyDescent="0.25">
      <c r="B4902"/>
    </row>
    <row r="4903" spans="2:2" x14ac:dyDescent="0.25">
      <c r="B4903"/>
    </row>
    <row r="4904" spans="2:2" x14ac:dyDescent="0.25">
      <c r="B4904"/>
    </row>
    <row r="4905" spans="2:2" x14ac:dyDescent="0.25">
      <c r="B4905"/>
    </row>
    <row r="4906" spans="2:2" x14ac:dyDescent="0.25">
      <c r="B4906"/>
    </row>
    <row r="4907" spans="2:2" x14ac:dyDescent="0.25">
      <c r="B4907"/>
    </row>
    <row r="4908" spans="2:2" x14ac:dyDescent="0.25">
      <c r="B4908"/>
    </row>
    <row r="4909" spans="2:2" x14ac:dyDescent="0.25">
      <c r="B4909"/>
    </row>
    <row r="4910" spans="2:2" x14ac:dyDescent="0.25">
      <c r="B4910"/>
    </row>
    <row r="4911" spans="2:2" x14ac:dyDescent="0.25">
      <c r="B4911"/>
    </row>
    <row r="4912" spans="2:2" x14ac:dyDescent="0.25">
      <c r="B4912"/>
    </row>
    <row r="4913" spans="2:2" x14ac:dyDescent="0.25">
      <c r="B4913"/>
    </row>
    <row r="4914" spans="2:2" x14ac:dyDescent="0.25">
      <c r="B4914"/>
    </row>
    <row r="4915" spans="2:2" x14ac:dyDescent="0.25">
      <c r="B4915"/>
    </row>
    <row r="4916" spans="2:2" x14ac:dyDescent="0.25">
      <c r="B4916"/>
    </row>
    <row r="4917" spans="2:2" x14ac:dyDescent="0.25">
      <c r="B4917"/>
    </row>
    <row r="4918" spans="2:2" x14ac:dyDescent="0.25">
      <c r="B4918"/>
    </row>
    <row r="4919" spans="2:2" x14ac:dyDescent="0.25">
      <c r="B4919"/>
    </row>
    <row r="4920" spans="2:2" x14ac:dyDescent="0.25">
      <c r="B4920"/>
    </row>
    <row r="4921" spans="2:2" x14ac:dyDescent="0.25">
      <c r="B4921"/>
    </row>
    <row r="4922" spans="2:2" x14ac:dyDescent="0.25">
      <c r="B4922"/>
    </row>
    <row r="4923" spans="2:2" x14ac:dyDescent="0.25">
      <c r="B4923"/>
    </row>
    <row r="4924" spans="2:2" x14ac:dyDescent="0.25">
      <c r="B4924"/>
    </row>
    <row r="4925" spans="2:2" x14ac:dyDescent="0.25">
      <c r="B4925"/>
    </row>
    <row r="4926" spans="2:2" x14ac:dyDescent="0.25">
      <c r="B4926"/>
    </row>
    <row r="4927" spans="2:2" x14ac:dyDescent="0.25">
      <c r="B4927"/>
    </row>
    <row r="4928" spans="2:2" x14ac:dyDescent="0.25">
      <c r="B4928"/>
    </row>
    <row r="4929" spans="2:2" x14ac:dyDescent="0.25">
      <c r="B4929"/>
    </row>
    <row r="4930" spans="2:2" x14ac:dyDescent="0.25">
      <c r="B4930"/>
    </row>
    <row r="4931" spans="2:2" x14ac:dyDescent="0.25">
      <c r="B4931"/>
    </row>
    <row r="4932" spans="2:2" x14ac:dyDescent="0.25">
      <c r="B4932"/>
    </row>
    <row r="4933" spans="2:2" x14ac:dyDescent="0.25">
      <c r="B4933"/>
    </row>
    <row r="4934" spans="2:2" x14ac:dyDescent="0.25">
      <c r="B4934"/>
    </row>
    <row r="4935" spans="2:2" x14ac:dyDescent="0.25">
      <c r="B4935"/>
    </row>
    <row r="4936" spans="2:2" x14ac:dyDescent="0.25">
      <c r="B4936"/>
    </row>
    <row r="4937" spans="2:2" x14ac:dyDescent="0.25">
      <c r="B4937"/>
    </row>
    <row r="4938" spans="2:2" x14ac:dyDescent="0.25">
      <c r="B4938"/>
    </row>
    <row r="4939" spans="2:2" x14ac:dyDescent="0.25">
      <c r="B4939"/>
    </row>
    <row r="4940" spans="2:2" x14ac:dyDescent="0.25">
      <c r="B4940"/>
    </row>
    <row r="4941" spans="2:2" x14ac:dyDescent="0.25">
      <c r="B4941"/>
    </row>
    <row r="4942" spans="2:2" x14ac:dyDescent="0.25">
      <c r="B4942"/>
    </row>
    <row r="4943" spans="2:2" x14ac:dyDescent="0.25">
      <c r="B4943"/>
    </row>
    <row r="4944" spans="2:2" x14ac:dyDescent="0.25">
      <c r="B4944"/>
    </row>
    <row r="4945" spans="2:2" x14ac:dyDescent="0.25">
      <c r="B4945"/>
    </row>
    <row r="4946" spans="2:2" x14ac:dyDescent="0.25">
      <c r="B4946"/>
    </row>
    <row r="4947" spans="2:2" x14ac:dyDescent="0.25">
      <c r="B4947"/>
    </row>
    <row r="4948" spans="2:2" x14ac:dyDescent="0.25">
      <c r="B4948"/>
    </row>
    <row r="4949" spans="2:2" x14ac:dyDescent="0.25">
      <c r="B4949"/>
    </row>
    <row r="4950" spans="2:2" x14ac:dyDescent="0.25">
      <c r="B4950"/>
    </row>
    <row r="4951" spans="2:2" x14ac:dyDescent="0.25">
      <c r="B4951"/>
    </row>
    <row r="4952" spans="2:2" x14ac:dyDescent="0.25">
      <c r="B4952"/>
    </row>
    <row r="4953" spans="2:2" x14ac:dyDescent="0.25">
      <c r="B4953"/>
    </row>
    <row r="4954" spans="2:2" x14ac:dyDescent="0.25">
      <c r="B4954"/>
    </row>
    <row r="4955" spans="2:2" x14ac:dyDescent="0.25">
      <c r="B4955"/>
    </row>
    <row r="4956" spans="2:2" x14ac:dyDescent="0.25">
      <c r="B4956"/>
    </row>
    <row r="4957" spans="2:2" x14ac:dyDescent="0.25">
      <c r="B4957"/>
    </row>
    <row r="4958" spans="2:2" x14ac:dyDescent="0.25">
      <c r="B4958"/>
    </row>
    <row r="4959" spans="2:2" x14ac:dyDescent="0.25">
      <c r="B4959"/>
    </row>
    <row r="4960" spans="2:2" x14ac:dyDescent="0.25">
      <c r="B4960"/>
    </row>
    <row r="4961" spans="2:2" x14ac:dyDescent="0.25">
      <c r="B4961"/>
    </row>
    <row r="4962" spans="2:2" x14ac:dyDescent="0.25">
      <c r="B4962"/>
    </row>
    <row r="4963" spans="2:2" x14ac:dyDescent="0.25">
      <c r="B4963"/>
    </row>
    <row r="4964" spans="2:2" x14ac:dyDescent="0.25">
      <c r="B4964"/>
    </row>
    <row r="4965" spans="2:2" x14ac:dyDescent="0.25">
      <c r="B4965"/>
    </row>
    <row r="4966" spans="2:2" x14ac:dyDescent="0.25">
      <c r="B4966"/>
    </row>
    <row r="4967" spans="2:2" x14ac:dyDescent="0.25">
      <c r="B4967"/>
    </row>
    <row r="4968" spans="2:2" x14ac:dyDescent="0.25">
      <c r="B4968"/>
    </row>
    <row r="4969" spans="2:2" x14ac:dyDescent="0.25">
      <c r="B4969"/>
    </row>
    <row r="4970" spans="2:2" x14ac:dyDescent="0.25">
      <c r="B4970"/>
    </row>
    <row r="4971" spans="2:2" x14ac:dyDescent="0.25">
      <c r="B4971"/>
    </row>
    <row r="4972" spans="2:2" x14ac:dyDescent="0.25">
      <c r="B4972"/>
    </row>
    <row r="4973" spans="2:2" x14ac:dyDescent="0.25">
      <c r="B4973"/>
    </row>
    <row r="4974" spans="2:2" x14ac:dyDescent="0.25">
      <c r="B4974"/>
    </row>
    <row r="4975" spans="2:2" x14ac:dyDescent="0.25">
      <c r="B4975"/>
    </row>
    <row r="4976" spans="2:2" x14ac:dyDescent="0.25">
      <c r="B4976"/>
    </row>
    <row r="4977" spans="2:2" x14ac:dyDescent="0.25">
      <c r="B4977"/>
    </row>
    <row r="4978" spans="2:2" x14ac:dyDescent="0.25">
      <c r="B4978"/>
    </row>
    <row r="4979" spans="2:2" x14ac:dyDescent="0.25">
      <c r="B4979"/>
    </row>
    <row r="4980" spans="2:2" x14ac:dyDescent="0.25">
      <c r="B4980"/>
    </row>
    <row r="4981" spans="2:2" x14ac:dyDescent="0.25">
      <c r="B4981"/>
    </row>
    <row r="4982" spans="2:2" x14ac:dyDescent="0.25">
      <c r="B4982"/>
    </row>
    <row r="4983" spans="2:2" x14ac:dyDescent="0.25">
      <c r="B4983"/>
    </row>
    <row r="4984" spans="2:2" x14ac:dyDescent="0.25">
      <c r="B4984"/>
    </row>
    <row r="4985" spans="2:2" x14ac:dyDescent="0.25">
      <c r="B4985"/>
    </row>
    <row r="4986" spans="2:2" x14ac:dyDescent="0.25">
      <c r="B4986"/>
    </row>
    <row r="4987" spans="2:2" x14ac:dyDescent="0.25">
      <c r="B4987"/>
    </row>
    <row r="4988" spans="2:2" x14ac:dyDescent="0.25">
      <c r="B4988"/>
    </row>
    <row r="4989" spans="2:2" x14ac:dyDescent="0.25">
      <c r="B4989"/>
    </row>
    <row r="4990" spans="2:2" x14ac:dyDescent="0.25">
      <c r="B4990"/>
    </row>
    <row r="4991" spans="2:2" x14ac:dyDescent="0.25">
      <c r="B4991"/>
    </row>
    <row r="4992" spans="2:2" x14ac:dyDescent="0.25">
      <c r="B4992"/>
    </row>
    <row r="4993" spans="2:2" x14ac:dyDescent="0.25">
      <c r="B4993"/>
    </row>
    <row r="4994" spans="2:2" x14ac:dyDescent="0.25">
      <c r="B4994"/>
    </row>
    <row r="4995" spans="2:2" x14ac:dyDescent="0.25">
      <c r="B4995"/>
    </row>
    <row r="4996" spans="2:2" x14ac:dyDescent="0.25">
      <c r="B4996"/>
    </row>
    <row r="4997" spans="2:2" x14ac:dyDescent="0.25">
      <c r="B4997"/>
    </row>
    <row r="4998" spans="2:2" x14ac:dyDescent="0.25">
      <c r="B4998"/>
    </row>
    <row r="4999" spans="2:2" x14ac:dyDescent="0.25">
      <c r="B4999"/>
    </row>
    <row r="5000" spans="2:2" x14ac:dyDescent="0.25">
      <c r="B5000"/>
    </row>
    <row r="5001" spans="2:2" x14ac:dyDescent="0.25">
      <c r="B5001"/>
    </row>
    <row r="5002" spans="2:2" x14ac:dyDescent="0.25">
      <c r="B5002"/>
    </row>
    <row r="5003" spans="2:2" x14ac:dyDescent="0.25">
      <c r="B5003"/>
    </row>
    <row r="5004" spans="2:2" x14ac:dyDescent="0.25">
      <c r="B5004"/>
    </row>
    <row r="5005" spans="2:2" x14ac:dyDescent="0.25">
      <c r="B5005"/>
    </row>
    <row r="5006" spans="2:2" x14ac:dyDescent="0.25">
      <c r="B5006"/>
    </row>
    <row r="5007" spans="2:2" x14ac:dyDescent="0.25">
      <c r="B5007"/>
    </row>
    <row r="5008" spans="2:2" x14ac:dyDescent="0.25">
      <c r="B5008"/>
    </row>
    <row r="5009" spans="2:2" x14ac:dyDescent="0.25">
      <c r="B5009"/>
    </row>
    <row r="5010" spans="2:2" x14ac:dyDescent="0.25">
      <c r="B5010"/>
    </row>
    <row r="5011" spans="2:2" x14ac:dyDescent="0.25">
      <c r="B5011"/>
    </row>
    <row r="5012" spans="2:2" x14ac:dyDescent="0.25">
      <c r="B5012"/>
    </row>
    <row r="5013" spans="2:2" x14ac:dyDescent="0.25">
      <c r="B5013"/>
    </row>
    <row r="5014" spans="2:2" x14ac:dyDescent="0.25">
      <c r="B5014"/>
    </row>
    <row r="5015" spans="2:2" x14ac:dyDescent="0.25">
      <c r="B5015"/>
    </row>
    <row r="5016" spans="2:2" x14ac:dyDescent="0.25">
      <c r="B5016"/>
    </row>
    <row r="5017" spans="2:2" x14ac:dyDescent="0.25">
      <c r="B5017"/>
    </row>
    <row r="5018" spans="2:2" x14ac:dyDescent="0.25">
      <c r="B5018"/>
    </row>
    <row r="5019" spans="2:2" x14ac:dyDescent="0.25">
      <c r="B5019"/>
    </row>
    <row r="5020" spans="2:2" x14ac:dyDescent="0.25">
      <c r="B5020"/>
    </row>
    <row r="5021" spans="2:2" x14ac:dyDescent="0.25">
      <c r="B5021"/>
    </row>
    <row r="5022" spans="2:2" x14ac:dyDescent="0.25">
      <c r="B5022"/>
    </row>
    <row r="5023" spans="2:2" x14ac:dyDescent="0.25">
      <c r="B5023"/>
    </row>
    <row r="5024" spans="2:2" x14ac:dyDescent="0.25">
      <c r="B5024"/>
    </row>
    <row r="5025" spans="2:2" x14ac:dyDescent="0.25">
      <c r="B5025"/>
    </row>
    <row r="5026" spans="2:2" x14ac:dyDescent="0.25">
      <c r="B5026"/>
    </row>
    <row r="5027" spans="2:2" x14ac:dyDescent="0.25">
      <c r="B5027"/>
    </row>
    <row r="5028" spans="2:2" x14ac:dyDescent="0.25">
      <c r="B5028"/>
    </row>
    <row r="5029" spans="2:2" x14ac:dyDescent="0.25">
      <c r="B5029"/>
    </row>
    <row r="5030" spans="2:2" x14ac:dyDescent="0.25">
      <c r="B5030"/>
    </row>
    <row r="5031" spans="2:2" x14ac:dyDescent="0.25">
      <c r="B5031"/>
    </row>
    <row r="5032" spans="2:2" x14ac:dyDescent="0.25">
      <c r="B5032"/>
    </row>
    <row r="5033" spans="2:2" x14ac:dyDescent="0.25">
      <c r="B5033"/>
    </row>
    <row r="5034" spans="2:2" x14ac:dyDescent="0.25">
      <c r="B5034"/>
    </row>
    <row r="5035" spans="2:2" x14ac:dyDescent="0.25">
      <c r="B5035"/>
    </row>
    <row r="5036" spans="2:2" x14ac:dyDescent="0.25">
      <c r="B5036"/>
    </row>
    <row r="5037" spans="2:2" x14ac:dyDescent="0.25">
      <c r="B5037"/>
    </row>
    <row r="5038" spans="2:2" x14ac:dyDescent="0.25">
      <c r="B5038"/>
    </row>
    <row r="5039" spans="2:2" x14ac:dyDescent="0.25">
      <c r="B5039"/>
    </row>
    <row r="5040" spans="2:2" x14ac:dyDescent="0.25">
      <c r="B5040"/>
    </row>
    <row r="5041" spans="2:2" x14ac:dyDescent="0.25">
      <c r="B5041"/>
    </row>
    <row r="5042" spans="2:2" x14ac:dyDescent="0.25">
      <c r="B5042"/>
    </row>
    <row r="5043" spans="2:2" x14ac:dyDescent="0.25">
      <c r="B5043"/>
    </row>
    <row r="5044" spans="2:2" x14ac:dyDescent="0.25">
      <c r="B5044"/>
    </row>
    <row r="5045" spans="2:2" x14ac:dyDescent="0.25">
      <c r="B5045"/>
    </row>
    <row r="5046" spans="2:2" x14ac:dyDescent="0.25">
      <c r="B5046"/>
    </row>
    <row r="5047" spans="2:2" x14ac:dyDescent="0.25">
      <c r="B5047"/>
    </row>
    <row r="5048" spans="2:2" x14ac:dyDescent="0.25">
      <c r="B5048"/>
    </row>
    <row r="5049" spans="2:2" x14ac:dyDescent="0.25">
      <c r="B5049"/>
    </row>
    <row r="5050" spans="2:2" x14ac:dyDescent="0.25">
      <c r="B5050"/>
    </row>
    <row r="5051" spans="2:2" x14ac:dyDescent="0.25">
      <c r="B5051"/>
    </row>
    <row r="5052" spans="2:2" x14ac:dyDescent="0.25">
      <c r="B5052"/>
    </row>
    <row r="5053" spans="2:2" x14ac:dyDescent="0.25">
      <c r="B5053"/>
    </row>
    <row r="5054" spans="2:2" x14ac:dyDescent="0.25">
      <c r="B5054"/>
    </row>
    <row r="5055" spans="2:2" x14ac:dyDescent="0.25">
      <c r="B5055"/>
    </row>
    <row r="5056" spans="2:2" x14ac:dyDescent="0.25">
      <c r="B5056"/>
    </row>
    <row r="5057" spans="2:2" x14ac:dyDescent="0.25">
      <c r="B5057"/>
    </row>
    <row r="5058" spans="2:2" x14ac:dyDescent="0.25">
      <c r="B5058"/>
    </row>
    <row r="5059" spans="2:2" x14ac:dyDescent="0.25">
      <c r="B5059"/>
    </row>
    <row r="5060" spans="2:2" x14ac:dyDescent="0.25">
      <c r="B5060"/>
    </row>
    <row r="5061" spans="2:2" x14ac:dyDescent="0.25">
      <c r="B5061"/>
    </row>
    <row r="5062" spans="2:2" x14ac:dyDescent="0.25">
      <c r="B5062"/>
    </row>
    <row r="5063" spans="2:2" x14ac:dyDescent="0.25">
      <c r="B5063"/>
    </row>
    <row r="5064" spans="2:2" x14ac:dyDescent="0.25">
      <c r="B5064"/>
    </row>
    <row r="5065" spans="2:2" x14ac:dyDescent="0.25">
      <c r="B5065"/>
    </row>
    <row r="5066" spans="2:2" x14ac:dyDescent="0.25">
      <c r="B5066"/>
    </row>
    <row r="5067" spans="2:2" x14ac:dyDescent="0.25">
      <c r="B5067"/>
    </row>
    <row r="5068" spans="2:2" x14ac:dyDescent="0.25">
      <c r="B5068"/>
    </row>
    <row r="5069" spans="2:2" x14ac:dyDescent="0.25">
      <c r="B5069"/>
    </row>
    <row r="5070" spans="2:2" x14ac:dyDescent="0.25">
      <c r="B5070"/>
    </row>
    <row r="5071" spans="2:2" x14ac:dyDescent="0.25">
      <c r="B5071"/>
    </row>
    <row r="5072" spans="2:2" x14ac:dyDescent="0.25">
      <c r="B5072"/>
    </row>
    <row r="5073" spans="2:2" x14ac:dyDescent="0.25">
      <c r="B5073"/>
    </row>
    <row r="5074" spans="2:2" x14ac:dyDescent="0.25">
      <c r="B5074"/>
    </row>
    <row r="5075" spans="2:2" x14ac:dyDescent="0.25">
      <c r="B5075"/>
    </row>
    <row r="5076" spans="2:2" x14ac:dyDescent="0.25">
      <c r="B5076"/>
    </row>
    <row r="5077" spans="2:2" x14ac:dyDescent="0.25">
      <c r="B5077"/>
    </row>
    <row r="5078" spans="2:2" x14ac:dyDescent="0.25">
      <c r="B5078"/>
    </row>
    <row r="5079" spans="2:2" x14ac:dyDescent="0.25">
      <c r="B5079"/>
    </row>
    <row r="5080" spans="2:2" x14ac:dyDescent="0.25">
      <c r="B5080"/>
    </row>
    <row r="5081" spans="2:2" x14ac:dyDescent="0.25">
      <c r="B5081"/>
    </row>
    <row r="5082" spans="2:2" x14ac:dyDescent="0.25">
      <c r="B5082"/>
    </row>
    <row r="5083" spans="2:2" x14ac:dyDescent="0.25">
      <c r="B5083"/>
    </row>
    <row r="5084" spans="2:2" x14ac:dyDescent="0.25">
      <c r="B5084"/>
    </row>
    <row r="5085" spans="2:2" x14ac:dyDescent="0.25">
      <c r="B5085"/>
    </row>
    <row r="5086" spans="2:2" x14ac:dyDescent="0.25">
      <c r="B5086"/>
    </row>
    <row r="5087" spans="2:2" x14ac:dyDescent="0.25">
      <c r="B5087"/>
    </row>
    <row r="5088" spans="2:2" x14ac:dyDescent="0.25">
      <c r="B5088"/>
    </row>
    <row r="5089" spans="2:2" x14ac:dyDescent="0.25">
      <c r="B5089"/>
    </row>
    <row r="5090" spans="2:2" x14ac:dyDescent="0.25">
      <c r="B5090"/>
    </row>
    <row r="5091" spans="2:2" x14ac:dyDescent="0.25">
      <c r="B5091"/>
    </row>
    <row r="5092" spans="2:2" x14ac:dyDescent="0.25">
      <c r="B5092"/>
    </row>
    <row r="5093" spans="2:2" x14ac:dyDescent="0.25">
      <c r="B5093"/>
    </row>
    <row r="5094" spans="2:2" x14ac:dyDescent="0.25">
      <c r="B5094"/>
    </row>
    <row r="5095" spans="2:2" x14ac:dyDescent="0.25">
      <c r="B5095"/>
    </row>
    <row r="5096" spans="2:2" x14ac:dyDescent="0.25">
      <c r="B5096"/>
    </row>
    <row r="5097" spans="2:2" x14ac:dyDescent="0.25">
      <c r="B5097"/>
    </row>
    <row r="5098" spans="2:2" x14ac:dyDescent="0.25">
      <c r="B5098"/>
    </row>
    <row r="5099" spans="2:2" x14ac:dyDescent="0.25">
      <c r="B5099"/>
    </row>
    <row r="5100" spans="2:2" x14ac:dyDescent="0.25">
      <c r="B5100"/>
    </row>
    <row r="5101" spans="2:2" x14ac:dyDescent="0.25">
      <c r="B5101"/>
    </row>
    <row r="5102" spans="2:2" x14ac:dyDescent="0.25">
      <c r="B5102"/>
    </row>
    <row r="5103" spans="2:2" x14ac:dyDescent="0.25">
      <c r="B5103"/>
    </row>
    <row r="5104" spans="2:2" x14ac:dyDescent="0.25">
      <c r="B5104"/>
    </row>
    <row r="5105" spans="2:2" x14ac:dyDescent="0.25">
      <c r="B5105"/>
    </row>
    <row r="5106" spans="2:2" x14ac:dyDescent="0.25">
      <c r="B5106"/>
    </row>
    <row r="5107" spans="2:2" x14ac:dyDescent="0.25">
      <c r="B5107"/>
    </row>
    <row r="5108" spans="2:2" x14ac:dyDescent="0.25">
      <c r="B5108"/>
    </row>
    <row r="5109" spans="2:2" x14ac:dyDescent="0.25">
      <c r="B5109"/>
    </row>
    <row r="5110" spans="2:2" x14ac:dyDescent="0.25">
      <c r="B5110"/>
    </row>
    <row r="5111" spans="2:2" x14ac:dyDescent="0.25">
      <c r="B5111"/>
    </row>
    <row r="5112" spans="2:2" x14ac:dyDescent="0.25">
      <c r="B5112"/>
    </row>
    <row r="5113" spans="2:2" x14ac:dyDescent="0.25">
      <c r="B5113"/>
    </row>
    <row r="5114" spans="2:2" x14ac:dyDescent="0.25">
      <c r="B5114"/>
    </row>
    <row r="5115" spans="2:2" x14ac:dyDescent="0.25">
      <c r="B5115"/>
    </row>
    <row r="5116" spans="2:2" x14ac:dyDescent="0.25">
      <c r="B5116"/>
    </row>
    <row r="5117" spans="2:2" x14ac:dyDescent="0.25">
      <c r="B5117"/>
    </row>
    <row r="5118" spans="2:2" x14ac:dyDescent="0.25">
      <c r="B5118"/>
    </row>
    <row r="5119" spans="2:2" x14ac:dyDescent="0.25">
      <c r="B5119"/>
    </row>
    <row r="5120" spans="2:2" x14ac:dyDescent="0.25">
      <c r="B5120"/>
    </row>
    <row r="5121" spans="2:2" x14ac:dyDescent="0.25">
      <c r="B5121"/>
    </row>
    <row r="5122" spans="2:2" x14ac:dyDescent="0.25">
      <c r="B5122"/>
    </row>
    <row r="5123" spans="2:2" x14ac:dyDescent="0.25">
      <c r="B5123"/>
    </row>
    <row r="5124" spans="2:2" x14ac:dyDescent="0.25">
      <c r="B5124"/>
    </row>
    <row r="5125" spans="2:2" x14ac:dyDescent="0.25">
      <c r="B5125"/>
    </row>
    <row r="5126" spans="2:2" x14ac:dyDescent="0.25">
      <c r="B5126"/>
    </row>
    <row r="5127" spans="2:2" x14ac:dyDescent="0.25">
      <c r="B5127"/>
    </row>
    <row r="5128" spans="2:2" x14ac:dyDescent="0.25">
      <c r="B5128"/>
    </row>
    <row r="5129" spans="2:2" x14ac:dyDescent="0.25">
      <c r="B5129"/>
    </row>
    <row r="5130" spans="2:2" x14ac:dyDescent="0.25">
      <c r="B5130"/>
    </row>
    <row r="5131" spans="2:2" x14ac:dyDescent="0.25">
      <c r="B5131"/>
    </row>
    <row r="5132" spans="2:2" x14ac:dyDescent="0.25">
      <c r="B5132"/>
    </row>
    <row r="5133" spans="2:2" x14ac:dyDescent="0.25">
      <c r="B5133"/>
    </row>
    <row r="5134" spans="2:2" x14ac:dyDescent="0.25">
      <c r="B5134"/>
    </row>
    <row r="5135" spans="2:2" x14ac:dyDescent="0.25">
      <c r="B5135"/>
    </row>
    <row r="5136" spans="2:2" x14ac:dyDescent="0.25">
      <c r="B5136"/>
    </row>
    <row r="5137" spans="2:2" x14ac:dyDescent="0.25">
      <c r="B5137"/>
    </row>
    <row r="5138" spans="2:2" x14ac:dyDescent="0.25">
      <c r="B5138"/>
    </row>
    <row r="5139" spans="2:2" x14ac:dyDescent="0.25">
      <c r="B5139"/>
    </row>
    <row r="5140" spans="2:2" x14ac:dyDescent="0.25">
      <c r="B5140"/>
    </row>
    <row r="5141" spans="2:2" x14ac:dyDescent="0.25">
      <c r="B5141"/>
    </row>
    <row r="5142" spans="2:2" x14ac:dyDescent="0.25">
      <c r="B5142"/>
    </row>
    <row r="5143" spans="2:2" x14ac:dyDescent="0.25">
      <c r="B5143"/>
    </row>
    <row r="5144" spans="2:2" x14ac:dyDescent="0.25">
      <c r="B5144"/>
    </row>
    <row r="5145" spans="2:2" x14ac:dyDescent="0.25">
      <c r="B5145"/>
    </row>
    <row r="5146" spans="2:2" x14ac:dyDescent="0.25">
      <c r="B5146"/>
    </row>
    <row r="5147" spans="2:2" x14ac:dyDescent="0.25">
      <c r="B5147"/>
    </row>
    <row r="5148" spans="2:2" x14ac:dyDescent="0.25">
      <c r="B5148"/>
    </row>
    <row r="5149" spans="2:2" x14ac:dyDescent="0.25">
      <c r="B5149"/>
    </row>
    <row r="5150" spans="2:2" x14ac:dyDescent="0.25">
      <c r="B5150"/>
    </row>
    <row r="5151" spans="2:2" x14ac:dyDescent="0.25">
      <c r="B5151"/>
    </row>
    <row r="5152" spans="2:2" x14ac:dyDescent="0.25">
      <c r="B5152"/>
    </row>
    <row r="5153" spans="2:2" x14ac:dyDescent="0.25">
      <c r="B5153"/>
    </row>
    <row r="5154" spans="2:2" x14ac:dyDescent="0.25">
      <c r="B5154"/>
    </row>
    <row r="5155" spans="2:2" x14ac:dyDescent="0.25">
      <c r="B5155"/>
    </row>
    <row r="5156" spans="2:2" x14ac:dyDescent="0.25">
      <c r="B5156"/>
    </row>
    <row r="5157" spans="2:2" x14ac:dyDescent="0.25">
      <c r="B5157"/>
    </row>
    <row r="5158" spans="2:2" x14ac:dyDescent="0.25">
      <c r="B5158"/>
    </row>
    <row r="5159" spans="2:2" x14ac:dyDescent="0.25">
      <c r="B5159"/>
    </row>
    <row r="5160" spans="2:2" x14ac:dyDescent="0.25">
      <c r="B5160"/>
    </row>
    <row r="5161" spans="2:2" x14ac:dyDescent="0.25">
      <c r="B5161"/>
    </row>
    <row r="5162" spans="2:2" x14ac:dyDescent="0.25">
      <c r="B5162"/>
    </row>
    <row r="5163" spans="2:2" x14ac:dyDescent="0.25">
      <c r="B5163"/>
    </row>
    <row r="5164" spans="2:2" x14ac:dyDescent="0.25">
      <c r="B5164"/>
    </row>
    <row r="5165" spans="2:2" x14ac:dyDescent="0.25">
      <c r="B5165"/>
    </row>
    <row r="5166" spans="2:2" x14ac:dyDescent="0.25">
      <c r="B5166"/>
    </row>
    <row r="5167" spans="2:2" x14ac:dyDescent="0.25">
      <c r="B5167"/>
    </row>
    <row r="5168" spans="2:2" x14ac:dyDescent="0.25">
      <c r="B5168"/>
    </row>
    <row r="5169" spans="2:2" x14ac:dyDescent="0.25">
      <c r="B5169"/>
    </row>
    <row r="5170" spans="2:2" x14ac:dyDescent="0.25">
      <c r="B5170"/>
    </row>
    <row r="5171" spans="2:2" x14ac:dyDescent="0.25">
      <c r="B5171"/>
    </row>
    <row r="5172" spans="2:2" x14ac:dyDescent="0.25">
      <c r="B5172"/>
    </row>
    <row r="5173" spans="2:2" x14ac:dyDescent="0.25">
      <c r="B5173"/>
    </row>
    <row r="5174" spans="2:2" x14ac:dyDescent="0.25">
      <c r="B5174"/>
    </row>
    <row r="5175" spans="2:2" x14ac:dyDescent="0.25">
      <c r="B5175"/>
    </row>
    <row r="5176" spans="2:2" x14ac:dyDescent="0.25">
      <c r="B5176"/>
    </row>
    <row r="5177" spans="2:2" x14ac:dyDescent="0.25">
      <c r="B5177"/>
    </row>
    <row r="5178" spans="2:2" x14ac:dyDescent="0.25">
      <c r="B5178"/>
    </row>
    <row r="5179" spans="2:2" x14ac:dyDescent="0.25">
      <c r="B5179"/>
    </row>
    <row r="5180" spans="2:2" x14ac:dyDescent="0.25">
      <c r="B5180"/>
    </row>
    <row r="5181" spans="2:2" x14ac:dyDescent="0.25">
      <c r="B5181"/>
    </row>
    <row r="5182" spans="2:2" x14ac:dyDescent="0.25">
      <c r="B5182"/>
    </row>
    <row r="5183" spans="2:2" x14ac:dyDescent="0.25">
      <c r="B5183"/>
    </row>
    <row r="5184" spans="2:2" x14ac:dyDescent="0.25">
      <c r="B5184"/>
    </row>
    <row r="5185" spans="2:2" x14ac:dyDescent="0.25">
      <c r="B5185"/>
    </row>
    <row r="5186" spans="2:2" x14ac:dyDescent="0.25">
      <c r="B5186"/>
    </row>
    <row r="5187" spans="2:2" x14ac:dyDescent="0.25">
      <c r="B5187"/>
    </row>
    <row r="5188" spans="2:2" x14ac:dyDescent="0.25">
      <c r="B5188"/>
    </row>
    <row r="5189" spans="2:2" x14ac:dyDescent="0.25">
      <c r="B5189"/>
    </row>
    <row r="5190" spans="2:2" x14ac:dyDescent="0.25">
      <c r="B5190"/>
    </row>
    <row r="5191" spans="2:2" x14ac:dyDescent="0.25">
      <c r="B5191"/>
    </row>
    <row r="5192" spans="2:2" x14ac:dyDescent="0.25">
      <c r="B5192"/>
    </row>
    <row r="5193" spans="2:2" x14ac:dyDescent="0.25">
      <c r="B5193"/>
    </row>
    <row r="5194" spans="2:2" x14ac:dyDescent="0.25">
      <c r="B5194"/>
    </row>
    <row r="5195" spans="2:2" x14ac:dyDescent="0.25">
      <c r="B5195"/>
    </row>
    <row r="5196" spans="2:2" x14ac:dyDescent="0.25">
      <c r="B5196"/>
    </row>
    <row r="5197" spans="2:2" x14ac:dyDescent="0.25">
      <c r="B5197"/>
    </row>
    <row r="5198" spans="2:2" x14ac:dyDescent="0.25">
      <c r="B5198"/>
    </row>
    <row r="5199" spans="2:2" x14ac:dyDescent="0.25">
      <c r="B5199"/>
    </row>
    <row r="5200" spans="2:2" x14ac:dyDescent="0.25">
      <c r="B5200"/>
    </row>
    <row r="5201" spans="2:2" x14ac:dyDescent="0.25">
      <c r="B5201"/>
    </row>
    <row r="5202" spans="2:2" x14ac:dyDescent="0.25">
      <c r="B5202"/>
    </row>
    <row r="5203" spans="2:2" x14ac:dyDescent="0.25">
      <c r="B5203"/>
    </row>
    <row r="5204" spans="2:2" x14ac:dyDescent="0.25">
      <c r="B5204"/>
    </row>
    <row r="5205" spans="2:2" x14ac:dyDescent="0.25">
      <c r="B5205"/>
    </row>
    <row r="5206" spans="2:2" x14ac:dyDescent="0.25">
      <c r="B5206"/>
    </row>
    <row r="5207" spans="2:2" x14ac:dyDescent="0.25">
      <c r="B5207"/>
    </row>
    <row r="5208" spans="2:2" x14ac:dyDescent="0.25">
      <c r="B5208"/>
    </row>
    <row r="5209" spans="2:2" x14ac:dyDescent="0.25">
      <c r="B5209"/>
    </row>
    <row r="5210" spans="2:2" x14ac:dyDescent="0.25">
      <c r="B5210"/>
    </row>
    <row r="5211" spans="2:2" x14ac:dyDescent="0.25">
      <c r="B5211"/>
    </row>
    <row r="5212" spans="2:2" x14ac:dyDescent="0.25">
      <c r="B5212"/>
    </row>
    <row r="5213" spans="2:2" x14ac:dyDescent="0.25">
      <c r="B5213"/>
    </row>
    <row r="5214" spans="2:2" x14ac:dyDescent="0.25">
      <c r="B5214"/>
    </row>
    <row r="5215" spans="2:2" x14ac:dyDescent="0.25">
      <c r="B5215"/>
    </row>
    <row r="5216" spans="2:2" x14ac:dyDescent="0.25">
      <c r="B5216"/>
    </row>
    <row r="5217" spans="2:2" x14ac:dyDescent="0.25">
      <c r="B5217"/>
    </row>
    <row r="5218" spans="2:2" x14ac:dyDescent="0.25">
      <c r="B5218"/>
    </row>
    <row r="5219" spans="2:2" x14ac:dyDescent="0.25">
      <c r="B5219"/>
    </row>
    <row r="5220" spans="2:2" x14ac:dyDescent="0.25">
      <c r="B5220"/>
    </row>
    <row r="5221" spans="2:2" x14ac:dyDescent="0.25">
      <c r="B5221"/>
    </row>
    <row r="5222" spans="2:2" x14ac:dyDescent="0.25">
      <c r="B5222"/>
    </row>
    <row r="5223" spans="2:2" x14ac:dyDescent="0.25">
      <c r="B5223"/>
    </row>
    <row r="5224" spans="2:2" x14ac:dyDescent="0.25">
      <c r="B5224"/>
    </row>
    <row r="5225" spans="2:2" x14ac:dyDescent="0.25">
      <c r="B5225"/>
    </row>
    <row r="5226" spans="2:2" x14ac:dyDescent="0.25">
      <c r="B5226"/>
    </row>
    <row r="5227" spans="2:2" x14ac:dyDescent="0.25">
      <c r="B5227"/>
    </row>
    <row r="5228" spans="2:2" x14ac:dyDescent="0.25">
      <c r="B5228"/>
    </row>
    <row r="5229" spans="2:2" x14ac:dyDescent="0.25">
      <c r="B5229"/>
    </row>
    <row r="5230" spans="2:2" x14ac:dyDescent="0.25">
      <c r="B5230"/>
    </row>
    <row r="5231" spans="2:2" x14ac:dyDescent="0.25">
      <c r="B5231"/>
    </row>
    <row r="5232" spans="2:2" x14ac:dyDescent="0.25">
      <c r="B5232"/>
    </row>
    <row r="5233" spans="2:2" x14ac:dyDescent="0.25">
      <c r="B5233"/>
    </row>
    <row r="5234" spans="2:2" x14ac:dyDescent="0.25">
      <c r="B5234"/>
    </row>
    <row r="5235" spans="2:2" x14ac:dyDescent="0.25">
      <c r="B5235"/>
    </row>
    <row r="5236" spans="2:2" x14ac:dyDescent="0.25">
      <c r="B5236"/>
    </row>
    <row r="5237" spans="2:2" x14ac:dyDescent="0.25">
      <c r="B5237"/>
    </row>
    <row r="5238" spans="2:2" x14ac:dyDescent="0.25">
      <c r="B5238"/>
    </row>
    <row r="5239" spans="2:2" x14ac:dyDescent="0.25">
      <c r="B5239"/>
    </row>
    <row r="5240" spans="2:2" x14ac:dyDescent="0.25">
      <c r="B5240"/>
    </row>
    <row r="5241" spans="2:2" x14ac:dyDescent="0.25">
      <c r="B5241"/>
    </row>
    <row r="5242" spans="2:2" x14ac:dyDescent="0.25">
      <c r="B5242"/>
    </row>
    <row r="5243" spans="2:2" x14ac:dyDescent="0.25">
      <c r="B5243"/>
    </row>
    <row r="5244" spans="2:2" x14ac:dyDescent="0.25">
      <c r="B5244"/>
    </row>
    <row r="5245" spans="2:2" x14ac:dyDescent="0.25">
      <c r="B5245"/>
    </row>
    <row r="5246" spans="2:2" x14ac:dyDescent="0.25">
      <c r="B5246"/>
    </row>
    <row r="5247" spans="2:2" x14ac:dyDescent="0.25">
      <c r="B5247"/>
    </row>
    <row r="5248" spans="2:2" x14ac:dyDescent="0.25">
      <c r="B5248"/>
    </row>
    <row r="5249" spans="2:2" x14ac:dyDescent="0.25">
      <c r="B5249"/>
    </row>
    <row r="5250" spans="2:2" x14ac:dyDescent="0.25">
      <c r="B5250"/>
    </row>
    <row r="5251" spans="2:2" x14ac:dyDescent="0.25">
      <c r="B5251"/>
    </row>
    <row r="5252" spans="2:2" x14ac:dyDescent="0.25">
      <c r="B5252"/>
    </row>
    <row r="5253" spans="2:2" x14ac:dyDescent="0.25">
      <c r="B5253"/>
    </row>
    <row r="5254" spans="2:2" x14ac:dyDescent="0.25">
      <c r="B5254"/>
    </row>
    <row r="5255" spans="2:2" x14ac:dyDescent="0.25">
      <c r="B5255"/>
    </row>
    <row r="5256" spans="2:2" x14ac:dyDescent="0.25">
      <c r="B5256"/>
    </row>
    <row r="5257" spans="2:2" x14ac:dyDescent="0.25">
      <c r="B5257"/>
    </row>
    <row r="5258" spans="2:2" x14ac:dyDescent="0.25">
      <c r="B5258"/>
    </row>
    <row r="5259" spans="2:2" x14ac:dyDescent="0.25">
      <c r="B5259"/>
    </row>
    <row r="5260" spans="2:2" x14ac:dyDescent="0.25">
      <c r="B5260"/>
    </row>
    <row r="5261" spans="2:2" x14ac:dyDescent="0.25">
      <c r="B5261"/>
    </row>
    <row r="5262" spans="2:2" x14ac:dyDescent="0.25">
      <c r="B5262"/>
    </row>
    <row r="5263" spans="2:2" x14ac:dyDescent="0.25">
      <c r="B5263"/>
    </row>
    <row r="5264" spans="2:2" x14ac:dyDescent="0.25">
      <c r="B5264"/>
    </row>
    <row r="5265" spans="2:2" x14ac:dyDescent="0.25">
      <c r="B5265"/>
    </row>
    <row r="5266" spans="2:2" x14ac:dyDescent="0.25">
      <c r="B5266"/>
    </row>
    <row r="5267" spans="2:2" x14ac:dyDescent="0.25">
      <c r="B5267"/>
    </row>
    <row r="5268" spans="2:2" x14ac:dyDescent="0.25">
      <c r="B5268"/>
    </row>
    <row r="5269" spans="2:2" x14ac:dyDescent="0.25">
      <c r="B5269"/>
    </row>
    <row r="5270" spans="2:2" x14ac:dyDescent="0.25">
      <c r="B5270"/>
    </row>
    <row r="5271" spans="2:2" x14ac:dyDescent="0.25">
      <c r="B5271"/>
    </row>
    <row r="5272" spans="2:2" x14ac:dyDescent="0.25">
      <c r="B5272"/>
    </row>
    <row r="5273" spans="2:2" x14ac:dyDescent="0.25">
      <c r="B5273"/>
    </row>
    <row r="5274" spans="2:2" x14ac:dyDescent="0.25">
      <c r="B5274"/>
    </row>
    <row r="5275" spans="2:2" x14ac:dyDescent="0.25">
      <c r="B5275"/>
    </row>
    <row r="5276" spans="2:2" x14ac:dyDescent="0.25">
      <c r="B5276"/>
    </row>
    <row r="5277" spans="2:2" x14ac:dyDescent="0.25">
      <c r="B5277"/>
    </row>
    <row r="5278" spans="2:2" x14ac:dyDescent="0.25">
      <c r="B5278"/>
    </row>
    <row r="5279" spans="2:2" x14ac:dyDescent="0.25">
      <c r="B5279"/>
    </row>
    <row r="5280" spans="2:2" x14ac:dyDescent="0.25">
      <c r="B5280"/>
    </row>
    <row r="5281" spans="2:2" x14ac:dyDescent="0.25">
      <c r="B5281"/>
    </row>
    <row r="5282" spans="2:2" x14ac:dyDescent="0.25">
      <c r="B5282"/>
    </row>
    <row r="5283" spans="2:2" x14ac:dyDescent="0.25">
      <c r="B5283"/>
    </row>
    <row r="5284" spans="2:2" x14ac:dyDescent="0.25">
      <c r="B5284"/>
    </row>
    <row r="5285" spans="2:2" x14ac:dyDescent="0.25">
      <c r="B5285"/>
    </row>
    <row r="5286" spans="2:2" x14ac:dyDescent="0.25">
      <c r="B5286"/>
    </row>
    <row r="5287" spans="2:2" x14ac:dyDescent="0.25">
      <c r="B5287"/>
    </row>
    <row r="5288" spans="2:2" x14ac:dyDescent="0.25">
      <c r="B5288"/>
    </row>
    <row r="5289" spans="2:2" x14ac:dyDescent="0.25">
      <c r="B5289"/>
    </row>
    <row r="5290" spans="2:2" x14ac:dyDescent="0.25">
      <c r="B5290"/>
    </row>
    <row r="5291" spans="2:2" x14ac:dyDescent="0.25">
      <c r="B5291"/>
    </row>
    <row r="5292" spans="2:2" x14ac:dyDescent="0.25">
      <c r="B5292"/>
    </row>
    <row r="5293" spans="2:2" x14ac:dyDescent="0.25">
      <c r="B5293"/>
    </row>
    <row r="5294" spans="2:2" x14ac:dyDescent="0.25">
      <c r="B5294"/>
    </row>
    <row r="5295" spans="2:2" x14ac:dyDescent="0.25">
      <c r="B5295"/>
    </row>
    <row r="5296" spans="2:2" x14ac:dyDescent="0.25">
      <c r="B5296"/>
    </row>
    <row r="5297" spans="2:2" x14ac:dyDescent="0.25">
      <c r="B5297"/>
    </row>
    <row r="5298" spans="2:2" x14ac:dyDescent="0.25">
      <c r="B5298"/>
    </row>
    <row r="5299" spans="2:2" x14ac:dyDescent="0.25">
      <c r="B5299"/>
    </row>
    <row r="5300" spans="2:2" x14ac:dyDescent="0.25">
      <c r="B5300"/>
    </row>
    <row r="5301" spans="2:2" x14ac:dyDescent="0.25">
      <c r="B5301"/>
    </row>
    <row r="5302" spans="2:2" x14ac:dyDescent="0.25">
      <c r="B5302"/>
    </row>
    <row r="5303" spans="2:2" x14ac:dyDescent="0.25">
      <c r="B5303"/>
    </row>
    <row r="5304" spans="2:2" x14ac:dyDescent="0.25">
      <c r="B5304"/>
    </row>
    <row r="5305" spans="2:2" x14ac:dyDescent="0.25">
      <c r="B5305"/>
    </row>
    <row r="5306" spans="2:2" x14ac:dyDescent="0.25">
      <c r="B5306"/>
    </row>
    <row r="5307" spans="2:2" x14ac:dyDescent="0.25">
      <c r="B5307"/>
    </row>
    <row r="5308" spans="2:2" x14ac:dyDescent="0.25">
      <c r="B5308"/>
    </row>
    <row r="5309" spans="2:2" x14ac:dyDescent="0.25">
      <c r="B5309"/>
    </row>
    <row r="5310" spans="2:2" x14ac:dyDescent="0.25">
      <c r="B5310"/>
    </row>
    <row r="5311" spans="2:2" x14ac:dyDescent="0.25">
      <c r="B5311"/>
    </row>
    <row r="5312" spans="2:2" x14ac:dyDescent="0.25">
      <c r="B5312"/>
    </row>
    <row r="5313" spans="2:2" x14ac:dyDescent="0.25">
      <c r="B5313"/>
    </row>
    <row r="5314" spans="2:2" x14ac:dyDescent="0.25">
      <c r="B5314"/>
    </row>
    <row r="5315" spans="2:2" x14ac:dyDescent="0.25">
      <c r="B5315"/>
    </row>
    <row r="5316" spans="2:2" x14ac:dyDescent="0.25">
      <c r="B5316"/>
    </row>
    <row r="5317" spans="2:2" x14ac:dyDescent="0.25">
      <c r="B5317"/>
    </row>
    <row r="5318" spans="2:2" x14ac:dyDescent="0.25">
      <c r="B5318"/>
    </row>
    <row r="5319" spans="2:2" x14ac:dyDescent="0.25">
      <c r="B5319"/>
    </row>
    <row r="5320" spans="2:2" x14ac:dyDescent="0.25">
      <c r="B5320"/>
    </row>
    <row r="5321" spans="2:2" x14ac:dyDescent="0.25">
      <c r="B5321"/>
    </row>
    <row r="5322" spans="2:2" x14ac:dyDescent="0.25">
      <c r="B5322"/>
    </row>
    <row r="5323" spans="2:2" x14ac:dyDescent="0.25">
      <c r="B5323"/>
    </row>
    <row r="5324" spans="2:2" x14ac:dyDescent="0.25">
      <c r="B5324"/>
    </row>
    <row r="5325" spans="2:2" x14ac:dyDescent="0.25">
      <c r="B5325"/>
    </row>
    <row r="5326" spans="2:2" x14ac:dyDescent="0.25">
      <c r="B5326"/>
    </row>
    <row r="5327" spans="2:2" x14ac:dyDescent="0.25">
      <c r="B5327"/>
    </row>
    <row r="5328" spans="2:2" x14ac:dyDescent="0.25">
      <c r="B5328"/>
    </row>
    <row r="5329" spans="2:2" x14ac:dyDescent="0.25">
      <c r="B5329"/>
    </row>
    <row r="5330" spans="2:2" x14ac:dyDescent="0.25">
      <c r="B5330"/>
    </row>
    <row r="5331" spans="2:2" x14ac:dyDescent="0.25">
      <c r="B5331"/>
    </row>
    <row r="5332" spans="2:2" x14ac:dyDescent="0.25">
      <c r="B5332"/>
    </row>
    <row r="5333" spans="2:2" x14ac:dyDescent="0.25">
      <c r="B5333"/>
    </row>
    <row r="5334" spans="2:2" x14ac:dyDescent="0.25">
      <c r="B5334"/>
    </row>
    <row r="5335" spans="2:2" x14ac:dyDescent="0.25">
      <c r="B5335"/>
    </row>
    <row r="5336" spans="2:2" x14ac:dyDescent="0.25">
      <c r="B5336"/>
    </row>
    <row r="5337" spans="2:2" x14ac:dyDescent="0.25">
      <c r="B5337"/>
    </row>
    <row r="5338" spans="2:2" x14ac:dyDescent="0.25">
      <c r="B5338"/>
    </row>
    <row r="5339" spans="2:2" x14ac:dyDescent="0.25">
      <c r="B5339"/>
    </row>
    <row r="5340" spans="2:2" x14ac:dyDescent="0.25">
      <c r="B5340"/>
    </row>
    <row r="5341" spans="2:2" x14ac:dyDescent="0.25">
      <c r="B5341"/>
    </row>
    <row r="5342" spans="2:2" x14ac:dyDescent="0.25">
      <c r="B5342"/>
    </row>
    <row r="5343" spans="2:2" x14ac:dyDescent="0.25">
      <c r="B5343"/>
    </row>
    <row r="5344" spans="2:2" x14ac:dyDescent="0.25">
      <c r="B5344"/>
    </row>
    <row r="5345" spans="2:2" x14ac:dyDescent="0.25">
      <c r="B5345"/>
    </row>
    <row r="5346" spans="2:2" x14ac:dyDescent="0.25">
      <c r="B5346"/>
    </row>
    <row r="5347" spans="2:2" x14ac:dyDescent="0.25">
      <c r="B5347"/>
    </row>
    <row r="5348" spans="2:2" x14ac:dyDescent="0.25">
      <c r="B5348"/>
    </row>
    <row r="5349" spans="2:2" x14ac:dyDescent="0.25">
      <c r="B5349"/>
    </row>
    <row r="5350" spans="2:2" x14ac:dyDescent="0.25">
      <c r="B5350"/>
    </row>
    <row r="5351" spans="2:2" x14ac:dyDescent="0.25">
      <c r="B5351"/>
    </row>
    <row r="5352" spans="2:2" x14ac:dyDescent="0.25">
      <c r="B5352"/>
    </row>
    <row r="5353" spans="2:2" x14ac:dyDescent="0.25">
      <c r="B5353"/>
    </row>
    <row r="5354" spans="2:2" x14ac:dyDescent="0.25">
      <c r="B5354"/>
    </row>
    <row r="5355" spans="2:2" x14ac:dyDescent="0.25">
      <c r="B5355"/>
    </row>
    <row r="5356" spans="2:2" x14ac:dyDescent="0.25">
      <c r="B5356"/>
    </row>
    <row r="5357" spans="2:2" x14ac:dyDescent="0.25">
      <c r="B5357"/>
    </row>
    <row r="5358" spans="2:2" x14ac:dyDescent="0.25">
      <c r="B5358"/>
    </row>
    <row r="5359" spans="2:2" x14ac:dyDescent="0.25">
      <c r="B5359"/>
    </row>
    <row r="5360" spans="2:2" x14ac:dyDescent="0.25">
      <c r="B5360"/>
    </row>
    <row r="5361" spans="2:2" x14ac:dyDescent="0.25">
      <c r="B5361"/>
    </row>
    <row r="5362" spans="2:2" x14ac:dyDescent="0.25">
      <c r="B5362"/>
    </row>
    <row r="5363" spans="2:2" x14ac:dyDescent="0.25">
      <c r="B5363"/>
    </row>
    <row r="5364" spans="2:2" x14ac:dyDescent="0.25">
      <c r="B5364"/>
    </row>
    <row r="5365" spans="2:2" x14ac:dyDescent="0.25">
      <c r="B5365"/>
    </row>
    <row r="5366" spans="2:2" x14ac:dyDescent="0.25">
      <c r="B5366"/>
    </row>
    <row r="5367" spans="2:2" x14ac:dyDescent="0.25">
      <c r="B5367"/>
    </row>
    <row r="5368" spans="2:2" x14ac:dyDescent="0.25">
      <c r="B5368"/>
    </row>
    <row r="5369" spans="2:2" x14ac:dyDescent="0.25">
      <c r="B5369"/>
    </row>
    <row r="5370" spans="2:2" x14ac:dyDescent="0.25">
      <c r="B5370"/>
    </row>
    <row r="5371" spans="2:2" x14ac:dyDescent="0.25">
      <c r="B5371"/>
    </row>
    <row r="5372" spans="2:2" x14ac:dyDescent="0.25">
      <c r="B5372"/>
    </row>
    <row r="5373" spans="2:2" x14ac:dyDescent="0.25">
      <c r="B5373"/>
    </row>
    <row r="5374" spans="2:2" x14ac:dyDescent="0.25">
      <c r="B5374"/>
    </row>
    <row r="5375" spans="2:2" x14ac:dyDescent="0.25">
      <c r="B5375"/>
    </row>
    <row r="5376" spans="2:2" x14ac:dyDescent="0.25">
      <c r="B5376"/>
    </row>
    <row r="5377" spans="2:2" x14ac:dyDescent="0.25">
      <c r="B5377"/>
    </row>
    <row r="5378" spans="2:2" x14ac:dyDescent="0.25">
      <c r="B5378"/>
    </row>
    <row r="5379" spans="2:2" x14ac:dyDescent="0.25">
      <c r="B5379"/>
    </row>
    <row r="5380" spans="2:2" x14ac:dyDescent="0.25">
      <c r="B5380"/>
    </row>
    <row r="5381" spans="2:2" x14ac:dyDescent="0.25">
      <c r="B5381"/>
    </row>
    <row r="5382" spans="2:2" x14ac:dyDescent="0.25">
      <c r="B5382"/>
    </row>
    <row r="5383" spans="2:2" x14ac:dyDescent="0.25">
      <c r="B5383"/>
    </row>
    <row r="5384" spans="2:2" x14ac:dyDescent="0.25">
      <c r="B5384"/>
    </row>
    <row r="5385" spans="2:2" x14ac:dyDescent="0.25">
      <c r="B5385"/>
    </row>
    <row r="5386" spans="2:2" x14ac:dyDescent="0.25">
      <c r="B5386"/>
    </row>
    <row r="5387" spans="2:2" x14ac:dyDescent="0.25">
      <c r="B5387"/>
    </row>
    <row r="5388" spans="2:2" x14ac:dyDescent="0.25">
      <c r="B5388"/>
    </row>
    <row r="5389" spans="2:2" x14ac:dyDescent="0.25">
      <c r="B5389"/>
    </row>
    <row r="5390" spans="2:2" x14ac:dyDescent="0.25">
      <c r="B5390"/>
    </row>
    <row r="5391" spans="2:2" x14ac:dyDescent="0.25">
      <c r="B5391"/>
    </row>
    <row r="5392" spans="2:2" x14ac:dyDescent="0.25">
      <c r="B5392"/>
    </row>
    <row r="5393" spans="2:2" x14ac:dyDescent="0.25">
      <c r="B5393"/>
    </row>
    <row r="5394" spans="2:2" x14ac:dyDescent="0.25">
      <c r="B5394"/>
    </row>
    <row r="5395" spans="2:2" x14ac:dyDescent="0.25">
      <c r="B5395"/>
    </row>
    <row r="5396" spans="2:2" x14ac:dyDescent="0.25">
      <c r="B5396"/>
    </row>
    <row r="5397" spans="2:2" x14ac:dyDescent="0.25">
      <c r="B5397"/>
    </row>
    <row r="5398" spans="2:2" x14ac:dyDescent="0.25">
      <c r="B5398"/>
    </row>
    <row r="5399" spans="2:2" x14ac:dyDescent="0.25">
      <c r="B5399"/>
    </row>
    <row r="5400" spans="2:2" x14ac:dyDescent="0.25">
      <c r="B5400"/>
    </row>
    <row r="5401" spans="2:2" x14ac:dyDescent="0.25">
      <c r="B5401"/>
    </row>
    <row r="5402" spans="2:2" x14ac:dyDescent="0.25">
      <c r="B5402"/>
    </row>
    <row r="5403" spans="2:2" x14ac:dyDescent="0.25">
      <c r="B5403"/>
    </row>
    <row r="5404" spans="2:2" x14ac:dyDescent="0.25">
      <c r="B5404"/>
    </row>
    <row r="5405" spans="2:2" x14ac:dyDescent="0.25">
      <c r="B5405"/>
    </row>
    <row r="5406" spans="2:2" x14ac:dyDescent="0.25">
      <c r="B5406"/>
    </row>
    <row r="5407" spans="2:2" x14ac:dyDescent="0.25">
      <c r="B5407"/>
    </row>
    <row r="5408" spans="2:2" x14ac:dyDescent="0.25">
      <c r="B5408"/>
    </row>
    <row r="5409" spans="2:2" x14ac:dyDescent="0.25">
      <c r="B5409"/>
    </row>
    <row r="5410" spans="2:2" x14ac:dyDescent="0.25">
      <c r="B5410"/>
    </row>
    <row r="5411" spans="2:2" x14ac:dyDescent="0.25">
      <c r="B5411"/>
    </row>
    <row r="5412" spans="2:2" x14ac:dyDescent="0.25">
      <c r="B5412"/>
    </row>
    <row r="5413" spans="2:2" x14ac:dyDescent="0.25">
      <c r="B5413"/>
    </row>
    <row r="5414" spans="2:2" x14ac:dyDescent="0.25">
      <c r="B5414"/>
    </row>
    <row r="5415" spans="2:2" x14ac:dyDescent="0.25">
      <c r="B5415"/>
    </row>
    <row r="5416" spans="2:2" x14ac:dyDescent="0.25">
      <c r="B5416"/>
    </row>
    <row r="5417" spans="2:2" x14ac:dyDescent="0.25">
      <c r="B5417"/>
    </row>
    <row r="5418" spans="2:2" x14ac:dyDescent="0.25">
      <c r="B5418"/>
    </row>
    <row r="5419" spans="2:2" x14ac:dyDescent="0.25">
      <c r="B5419"/>
    </row>
    <row r="5420" spans="2:2" x14ac:dyDescent="0.25">
      <c r="B5420"/>
    </row>
    <row r="5421" spans="2:2" x14ac:dyDescent="0.25">
      <c r="B5421"/>
    </row>
    <row r="5422" spans="2:2" x14ac:dyDescent="0.25">
      <c r="B5422"/>
    </row>
    <row r="5423" spans="2:2" x14ac:dyDescent="0.25">
      <c r="B5423"/>
    </row>
    <row r="5424" spans="2:2" x14ac:dyDescent="0.25">
      <c r="B5424"/>
    </row>
    <row r="5425" spans="2:2" x14ac:dyDescent="0.25">
      <c r="B5425"/>
    </row>
    <row r="5426" spans="2:2" x14ac:dyDescent="0.25">
      <c r="B5426"/>
    </row>
    <row r="5427" spans="2:2" x14ac:dyDescent="0.25">
      <c r="B5427"/>
    </row>
    <row r="5428" spans="2:2" x14ac:dyDescent="0.25">
      <c r="B5428"/>
    </row>
    <row r="5429" spans="2:2" x14ac:dyDescent="0.25">
      <c r="B5429"/>
    </row>
    <row r="5430" spans="2:2" x14ac:dyDescent="0.25">
      <c r="B5430"/>
    </row>
    <row r="5431" spans="2:2" x14ac:dyDescent="0.25">
      <c r="B5431"/>
    </row>
    <row r="5432" spans="2:2" x14ac:dyDescent="0.25">
      <c r="B5432"/>
    </row>
    <row r="5433" spans="2:2" x14ac:dyDescent="0.25">
      <c r="B5433"/>
    </row>
    <row r="5434" spans="2:2" x14ac:dyDescent="0.25">
      <c r="B5434"/>
    </row>
    <row r="5435" spans="2:2" x14ac:dyDescent="0.25">
      <c r="B5435"/>
    </row>
    <row r="5436" spans="2:2" x14ac:dyDescent="0.25">
      <c r="B5436"/>
    </row>
    <row r="5437" spans="2:2" x14ac:dyDescent="0.25">
      <c r="B5437"/>
    </row>
    <row r="5438" spans="2:2" x14ac:dyDescent="0.25">
      <c r="B5438"/>
    </row>
    <row r="5439" spans="2:2" x14ac:dyDescent="0.25">
      <c r="B5439"/>
    </row>
    <row r="5440" spans="2:2" x14ac:dyDescent="0.25">
      <c r="B5440"/>
    </row>
    <row r="5441" spans="2:2" x14ac:dyDescent="0.25">
      <c r="B5441"/>
    </row>
    <row r="5442" spans="2:2" x14ac:dyDescent="0.25">
      <c r="B5442"/>
    </row>
    <row r="5443" spans="2:2" x14ac:dyDescent="0.25">
      <c r="B5443"/>
    </row>
    <row r="5444" spans="2:2" x14ac:dyDescent="0.25">
      <c r="B5444"/>
    </row>
    <row r="5445" spans="2:2" x14ac:dyDescent="0.25">
      <c r="B5445"/>
    </row>
    <row r="5446" spans="2:2" x14ac:dyDescent="0.25">
      <c r="B5446"/>
    </row>
    <row r="5447" spans="2:2" x14ac:dyDescent="0.25">
      <c r="B5447"/>
    </row>
    <row r="5448" spans="2:2" x14ac:dyDescent="0.25">
      <c r="B5448"/>
    </row>
    <row r="5449" spans="2:2" x14ac:dyDescent="0.25">
      <c r="B5449"/>
    </row>
    <row r="5450" spans="2:2" x14ac:dyDescent="0.25">
      <c r="B5450"/>
    </row>
    <row r="5451" spans="2:2" x14ac:dyDescent="0.25">
      <c r="B5451"/>
    </row>
    <row r="5452" spans="2:2" x14ac:dyDescent="0.25">
      <c r="B5452"/>
    </row>
    <row r="5453" spans="2:2" x14ac:dyDescent="0.25">
      <c r="B5453"/>
    </row>
    <row r="5454" spans="2:2" x14ac:dyDescent="0.25">
      <c r="B5454"/>
    </row>
    <row r="5455" spans="2:2" x14ac:dyDescent="0.25">
      <c r="B5455"/>
    </row>
    <row r="5456" spans="2:2" x14ac:dyDescent="0.25">
      <c r="B5456"/>
    </row>
    <row r="5457" spans="2:2" x14ac:dyDescent="0.25">
      <c r="B5457"/>
    </row>
    <row r="5458" spans="2:2" x14ac:dyDescent="0.25">
      <c r="B5458"/>
    </row>
    <row r="5459" spans="2:2" x14ac:dyDescent="0.25">
      <c r="B5459"/>
    </row>
    <row r="5460" spans="2:2" x14ac:dyDescent="0.25">
      <c r="B5460"/>
    </row>
    <row r="5461" spans="2:2" x14ac:dyDescent="0.25">
      <c r="B5461"/>
    </row>
    <row r="5462" spans="2:2" x14ac:dyDescent="0.25">
      <c r="B5462"/>
    </row>
    <row r="5463" spans="2:2" x14ac:dyDescent="0.25">
      <c r="B5463"/>
    </row>
    <row r="5464" spans="2:2" x14ac:dyDescent="0.25">
      <c r="B5464"/>
    </row>
    <row r="5465" spans="2:2" x14ac:dyDescent="0.25">
      <c r="B5465"/>
    </row>
    <row r="5466" spans="2:2" x14ac:dyDescent="0.25">
      <c r="B5466"/>
    </row>
    <row r="5467" spans="2:2" x14ac:dyDescent="0.25">
      <c r="B5467"/>
    </row>
    <row r="5468" spans="2:2" x14ac:dyDescent="0.25">
      <c r="B5468"/>
    </row>
    <row r="5469" spans="2:2" x14ac:dyDescent="0.25">
      <c r="B5469"/>
    </row>
    <row r="5470" spans="2:2" x14ac:dyDescent="0.25">
      <c r="B5470"/>
    </row>
    <row r="5471" spans="2:2" x14ac:dyDescent="0.25">
      <c r="B5471"/>
    </row>
    <row r="5472" spans="2:2" x14ac:dyDescent="0.25">
      <c r="B5472"/>
    </row>
    <row r="5473" spans="2:2" x14ac:dyDescent="0.25">
      <c r="B5473"/>
    </row>
    <row r="5474" spans="2:2" x14ac:dyDescent="0.25">
      <c r="B5474"/>
    </row>
    <row r="5475" spans="2:2" x14ac:dyDescent="0.25">
      <c r="B5475"/>
    </row>
    <row r="5476" spans="2:2" x14ac:dyDescent="0.25">
      <c r="B5476"/>
    </row>
    <row r="5477" spans="2:2" x14ac:dyDescent="0.25">
      <c r="B5477"/>
    </row>
    <row r="5478" spans="2:2" x14ac:dyDescent="0.25">
      <c r="B5478"/>
    </row>
    <row r="5479" spans="2:2" x14ac:dyDescent="0.25">
      <c r="B5479"/>
    </row>
    <row r="5480" spans="2:2" x14ac:dyDescent="0.25">
      <c r="B5480"/>
    </row>
    <row r="5481" spans="2:2" x14ac:dyDescent="0.25">
      <c r="B5481"/>
    </row>
    <row r="5482" spans="2:2" x14ac:dyDescent="0.25">
      <c r="B5482"/>
    </row>
    <row r="5483" spans="2:2" x14ac:dyDescent="0.25">
      <c r="B5483"/>
    </row>
    <row r="5484" spans="2:2" x14ac:dyDescent="0.25">
      <c r="B5484"/>
    </row>
    <row r="5485" spans="2:2" x14ac:dyDescent="0.25">
      <c r="B5485"/>
    </row>
    <row r="5486" spans="2:2" x14ac:dyDescent="0.25">
      <c r="B5486"/>
    </row>
    <row r="5487" spans="2:2" x14ac:dyDescent="0.25">
      <c r="B5487"/>
    </row>
    <row r="5488" spans="2:2" x14ac:dyDescent="0.25">
      <c r="B5488"/>
    </row>
    <row r="5489" spans="2:2" x14ac:dyDescent="0.25">
      <c r="B5489"/>
    </row>
    <row r="5490" spans="2:2" x14ac:dyDescent="0.25">
      <c r="B5490"/>
    </row>
    <row r="5491" spans="2:2" x14ac:dyDescent="0.25">
      <c r="B5491"/>
    </row>
    <row r="5492" spans="2:2" x14ac:dyDescent="0.25">
      <c r="B5492"/>
    </row>
    <row r="5493" spans="2:2" x14ac:dyDescent="0.25">
      <c r="B5493"/>
    </row>
    <row r="5494" spans="2:2" x14ac:dyDescent="0.25">
      <c r="B5494"/>
    </row>
    <row r="5495" spans="2:2" x14ac:dyDescent="0.25">
      <c r="B5495"/>
    </row>
    <row r="5496" spans="2:2" x14ac:dyDescent="0.25">
      <c r="B5496"/>
    </row>
    <row r="5497" spans="2:2" x14ac:dyDescent="0.25">
      <c r="B5497"/>
    </row>
    <row r="5498" spans="2:2" x14ac:dyDescent="0.25">
      <c r="B5498"/>
    </row>
    <row r="5499" spans="2:2" x14ac:dyDescent="0.25">
      <c r="B5499"/>
    </row>
    <row r="5500" spans="2:2" x14ac:dyDescent="0.25">
      <c r="B5500"/>
    </row>
    <row r="5501" spans="2:2" x14ac:dyDescent="0.25">
      <c r="B5501"/>
    </row>
    <row r="5502" spans="2:2" x14ac:dyDescent="0.25">
      <c r="B5502"/>
    </row>
    <row r="5503" spans="2:2" x14ac:dyDescent="0.25">
      <c r="B5503"/>
    </row>
    <row r="5504" spans="2:2" x14ac:dyDescent="0.25">
      <c r="B5504"/>
    </row>
    <row r="5505" spans="2:2" x14ac:dyDescent="0.25">
      <c r="B5505"/>
    </row>
    <row r="5506" spans="2:2" x14ac:dyDescent="0.25">
      <c r="B5506"/>
    </row>
    <row r="5507" spans="2:2" x14ac:dyDescent="0.25">
      <c r="B5507"/>
    </row>
    <row r="5508" spans="2:2" x14ac:dyDescent="0.25">
      <c r="B5508"/>
    </row>
    <row r="5509" spans="2:2" x14ac:dyDescent="0.25">
      <c r="B5509"/>
    </row>
    <row r="5510" spans="2:2" x14ac:dyDescent="0.25">
      <c r="B5510"/>
    </row>
    <row r="5511" spans="2:2" x14ac:dyDescent="0.25">
      <c r="B5511"/>
    </row>
    <row r="5512" spans="2:2" x14ac:dyDescent="0.25">
      <c r="B5512"/>
    </row>
    <row r="5513" spans="2:2" x14ac:dyDescent="0.25">
      <c r="B5513"/>
    </row>
    <row r="5514" spans="2:2" x14ac:dyDescent="0.25">
      <c r="B5514"/>
    </row>
    <row r="5515" spans="2:2" x14ac:dyDescent="0.25">
      <c r="B5515"/>
    </row>
    <row r="5516" spans="2:2" x14ac:dyDescent="0.25">
      <c r="B5516"/>
    </row>
    <row r="5517" spans="2:2" x14ac:dyDescent="0.25">
      <c r="B5517"/>
    </row>
    <row r="5518" spans="2:2" x14ac:dyDescent="0.25">
      <c r="B5518"/>
    </row>
    <row r="5519" spans="2:2" x14ac:dyDescent="0.25">
      <c r="B5519"/>
    </row>
    <row r="5520" spans="2:2" x14ac:dyDescent="0.25">
      <c r="B5520"/>
    </row>
    <row r="5521" spans="2:2" x14ac:dyDescent="0.25">
      <c r="B5521"/>
    </row>
    <row r="5522" spans="2:2" x14ac:dyDescent="0.25">
      <c r="B5522"/>
    </row>
    <row r="5523" spans="2:2" x14ac:dyDescent="0.25">
      <c r="B5523"/>
    </row>
    <row r="5524" spans="2:2" x14ac:dyDescent="0.25">
      <c r="B5524"/>
    </row>
    <row r="5525" spans="2:2" x14ac:dyDescent="0.25">
      <c r="B5525"/>
    </row>
    <row r="5526" spans="2:2" x14ac:dyDescent="0.25">
      <c r="B5526"/>
    </row>
    <row r="5527" spans="2:2" x14ac:dyDescent="0.25">
      <c r="B5527"/>
    </row>
    <row r="5528" spans="2:2" x14ac:dyDescent="0.25">
      <c r="B5528"/>
    </row>
    <row r="5529" spans="2:2" x14ac:dyDescent="0.25">
      <c r="B5529"/>
    </row>
    <row r="5530" spans="2:2" x14ac:dyDescent="0.25">
      <c r="B5530"/>
    </row>
    <row r="5531" spans="2:2" x14ac:dyDescent="0.25">
      <c r="B5531"/>
    </row>
    <row r="5532" spans="2:2" x14ac:dyDescent="0.25">
      <c r="B5532"/>
    </row>
    <row r="5533" spans="2:2" x14ac:dyDescent="0.25">
      <c r="B5533"/>
    </row>
    <row r="5534" spans="2:2" x14ac:dyDescent="0.25">
      <c r="B5534"/>
    </row>
    <row r="5535" spans="2:2" x14ac:dyDescent="0.25">
      <c r="B5535"/>
    </row>
    <row r="5536" spans="2:2" x14ac:dyDescent="0.25">
      <c r="B5536"/>
    </row>
    <row r="5537" spans="2:2" x14ac:dyDescent="0.25">
      <c r="B5537"/>
    </row>
    <row r="5538" spans="2:2" x14ac:dyDescent="0.25">
      <c r="B5538"/>
    </row>
    <row r="5539" spans="2:2" x14ac:dyDescent="0.25">
      <c r="B5539"/>
    </row>
    <row r="5540" spans="2:2" x14ac:dyDescent="0.25">
      <c r="B5540"/>
    </row>
    <row r="5541" spans="2:2" x14ac:dyDescent="0.25">
      <c r="B5541"/>
    </row>
    <row r="5542" spans="2:2" x14ac:dyDescent="0.25">
      <c r="B5542"/>
    </row>
    <row r="5543" spans="2:2" x14ac:dyDescent="0.25">
      <c r="B5543"/>
    </row>
    <row r="5544" spans="2:2" x14ac:dyDescent="0.25">
      <c r="B5544"/>
    </row>
    <row r="5545" spans="2:2" x14ac:dyDescent="0.25">
      <c r="B5545"/>
    </row>
    <row r="5546" spans="2:2" x14ac:dyDescent="0.25">
      <c r="B5546"/>
    </row>
    <row r="5547" spans="2:2" x14ac:dyDescent="0.25">
      <c r="B5547"/>
    </row>
    <row r="5548" spans="2:2" x14ac:dyDescent="0.25">
      <c r="B5548"/>
    </row>
    <row r="5549" spans="2:2" x14ac:dyDescent="0.25">
      <c r="B5549"/>
    </row>
    <row r="5550" spans="2:2" x14ac:dyDescent="0.25">
      <c r="B5550"/>
    </row>
    <row r="5551" spans="2:2" x14ac:dyDescent="0.25">
      <c r="B5551"/>
    </row>
    <row r="5552" spans="2:2" x14ac:dyDescent="0.25">
      <c r="B5552"/>
    </row>
    <row r="5553" spans="2:2" x14ac:dyDescent="0.25">
      <c r="B5553"/>
    </row>
    <row r="5554" spans="2:2" x14ac:dyDescent="0.25">
      <c r="B5554"/>
    </row>
    <row r="5555" spans="2:2" x14ac:dyDescent="0.25">
      <c r="B5555"/>
    </row>
    <row r="5556" spans="2:2" x14ac:dyDescent="0.25">
      <c r="B5556"/>
    </row>
    <row r="5557" spans="2:2" x14ac:dyDescent="0.25">
      <c r="B5557"/>
    </row>
    <row r="5558" spans="2:2" x14ac:dyDescent="0.25">
      <c r="B5558"/>
    </row>
    <row r="5559" spans="2:2" x14ac:dyDescent="0.25">
      <c r="B5559"/>
    </row>
    <row r="5560" spans="2:2" x14ac:dyDescent="0.25">
      <c r="B5560"/>
    </row>
    <row r="5561" spans="2:2" x14ac:dyDescent="0.25">
      <c r="B5561"/>
    </row>
    <row r="5562" spans="2:2" x14ac:dyDescent="0.25">
      <c r="B5562"/>
    </row>
    <row r="5563" spans="2:2" x14ac:dyDescent="0.25">
      <c r="B5563"/>
    </row>
    <row r="5564" spans="2:2" x14ac:dyDescent="0.25">
      <c r="B5564"/>
    </row>
    <row r="5565" spans="2:2" x14ac:dyDescent="0.25">
      <c r="B5565"/>
    </row>
    <row r="5566" spans="2:2" x14ac:dyDescent="0.25">
      <c r="B5566"/>
    </row>
    <row r="5567" spans="2:2" x14ac:dyDescent="0.25">
      <c r="B5567"/>
    </row>
    <row r="5568" spans="2:2" x14ac:dyDescent="0.25">
      <c r="B5568"/>
    </row>
    <row r="5569" spans="2:2" x14ac:dyDescent="0.25">
      <c r="B5569"/>
    </row>
    <row r="5570" spans="2:2" x14ac:dyDescent="0.25">
      <c r="B5570"/>
    </row>
    <row r="5571" spans="2:2" x14ac:dyDescent="0.25">
      <c r="B5571"/>
    </row>
    <row r="5572" spans="2:2" x14ac:dyDescent="0.25">
      <c r="B5572"/>
    </row>
    <row r="5573" spans="2:2" x14ac:dyDescent="0.25">
      <c r="B5573"/>
    </row>
    <row r="5574" spans="2:2" x14ac:dyDescent="0.25">
      <c r="B5574"/>
    </row>
    <row r="5575" spans="2:2" x14ac:dyDescent="0.25">
      <c r="B5575"/>
    </row>
    <row r="5576" spans="2:2" x14ac:dyDescent="0.25">
      <c r="B5576"/>
    </row>
    <row r="5577" spans="2:2" x14ac:dyDescent="0.25">
      <c r="B5577"/>
    </row>
    <row r="5578" spans="2:2" x14ac:dyDescent="0.25">
      <c r="B5578"/>
    </row>
    <row r="5579" spans="2:2" x14ac:dyDescent="0.25">
      <c r="B5579"/>
    </row>
    <row r="5580" spans="2:2" x14ac:dyDescent="0.25">
      <c r="B5580"/>
    </row>
    <row r="5581" spans="2:2" x14ac:dyDescent="0.25">
      <c r="B5581"/>
    </row>
    <row r="5582" spans="2:2" x14ac:dyDescent="0.25">
      <c r="B5582"/>
    </row>
    <row r="5583" spans="2:2" x14ac:dyDescent="0.25">
      <c r="B5583"/>
    </row>
    <row r="5584" spans="2:2" x14ac:dyDescent="0.25">
      <c r="B5584"/>
    </row>
    <row r="5585" spans="2:2" x14ac:dyDescent="0.25">
      <c r="B5585"/>
    </row>
    <row r="5586" spans="2:2" x14ac:dyDescent="0.25">
      <c r="B5586"/>
    </row>
    <row r="5587" spans="2:2" x14ac:dyDescent="0.25">
      <c r="B5587"/>
    </row>
    <row r="5588" spans="2:2" x14ac:dyDescent="0.25">
      <c r="B5588"/>
    </row>
    <row r="5589" spans="2:2" x14ac:dyDescent="0.25">
      <c r="B5589"/>
    </row>
    <row r="5590" spans="2:2" x14ac:dyDescent="0.25">
      <c r="B5590"/>
    </row>
    <row r="5591" spans="2:2" x14ac:dyDescent="0.25">
      <c r="B5591"/>
    </row>
    <row r="5592" spans="2:2" x14ac:dyDescent="0.25">
      <c r="B5592"/>
    </row>
    <row r="5593" spans="2:2" x14ac:dyDescent="0.25">
      <c r="B5593"/>
    </row>
    <row r="5594" spans="2:2" x14ac:dyDescent="0.25">
      <c r="B5594"/>
    </row>
    <row r="5595" spans="2:2" x14ac:dyDescent="0.25">
      <c r="B5595"/>
    </row>
    <row r="5596" spans="2:2" x14ac:dyDescent="0.25">
      <c r="B5596"/>
    </row>
    <row r="5597" spans="2:2" x14ac:dyDescent="0.25">
      <c r="B5597"/>
    </row>
    <row r="5598" spans="2:2" x14ac:dyDescent="0.25">
      <c r="B5598"/>
    </row>
    <row r="5599" spans="2:2" x14ac:dyDescent="0.25">
      <c r="B5599"/>
    </row>
    <row r="5600" spans="2:2" x14ac:dyDescent="0.25">
      <c r="B5600"/>
    </row>
    <row r="5601" spans="2:2" x14ac:dyDescent="0.25">
      <c r="B5601"/>
    </row>
    <row r="5602" spans="2:2" x14ac:dyDescent="0.25">
      <c r="B5602"/>
    </row>
    <row r="5603" spans="2:2" x14ac:dyDescent="0.25">
      <c r="B5603"/>
    </row>
    <row r="5604" spans="2:2" x14ac:dyDescent="0.25">
      <c r="B5604"/>
    </row>
    <row r="5605" spans="2:2" x14ac:dyDescent="0.25">
      <c r="B5605"/>
    </row>
    <row r="5606" spans="2:2" x14ac:dyDescent="0.25">
      <c r="B5606"/>
    </row>
    <row r="5607" spans="2:2" x14ac:dyDescent="0.25">
      <c r="B5607"/>
    </row>
    <row r="5608" spans="2:2" x14ac:dyDescent="0.25">
      <c r="B5608"/>
    </row>
    <row r="5609" spans="2:2" x14ac:dyDescent="0.25">
      <c r="B5609"/>
    </row>
    <row r="5610" spans="2:2" x14ac:dyDescent="0.25">
      <c r="B5610"/>
    </row>
    <row r="5611" spans="2:2" x14ac:dyDescent="0.25">
      <c r="B5611"/>
    </row>
    <row r="5612" spans="2:2" x14ac:dyDescent="0.25">
      <c r="B5612"/>
    </row>
    <row r="5613" spans="2:2" x14ac:dyDescent="0.25">
      <c r="B5613"/>
    </row>
    <row r="5614" spans="2:2" x14ac:dyDescent="0.25">
      <c r="B5614"/>
    </row>
    <row r="5615" spans="2:2" x14ac:dyDescent="0.25">
      <c r="B5615"/>
    </row>
    <row r="5616" spans="2:2" x14ac:dyDescent="0.25">
      <c r="B5616"/>
    </row>
    <row r="5617" spans="2:2" x14ac:dyDescent="0.25">
      <c r="B5617"/>
    </row>
    <row r="5618" spans="2:2" x14ac:dyDescent="0.25">
      <c r="B5618"/>
    </row>
    <row r="5619" spans="2:2" x14ac:dyDescent="0.25">
      <c r="B5619"/>
    </row>
    <row r="5620" spans="2:2" x14ac:dyDescent="0.25">
      <c r="B5620"/>
    </row>
    <row r="5621" spans="2:2" x14ac:dyDescent="0.25">
      <c r="B5621"/>
    </row>
    <row r="5622" spans="2:2" x14ac:dyDescent="0.25">
      <c r="B5622"/>
    </row>
    <row r="5623" spans="2:2" x14ac:dyDescent="0.25">
      <c r="B5623"/>
    </row>
    <row r="5624" spans="2:2" x14ac:dyDescent="0.25">
      <c r="B5624"/>
    </row>
    <row r="5625" spans="2:2" x14ac:dyDescent="0.25">
      <c r="B5625"/>
    </row>
    <row r="5626" spans="2:2" x14ac:dyDescent="0.25">
      <c r="B5626"/>
    </row>
    <row r="5627" spans="2:2" x14ac:dyDescent="0.25">
      <c r="B5627"/>
    </row>
    <row r="5628" spans="2:2" x14ac:dyDescent="0.25">
      <c r="B5628"/>
    </row>
    <row r="5629" spans="2:2" x14ac:dyDescent="0.25">
      <c r="B5629"/>
    </row>
    <row r="5630" spans="2:2" x14ac:dyDescent="0.25">
      <c r="B5630"/>
    </row>
    <row r="5631" spans="2:2" x14ac:dyDescent="0.25">
      <c r="B5631"/>
    </row>
    <row r="5632" spans="2:2" x14ac:dyDescent="0.25">
      <c r="B5632"/>
    </row>
    <row r="5633" spans="2:2" x14ac:dyDescent="0.25">
      <c r="B5633"/>
    </row>
    <row r="5634" spans="2:2" x14ac:dyDescent="0.25">
      <c r="B5634"/>
    </row>
    <row r="5635" spans="2:2" x14ac:dyDescent="0.25">
      <c r="B5635"/>
    </row>
    <row r="5636" spans="2:2" x14ac:dyDescent="0.25">
      <c r="B5636"/>
    </row>
    <row r="5637" spans="2:2" x14ac:dyDescent="0.25">
      <c r="B5637"/>
    </row>
    <row r="5638" spans="2:2" x14ac:dyDescent="0.25">
      <c r="B5638"/>
    </row>
    <row r="5639" spans="2:2" x14ac:dyDescent="0.25">
      <c r="B5639"/>
    </row>
    <row r="5640" spans="2:2" x14ac:dyDescent="0.25">
      <c r="B5640"/>
    </row>
    <row r="5641" spans="2:2" x14ac:dyDescent="0.25">
      <c r="B5641"/>
    </row>
    <row r="5642" spans="2:2" x14ac:dyDescent="0.25">
      <c r="B5642"/>
    </row>
    <row r="5643" spans="2:2" x14ac:dyDescent="0.25">
      <c r="B5643"/>
    </row>
    <row r="5644" spans="2:2" x14ac:dyDescent="0.25">
      <c r="B5644"/>
    </row>
    <row r="5645" spans="2:2" x14ac:dyDescent="0.25">
      <c r="B5645"/>
    </row>
    <row r="5646" spans="2:2" x14ac:dyDescent="0.25">
      <c r="B5646"/>
    </row>
    <row r="5647" spans="2:2" x14ac:dyDescent="0.25">
      <c r="B5647"/>
    </row>
    <row r="5648" spans="2:2" x14ac:dyDescent="0.25">
      <c r="B5648"/>
    </row>
    <row r="5649" spans="2:2" x14ac:dyDescent="0.25">
      <c r="B5649"/>
    </row>
    <row r="5650" spans="2:2" x14ac:dyDescent="0.25">
      <c r="B5650"/>
    </row>
    <row r="5651" spans="2:2" x14ac:dyDescent="0.25">
      <c r="B5651"/>
    </row>
    <row r="5652" spans="2:2" x14ac:dyDescent="0.25">
      <c r="B5652"/>
    </row>
    <row r="5653" spans="2:2" x14ac:dyDescent="0.25">
      <c r="B5653"/>
    </row>
    <row r="5654" spans="2:2" x14ac:dyDescent="0.25">
      <c r="B5654"/>
    </row>
    <row r="5655" spans="2:2" x14ac:dyDescent="0.25">
      <c r="B5655"/>
    </row>
    <row r="5656" spans="2:2" x14ac:dyDescent="0.25">
      <c r="B5656"/>
    </row>
    <row r="5657" spans="2:2" x14ac:dyDescent="0.25">
      <c r="B5657"/>
    </row>
    <row r="5658" spans="2:2" x14ac:dyDescent="0.25">
      <c r="B5658"/>
    </row>
    <row r="5659" spans="2:2" x14ac:dyDescent="0.25">
      <c r="B5659"/>
    </row>
    <row r="5660" spans="2:2" x14ac:dyDescent="0.25">
      <c r="B5660"/>
    </row>
    <row r="5661" spans="2:2" x14ac:dyDescent="0.25">
      <c r="B5661"/>
    </row>
    <row r="5662" spans="2:2" x14ac:dyDescent="0.25">
      <c r="B5662"/>
    </row>
    <row r="5663" spans="2:2" x14ac:dyDescent="0.25">
      <c r="B5663"/>
    </row>
    <row r="5664" spans="2:2" x14ac:dyDescent="0.25">
      <c r="B5664"/>
    </row>
    <row r="5665" spans="2:2" x14ac:dyDescent="0.25">
      <c r="B5665"/>
    </row>
    <row r="5666" spans="2:2" x14ac:dyDescent="0.25">
      <c r="B5666"/>
    </row>
    <row r="5667" spans="2:2" x14ac:dyDescent="0.25">
      <c r="B5667"/>
    </row>
    <row r="5668" spans="2:2" x14ac:dyDescent="0.25">
      <c r="B5668"/>
    </row>
    <row r="5669" spans="2:2" x14ac:dyDescent="0.25">
      <c r="B5669"/>
    </row>
    <row r="5670" spans="2:2" x14ac:dyDescent="0.25">
      <c r="B5670"/>
    </row>
    <row r="5671" spans="2:2" x14ac:dyDescent="0.25">
      <c r="B5671"/>
    </row>
    <row r="5672" spans="2:2" x14ac:dyDescent="0.25">
      <c r="B5672"/>
    </row>
    <row r="5673" spans="2:2" x14ac:dyDescent="0.25">
      <c r="B5673"/>
    </row>
    <row r="5674" spans="2:2" x14ac:dyDescent="0.25">
      <c r="B5674"/>
    </row>
    <row r="5675" spans="2:2" x14ac:dyDescent="0.25">
      <c r="B5675"/>
    </row>
    <row r="5676" spans="2:2" x14ac:dyDescent="0.25">
      <c r="B5676"/>
    </row>
    <row r="5677" spans="2:2" x14ac:dyDescent="0.25">
      <c r="B5677"/>
    </row>
    <row r="5678" spans="2:2" x14ac:dyDescent="0.25">
      <c r="B5678"/>
    </row>
    <row r="5679" spans="2:2" x14ac:dyDescent="0.25">
      <c r="B5679"/>
    </row>
    <row r="5680" spans="2:2" x14ac:dyDescent="0.25">
      <c r="B5680"/>
    </row>
    <row r="5681" spans="2:2" x14ac:dyDescent="0.25">
      <c r="B5681"/>
    </row>
    <row r="5682" spans="2:2" x14ac:dyDescent="0.25">
      <c r="B5682"/>
    </row>
    <row r="5683" spans="2:2" x14ac:dyDescent="0.25">
      <c r="B5683"/>
    </row>
    <row r="5684" spans="2:2" x14ac:dyDescent="0.25">
      <c r="B5684"/>
    </row>
    <row r="5685" spans="2:2" x14ac:dyDescent="0.25">
      <c r="B5685"/>
    </row>
    <row r="5686" spans="2:2" x14ac:dyDescent="0.25">
      <c r="B5686"/>
    </row>
    <row r="5687" spans="2:2" x14ac:dyDescent="0.25">
      <c r="B5687"/>
    </row>
    <row r="5688" spans="2:2" x14ac:dyDescent="0.25">
      <c r="B5688"/>
    </row>
    <row r="5689" spans="2:2" x14ac:dyDescent="0.25">
      <c r="B5689"/>
    </row>
    <row r="5690" spans="2:2" x14ac:dyDescent="0.25">
      <c r="B5690"/>
    </row>
    <row r="5691" spans="2:2" x14ac:dyDescent="0.25">
      <c r="B5691"/>
    </row>
    <row r="5692" spans="2:2" x14ac:dyDescent="0.25">
      <c r="B5692"/>
    </row>
    <row r="5693" spans="2:2" x14ac:dyDescent="0.25">
      <c r="B5693"/>
    </row>
    <row r="5694" spans="2:2" x14ac:dyDescent="0.25">
      <c r="B5694"/>
    </row>
    <row r="5695" spans="2:2" x14ac:dyDescent="0.25">
      <c r="B5695"/>
    </row>
    <row r="5696" spans="2:2" x14ac:dyDescent="0.25">
      <c r="B5696"/>
    </row>
    <row r="5697" spans="2:2" x14ac:dyDescent="0.25">
      <c r="B5697"/>
    </row>
    <row r="5698" spans="2:2" x14ac:dyDescent="0.25">
      <c r="B5698"/>
    </row>
    <row r="5699" spans="2:2" x14ac:dyDescent="0.25">
      <c r="B5699"/>
    </row>
    <row r="5700" spans="2:2" x14ac:dyDescent="0.25">
      <c r="B5700"/>
    </row>
    <row r="5701" spans="2:2" x14ac:dyDescent="0.25">
      <c r="B5701"/>
    </row>
    <row r="5702" spans="2:2" x14ac:dyDescent="0.25">
      <c r="B5702"/>
    </row>
    <row r="5703" spans="2:2" x14ac:dyDescent="0.25">
      <c r="B5703"/>
    </row>
    <row r="5704" spans="2:2" x14ac:dyDescent="0.25">
      <c r="B5704"/>
    </row>
    <row r="5705" spans="2:2" x14ac:dyDescent="0.25">
      <c r="B5705"/>
    </row>
    <row r="5706" spans="2:2" x14ac:dyDescent="0.25">
      <c r="B5706"/>
    </row>
    <row r="5707" spans="2:2" x14ac:dyDescent="0.25">
      <c r="B5707"/>
    </row>
    <row r="5708" spans="2:2" x14ac:dyDescent="0.25">
      <c r="B5708"/>
    </row>
    <row r="5709" spans="2:2" x14ac:dyDescent="0.25">
      <c r="B5709"/>
    </row>
    <row r="5710" spans="2:2" x14ac:dyDescent="0.25">
      <c r="B5710"/>
    </row>
    <row r="5711" spans="2:2" x14ac:dyDescent="0.25">
      <c r="B5711"/>
    </row>
    <row r="5712" spans="2:2" x14ac:dyDescent="0.25">
      <c r="B5712"/>
    </row>
    <row r="5713" spans="2:2" x14ac:dyDescent="0.25">
      <c r="B5713"/>
    </row>
    <row r="5714" spans="2:2" x14ac:dyDescent="0.25">
      <c r="B5714"/>
    </row>
    <row r="5715" spans="2:2" x14ac:dyDescent="0.25">
      <c r="B5715"/>
    </row>
    <row r="5716" spans="2:2" x14ac:dyDescent="0.25">
      <c r="B5716"/>
    </row>
    <row r="5717" spans="2:2" x14ac:dyDescent="0.25">
      <c r="B5717"/>
    </row>
    <row r="5718" spans="2:2" x14ac:dyDescent="0.25">
      <c r="B5718"/>
    </row>
    <row r="5719" spans="2:2" x14ac:dyDescent="0.25">
      <c r="B5719"/>
    </row>
    <row r="5720" spans="2:2" x14ac:dyDescent="0.25">
      <c r="B5720"/>
    </row>
    <row r="5721" spans="2:2" x14ac:dyDescent="0.25">
      <c r="B5721"/>
    </row>
    <row r="5722" spans="2:2" x14ac:dyDescent="0.25">
      <c r="B5722"/>
    </row>
    <row r="5723" spans="2:2" x14ac:dyDescent="0.25">
      <c r="B5723"/>
    </row>
    <row r="5724" spans="2:2" x14ac:dyDescent="0.25">
      <c r="B5724"/>
    </row>
    <row r="5725" spans="2:2" x14ac:dyDescent="0.25">
      <c r="B5725"/>
    </row>
    <row r="5726" spans="2:2" x14ac:dyDescent="0.25">
      <c r="B5726"/>
    </row>
    <row r="5727" spans="2:2" x14ac:dyDescent="0.25">
      <c r="B5727"/>
    </row>
    <row r="5728" spans="2:2" x14ac:dyDescent="0.25">
      <c r="B5728"/>
    </row>
    <row r="5729" spans="2:2" x14ac:dyDescent="0.25">
      <c r="B5729"/>
    </row>
    <row r="5730" spans="2:2" x14ac:dyDescent="0.25">
      <c r="B5730"/>
    </row>
    <row r="5731" spans="2:2" x14ac:dyDescent="0.25">
      <c r="B5731"/>
    </row>
    <row r="5732" spans="2:2" x14ac:dyDescent="0.25">
      <c r="B5732"/>
    </row>
    <row r="5733" spans="2:2" x14ac:dyDescent="0.25">
      <c r="B5733"/>
    </row>
    <row r="5734" spans="2:2" x14ac:dyDescent="0.25">
      <c r="B5734"/>
    </row>
    <row r="5735" spans="2:2" x14ac:dyDescent="0.25">
      <c r="B5735"/>
    </row>
    <row r="5736" spans="2:2" x14ac:dyDescent="0.25">
      <c r="B5736"/>
    </row>
    <row r="5737" spans="2:2" x14ac:dyDescent="0.25">
      <c r="B5737"/>
    </row>
    <row r="5738" spans="2:2" x14ac:dyDescent="0.25">
      <c r="B5738"/>
    </row>
    <row r="5739" spans="2:2" x14ac:dyDescent="0.25">
      <c r="B5739"/>
    </row>
    <row r="5740" spans="2:2" x14ac:dyDescent="0.25">
      <c r="B5740"/>
    </row>
    <row r="5741" spans="2:2" x14ac:dyDescent="0.25">
      <c r="B5741"/>
    </row>
    <row r="5742" spans="2:2" x14ac:dyDescent="0.25">
      <c r="B5742"/>
    </row>
    <row r="5743" spans="2:2" x14ac:dyDescent="0.25">
      <c r="B5743"/>
    </row>
    <row r="5744" spans="2:2" x14ac:dyDescent="0.25">
      <c r="B5744"/>
    </row>
    <row r="5745" spans="2:2" x14ac:dyDescent="0.25">
      <c r="B5745"/>
    </row>
    <row r="5746" spans="2:2" x14ac:dyDescent="0.25">
      <c r="B5746"/>
    </row>
    <row r="5747" spans="2:2" x14ac:dyDescent="0.25">
      <c r="B5747"/>
    </row>
    <row r="5748" spans="2:2" x14ac:dyDescent="0.25">
      <c r="B5748"/>
    </row>
    <row r="5749" spans="2:2" x14ac:dyDescent="0.25">
      <c r="B5749"/>
    </row>
    <row r="5750" spans="2:2" x14ac:dyDescent="0.25">
      <c r="B5750"/>
    </row>
    <row r="5751" spans="2:2" x14ac:dyDescent="0.25">
      <c r="B5751"/>
    </row>
    <row r="5752" spans="2:2" x14ac:dyDescent="0.25">
      <c r="B5752"/>
    </row>
    <row r="5753" spans="2:2" x14ac:dyDescent="0.25">
      <c r="B5753"/>
    </row>
    <row r="5754" spans="2:2" x14ac:dyDescent="0.25">
      <c r="B5754"/>
    </row>
    <row r="5755" spans="2:2" x14ac:dyDescent="0.25">
      <c r="B5755"/>
    </row>
    <row r="5756" spans="2:2" x14ac:dyDescent="0.25">
      <c r="B5756"/>
    </row>
    <row r="5757" spans="2:2" x14ac:dyDescent="0.25">
      <c r="B5757"/>
    </row>
    <row r="5758" spans="2:2" x14ac:dyDescent="0.25">
      <c r="B5758"/>
    </row>
    <row r="5759" spans="2:2" x14ac:dyDescent="0.25">
      <c r="B5759"/>
    </row>
    <row r="5760" spans="2:2" x14ac:dyDescent="0.25">
      <c r="B5760"/>
    </row>
    <row r="5761" spans="2:2" x14ac:dyDescent="0.25">
      <c r="B5761"/>
    </row>
    <row r="5762" spans="2:2" x14ac:dyDescent="0.25">
      <c r="B5762"/>
    </row>
    <row r="5763" spans="2:2" x14ac:dyDescent="0.25">
      <c r="B5763"/>
    </row>
    <row r="5764" spans="2:2" x14ac:dyDescent="0.25">
      <c r="B5764"/>
    </row>
    <row r="5765" spans="2:2" x14ac:dyDescent="0.25">
      <c r="B5765"/>
    </row>
    <row r="5766" spans="2:2" x14ac:dyDescent="0.25">
      <c r="B5766"/>
    </row>
    <row r="5767" spans="2:2" x14ac:dyDescent="0.25">
      <c r="B5767"/>
    </row>
    <row r="5768" spans="2:2" x14ac:dyDescent="0.25">
      <c r="B5768"/>
    </row>
    <row r="5769" spans="2:2" x14ac:dyDescent="0.25">
      <c r="B5769"/>
    </row>
    <row r="5770" spans="2:2" x14ac:dyDescent="0.25">
      <c r="B5770"/>
    </row>
    <row r="5771" spans="2:2" x14ac:dyDescent="0.25">
      <c r="B5771"/>
    </row>
    <row r="5772" spans="2:2" x14ac:dyDescent="0.25">
      <c r="B5772"/>
    </row>
    <row r="5773" spans="2:2" x14ac:dyDescent="0.25">
      <c r="B5773"/>
    </row>
    <row r="5774" spans="2:2" x14ac:dyDescent="0.25">
      <c r="B5774"/>
    </row>
    <row r="5775" spans="2:2" x14ac:dyDescent="0.25">
      <c r="B5775"/>
    </row>
    <row r="5776" spans="2:2" x14ac:dyDescent="0.25">
      <c r="B5776"/>
    </row>
    <row r="5777" spans="2:2" x14ac:dyDescent="0.25">
      <c r="B5777"/>
    </row>
    <row r="5778" spans="2:2" x14ac:dyDescent="0.25">
      <c r="B5778"/>
    </row>
    <row r="5779" spans="2:2" x14ac:dyDescent="0.25">
      <c r="B5779"/>
    </row>
    <row r="5780" spans="2:2" x14ac:dyDescent="0.25">
      <c r="B5780"/>
    </row>
    <row r="5781" spans="2:2" x14ac:dyDescent="0.25">
      <c r="B5781"/>
    </row>
    <row r="5782" spans="2:2" x14ac:dyDescent="0.25">
      <c r="B5782"/>
    </row>
    <row r="5783" spans="2:2" x14ac:dyDescent="0.25">
      <c r="B5783"/>
    </row>
    <row r="5784" spans="2:2" x14ac:dyDescent="0.25">
      <c r="B5784"/>
    </row>
    <row r="5785" spans="2:2" x14ac:dyDescent="0.25">
      <c r="B5785"/>
    </row>
    <row r="5786" spans="2:2" x14ac:dyDescent="0.25">
      <c r="B5786"/>
    </row>
    <row r="5787" spans="2:2" x14ac:dyDescent="0.25">
      <c r="B5787"/>
    </row>
    <row r="5788" spans="2:2" x14ac:dyDescent="0.25">
      <c r="B5788"/>
    </row>
    <row r="5789" spans="2:2" x14ac:dyDescent="0.25">
      <c r="B5789"/>
    </row>
    <row r="5790" spans="2:2" x14ac:dyDescent="0.25">
      <c r="B5790"/>
    </row>
    <row r="5791" spans="2:2" x14ac:dyDescent="0.25">
      <c r="B5791"/>
    </row>
    <row r="5792" spans="2:2" x14ac:dyDescent="0.25">
      <c r="B5792"/>
    </row>
    <row r="5793" spans="2:2" x14ac:dyDescent="0.25">
      <c r="B5793"/>
    </row>
    <row r="5794" spans="2:2" x14ac:dyDescent="0.25">
      <c r="B5794"/>
    </row>
    <row r="5795" spans="2:2" x14ac:dyDescent="0.25">
      <c r="B5795"/>
    </row>
    <row r="5796" spans="2:2" x14ac:dyDescent="0.25">
      <c r="B5796"/>
    </row>
    <row r="5797" spans="2:2" x14ac:dyDescent="0.25">
      <c r="B5797"/>
    </row>
    <row r="5798" spans="2:2" x14ac:dyDescent="0.25">
      <c r="B5798"/>
    </row>
    <row r="5799" spans="2:2" x14ac:dyDescent="0.25">
      <c r="B5799"/>
    </row>
    <row r="5800" spans="2:2" x14ac:dyDescent="0.25">
      <c r="B5800"/>
    </row>
    <row r="5801" spans="2:2" x14ac:dyDescent="0.25">
      <c r="B5801"/>
    </row>
    <row r="5802" spans="2:2" x14ac:dyDescent="0.25">
      <c r="B5802"/>
    </row>
    <row r="5803" spans="2:2" x14ac:dyDescent="0.25">
      <c r="B5803"/>
    </row>
    <row r="5804" spans="2:2" x14ac:dyDescent="0.25">
      <c r="B5804"/>
    </row>
    <row r="5805" spans="2:2" x14ac:dyDescent="0.25">
      <c r="B5805"/>
    </row>
    <row r="5806" spans="2:2" x14ac:dyDescent="0.25">
      <c r="B5806"/>
    </row>
    <row r="5807" spans="2:2" x14ac:dyDescent="0.25">
      <c r="B5807"/>
    </row>
    <row r="5808" spans="2:2" x14ac:dyDescent="0.25">
      <c r="B5808"/>
    </row>
    <row r="5809" spans="2:2" x14ac:dyDescent="0.25">
      <c r="B5809"/>
    </row>
    <row r="5810" spans="2:2" x14ac:dyDescent="0.25">
      <c r="B5810"/>
    </row>
    <row r="5811" spans="2:2" x14ac:dyDescent="0.25">
      <c r="B5811"/>
    </row>
    <row r="5812" spans="2:2" x14ac:dyDescent="0.25">
      <c r="B5812"/>
    </row>
    <row r="5813" spans="2:2" x14ac:dyDescent="0.25">
      <c r="B5813"/>
    </row>
    <row r="5814" spans="2:2" x14ac:dyDescent="0.25">
      <c r="B5814"/>
    </row>
    <row r="5815" spans="2:2" x14ac:dyDescent="0.25">
      <c r="B5815"/>
    </row>
    <row r="5816" spans="2:2" x14ac:dyDescent="0.25">
      <c r="B5816"/>
    </row>
    <row r="5817" spans="2:2" x14ac:dyDescent="0.25">
      <c r="B5817"/>
    </row>
    <row r="5818" spans="2:2" x14ac:dyDescent="0.25">
      <c r="B5818"/>
    </row>
    <row r="5819" spans="2:2" x14ac:dyDescent="0.25">
      <c r="B5819"/>
    </row>
    <row r="5820" spans="2:2" x14ac:dyDescent="0.25">
      <c r="B5820"/>
    </row>
    <row r="5821" spans="2:2" x14ac:dyDescent="0.25">
      <c r="B5821"/>
    </row>
    <row r="5822" spans="2:2" x14ac:dyDescent="0.25">
      <c r="B5822"/>
    </row>
    <row r="5823" spans="2:2" x14ac:dyDescent="0.25">
      <c r="B5823"/>
    </row>
    <row r="5824" spans="2:2" x14ac:dyDescent="0.25">
      <c r="B5824"/>
    </row>
    <row r="5825" spans="2:2" x14ac:dyDescent="0.25">
      <c r="B5825"/>
    </row>
    <row r="5826" spans="2:2" x14ac:dyDescent="0.25">
      <c r="B5826"/>
    </row>
    <row r="5827" spans="2:2" x14ac:dyDescent="0.25">
      <c r="B5827"/>
    </row>
    <row r="5828" spans="2:2" x14ac:dyDescent="0.25">
      <c r="B5828"/>
    </row>
    <row r="5829" spans="2:2" x14ac:dyDescent="0.25">
      <c r="B5829"/>
    </row>
    <row r="5830" spans="2:2" x14ac:dyDescent="0.25">
      <c r="B5830"/>
    </row>
    <row r="5831" spans="2:2" x14ac:dyDescent="0.25">
      <c r="B5831"/>
    </row>
    <row r="5832" spans="2:2" x14ac:dyDescent="0.25">
      <c r="B5832"/>
    </row>
    <row r="5833" spans="2:2" x14ac:dyDescent="0.25">
      <c r="B5833"/>
    </row>
    <row r="5834" spans="2:2" x14ac:dyDescent="0.25">
      <c r="B5834"/>
    </row>
    <row r="5835" spans="2:2" x14ac:dyDescent="0.25">
      <c r="B5835"/>
    </row>
    <row r="5836" spans="2:2" x14ac:dyDescent="0.25">
      <c r="B5836"/>
    </row>
    <row r="5837" spans="2:2" x14ac:dyDescent="0.25">
      <c r="B5837"/>
    </row>
    <row r="5838" spans="2:2" x14ac:dyDescent="0.25">
      <c r="B5838"/>
    </row>
    <row r="5839" spans="2:2" x14ac:dyDescent="0.25">
      <c r="B5839"/>
    </row>
    <row r="5840" spans="2:2" x14ac:dyDescent="0.25">
      <c r="B5840"/>
    </row>
    <row r="5841" spans="2:2" x14ac:dyDescent="0.25">
      <c r="B5841"/>
    </row>
    <row r="5842" spans="2:2" x14ac:dyDescent="0.25">
      <c r="B5842"/>
    </row>
    <row r="5843" spans="2:2" x14ac:dyDescent="0.25">
      <c r="B5843"/>
    </row>
    <row r="5844" spans="2:2" x14ac:dyDescent="0.25">
      <c r="B5844"/>
    </row>
    <row r="5845" spans="2:2" x14ac:dyDescent="0.25">
      <c r="B5845"/>
    </row>
    <row r="5846" spans="2:2" x14ac:dyDescent="0.25">
      <c r="B5846"/>
    </row>
    <row r="5847" spans="2:2" x14ac:dyDescent="0.25">
      <c r="B5847"/>
    </row>
    <row r="5848" spans="2:2" x14ac:dyDescent="0.25">
      <c r="B5848"/>
    </row>
    <row r="5849" spans="2:2" x14ac:dyDescent="0.25">
      <c r="B5849"/>
    </row>
    <row r="5850" spans="2:2" x14ac:dyDescent="0.25">
      <c r="B5850"/>
    </row>
    <row r="5851" spans="2:2" x14ac:dyDescent="0.25">
      <c r="B5851"/>
    </row>
    <row r="5852" spans="2:2" x14ac:dyDescent="0.25">
      <c r="B5852"/>
    </row>
    <row r="5853" spans="2:2" x14ac:dyDescent="0.25">
      <c r="B5853"/>
    </row>
    <row r="5854" spans="2:2" x14ac:dyDescent="0.25">
      <c r="B5854"/>
    </row>
    <row r="5855" spans="2:2" x14ac:dyDescent="0.25">
      <c r="B5855"/>
    </row>
    <row r="5856" spans="2:2" x14ac:dyDescent="0.25">
      <c r="B5856"/>
    </row>
    <row r="5857" spans="2:2" x14ac:dyDescent="0.25">
      <c r="B5857"/>
    </row>
    <row r="5858" spans="2:2" x14ac:dyDescent="0.25">
      <c r="B5858"/>
    </row>
    <row r="5859" spans="2:2" x14ac:dyDescent="0.25">
      <c r="B5859"/>
    </row>
    <row r="5860" spans="2:2" x14ac:dyDescent="0.25">
      <c r="B5860"/>
    </row>
    <row r="5861" spans="2:2" x14ac:dyDescent="0.25">
      <c r="B5861"/>
    </row>
    <row r="5862" spans="2:2" x14ac:dyDescent="0.25">
      <c r="B5862"/>
    </row>
    <row r="5863" spans="2:2" x14ac:dyDescent="0.25">
      <c r="B5863"/>
    </row>
    <row r="5864" spans="2:2" x14ac:dyDescent="0.25">
      <c r="B5864"/>
    </row>
    <row r="5865" spans="2:2" x14ac:dyDescent="0.25">
      <c r="B5865"/>
    </row>
    <row r="5866" spans="2:2" x14ac:dyDescent="0.25">
      <c r="B5866"/>
    </row>
    <row r="5867" spans="2:2" x14ac:dyDescent="0.25">
      <c r="B5867"/>
    </row>
    <row r="5868" spans="2:2" x14ac:dyDescent="0.25">
      <c r="B5868"/>
    </row>
    <row r="5869" spans="2:2" x14ac:dyDescent="0.25">
      <c r="B5869"/>
    </row>
    <row r="5870" spans="2:2" x14ac:dyDescent="0.25">
      <c r="B5870"/>
    </row>
    <row r="5871" spans="2:2" x14ac:dyDescent="0.25">
      <c r="B5871"/>
    </row>
    <row r="5872" spans="2:2" x14ac:dyDescent="0.25">
      <c r="B5872"/>
    </row>
    <row r="5873" spans="2:2" x14ac:dyDescent="0.25">
      <c r="B5873"/>
    </row>
    <row r="5874" spans="2:2" x14ac:dyDescent="0.25">
      <c r="B5874"/>
    </row>
    <row r="5875" spans="2:2" x14ac:dyDescent="0.25">
      <c r="B5875"/>
    </row>
    <row r="5876" spans="2:2" x14ac:dyDescent="0.25">
      <c r="B5876"/>
    </row>
    <row r="5877" spans="2:2" x14ac:dyDescent="0.25">
      <c r="B5877"/>
    </row>
    <row r="5878" spans="2:2" x14ac:dyDescent="0.25">
      <c r="B5878"/>
    </row>
    <row r="5879" spans="2:2" x14ac:dyDescent="0.25">
      <c r="B5879"/>
    </row>
    <row r="5880" spans="2:2" x14ac:dyDescent="0.25">
      <c r="B5880"/>
    </row>
    <row r="5881" spans="2:2" x14ac:dyDescent="0.25">
      <c r="B5881"/>
    </row>
    <row r="5882" spans="2:2" x14ac:dyDescent="0.25">
      <c r="B5882"/>
    </row>
    <row r="5883" spans="2:2" x14ac:dyDescent="0.25">
      <c r="B5883"/>
    </row>
    <row r="5884" spans="2:2" x14ac:dyDescent="0.25">
      <c r="B5884"/>
    </row>
    <row r="5885" spans="2:2" x14ac:dyDescent="0.25">
      <c r="B5885"/>
    </row>
    <row r="5886" spans="2:2" x14ac:dyDescent="0.25">
      <c r="B5886"/>
    </row>
    <row r="5887" spans="2:2" x14ac:dyDescent="0.25">
      <c r="B5887"/>
    </row>
    <row r="5888" spans="2:2" x14ac:dyDescent="0.25">
      <c r="B5888"/>
    </row>
    <row r="5889" spans="2:2" x14ac:dyDescent="0.25">
      <c r="B5889"/>
    </row>
    <row r="5890" spans="2:2" x14ac:dyDescent="0.25">
      <c r="B5890"/>
    </row>
    <row r="5891" spans="2:2" x14ac:dyDescent="0.25">
      <c r="B5891"/>
    </row>
    <row r="5892" spans="2:2" x14ac:dyDescent="0.25">
      <c r="B5892"/>
    </row>
    <row r="5893" spans="2:2" x14ac:dyDescent="0.25">
      <c r="B5893"/>
    </row>
    <row r="5894" spans="2:2" x14ac:dyDescent="0.25">
      <c r="B5894"/>
    </row>
    <row r="5895" spans="2:2" x14ac:dyDescent="0.25">
      <c r="B5895"/>
    </row>
    <row r="5896" spans="2:2" x14ac:dyDescent="0.25">
      <c r="B5896"/>
    </row>
    <row r="5897" spans="2:2" x14ac:dyDescent="0.25">
      <c r="B5897"/>
    </row>
    <row r="5898" spans="2:2" x14ac:dyDescent="0.25">
      <c r="B5898"/>
    </row>
    <row r="5899" spans="2:2" x14ac:dyDescent="0.25">
      <c r="B5899"/>
    </row>
    <row r="5900" spans="2:2" x14ac:dyDescent="0.25">
      <c r="B5900"/>
    </row>
    <row r="5901" spans="2:2" x14ac:dyDescent="0.25">
      <c r="B5901"/>
    </row>
    <row r="5902" spans="2:2" x14ac:dyDescent="0.25">
      <c r="B5902"/>
    </row>
    <row r="5903" spans="2:2" x14ac:dyDescent="0.25">
      <c r="B5903"/>
    </row>
    <row r="5904" spans="2:2" x14ac:dyDescent="0.25">
      <c r="B5904"/>
    </row>
    <row r="5905" spans="2:2" x14ac:dyDescent="0.25">
      <c r="B5905"/>
    </row>
    <row r="5906" spans="2:2" x14ac:dyDescent="0.25">
      <c r="B5906"/>
    </row>
    <row r="5907" spans="2:2" x14ac:dyDescent="0.25">
      <c r="B5907"/>
    </row>
    <row r="5908" spans="2:2" x14ac:dyDescent="0.25">
      <c r="B5908"/>
    </row>
    <row r="5909" spans="2:2" x14ac:dyDescent="0.25">
      <c r="B5909"/>
    </row>
    <row r="5910" spans="2:2" x14ac:dyDescent="0.25">
      <c r="B5910"/>
    </row>
    <row r="5911" spans="2:2" x14ac:dyDescent="0.25">
      <c r="B5911"/>
    </row>
    <row r="5912" spans="2:2" x14ac:dyDescent="0.25">
      <c r="B5912"/>
    </row>
    <row r="5913" spans="2:2" x14ac:dyDescent="0.25">
      <c r="B5913"/>
    </row>
    <row r="5914" spans="2:2" x14ac:dyDescent="0.25">
      <c r="B5914"/>
    </row>
    <row r="5915" spans="2:2" x14ac:dyDescent="0.25">
      <c r="B5915"/>
    </row>
    <row r="5916" spans="2:2" x14ac:dyDescent="0.25">
      <c r="B5916"/>
    </row>
    <row r="5917" spans="2:2" x14ac:dyDescent="0.25">
      <c r="B5917"/>
    </row>
    <row r="5918" spans="2:2" x14ac:dyDescent="0.25">
      <c r="B5918"/>
    </row>
    <row r="5919" spans="2:2" x14ac:dyDescent="0.25">
      <c r="B5919"/>
    </row>
    <row r="5920" spans="2:2" x14ac:dyDescent="0.25">
      <c r="B5920"/>
    </row>
    <row r="5921" spans="2:2" x14ac:dyDescent="0.25">
      <c r="B5921"/>
    </row>
    <row r="5922" spans="2:2" x14ac:dyDescent="0.25">
      <c r="B5922"/>
    </row>
    <row r="5923" spans="2:2" x14ac:dyDescent="0.25">
      <c r="B5923"/>
    </row>
    <row r="5924" spans="2:2" x14ac:dyDescent="0.25">
      <c r="B5924"/>
    </row>
    <row r="5925" spans="2:2" x14ac:dyDescent="0.25">
      <c r="B5925"/>
    </row>
    <row r="5926" spans="2:2" x14ac:dyDescent="0.25">
      <c r="B5926"/>
    </row>
    <row r="5927" spans="2:2" x14ac:dyDescent="0.25">
      <c r="B5927"/>
    </row>
    <row r="5928" spans="2:2" x14ac:dyDescent="0.25">
      <c r="B5928"/>
    </row>
    <row r="5929" spans="2:2" x14ac:dyDescent="0.25">
      <c r="B5929"/>
    </row>
    <row r="5930" spans="2:2" x14ac:dyDescent="0.25">
      <c r="B5930"/>
    </row>
    <row r="5931" spans="2:2" x14ac:dyDescent="0.25">
      <c r="B5931"/>
    </row>
    <row r="5932" spans="2:2" x14ac:dyDescent="0.25">
      <c r="B5932"/>
    </row>
    <row r="5933" spans="2:2" x14ac:dyDescent="0.25">
      <c r="B5933"/>
    </row>
    <row r="5934" spans="2:2" x14ac:dyDescent="0.25">
      <c r="B5934"/>
    </row>
    <row r="5935" spans="2:2" x14ac:dyDescent="0.25">
      <c r="B5935"/>
    </row>
    <row r="5936" spans="2:2" x14ac:dyDescent="0.25">
      <c r="B5936"/>
    </row>
    <row r="5937" spans="2:2" x14ac:dyDescent="0.25">
      <c r="B5937"/>
    </row>
    <row r="5938" spans="2:2" x14ac:dyDescent="0.25">
      <c r="B5938"/>
    </row>
    <row r="5939" spans="2:2" x14ac:dyDescent="0.25">
      <c r="B5939"/>
    </row>
    <row r="5940" spans="2:2" x14ac:dyDescent="0.25">
      <c r="B5940"/>
    </row>
    <row r="5941" spans="2:2" x14ac:dyDescent="0.25">
      <c r="B5941"/>
    </row>
    <row r="5942" spans="2:2" x14ac:dyDescent="0.25">
      <c r="B5942"/>
    </row>
    <row r="5943" spans="2:2" x14ac:dyDescent="0.25">
      <c r="B5943"/>
    </row>
    <row r="5944" spans="2:2" x14ac:dyDescent="0.25">
      <c r="B5944"/>
    </row>
    <row r="5945" spans="2:2" x14ac:dyDescent="0.25">
      <c r="B5945"/>
    </row>
    <row r="5946" spans="2:2" x14ac:dyDescent="0.25">
      <c r="B5946"/>
    </row>
    <row r="5947" spans="2:2" x14ac:dyDescent="0.25">
      <c r="B5947"/>
    </row>
    <row r="5948" spans="2:2" x14ac:dyDescent="0.25">
      <c r="B5948"/>
    </row>
    <row r="5949" spans="2:2" x14ac:dyDescent="0.25">
      <c r="B5949"/>
    </row>
    <row r="5950" spans="2:2" x14ac:dyDescent="0.25">
      <c r="B5950"/>
    </row>
    <row r="5951" spans="2:2" x14ac:dyDescent="0.25">
      <c r="B5951"/>
    </row>
    <row r="5952" spans="2:2" x14ac:dyDescent="0.25">
      <c r="B5952"/>
    </row>
    <row r="5953" spans="2:2" x14ac:dyDescent="0.25">
      <c r="B5953"/>
    </row>
    <row r="5954" spans="2:2" x14ac:dyDescent="0.25">
      <c r="B5954"/>
    </row>
    <row r="5955" spans="2:2" x14ac:dyDescent="0.25">
      <c r="B5955"/>
    </row>
    <row r="5956" spans="2:2" x14ac:dyDescent="0.25">
      <c r="B5956"/>
    </row>
    <row r="5957" spans="2:2" x14ac:dyDescent="0.25">
      <c r="B5957"/>
    </row>
    <row r="5958" spans="2:2" x14ac:dyDescent="0.25">
      <c r="B5958"/>
    </row>
    <row r="5959" spans="2:2" x14ac:dyDescent="0.25">
      <c r="B5959"/>
    </row>
    <row r="5960" spans="2:2" x14ac:dyDescent="0.25">
      <c r="B5960"/>
    </row>
    <row r="5961" spans="2:2" x14ac:dyDescent="0.25">
      <c r="B5961"/>
    </row>
    <row r="5962" spans="2:2" x14ac:dyDescent="0.25">
      <c r="B5962"/>
    </row>
    <row r="5963" spans="2:2" x14ac:dyDescent="0.25">
      <c r="B5963"/>
    </row>
    <row r="5964" spans="2:2" x14ac:dyDescent="0.25">
      <c r="B5964"/>
    </row>
    <row r="5965" spans="2:2" x14ac:dyDescent="0.25">
      <c r="B5965"/>
    </row>
    <row r="5966" spans="2:2" x14ac:dyDescent="0.25">
      <c r="B5966"/>
    </row>
    <row r="5967" spans="2:2" x14ac:dyDescent="0.25">
      <c r="B5967"/>
    </row>
    <row r="5968" spans="2:2" x14ac:dyDescent="0.25">
      <c r="B5968"/>
    </row>
    <row r="5969" spans="2:2" x14ac:dyDescent="0.25">
      <c r="B5969"/>
    </row>
    <row r="5970" spans="2:2" x14ac:dyDescent="0.25">
      <c r="B5970"/>
    </row>
    <row r="5971" spans="2:2" x14ac:dyDescent="0.25">
      <c r="B5971"/>
    </row>
    <row r="5972" spans="2:2" x14ac:dyDescent="0.25">
      <c r="B5972"/>
    </row>
    <row r="5973" spans="2:2" x14ac:dyDescent="0.25">
      <c r="B5973"/>
    </row>
    <row r="5974" spans="2:2" x14ac:dyDescent="0.25">
      <c r="B5974"/>
    </row>
    <row r="5975" spans="2:2" x14ac:dyDescent="0.25">
      <c r="B5975"/>
    </row>
    <row r="5976" spans="2:2" x14ac:dyDescent="0.25">
      <c r="B5976"/>
    </row>
    <row r="5977" spans="2:2" x14ac:dyDescent="0.25">
      <c r="B5977"/>
    </row>
    <row r="5978" spans="2:2" x14ac:dyDescent="0.25">
      <c r="B5978"/>
    </row>
    <row r="5979" spans="2:2" x14ac:dyDescent="0.25">
      <c r="B5979"/>
    </row>
    <row r="5980" spans="2:2" x14ac:dyDescent="0.25">
      <c r="B5980"/>
    </row>
    <row r="5981" spans="2:2" x14ac:dyDescent="0.25">
      <c r="B5981"/>
    </row>
    <row r="5982" spans="2:2" x14ac:dyDescent="0.25">
      <c r="B5982"/>
    </row>
    <row r="5983" spans="2:2" x14ac:dyDescent="0.25">
      <c r="B5983"/>
    </row>
    <row r="5984" spans="2:2" x14ac:dyDescent="0.25">
      <c r="B5984"/>
    </row>
    <row r="5985" spans="2:2" x14ac:dyDescent="0.25">
      <c r="B5985"/>
    </row>
    <row r="5986" spans="2:2" x14ac:dyDescent="0.25">
      <c r="B5986"/>
    </row>
    <row r="5987" spans="2:2" x14ac:dyDescent="0.25">
      <c r="B5987"/>
    </row>
    <row r="5988" spans="2:2" x14ac:dyDescent="0.25">
      <c r="B5988"/>
    </row>
    <row r="5989" spans="2:2" x14ac:dyDescent="0.25">
      <c r="B5989"/>
    </row>
    <row r="5990" spans="2:2" x14ac:dyDescent="0.25">
      <c r="B5990"/>
    </row>
    <row r="5991" spans="2:2" x14ac:dyDescent="0.25">
      <c r="B5991"/>
    </row>
    <row r="5992" spans="2:2" x14ac:dyDescent="0.25">
      <c r="B5992"/>
    </row>
    <row r="5993" spans="2:2" x14ac:dyDescent="0.25">
      <c r="B5993"/>
    </row>
    <row r="5994" spans="2:2" x14ac:dyDescent="0.25">
      <c r="B5994"/>
    </row>
    <row r="5995" spans="2:2" x14ac:dyDescent="0.25">
      <c r="B5995"/>
    </row>
    <row r="5996" spans="2:2" x14ac:dyDescent="0.25">
      <c r="B5996"/>
    </row>
    <row r="5997" spans="2:2" x14ac:dyDescent="0.25">
      <c r="B5997"/>
    </row>
    <row r="5998" spans="2:2" x14ac:dyDescent="0.25">
      <c r="B5998"/>
    </row>
    <row r="5999" spans="2:2" x14ac:dyDescent="0.25">
      <c r="B5999"/>
    </row>
    <row r="6000" spans="2:2" x14ac:dyDescent="0.25">
      <c r="B6000"/>
    </row>
    <row r="6001" spans="2:2" x14ac:dyDescent="0.25">
      <c r="B6001"/>
    </row>
    <row r="6002" spans="2:2" x14ac:dyDescent="0.25">
      <c r="B6002"/>
    </row>
    <row r="6003" spans="2:2" x14ac:dyDescent="0.25">
      <c r="B6003"/>
    </row>
    <row r="6004" spans="2:2" x14ac:dyDescent="0.25">
      <c r="B6004"/>
    </row>
    <row r="6005" spans="2:2" x14ac:dyDescent="0.25">
      <c r="B6005"/>
    </row>
    <row r="6006" spans="2:2" x14ac:dyDescent="0.25">
      <c r="B6006"/>
    </row>
    <row r="6007" spans="2:2" x14ac:dyDescent="0.25">
      <c r="B6007"/>
    </row>
    <row r="6008" spans="2:2" x14ac:dyDescent="0.25">
      <c r="B6008"/>
    </row>
    <row r="6009" spans="2:2" x14ac:dyDescent="0.25">
      <c r="B6009"/>
    </row>
    <row r="6010" spans="2:2" x14ac:dyDescent="0.25">
      <c r="B6010"/>
    </row>
    <row r="6011" spans="2:2" x14ac:dyDescent="0.25">
      <c r="B6011"/>
    </row>
    <row r="6012" spans="2:2" x14ac:dyDescent="0.25">
      <c r="B6012"/>
    </row>
    <row r="6013" spans="2:2" x14ac:dyDescent="0.25">
      <c r="B6013"/>
    </row>
    <row r="6014" spans="2:2" x14ac:dyDescent="0.25">
      <c r="B6014"/>
    </row>
    <row r="6015" spans="2:2" x14ac:dyDescent="0.25">
      <c r="B6015"/>
    </row>
    <row r="6016" spans="2:2" x14ac:dyDescent="0.25">
      <c r="B6016"/>
    </row>
    <row r="6017" spans="2:2" x14ac:dyDescent="0.25">
      <c r="B6017"/>
    </row>
    <row r="6018" spans="2:2" x14ac:dyDescent="0.25">
      <c r="B6018"/>
    </row>
    <row r="6019" spans="2:2" x14ac:dyDescent="0.25">
      <c r="B6019"/>
    </row>
    <row r="6020" spans="2:2" x14ac:dyDescent="0.25">
      <c r="B6020"/>
    </row>
    <row r="6021" spans="2:2" x14ac:dyDescent="0.25">
      <c r="B6021"/>
    </row>
    <row r="6022" spans="2:2" x14ac:dyDescent="0.25">
      <c r="B6022"/>
    </row>
    <row r="6023" spans="2:2" x14ac:dyDescent="0.25">
      <c r="B6023"/>
    </row>
    <row r="6024" spans="2:2" x14ac:dyDescent="0.25">
      <c r="B6024"/>
    </row>
    <row r="6025" spans="2:2" x14ac:dyDescent="0.25">
      <c r="B6025"/>
    </row>
    <row r="6026" spans="2:2" x14ac:dyDescent="0.25">
      <c r="B6026"/>
    </row>
    <row r="6027" spans="2:2" x14ac:dyDescent="0.25">
      <c r="B6027"/>
    </row>
    <row r="6028" spans="2:2" x14ac:dyDescent="0.25">
      <c r="B6028"/>
    </row>
    <row r="6029" spans="2:2" x14ac:dyDescent="0.25">
      <c r="B6029"/>
    </row>
    <row r="6030" spans="2:2" x14ac:dyDescent="0.25">
      <c r="B6030"/>
    </row>
    <row r="6031" spans="2:2" x14ac:dyDescent="0.25">
      <c r="B6031"/>
    </row>
    <row r="6032" spans="2:2" x14ac:dyDescent="0.25">
      <c r="B6032"/>
    </row>
    <row r="6033" spans="2:2" x14ac:dyDescent="0.25">
      <c r="B6033"/>
    </row>
    <row r="6034" spans="2:2" x14ac:dyDescent="0.25">
      <c r="B6034"/>
    </row>
    <row r="6035" spans="2:2" x14ac:dyDescent="0.25">
      <c r="B6035"/>
    </row>
    <row r="6036" spans="2:2" x14ac:dyDescent="0.25">
      <c r="B6036"/>
    </row>
    <row r="6037" spans="2:2" x14ac:dyDescent="0.25">
      <c r="B6037"/>
    </row>
    <row r="6038" spans="2:2" x14ac:dyDescent="0.25">
      <c r="B6038"/>
    </row>
    <row r="6039" spans="2:2" x14ac:dyDescent="0.25">
      <c r="B6039"/>
    </row>
    <row r="6040" spans="2:2" x14ac:dyDescent="0.25">
      <c r="B6040"/>
    </row>
    <row r="6041" spans="2:2" x14ac:dyDescent="0.25">
      <c r="B6041"/>
    </row>
    <row r="6042" spans="2:2" x14ac:dyDescent="0.25">
      <c r="B6042"/>
    </row>
    <row r="6043" spans="2:2" x14ac:dyDescent="0.25">
      <c r="B6043"/>
    </row>
    <row r="6044" spans="2:2" x14ac:dyDescent="0.25">
      <c r="B6044"/>
    </row>
    <row r="6045" spans="2:2" x14ac:dyDescent="0.25">
      <c r="B6045"/>
    </row>
    <row r="6046" spans="2:2" x14ac:dyDescent="0.25">
      <c r="B6046"/>
    </row>
    <row r="6047" spans="2:2" x14ac:dyDescent="0.25">
      <c r="B6047"/>
    </row>
    <row r="6048" spans="2:2" x14ac:dyDescent="0.25">
      <c r="B6048"/>
    </row>
    <row r="6049" spans="2:2" x14ac:dyDescent="0.25">
      <c r="B6049"/>
    </row>
    <row r="6050" spans="2:2" x14ac:dyDescent="0.25">
      <c r="B6050"/>
    </row>
    <row r="6051" spans="2:2" x14ac:dyDescent="0.25">
      <c r="B6051"/>
    </row>
    <row r="6052" spans="2:2" x14ac:dyDescent="0.25">
      <c r="B6052"/>
    </row>
    <row r="6053" spans="2:2" x14ac:dyDescent="0.25">
      <c r="B6053"/>
    </row>
    <row r="6054" spans="2:2" x14ac:dyDescent="0.25">
      <c r="B6054"/>
    </row>
    <row r="6055" spans="2:2" x14ac:dyDescent="0.25">
      <c r="B6055"/>
    </row>
    <row r="6056" spans="2:2" x14ac:dyDescent="0.25">
      <c r="B6056"/>
    </row>
    <row r="6057" spans="2:2" x14ac:dyDescent="0.25">
      <c r="B6057"/>
    </row>
    <row r="6058" spans="2:2" x14ac:dyDescent="0.25">
      <c r="B6058"/>
    </row>
    <row r="6059" spans="2:2" x14ac:dyDescent="0.25">
      <c r="B6059"/>
    </row>
    <row r="6060" spans="2:2" x14ac:dyDescent="0.25">
      <c r="B6060"/>
    </row>
    <row r="6061" spans="2:2" x14ac:dyDescent="0.25">
      <c r="B6061"/>
    </row>
    <row r="6062" spans="2:2" x14ac:dyDescent="0.25">
      <c r="B6062"/>
    </row>
    <row r="6063" spans="2:2" x14ac:dyDescent="0.25">
      <c r="B6063"/>
    </row>
    <row r="6064" spans="2:2" x14ac:dyDescent="0.25">
      <c r="B6064"/>
    </row>
    <row r="6065" spans="2:2" x14ac:dyDescent="0.25">
      <c r="B6065"/>
    </row>
    <row r="6066" spans="2:2" x14ac:dyDescent="0.25">
      <c r="B6066"/>
    </row>
    <row r="6067" spans="2:2" x14ac:dyDescent="0.25">
      <c r="B6067"/>
    </row>
    <row r="6068" spans="2:2" x14ac:dyDescent="0.25">
      <c r="B6068"/>
    </row>
    <row r="6069" spans="2:2" x14ac:dyDescent="0.25">
      <c r="B6069"/>
    </row>
    <row r="6070" spans="2:2" x14ac:dyDescent="0.25">
      <c r="B6070"/>
    </row>
    <row r="6071" spans="2:2" x14ac:dyDescent="0.25">
      <c r="B6071"/>
    </row>
    <row r="6072" spans="2:2" x14ac:dyDescent="0.25">
      <c r="B6072"/>
    </row>
    <row r="6073" spans="2:2" x14ac:dyDescent="0.25">
      <c r="B6073"/>
    </row>
    <row r="6074" spans="2:2" x14ac:dyDescent="0.25">
      <c r="B6074"/>
    </row>
    <row r="6075" spans="2:2" x14ac:dyDescent="0.25">
      <c r="B6075"/>
    </row>
    <row r="6076" spans="2:2" x14ac:dyDescent="0.25">
      <c r="B6076"/>
    </row>
    <row r="6077" spans="2:2" x14ac:dyDescent="0.25">
      <c r="B6077"/>
    </row>
    <row r="6078" spans="2:2" x14ac:dyDescent="0.25">
      <c r="B6078"/>
    </row>
    <row r="6079" spans="2:2" x14ac:dyDescent="0.25">
      <c r="B6079"/>
    </row>
    <row r="6080" spans="2:2" x14ac:dyDescent="0.25">
      <c r="B6080"/>
    </row>
    <row r="6081" spans="2:2" x14ac:dyDescent="0.25">
      <c r="B6081"/>
    </row>
    <row r="6082" spans="2:2" x14ac:dyDescent="0.25">
      <c r="B6082"/>
    </row>
    <row r="6083" spans="2:2" x14ac:dyDescent="0.25">
      <c r="B6083"/>
    </row>
    <row r="6084" spans="2:2" x14ac:dyDescent="0.25">
      <c r="B6084"/>
    </row>
    <row r="6085" spans="2:2" x14ac:dyDescent="0.25">
      <c r="B6085"/>
    </row>
    <row r="6086" spans="2:2" x14ac:dyDescent="0.25">
      <c r="B6086"/>
    </row>
    <row r="6087" spans="2:2" x14ac:dyDescent="0.25">
      <c r="B6087"/>
    </row>
    <row r="6088" spans="2:2" x14ac:dyDescent="0.25">
      <c r="B6088"/>
    </row>
    <row r="6089" spans="2:2" x14ac:dyDescent="0.25">
      <c r="B6089"/>
    </row>
    <row r="6090" spans="2:2" x14ac:dyDescent="0.25">
      <c r="B6090"/>
    </row>
    <row r="6091" spans="2:2" x14ac:dyDescent="0.25">
      <c r="B6091"/>
    </row>
    <row r="6092" spans="2:2" x14ac:dyDescent="0.25">
      <c r="B6092"/>
    </row>
    <row r="6093" spans="2:2" x14ac:dyDescent="0.25">
      <c r="B6093"/>
    </row>
    <row r="6094" spans="2:2" x14ac:dyDescent="0.25">
      <c r="B6094"/>
    </row>
    <row r="6095" spans="2:2" x14ac:dyDescent="0.25">
      <c r="B6095"/>
    </row>
    <row r="6096" spans="2:2" x14ac:dyDescent="0.25">
      <c r="B6096"/>
    </row>
    <row r="6097" spans="2:2" x14ac:dyDescent="0.25">
      <c r="B6097"/>
    </row>
    <row r="6098" spans="2:2" x14ac:dyDescent="0.25">
      <c r="B6098"/>
    </row>
    <row r="6099" spans="2:2" x14ac:dyDescent="0.25">
      <c r="B6099"/>
    </row>
    <row r="6100" spans="2:2" x14ac:dyDescent="0.25">
      <c r="B6100"/>
    </row>
    <row r="6101" spans="2:2" x14ac:dyDescent="0.25">
      <c r="B6101"/>
    </row>
    <row r="6102" spans="2:2" x14ac:dyDescent="0.25">
      <c r="B6102"/>
    </row>
    <row r="6103" spans="2:2" x14ac:dyDescent="0.25">
      <c r="B6103"/>
    </row>
    <row r="6104" spans="2:2" x14ac:dyDescent="0.25">
      <c r="B6104"/>
    </row>
    <row r="6105" spans="2:2" x14ac:dyDescent="0.25">
      <c r="B6105"/>
    </row>
    <row r="6106" spans="2:2" x14ac:dyDescent="0.25">
      <c r="B6106"/>
    </row>
    <row r="6107" spans="2:2" x14ac:dyDescent="0.25">
      <c r="B6107"/>
    </row>
    <row r="6108" spans="2:2" x14ac:dyDescent="0.25">
      <c r="B6108"/>
    </row>
    <row r="6109" spans="2:2" x14ac:dyDescent="0.25">
      <c r="B6109"/>
    </row>
    <row r="6110" spans="2:2" x14ac:dyDescent="0.25">
      <c r="B6110"/>
    </row>
    <row r="6111" spans="2:2" x14ac:dyDescent="0.25">
      <c r="B6111"/>
    </row>
    <row r="6112" spans="2:2" x14ac:dyDescent="0.25">
      <c r="B6112"/>
    </row>
    <row r="6113" spans="2:2" x14ac:dyDescent="0.25">
      <c r="B6113"/>
    </row>
    <row r="6114" spans="2:2" x14ac:dyDescent="0.25">
      <c r="B6114"/>
    </row>
    <row r="6115" spans="2:2" x14ac:dyDescent="0.25">
      <c r="B6115"/>
    </row>
    <row r="6116" spans="2:2" x14ac:dyDescent="0.25">
      <c r="B6116"/>
    </row>
    <row r="6117" spans="2:2" x14ac:dyDescent="0.25">
      <c r="B6117"/>
    </row>
    <row r="6118" spans="2:2" x14ac:dyDescent="0.25">
      <c r="B6118"/>
    </row>
    <row r="6119" spans="2:2" x14ac:dyDescent="0.25">
      <c r="B6119"/>
    </row>
    <row r="6120" spans="2:2" x14ac:dyDescent="0.25">
      <c r="B6120"/>
    </row>
    <row r="6121" spans="2:2" x14ac:dyDescent="0.25">
      <c r="B6121"/>
    </row>
    <row r="6122" spans="2:2" x14ac:dyDescent="0.25">
      <c r="B6122"/>
    </row>
    <row r="6123" spans="2:2" x14ac:dyDescent="0.25">
      <c r="B6123"/>
    </row>
    <row r="6124" spans="2:2" x14ac:dyDescent="0.25">
      <c r="B6124"/>
    </row>
    <row r="6125" spans="2:2" x14ac:dyDescent="0.25">
      <c r="B6125"/>
    </row>
    <row r="6126" spans="2:2" x14ac:dyDescent="0.25">
      <c r="B6126"/>
    </row>
    <row r="6127" spans="2:2" x14ac:dyDescent="0.25">
      <c r="B6127"/>
    </row>
    <row r="6128" spans="2:2" x14ac:dyDescent="0.25">
      <c r="B6128"/>
    </row>
    <row r="6129" spans="2:2" x14ac:dyDescent="0.25">
      <c r="B6129"/>
    </row>
    <row r="6130" spans="2:2" x14ac:dyDescent="0.25">
      <c r="B6130"/>
    </row>
    <row r="6131" spans="2:2" x14ac:dyDescent="0.25">
      <c r="B6131"/>
    </row>
    <row r="6132" spans="2:2" x14ac:dyDescent="0.25">
      <c r="B6132"/>
    </row>
    <row r="6133" spans="2:2" x14ac:dyDescent="0.25">
      <c r="B6133"/>
    </row>
    <row r="6134" spans="2:2" x14ac:dyDescent="0.25">
      <c r="B6134"/>
    </row>
    <row r="6135" spans="2:2" x14ac:dyDescent="0.25">
      <c r="B6135"/>
    </row>
    <row r="6136" spans="2:2" x14ac:dyDescent="0.25">
      <c r="B6136"/>
    </row>
    <row r="6137" spans="2:2" x14ac:dyDescent="0.25">
      <c r="B6137"/>
    </row>
    <row r="6138" spans="2:2" x14ac:dyDescent="0.25">
      <c r="B6138"/>
    </row>
    <row r="6139" spans="2:2" x14ac:dyDescent="0.25">
      <c r="B6139"/>
    </row>
    <row r="6140" spans="2:2" x14ac:dyDescent="0.25">
      <c r="B6140"/>
    </row>
    <row r="6141" spans="2:2" x14ac:dyDescent="0.25">
      <c r="B6141"/>
    </row>
    <row r="6142" spans="2:2" x14ac:dyDescent="0.25">
      <c r="B6142"/>
    </row>
    <row r="6143" spans="2:2" x14ac:dyDescent="0.25">
      <c r="B6143"/>
    </row>
    <row r="6144" spans="2:2" x14ac:dyDescent="0.25">
      <c r="B6144"/>
    </row>
    <row r="6145" spans="2:2" x14ac:dyDescent="0.25">
      <c r="B6145"/>
    </row>
    <row r="6146" spans="2:2" x14ac:dyDescent="0.25">
      <c r="B6146"/>
    </row>
    <row r="6147" spans="2:2" x14ac:dyDescent="0.25">
      <c r="B6147"/>
    </row>
    <row r="6148" spans="2:2" x14ac:dyDescent="0.25">
      <c r="B6148"/>
    </row>
    <row r="6149" spans="2:2" x14ac:dyDescent="0.25">
      <c r="B6149"/>
    </row>
    <row r="6150" spans="2:2" x14ac:dyDescent="0.25">
      <c r="B6150"/>
    </row>
    <row r="6151" spans="2:2" x14ac:dyDescent="0.25">
      <c r="B6151"/>
    </row>
    <row r="6152" spans="2:2" x14ac:dyDescent="0.25">
      <c r="B6152"/>
    </row>
    <row r="6153" spans="2:2" x14ac:dyDescent="0.25">
      <c r="B6153"/>
    </row>
    <row r="6154" spans="2:2" x14ac:dyDescent="0.25">
      <c r="B6154"/>
    </row>
    <row r="6155" spans="2:2" x14ac:dyDescent="0.25">
      <c r="B6155"/>
    </row>
    <row r="6156" spans="2:2" x14ac:dyDescent="0.25">
      <c r="B6156"/>
    </row>
    <row r="6157" spans="2:2" x14ac:dyDescent="0.25">
      <c r="B6157"/>
    </row>
    <row r="6158" spans="2:2" x14ac:dyDescent="0.25">
      <c r="B6158"/>
    </row>
    <row r="6159" spans="2:2" x14ac:dyDescent="0.25">
      <c r="B6159"/>
    </row>
    <row r="6160" spans="2:2" x14ac:dyDescent="0.25">
      <c r="B6160"/>
    </row>
    <row r="6161" spans="2:2" x14ac:dyDescent="0.25">
      <c r="B6161"/>
    </row>
    <row r="6162" spans="2:2" x14ac:dyDescent="0.25">
      <c r="B6162"/>
    </row>
    <row r="6163" spans="2:2" x14ac:dyDescent="0.25">
      <c r="B6163"/>
    </row>
    <row r="6164" spans="2:2" x14ac:dyDescent="0.25">
      <c r="B6164"/>
    </row>
    <row r="6165" spans="2:2" x14ac:dyDescent="0.25">
      <c r="B6165"/>
    </row>
    <row r="6166" spans="2:2" x14ac:dyDescent="0.25">
      <c r="B6166"/>
    </row>
    <row r="6167" spans="2:2" x14ac:dyDescent="0.25">
      <c r="B6167"/>
    </row>
    <row r="6168" spans="2:2" x14ac:dyDescent="0.25">
      <c r="B6168"/>
    </row>
    <row r="6169" spans="2:2" x14ac:dyDescent="0.25">
      <c r="B6169"/>
    </row>
    <row r="6170" spans="2:2" x14ac:dyDescent="0.25">
      <c r="B6170"/>
    </row>
    <row r="6171" spans="2:2" x14ac:dyDescent="0.25">
      <c r="B6171"/>
    </row>
    <row r="6172" spans="2:2" x14ac:dyDescent="0.25">
      <c r="B6172"/>
    </row>
    <row r="6173" spans="2:2" x14ac:dyDescent="0.25">
      <c r="B6173"/>
    </row>
    <row r="6174" spans="2:2" x14ac:dyDescent="0.25">
      <c r="B6174"/>
    </row>
    <row r="6175" spans="2:2" x14ac:dyDescent="0.25">
      <c r="B6175"/>
    </row>
    <row r="6176" spans="2:2" x14ac:dyDescent="0.25">
      <c r="B6176"/>
    </row>
    <row r="6177" spans="2:2" x14ac:dyDescent="0.25">
      <c r="B6177"/>
    </row>
    <row r="6178" spans="2:2" x14ac:dyDescent="0.25">
      <c r="B6178"/>
    </row>
    <row r="6179" spans="2:2" x14ac:dyDescent="0.25">
      <c r="B6179"/>
    </row>
    <row r="6180" spans="2:2" x14ac:dyDescent="0.25">
      <c r="B6180"/>
    </row>
    <row r="6181" spans="2:2" x14ac:dyDescent="0.25">
      <c r="B6181"/>
    </row>
    <row r="6182" spans="2:2" x14ac:dyDescent="0.25">
      <c r="B6182"/>
    </row>
    <row r="6183" spans="2:2" x14ac:dyDescent="0.25">
      <c r="B6183"/>
    </row>
    <row r="6184" spans="2:2" x14ac:dyDescent="0.25">
      <c r="B6184"/>
    </row>
    <row r="6185" spans="2:2" x14ac:dyDescent="0.25">
      <c r="B6185"/>
    </row>
    <row r="6186" spans="2:2" x14ac:dyDescent="0.25">
      <c r="B6186"/>
    </row>
    <row r="6187" spans="2:2" x14ac:dyDescent="0.25">
      <c r="B6187"/>
    </row>
    <row r="6188" spans="2:2" x14ac:dyDescent="0.25">
      <c r="B6188"/>
    </row>
    <row r="6189" spans="2:2" x14ac:dyDescent="0.25">
      <c r="B6189"/>
    </row>
    <row r="6190" spans="2:2" x14ac:dyDescent="0.25">
      <c r="B6190"/>
    </row>
    <row r="6191" spans="2:2" x14ac:dyDescent="0.25">
      <c r="B6191"/>
    </row>
    <row r="6192" spans="2:2" x14ac:dyDescent="0.25">
      <c r="B6192"/>
    </row>
    <row r="6193" spans="2:2" x14ac:dyDescent="0.25">
      <c r="B6193"/>
    </row>
    <row r="6194" spans="2:2" x14ac:dyDescent="0.25">
      <c r="B6194"/>
    </row>
    <row r="6195" spans="2:2" x14ac:dyDescent="0.25">
      <c r="B6195"/>
    </row>
    <row r="6196" spans="2:2" x14ac:dyDescent="0.25">
      <c r="B6196"/>
    </row>
    <row r="6197" spans="2:2" x14ac:dyDescent="0.25">
      <c r="B6197"/>
    </row>
    <row r="6198" spans="2:2" x14ac:dyDescent="0.25">
      <c r="B6198"/>
    </row>
    <row r="6199" spans="2:2" x14ac:dyDescent="0.25">
      <c r="B6199"/>
    </row>
    <row r="6200" spans="2:2" x14ac:dyDescent="0.25">
      <c r="B6200"/>
    </row>
    <row r="6201" spans="2:2" x14ac:dyDescent="0.25">
      <c r="B6201"/>
    </row>
    <row r="6202" spans="2:2" x14ac:dyDescent="0.25">
      <c r="B6202"/>
    </row>
    <row r="6203" spans="2:2" x14ac:dyDescent="0.25">
      <c r="B6203"/>
    </row>
    <row r="6204" spans="2:2" x14ac:dyDescent="0.25">
      <c r="B6204"/>
    </row>
    <row r="6205" spans="2:2" x14ac:dyDescent="0.25">
      <c r="B6205"/>
    </row>
    <row r="6206" spans="2:2" x14ac:dyDescent="0.25">
      <c r="B6206"/>
    </row>
    <row r="6207" spans="2:2" x14ac:dyDescent="0.25">
      <c r="B6207"/>
    </row>
    <row r="6208" spans="2:2" x14ac:dyDescent="0.25">
      <c r="B6208"/>
    </row>
    <row r="6209" spans="2:2" x14ac:dyDescent="0.25">
      <c r="B6209"/>
    </row>
    <row r="6210" spans="2:2" x14ac:dyDescent="0.25">
      <c r="B6210"/>
    </row>
    <row r="6211" spans="2:2" x14ac:dyDescent="0.25">
      <c r="B6211"/>
    </row>
    <row r="6212" spans="2:2" x14ac:dyDescent="0.25">
      <c r="B6212"/>
    </row>
    <row r="6213" spans="2:2" x14ac:dyDescent="0.25">
      <c r="B6213"/>
    </row>
    <row r="6214" spans="2:2" x14ac:dyDescent="0.25">
      <c r="B6214"/>
    </row>
    <row r="6215" spans="2:2" x14ac:dyDescent="0.25">
      <c r="B6215"/>
    </row>
    <row r="6216" spans="2:2" x14ac:dyDescent="0.25">
      <c r="B6216"/>
    </row>
    <row r="6217" spans="2:2" x14ac:dyDescent="0.25">
      <c r="B6217"/>
    </row>
    <row r="6218" spans="2:2" x14ac:dyDescent="0.25">
      <c r="B6218"/>
    </row>
    <row r="6219" spans="2:2" x14ac:dyDescent="0.25">
      <c r="B6219"/>
    </row>
    <row r="6220" spans="2:2" x14ac:dyDescent="0.25">
      <c r="B6220"/>
    </row>
    <row r="6221" spans="2:2" x14ac:dyDescent="0.25">
      <c r="B6221"/>
    </row>
    <row r="6222" spans="2:2" x14ac:dyDescent="0.25">
      <c r="B6222"/>
    </row>
    <row r="6223" spans="2:2" x14ac:dyDescent="0.25">
      <c r="B6223"/>
    </row>
    <row r="6224" spans="2:2" x14ac:dyDescent="0.25">
      <c r="B6224"/>
    </row>
    <row r="6225" spans="2:2" x14ac:dyDescent="0.25">
      <c r="B6225"/>
    </row>
    <row r="6226" spans="2:2" x14ac:dyDescent="0.25">
      <c r="B6226"/>
    </row>
    <row r="6227" spans="2:2" x14ac:dyDescent="0.25">
      <c r="B6227"/>
    </row>
    <row r="6228" spans="2:2" x14ac:dyDescent="0.25">
      <c r="B6228"/>
    </row>
    <row r="6229" spans="2:2" x14ac:dyDescent="0.25">
      <c r="B6229"/>
    </row>
    <row r="6230" spans="2:2" x14ac:dyDescent="0.25">
      <c r="B6230"/>
    </row>
    <row r="6231" spans="2:2" x14ac:dyDescent="0.25">
      <c r="B6231"/>
    </row>
    <row r="6232" spans="2:2" x14ac:dyDescent="0.25">
      <c r="B6232"/>
    </row>
    <row r="6233" spans="2:2" x14ac:dyDescent="0.25">
      <c r="B6233"/>
    </row>
    <row r="6234" spans="2:2" x14ac:dyDescent="0.25">
      <c r="B6234"/>
    </row>
    <row r="6235" spans="2:2" x14ac:dyDescent="0.25">
      <c r="B6235"/>
    </row>
    <row r="6236" spans="2:2" x14ac:dyDescent="0.25">
      <c r="B6236"/>
    </row>
    <row r="6237" spans="2:2" x14ac:dyDescent="0.25">
      <c r="B6237"/>
    </row>
    <row r="6238" spans="2:2" x14ac:dyDescent="0.25">
      <c r="B6238"/>
    </row>
    <row r="6239" spans="2:2" x14ac:dyDescent="0.25">
      <c r="B6239"/>
    </row>
    <row r="6240" spans="2:2" x14ac:dyDescent="0.25">
      <c r="B6240"/>
    </row>
    <row r="6241" spans="2:2" x14ac:dyDescent="0.25">
      <c r="B6241"/>
    </row>
    <row r="6242" spans="2:2" x14ac:dyDescent="0.25">
      <c r="B6242"/>
    </row>
    <row r="6243" spans="2:2" x14ac:dyDescent="0.25">
      <c r="B6243"/>
    </row>
    <row r="6244" spans="2:2" x14ac:dyDescent="0.25">
      <c r="B6244"/>
    </row>
    <row r="6245" spans="2:2" x14ac:dyDescent="0.25">
      <c r="B6245"/>
    </row>
    <row r="6246" spans="2:2" x14ac:dyDescent="0.25">
      <c r="B6246"/>
    </row>
    <row r="6247" spans="2:2" x14ac:dyDescent="0.25">
      <c r="B6247"/>
    </row>
    <row r="6248" spans="2:2" x14ac:dyDescent="0.25">
      <c r="B6248"/>
    </row>
    <row r="6249" spans="2:2" x14ac:dyDescent="0.25">
      <c r="B6249"/>
    </row>
    <row r="6250" spans="2:2" x14ac:dyDescent="0.25">
      <c r="B6250"/>
    </row>
    <row r="6251" spans="2:2" x14ac:dyDescent="0.25">
      <c r="B6251"/>
    </row>
    <row r="6252" spans="2:2" x14ac:dyDescent="0.25">
      <c r="B6252"/>
    </row>
    <row r="6253" spans="2:2" x14ac:dyDescent="0.25">
      <c r="B6253"/>
    </row>
    <row r="6254" spans="2:2" x14ac:dyDescent="0.25">
      <c r="B6254"/>
    </row>
    <row r="6255" spans="2:2" x14ac:dyDescent="0.25">
      <c r="B6255"/>
    </row>
    <row r="6256" spans="2:2" x14ac:dyDescent="0.25">
      <c r="B6256"/>
    </row>
    <row r="6257" spans="2:2" x14ac:dyDescent="0.25">
      <c r="B6257"/>
    </row>
    <row r="6258" spans="2:2" x14ac:dyDescent="0.25">
      <c r="B6258"/>
    </row>
    <row r="6259" spans="2:2" x14ac:dyDescent="0.25">
      <c r="B6259"/>
    </row>
    <row r="6260" spans="2:2" x14ac:dyDescent="0.25">
      <c r="B6260"/>
    </row>
    <row r="6261" spans="2:2" x14ac:dyDescent="0.25">
      <c r="B6261"/>
    </row>
    <row r="6262" spans="2:2" x14ac:dyDescent="0.25">
      <c r="B6262"/>
    </row>
    <row r="6263" spans="2:2" x14ac:dyDescent="0.25">
      <c r="B6263"/>
    </row>
    <row r="6264" spans="2:2" x14ac:dyDescent="0.25">
      <c r="B6264"/>
    </row>
    <row r="6265" spans="2:2" x14ac:dyDescent="0.25">
      <c r="B6265"/>
    </row>
    <row r="6266" spans="2:2" x14ac:dyDescent="0.25">
      <c r="B6266"/>
    </row>
    <row r="6267" spans="2:2" x14ac:dyDescent="0.25">
      <c r="B6267"/>
    </row>
    <row r="6268" spans="2:2" x14ac:dyDescent="0.25">
      <c r="B6268"/>
    </row>
    <row r="6269" spans="2:2" x14ac:dyDescent="0.25">
      <c r="B6269"/>
    </row>
    <row r="6270" spans="2:2" x14ac:dyDescent="0.25">
      <c r="B6270"/>
    </row>
    <row r="6271" spans="2:2" x14ac:dyDescent="0.25">
      <c r="B6271"/>
    </row>
    <row r="6272" spans="2:2" x14ac:dyDescent="0.25">
      <c r="B6272"/>
    </row>
    <row r="6273" spans="2:2" x14ac:dyDescent="0.25">
      <c r="B6273"/>
    </row>
    <row r="6274" spans="2:2" x14ac:dyDescent="0.25">
      <c r="B6274"/>
    </row>
    <row r="6275" spans="2:2" x14ac:dyDescent="0.25">
      <c r="B6275"/>
    </row>
    <row r="6276" spans="2:2" x14ac:dyDescent="0.25">
      <c r="B6276"/>
    </row>
    <row r="6277" spans="2:2" x14ac:dyDescent="0.25">
      <c r="B6277"/>
    </row>
    <row r="6278" spans="2:2" x14ac:dyDescent="0.25">
      <c r="B6278"/>
    </row>
    <row r="6279" spans="2:2" x14ac:dyDescent="0.25">
      <c r="B6279"/>
    </row>
    <row r="6280" spans="2:2" x14ac:dyDescent="0.25">
      <c r="B6280"/>
    </row>
    <row r="6281" spans="2:2" x14ac:dyDescent="0.25">
      <c r="B6281"/>
    </row>
    <row r="6282" spans="2:2" x14ac:dyDescent="0.25">
      <c r="B6282"/>
    </row>
    <row r="6283" spans="2:2" x14ac:dyDescent="0.25">
      <c r="B6283"/>
    </row>
    <row r="6284" spans="2:2" x14ac:dyDescent="0.25">
      <c r="B6284"/>
    </row>
    <row r="6285" spans="2:2" x14ac:dyDescent="0.25">
      <c r="B6285"/>
    </row>
    <row r="6286" spans="2:2" x14ac:dyDescent="0.25">
      <c r="B6286"/>
    </row>
    <row r="6287" spans="2:2" x14ac:dyDescent="0.25">
      <c r="B6287"/>
    </row>
    <row r="6288" spans="2:2" x14ac:dyDescent="0.25">
      <c r="B6288"/>
    </row>
    <row r="6289" spans="2:2" x14ac:dyDescent="0.25">
      <c r="B6289"/>
    </row>
    <row r="6290" spans="2:2" x14ac:dyDescent="0.25">
      <c r="B6290"/>
    </row>
    <row r="6291" spans="2:2" x14ac:dyDescent="0.25">
      <c r="B6291"/>
    </row>
    <row r="6292" spans="2:2" x14ac:dyDescent="0.25">
      <c r="B6292"/>
    </row>
    <row r="6293" spans="2:2" x14ac:dyDescent="0.25">
      <c r="B6293"/>
    </row>
    <row r="6294" spans="2:2" x14ac:dyDescent="0.25">
      <c r="B6294"/>
    </row>
    <row r="6295" spans="2:2" x14ac:dyDescent="0.25">
      <c r="B6295"/>
    </row>
    <row r="6296" spans="2:2" x14ac:dyDescent="0.25">
      <c r="B6296"/>
    </row>
    <row r="6297" spans="2:2" x14ac:dyDescent="0.25">
      <c r="B6297"/>
    </row>
    <row r="6298" spans="2:2" x14ac:dyDescent="0.25">
      <c r="B6298"/>
    </row>
    <row r="6299" spans="2:2" x14ac:dyDescent="0.25">
      <c r="B6299"/>
    </row>
    <row r="6300" spans="2:2" x14ac:dyDescent="0.25">
      <c r="B6300"/>
    </row>
    <row r="6301" spans="2:2" x14ac:dyDescent="0.25">
      <c r="B6301"/>
    </row>
    <row r="6302" spans="2:2" x14ac:dyDescent="0.25">
      <c r="B6302"/>
    </row>
    <row r="6303" spans="2:2" x14ac:dyDescent="0.25">
      <c r="B6303"/>
    </row>
    <row r="6304" spans="2:2" x14ac:dyDescent="0.25">
      <c r="B6304"/>
    </row>
    <row r="6305" spans="2:2" x14ac:dyDescent="0.25">
      <c r="B6305"/>
    </row>
    <row r="6306" spans="2:2" x14ac:dyDescent="0.25">
      <c r="B6306"/>
    </row>
    <row r="6307" spans="2:2" x14ac:dyDescent="0.25">
      <c r="B6307"/>
    </row>
    <row r="6308" spans="2:2" x14ac:dyDescent="0.25">
      <c r="B6308"/>
    </row>
    <row r="6309" spans="2:2" x14ac:dyDescent="0.25">
      <c r="B6309"/>
    </row>
    <row r="6310" spans="2:2" x14ac:dyDescent="0.25">
      <c r="B6310"/>
    </row>
    <row r="6311" spans="2:2" x14ac:dyDescent="0.25">
      <c r="B6311"/>
    </row>
    <row r="6312" spans="2:2" x14ac:dyDescent="0.25">
      <c r="B6312"/>
    </row>
    <row r="6313" spans="2:2" x14ac:dyDescent="0.25">
      <c r="B6313"/>
    </row>
    <row r="6314" spans="2:2" x14ac:dyDescent="0.25">
      <c r="B6314"/>
    </row>
    <row r="6315" spans="2:2" x14ac:dyDescent="0.25">
      <c r="B6315"/>
    </row>
    <row r="6316" spans="2:2" x14ac:dyDescent="0.25">
      <c r="B6316"/>
    </row>
    <row r="6317" spans="2:2" x14ac:dyDescent="0.25">
      <c r="B6317"/>
    </row>
    <row r="6318" spans="2:2" x14ac:dyDescent="0.25">
      <c r="B6318"/>
    </row>
    <row r="6319" spans="2:2" x14ac:dyDescent="0.25">
      <c r="B6319"/>
    </row>
    <row r="6320" spans="2:2" x14ac:dyDescent="0.25">
      <c r="B6320"/>
    </row>
    <row r="6321" spans="2:2" x14ac:dyDescent="0.25">
      <c r="B6321"/>
    </row>
    <row r="6322" spans="2:2" x14ac:dyDescent="0.25">
      <c r="B6322"/>
    </row>
    <row r="6323" spans="2:2" x14ac:dyDescent="0.25">
      <c r="B6323"/>
    </row>
    <row r="6324" spans="2:2" x14ac:dyDescent="0.25">
      <c r="B6324"/>
    </row>
    <row r="6325" spans="2:2" x14ac:dyDescent="0.25">
      <c r="B6325"/>
    </row>
    <row r="6326" spans="2:2" x14ac:dyDescent="0.25">
      <c r="B6326"/>
    </row>
    <row r="6327" spans="2:2" x14ac:dyDescent="0.25">
      <c r="B6327"/>
    </row>
    <row r="6328" spans="2:2" x14ac:dyDescent="0.25">
      <c r="B6328"/>
    </row>
    <row r="6329" spans="2:2" x14ac:dyDescent="0.25">
      <c r="B6329"/>
    </row>
    <row r="6330" spans="2:2" x14ac:dyDescent="0.25">
      <c r="B6330"/>
    </row>
    <row r="6331" spans="2:2" x14ac:dyDescent="0.25">
      <c r="B6331"/>
    </row>
    <row r="6332" spans="2:2" x14ac:dyDescent="0.25">
      <c r="B6332"/>
    </row>
    <row r="6333" spans="2:2" x14ac:dyDescent="0.25">
      <c r="B6333"/>
    </row>
    <row r="6334" spans="2:2" x14ac:dyDescent="0.25">
      <c r="B6334"/>
    </row>
    <row r="6335" spans="2:2" x14ac:dyDescent="0.25">
      <c r="B6335"/>
    </row>
    <row r="6336" spans="2:2" x14ac:dyDescent="0.25">
      <c r="B6336"/>
    </row>
    <row r="6337" spans="2:2" x14ac:dyDescent="0.25">
      <c r="B6337"/>
    </row>
    <row r="6338" spans="2:2" x14ac:dyDescent="0.25">
      <c r="B6338"/>
    </row>
    <row r="6339" spans="2:2" x14ac:dyDescent="0.25">
      <c r="B6339"/>
    </row>
    <row r="6340" spans="2:2" x14ac:dyDescent="0.25">
      <c r="B6340"/>
    </row>
    <row r="6341" spans="2:2" x14ac:dyDescent="0.25">
      <c r="B6341"/>
    </row>
    <row r="6342" spans="2:2" x14ac:dyDescent="0.25">
      <c r="B6342"/>
    </row>
    <row r="6343" spans="2:2" x14ac:dyDescent="0.25">
      <c r="B6343"/>
    </row>
    <row r="6344" spans="2:2" x14ac:dyDescent="0.25">
      <c r="B6344"/>
    </row>
    <row r="6345" spans="2:2" x14ac:dyDescent="0.25">
      <c r="B6345"/>
    </row>
    <row r="6346" spans="2:2" x14ac:dyDescent="0.25">
      <c r="B6346"/>
    </row>
    <row r="6347" spans="2:2" x14ac:dyDescent="0.25">
      <c r="B6347"/>
    </row>
    <row r="6348" spans="2:2" x14ac:dyDescent="0.25">
      <c r="B6348"/>
    </row>
    <row r="6349" spans="2:2" x14ac:dyDescent="0.25">
      <c r="B6349"/>
    </row>
    <row r="6350" spans="2:2" x14ac:dyDescent="0.25">
      <c r="B6350"/>
    </row>
    <row r="6351" spans="2:2" x14ac:dyDescent="0.25">
      <c r="B6351"/>
    </row>
    <row r="6352" spans="2:2" x14ac:dyDescent="0.25">
      <c r="B6352"/>
    </row>
    <row r="6353" spans="2:2" x14ac:dyDescent="0.25">
      <c r="B6353"/>
    </row>
    <row r="6354" spans="2:2" x14ac:dyDescent="0.25">
      <c r="B6354"/>
    </row>
    <row r="6355" spans="2:2" x14ac:dyDescent="0.25">
      <c r="B6355"/>
    </row>
    <row r="6356" spans="2:2" x14ac:dyDescent="0.25">
      <c r="B6356"/>
    </row>
    <row r="6357" spans="2:2" x14ac:dyDescent="0.25">
      <c r="B6357"/>
    </row>
    <row r="6358" spans="2:2" x14ac:dyDescent="0.25">
      <c r="B6358"/>
    </row>
    <row r="6359" spans="2:2" x14ac:dyDescent="0.25">
      <c r="B6359"/>
    </row>
    <row r="6360" spans="2:2" x14ac:dyDescent="0.25">
      <c r="B6360"/>
    </row>
    <row r="6361" spans="2:2" x14ac:dyDescent="0.25">
      <c r="B6361"/>
    </row>
    <row r="6362" spans="2:2" x14ac:dyDescent="0.25">
      <c r="B6362"/>
    </row>
    <row r="6363" spans="2:2" x14ac:dyDescent="0.25">
      <c r="B6363"/>
    </row>
    <row r="6364" spans="2:2" x14ac:dyDescent="0.25">
      <c r="B6364"/>
    </row>
    <row r="6365" spans="2:2" x14ac:dyDescent="0.25">
      <c r="B6365"/>
    </row>
    <row r="6366" spans="2:2" x14ac:dyDescent="0.25">
      <c r="B6366"/>
    </row>
    <row r="6367" spans="2:2" x14ac:dyDescent="0.25">
      <c r="B6367"/>
    </row>
    <row r="6368" spans="2:2" x14ac:dyDescent="0.25">
      <c r="B6368"/>
    </row>
    <row r="6369" spans="2:2" x14ac:dyDescent="0.25">
      <c r="B6369"/>
    </row>
    <row r="6370" spans="2:2" x14ac:dyDescent="0.25">
      <c r="B6370"/>
    </row>
    <row r="6371" spans="2:2" x14ac:dyDescent="0.25">
      <c r="B6371"/>
    </row>
    <row r="6372" spans="2:2" x14ac:dyDescent="0.25">
      <c r="B6372"/>
    </row>
    <row r="6373" spans="2:2" x14ac:dyDescent="0.25">
      <c r="B6373"/>
    </row>
    <row r="6374" spans="2:2" x14ac:dyDescent="0.25">
      <c r="B6374"/>
    </row>
    <row r="6375" spans="2:2" x14ac:dyDescent="0.25">
      <c r="B6375"/>
    </row>
    <row r="6376" spans="2:2" x14ac:dyDescent="0.25">
      <c r="B6376"/>
    </row>
    <row r="6377" spans="2:2" x14ac:dyDescent="0.25">
      <c r="B6377"/>
    </row>
    <row r="6378" spans="2:2" x14ac:dyDescent="0.25">
      <c r="B6378"/>
    </row>
    <row r="6379" spans="2:2" x14ac:dyDescent="0.25">
      <c r="B6379"/>
    </row>
    <row r="6380" spans="2:2" x14ac:dyDescent="0.25">
      <c r="B6380"/>
    </row>
    <row r="6381" spans="2:2" x14ac:dyDescent="0.25">
      <c r="B6381"/>
    </row>
    <row r="6382" spans="2:2" x14ac:dyDescent="0.25">
      <c r="B6382"/>
    </row>
    <row r="6383" spans="2:2" x14ac:dyDescent="0.25">
      <c r="B6383"/>
    </row>
    <row r="6384" spans="2:2" x14ac:dyDescent="0.25">
      <c r="B6384"/>
    </row>
    <row r="6385" spans="2:2" x14ac:dyDescent="0.25">
      <c r="B6385"/>
    </row>
    <row r="6386" spans="2:2" x14ac:dyDescent="0.25">
      <c r="B6386"/>
    </row>
    <row r="6387" spans="2:2" x14ac:dyDescent="0.25">
      <c r="B6387"/>
    </row>
    <row r="6388" spans="2:2" x14ac:dyDescent="0.25">
      <c r="B6388"/>
    </row>
    <row r="6389" spans="2:2" x14ac:dyDescent="0.25">
      <c r="B6389"/>
    </row>
    <row r="6390" spans="2:2" x14ac:dyDescent="0.25">
      <c r="B6390"/>
    </row>
    <row r="6391" spans="2:2" x14ac:dyDescent="0.25">
      <c r="B6391"/>
    </row>
    <row r="6392" spans="2:2" x14ac:dyDescent="0.25">
      <c r="B6392"/>
    </row>
    <row r="6393" spans="2:2" x14ac:dyDescent="0.25">
      <c r="B6393"/>
    </row>
    <row r="6394" spans="2:2" x14ac:dyDescent="0.25">
      <c r="B6394"/>
    </row>
    <row r="6395" spans="2:2" x14ac:dyDescent="0.25">
      <c r="B6395"/>
    </row>
    <row r="6396" spans="2:2" x14ac:dyDescent="0.25">
      <c r="B6396"/>
    </row>
    <row r="6397" spans="2:2" x14ac:dyDescent="0.25">
      <c r="B6397"/>
    </row>
    <row r="6398" spans="2:2" x14ac:dyDescent="0.25">
      <c r="B6398"/>
    </row>
    <row r="6399" spans="2:2" x14ac:dyDescent="0.25">
      <c r="B6399"/>
    </row>
    <row r="6400" spans="2:2" x14ac:dyDescent="0.25">
      <c r="B6400"/>
    </row>
    <row r="6401" spans="2:2" x14ac:dyDescent="0.25">
      <c r="B6401"/>
    </row>
    <row r="6402" spans="2:2" x14ac:dyDescent="0.25">
      <c r="B6402"/>
    </row>
    <row r="6403" spans="2:2" x14ac:dyDescent="0.25">
      <c r="B6403"/>
    </row>
    <row r="6404" spans="2:2" x14ac:dyDescent="0.25">
      <c r="B6404"/>
    </row>
    <row r="6405" spans="2:2" x14ac:dyDescent="0.25">
      <c r="B6405"/>
    </row>
    <row r="6406" spans="2:2" x14ac:dyDescent="0.25">
      <c r="B6406"/>
    </row>
    <row r="6407" spans="2:2" x14ac:dyDescent="0.25">
      <c r="B6407"/>
    </row>
    <row r="6408" spans="2:2" x14ac:dyDescent="0.25">
      <c r="B6408"/>
    </row>
    <row r="6409" spans="2:2" x14ac:dyDescent="0.25">
      <c r="B6409"/>
    </row>
    <row r="6410" spans="2:2" x14ac:dyDescent="0.25">
      <c r="B6410"/>
    </row>
    <row r="6411" spans="2:2" x14ac:dyDescent="0.25">
      <c r="B6411"/>
    </row>
    <row r="6412" spans="2:2" x14ac:dyDescent="0.25">
      <c r="B6412"/>
    </row>
    <row r="6413" spans="2:2" x14ac:dyDescent="0.25">
      <c r="B6413"/>
    </row>
    <row r="6414" spans="2:2" x14ac:dyDescent="0.25">
      <c r="B6414"/>
    </row>
    <row r="6415" spans="2:2" x14ac:dyDescent="0.25">
      <c r="B6415"/>
    </row>
    <row r="6416" spans="2:2" x14ac:dyDescent="0.25">
      <c r="B6416"/>
    </row>
    <row r="6417" spans="2:2" x14ac:dyDescent="0.25">
      <c r="B6417"/>
    </row>
    <row r="6418" spans="2:2" x14ac:dyDescent="0.25">
      <c r="B6418"/>
    </row>
    <row r="6419" spans="2:2" x14ac:dyDescent="0.25">
      <c r="B6419"/>
    </row>
    <row r="6420" spans="2:2" x14ac:dyDescent="0.25">
      <c r="B6420"/>
    </row>
    <row r="6421" spans="2:2" x14ac:dyDescent="0.25">
      <c r="B6421"/>
    </row>
    <row r="6422" spans="2:2" x14ac:dyDescent="0.25">
      <c r="B6422"/>
    </row>
    <row r="6423" spans="2:2" x14ac:dyDescent="0.25">
      <c r="B6423"/>
    </row>
    <row r="6424" spans="2:2" x14ac:dyDescent="0.25">
      <c r="B6424"/>
    </row>
    <row r="6425" spans="2:2" x14ac:dyDescent="0.25">
      <c r="B6425"/>
    </row>
    <row r="6426" spans="2:2" x14ac:dyDescent="0.25">
      <c r="B6426"/>
    </row>
    <row r="6427" spans="2:2" x14ac:dyDescent="0.25">
      <c r="B6427"/>
    </row>
    <row r="6428" spans="2:2" x14ac:dyDescent="0.25">
      <c r="B6428"/>
    </row>
    <row r="6429" spans="2:2" x14ac:dyDescent="0.25">
      <c r="B6429"/>
    </row>
    <row r="6430" spans="2:2" x14ac:dyDescent="0.25">
      <c r="B6430"/>
    </row>
    <row r="6431" spans="2:2" x14ac:dyDescent="0.25">
      <c r="B6431"/>
    </row>
    <row r="6432" spans="2:2" x14ac:dyDescent="0.25">
      <c r="B6432"/>
    </row>
    <row r="6433" spans="2:2" x14ac:dyDescent="0.25">
      <c r="B6433"/>
    </row>
    <row r="6434" spans="2:2" x14ac:dyDescent="0.25">
      <c r="B6434"/>
    </row>
    <row r="6435" spans="2:2" x14ac:dyDescent="0.25">
      <c r="B6435"/>
    </row>
    <row r="6436" spans="2:2" x14ac:dyDescent="0.25">
      <c r="B6436"/>
    </row>
    <row r="6437" spans="2:2" x14ac:dyDescent="0.25">
      <c r="B6437"/>
    </row>
    <row r="6438" spans="2:2" x14ac:dyDescent="0.25">
      <c r="B6438"/>
    </row>
    <row r="6439" spans="2:2" x14ac:dyDescent="0.25">
      <c r="B6439"/>
    </row>
    <row r="6440" spans="2:2" x14ac:dyDescent="0.25">
      <c r="B6440"/>
    </row>
    <row r="6441" spans="2:2" x14ac:dyDescent="0.25">
      <c r="B6441"/>
    </row>
    <row r="6442" spans="2:2" x14ac:dyDescent="0.25">
      <c r="B6442"/>
    </row>
    <row r="6443" spans="2:2" x14ac:dyDescent="0.25">
      <c r="B6443"/>
    </row>
    <row r="6444" spans="2:2" x14ac:dyDescent="0.25">
      <c r="B6444"/>
    </row>
    <row r="6445" spans="2:2" x14ac:dyDescent="0.25">
      <c r="B6445"/>
    </row>
    <row r="6446" spans="2:2" x14ac:dyDescent="0.25">
      <c r="B6446"/>
    </row>
    <row r="6447" spans="2:2" x14ac:dyDescent="0.25">
      <c r="B6447"/>
    </row>
    <row r="6448" spans="2:2" x14ac:dyDescent="0.25">
      <c r="B6448"/>
    </row>
    <row r="6449" spans="2:2" x14ac:dyDescent="0.25">
      <c r="B6449"/>
    </row>
    <row r="6450" spans="2:2" x14ac:dyDescent="0.25">
      <c r="B6450"/>
    </row>
    <row r="6451" spans="2:2" x14ac:dyDescent="0.25">
      <c r="B6451"/>
    </row>
    <row r="6452" spans="2:2" x14ac:dyDescent="0.25">
      <c r="B6452"/>
    </row>
    <row r="6453" spans="2:2" x14ac:dyDescent="0.25">
      <c r="B6453"/>
    </row>
    <row r="6454" spans="2:2" x14ac:dyDescent="0.25">
      <c r="B6454"/>
    </row>
    <row r="6455" spans="2:2" x14ac:dyDescent="0.25">
      <c r="B6455"/>
    </row>
    <row r="6456" spans="2:2" x14ac:dyDescent="0.25">
      <c r="B6456"/>
    </row>
    <row r="6457" spans="2:2" x14ac:dyDescent="0.25">
      <c r="B6457"/>
    </row>
    <row r="6458" spans="2:2" x14ac:dyDescent="0.25">
      <c r="B6458"/>
    </row>
    <row r="6459" spans="2:2" x14ac:dyDescent="0.25">
      <c r="B6459"/>
    </row>
    <row r="6460" spans="2:2" x14ac:dyDescent="0.25">
      <c r="B6460"/>
    </row>
    <row r="6461" spans="2:2" x14ac:dyDescent="0.25">
      <c r="B6461"/>
    </row>
    <row r="6462" spans="2:2" x14ac:dyDescent="0.25">
      <c r="B6462"/>
    </row>
    <row r="6463" spans="2:2" x14ac:dyDescent="0.25">
      <c r="B6463"/>
    </row>
    <row r="6464" spans="2:2" x14ac:dyDescent="0.25">
      <c r="B6464"/>
    </row>
    <row r="6465" spans="2:2" x14ac:dyDescent="0.25">
      <c r="B6465"/>
    </row>
    <row r="6466" spans="2:2" x14ac:dyDescent="0.25">
      <c r="B6466"/>
    </row>
    <row r="6467" spans="2:2" x14ac:dyDescent="0.25">
      <c r="B6467"/>
    </row>
    <row r="6468" spans="2:2" x14ac:dyDescent="0.25">
      <c r="B6468"/>
    </row>
    <row r="6469" spans="2:2" x14ac:dyDescent="0.25">
      <c r="B6469"/>
    </row>
    <row r="6470" spans="2:2" x14ac:dyDescent="0.25">
      <c r="B6470"/>
    </row>
    <row r="6471" spans="2:2" x14ac:dyDescent="0.25">
      <c r="B6471"/>
    </row>
    <row r="6472" spans="2:2" x14ac:dyDescent="0.25">
      <c r="B6472"/>
    </row>
    <row r="6473" spans="2:2" x14ac:dyDescent="0.25">
      <c r="B6473"/>
    </row>
    <row r="6474" spans="2:2" x14ac:dyDescent="0.25">
      <c r="B6474"/>
    </row>
    <row r="6475" spans="2:2" x14ac:dyDescent="0.25">
      <c r="B6475"/>
    </row>
    <row r="6476" spans="2:2" x14ac:dyDescent="0.25">
      <c r="B6476"/>
    </row>
    <row r="6477" spans="2:2" x14ac:dyDescent="0.25">
      <c r="B6477"/>
    </row>
    <row r="6478" spans="2:2" x14ac:dyDescent="0.25">
      <c r="B6478"/>
    </row>
    <row r="6479" spans="2:2" x14ac:dyDescent="0.25">
      <c r="B6479"/>
    </row>
    <row r="6480" spans="2:2" x14ac:dyDescent="0.25">
      <c r="B6480"/>
    </row>
    <row r="6481" spans="2:2" x14ac:dyDescent="0.25">
      <c r="B6481"/>
    </row>
    <row r="6482" spans="2:2" x14ac:dyDescent="0.25">
      <c r="B6482"/>
    </row>
    <row r="6483" spans="2:2" x14ac:dyDescent="0.25">
      <c r="B6483"/>
    </row>
    <row r="6484" spans="2:2" x14ac:dyDescent="0.25">
      <c r="B6484"/>
    </row>
    <row r="6485" spans="2:2" x14ac:dyDescent="0.25">
      <c r="B6485"/>
    </row>
    <row r="6486" spans="2:2" x14ac:dyDescent="0.25">
      <c r="B6486"/>
    </row>
    <row r="6487" spans="2:2" x14ac:dyDescent="0.25">
      <c r="B6487"/>
    </row>
    <row r="6488" spans="2:2" x14ac:dyDescent="0.25">
      <c r="B6488"/>
    </row>
    <row r="6489" spans="2:2" x14ac:dyDescent="0.25">
      <c r="B6489"/>
    </row>
    <row r="6490" spans="2:2" x14ac:dyDescent="0.25">
      <c r="B6490"/>
    </row>
    <row r="6491" spans="2:2" x14ac:dyDescent="0.25">
      <c r="B6491"/>
    </row>
    <row r="6492" spans="2:2" x14ac:dyDescent="0.25">
      <c r="B6492"/>
    </row>
    <row r="6493" spans="2:2" x14ac:dyDescent="0.25">
      <c r="B6493"/>
    </row>
    <row r="6494" spans="2:2" x14ac:dyDescent="0.25">
      <c r="B6494"/>
    </row>
    <row r="6495" spans="2:2" x14ac:dyDescent="0.25">
      <c r="B6495"/>
    </row>
    <row r="6496" spans="2:2" x14ac:dyDescent="0.25">
      <c r="B6496"/>
    </row>
    <row r="6497" spans="2:2" x14ac:dyDescent="0.25">
      <c r="B6497"/>
    </row>
    <row r="6498" spans="2:2" x14ac:dyDescent="0.25">
      <c r="B6498"/>
    </row>
    <row r="6499" spans="2:2" x14ac:dyDescent="0.25">
      <c r="B6499"/>
    </row>
    <row r="6500" spans="2:2" x14ac:dyDescent="0.25">
      <c r="B6500"/>
    </row>
    <row r="6501" spans="2:2" x14ac:dyDescent="0.25">
      <c r="B6501"/>
    </row>
    <row r="6502" spans="2:2" x14ac:dyDescent="0.25">
      <c r="B6502"/>
    </row>
    <row r="6503" spans="2:2" x14ac:dyDescent="0.25">
      <c r="B6503"/>
    </row>
    <row r="6504" spans="2:2" x14ac:dyDescent="0.25">
      <c r="B6504"/>
    </row>
    <row r="6505" spans="2:2" x14ac:dyDescent="0.25">
      <c r="B6505"/>
    </row>
    <row r="6506" spans="2:2" x14ac:dyDescent="0.25">
      <c r="B6506"/>
    </row>
    <row r="6507" spans="2:2" x14ac:dyDescent="0.25">
      <c r="B6507"/>
    </row>
    <row r="6508" spans="2:2" x14ac:dyDescent="0.25">
      <c r="B6508"/>
    </row>
    <row r="6509" spans="2:2" x14ac:dyDescent="0.25">
      <c r="B6509"/>
    </row>
    <row r="6510" spans="2:2" x14ac:dyDescent="0.25">
      <c r="B6510"/>
    </row>
    <row r="6511" spans="2:2" x14ac:dyDescent="0.25">
      <c r="B6511"/>
    </row>
    <row r="6512" spans="2:2" x14ac:dyDescent="0.25">
      <c r="B6512"/>
    </row>
    <row r="6513" spans="2:2" x14ac:dyDescent="0.25">
      <c r="B6513"/>
    </row>
    <row r="6514" spans="2:2" x14ac:dyDescent="0.25">
      <c r="B6514"/>
    </row>
    <row r="6515" spans="2:2" x14ac:dyDescent="0.25">
      <c r="B6515"/>
    </row>
    <row r="6516" spans="2:2" x14ac:dyDescent="0.25">
      <c r="B6516"/>
    </row>
    <row r="6517" spans="2:2" x14ac:dyDescent="0.25">
      <c r="B6517"/>
    </row>
    <row r="6518" spans="2:2" x14ac:dyDescent="0.25">
      <c r="B6518"/>
    </row>
    <row r="6519" spans="2:2" x14ac:dyDescent="0.25">
      <c r="B6519"/>
    </row>
    <row r="6520" spans="2:2" x14ac:dyDescent="0.25">
      <c r="B6520"/>
    </row>
    <row r="6521" spans="2:2" x14ac:dyDescent="0.25">
      <c r="B6521"/>
    </row>
    <row r="6522" spans="2:2" x14ac:dyDescent="0.25">
      <c r="B6522"/>
    </row>
    <row r="6523" spans="2:2" x14ac:dyDescent="0.25">
      <c r="B6523"/>
    </row>
    <row r="6524" spans="2:2" x14ac:dyDescent="0.25">
      <c r="B6524"/>
    </row>
    <row r="6525" spans="2:2" x14ac:dyDescent="0.25">
      <c r="B6525"/>
    </row>
    <row r="6526" spans="2:2" x14ac:dyDescent="0.25">
      <c r="B6526"/>
    </row>
    <row r="6527" spans="2:2" x14ac:dyDescent="0.25">
      <c r="B6527"/>
    </row>
    <row r="6528" spans="2:2" x14ac:dyDescent="0.25">
      <c r="B6528"/>
    </row>
    <row r="6529" spans="2:2" x14ac:dyDescent="0.25">
      <c r="B6529"/>
    </row>
    <row r="6530" spans="2:2" x14ac:dyDescent="0.25">
      <c r="B6530"/>
    </row>
    <row r="6531" spans="2:2" x14ac:dyDescent="0.25">
      <c r="B6531"/>
    </row>
    <row r="6532" spans="2:2" x14ac:dyDescent="0.25">
      <c r="B6532"/>
    </row>
    <row r="6533" spans="2:2" x14ac:dyDescent="0.25">
      <c r="B6533"/>
    </row>
    <row r="6534" spans="2:2" x14ac:dyDescent="0.25">
      <c r="B6534"/>
    </row>
    <row r="6535" spans="2:2" x14ac:dyDescent="0.25">
      <c r="B6535"/>
    </row>
    <row r="6536" spans="2:2" x14ac:dyDescent="0.25">
      <c r="B6536"/>
    </row>
    <row r="6537" spans="2:2" x14ac:dyDescent="0.25">
      <c r="B6537"/>
    </row>
    <row r="6538" spans="2:2" x14ac:dyDescent="0.25">
      <c r="B6538"/>
    </row>
    <row r="6539" spans="2:2" x14ac:dyDescent="0.25">
      <c r="B6539"/>
    </row>
    <row r="6540" spans="2:2" x14ac:dyDescent="0.25">
      <c r="B6540"/>
    </row>
    <row r="6541" spans="2:2" x14ac:dyDescent="0.25">
      <c r="B6541"/>
    </row>
    <row r="6542" spans="2:2" x14ac:dyDescent="0.25">
      <c r="B6542"/>
    </row>
    <row r="6543" spans="2:2" x14ac:dyDescent="0.25">
      <c r="B6543"/>
    </row>
    <row r="6544" spans="2:2" x14ac:dyDescent="0.25">
      <c r="B6544"/>
    </row>
    <row r="6545" spans="2:2" x14ac:dyDescent="0.25">
      <c r="B6545"/>
    </row>
    <row r="6546" spans="2:2" x14ac:dyDescent="0.25">
      <c r="B6546"/>
    </row>
    <row r="6547" spans="2:2" x14ac:dyDescent="0.25">
      <c r="B6547"/>
    </row>
    <row r="6548" spans="2:2" x14ac:dyDescent="0.25">
      <c r="B6548"/>
    </row>
    <row r="6549" spans="2:2" x14ac:dyDescent="0.25">
      <c r="B6549"/>
    </row>
    <row r="6550" spans="2:2" x14ac:dyDescent="0.25">
      <c r="B6550"/>
    </row>
    <row r="6551" spans="2:2" x14ac:dyDescent="0.25">
      <c r="B6551"/>
    </row>
    <row r="6552" spans="2:2" x14ac:dyDescent="0.25">
      <c r="B6552"/>
    </row>
    <row r="6553" spans="2:2" x14ac:dyDescent="0.25">
      <c r="B6553"/>
    </row>
    <row r="6554" spans="2:2" x14ac:dyDescent="0.25">
      <c r="B6554"/>
    </row>
    <row r="6555" spans="2:2" x14ac:dyDescent="0.25">
      <c r="B6555"/>
    </row>
    <row r="6556" spans="2:2" x14ac:dyDescent="0.25">
      <c r="B6556"/>
    </row>
    <row r="6557" spans="2:2" x14ac:dyDescent="0.25">
      <c r="B6557"/>
    </row>
    <row r="6558" spans="2:2" x14ac:dyDescent="0.25">
      <c r="B6558"/>
    </row>
    <row r="6559" spans="2:2" x14ac:dyDescent="0.25">
      <c r="B6559"/>
    </row>
    <row r="6560" spans="2:2" x14ac:dyDescent="0.25">
      <c r="B6560"/>
    </row>
    <row r="6561" spans="2:2" x14ac:dyDescent="0.25">
      <c r="B6561"/>
    </row>
    <row r="6562" spans="2:2" x14ac:dyDescent="0.25">
      <c r="B6562"/>
    </row>
    <row r="6563" spans="2:2" x14ac:dyDescent="0.25">
      <c r="B6563"/>
    </row>
    <row r="6564" spans="2:2" x14ac:dyDescent="0.25">
      <c r="B6564"/>
    </row>
    <row r="6565" spans="2:2" x14ac:dyDescent="0.25">
      <c r="B6565"/>
    </row>
    <row r="6566" spans="2:2" x14ac:dyDescent="0.25">
      <c r="B6566"/>
    </row>
    <row r="6567" spans="2:2" x14ac:dyDescent="0.25">
      <c r="B6567"/>
    </row>
    <row r="6568" spans="2:2" x14ac:dyDescent="0.25">
      <c r="B6568"/>
    </row>
    <row r="6569" spans="2:2" x14ac:dyDescent="0.25">
      <c r="B6569"/>
    </row>
    <row r="6570" spans="2:2" x14ac:dyDescent="0.25">
      <c r="B6570"/>
    </row>
    <row r="6571" spans="2:2" x14ac:dyDescent="0.25">
      <c r="B6571"/>
    </row>
    <row r="6572" spans="2:2" x14ac:dyDescent="0.25">
      <c r="B6572"/>
    </row>
    <row r="6573" spans="2:2" x14ac:dyDescent="0.25">
      <c r="B6573"/>
    </row>
    <row r="6574" spans="2:2" x14ac:dyDescent="0.25">
      <c r="B6574"/>
    </row>
    <row r="6575" spans="2:2" x14ac:dyDescent="0.25">
      <c r="B6575"/>
    </row>
    <row r="6576" spans="2:2" x14ac:dyDescent="0.25">
      <c r="B6576"/>
    </row>
    <row r="6577" spans="2:2" x14ac:dyDescent="0.25">
      <c r="B6577"/>
    </row>
    <row r="6578" spans="2:2" x14ac:dyDescent="0.25">
      <c r="B6578"/>
    </row>
    <row r="6579" spans="2:2" x14ac:dyDescent="0.25">
      <c r="B6579"/>
    </row>
    <row r="6580" spans="2:2" x14ac:dyDescent="0.25">
      <c r="B6580"/>
    </row>
    <row r="6581" spans="2:2" x14ac:dyDescent="0.25">
      <c r="B6581"/>
    </row>
    <row r="6582" spans="2:2" x14ac:dyDescent="0.25">
      <c r="B6582"/>
    </row>
    <row r="6583" spans="2:2" x14ac:dyDescent="0.25">
      <c r="B6583"/>
    </row>
    <row r="6584" spans="2:2" x14ac:dyDescent="0.25">
      <c r="B6584"/>
    </row>
    <row r="6585" spans="2:2" x14ac:dyDescent="0.25">
      <c r="B6585"/>
    </row>
    <row r="6586" spans="2:2" x14ac:dyDescent="0.25">
      <c r="B6586"/>
    </row>
    <row r="6587" spans="2:2" x14ac:dyDescent="0.25">
      <c r="B6587"/>
    </row>
    <row r="6588" spans="2:2" x14ac:dyDescent="0.25">
      <c r="B6588"/>
    </row>
    <row r="6589" spans="2:2" x14ac:dyDescent="0.25">
      <c r="B6589"/>
    </row>
    <row r="6590" spans="2:2" x14ac:dyDescent="0.25">
      <c r="B6590"/>
    </row>
    <row r="6591" spans="2:2" x14ac:dyDescent="0.25">
      <c r="B6591"/>
    </row>
    <row r="6592" spans="2:2" x14ac:dyDescent="0.25">
      <c r="B6592"/>
    </row>
    <row r="6593" spans="2:2" x14ac:dyDescent="0.25">
      <c r="B6593"/>
    </row>
    <row r="6594" spans="2:2" x14ac:dyDescent="0.25">
      <c r="B6594"/>
    </row>
    <row r="6595" spans="2:2" x14ac:dyDescent="0.25">
      <c r="B6595"/>
    </row>
    <row r="6596" spans="2:2" x14ac:dyDescent="0.25">
      <c r="B6596"/>
    </row>
    <row r="6597" spans="2:2" x14ac:dyDescent="0.25">
      <c r="B6597"/>
    </row>
    <row r="6598" spans="2:2" x14ac:dyDescent="0.25">
      <c r="B6598"/>
    </row>
    <row r="6599" spans="2:2" x14ac:dyDescent="0.25">
      <c r="B6599"/>
    </row>
    <row r="6600" spans="2:2" x14ac:dyDescent="0.25">
      <c r="B6600"/>
    </row>
    <row r="6601" spans="2:2" x14ac:dyDescent="0.25">
      <c r="B6601"/>
    </row>
    <row r="6602" spans="2:2" x14ac:dyDescent="0.25">
      <c r="B6602"/>
    </row>
    <row r="6603" spans="2:2" x14ac:dyDescent="0.25">
      <c r="B6603"/>
    </row>
    <row r="6604" spans="2:2" x14ac:dyDescent="0.25">
      <c r="B6604"/>
    </row>
    <row r="6605" spans="2:2" x14ac:dyDescent="0.25">
      <c r="B6605"/>
    </row>
    <row r="6606" spans="2:2" x14ac:dyDescent="0.25">
      <c r="B6606"/>
    </row>
    <row r="6607" spans="2:2" x14ac:dyDescent="0.25">
      <c r="B6607"/>
    </row>
    <row r="6608" spans="2:2" x14ac:dyDescent="0.25">
      <c r="B6608"/>
    </row>
    <row r="6609" spans="2:2" x14ac:dyDescent="0.25">
      <c r="B6609"/>
    </row>
    <row r="6610" spans="2:2" x14ac:dyDescent="0.25">
      <c r="B6610"/>
    </row>
    <row r="6611" spans="2:2" x14ac:dyDescent="0.25">
      <c r="B6611"/>
    </row>
    <row r="6612" spans="2:2" x14ac:dyDescent="0.25">
      <c r="B6612"/>
    </row>
    <row r="6613" spans="2:2" x14ac:dyDescent="0.25">
      <c r="B6613"/>
    </row>
    <row r="6614" spans="2:2" x14ac:dyDescent="0.25">
      <c r="B6614"/>
    </row>
    <row r="6615" spans="2:2" x14ac:dyDescent="0.25">
      <c r="B6615"/>
    </row>
    <row r="6616" spans="2:2" x14ac:dyDescent="0.25">
      <c r="B6616"/>
    </row>
    <row r="6617" spans="2:2" x14ac:dyDescent="0.25">
      <c r="B6617"/>
    </row>
    <row r="6618" spans="2:2" x14ac:dyDescent="0.25">
      <c r="B6618"/>
    </row>
    <row r="6619" spans="2:2" x14ac:dyDescent="0.25">
      <c r="B6619"/>
    </row>
    <row r="6620" spans="2:2" x14ac:dyDescent="0.25">
      <c r="B6620"/>
    </row>
    <row r="6621" spans="2:2" x14ac:dyDescent="0.25">
      <c r="B6621"/>
    </row>
    <row r="6622" spans="2:2" x14ac:dyDescent="0.25">
      <c r="B6622"/>
    </row>
    <row r="6623" spans="2:2" x14ac:dyDescent="0.25">
      <c r="B6623"/>
    </row>
    <row r="6624" spans="2:2" x14ac:dyDescent="0.25">
      <c r="B6624"/>
    </row>
    <row r="6625" spans="2:2" x14ac:dyDescent="0.25">
      <c r="B6625"/>
    </row>
    <row r="6626" spans="2:2" x14ac:dyDescent="0.25">
      <c r="B6626"/>
    </row>
    <row r="6627" spans="2:2" x14ac:dyDescent="0.25">
      <c r="B6627"/>
    </row>
    <row r="6628" spans="2:2" x14ac:dyDescent="0.25">
      <c r="B6628"/>
    </row>
    <row r="6629" spans="2:2" x14ac:dyDescent="0.25">
      <c r="B6629"/>
    </row>
    <row r="6630" spans="2:2" x14ac:dyDescent="0.25">
      <c r="B6630"/>
    </row>
    <row r="6631" spans="2:2" x14ac:dyDescent="0.25">
      <c r="B6631"/>
    </row>
    <row r="6632" spans="2:2" x14ac:dyDescent="0.25">
      <c r="B6632"/>
    </row>
    <row r="6633" spans="2:2" x14ac:dyDescent="0.25">
      <c r="B6633"/>
    </row>
    <row r="6634" spans="2:2" x14ac:dyDescent="0.25">
      <c r="B6634"/>
    </row>
    <row r="6635" spans="2:2" x14ac:dyDescent="0.25">
      <c r="B6635"/>
    </row>
    <row r="6636" spans="2:2" x14ac:dyDescent="0.25">
      <c r="B6636"/>
    </row>
    <row r="6637" spans="2:2" x14ac:dyDescent="0.25">
      <c r="B6637"/>
    </row>
    <row r="6638" spans="2:2" x14ac:dyDescent="0.25">
      <c r="B6638"/>
    </row>
    <row r="6639" spans="2:2" x14ac:dyDescent="0.25">
      <c r="B6639"/>
    </row>
    <row r="6640" spans="2:2" x14ac:dyDescent="0.25">
      <c r="B6640"/>
    </row>
    <row r="6641" spans="2:2" x14ac:dyDescent="0.25">
      <c r="B6641"/>
    </row>
    <row r="6642" spans="2:2" x14ac:dyDescent="0.25">
      <c r="B6642"/>
    </row>
    <row r="6643" spans="2:2" x14ac:dyDescent="0.25">
      <c r="B6643"/>
    </row>
    <row r="6644" spans="2:2" x14ac:dyDescent="0.25">
      <c r="B6644"/>
    </row>
    <row r="6645" spans="2:2" x14ac:dyDescent="0.25">
      <c r="B6645"/>
    </row>
    <row r="6646" spans="2:2" x14ac:dyDescent="0.25">
      <c r="B6646"/>
    </row>
    <row r="6647" spans="2:2" x14ac:dyDescent="0.25">
      <c r="B6647"/>
    </row>
    <row r="6648" spans="2:2" x14ac:dyDescent="0.25">
      <c r="B6648"/>
    </row>
    <row r="6649" spans="2:2" x14ac:dyDescent="0.25">
      <c r="B6649"/>
    </row>
    <row r="6650" spans="2:2" x14ac:dyDescent="0.25">
      <c r="B6650"/>
    </row>
    <row r="6651" spans="2:2" x14ac:dyDescent="0.25">
      <c r="B6651"/>
    </row>
    <row r="6652" spans="2:2" x14ac:dyDescent="0.25">
      <c r="B6652"/>
    </row>
    <row r="6653" spans="2:2" x14ac:dyDescent="0.25">
      <c r="B6653"/>
    </row>
    <row r="6654" spans="2:2" x14ac:dyDescent="0.25">
      <c r="B6654"/>
    </row>
    <row r="6655" spans="2:2" x14ac:dyDescent="0.25">
      <c r="B6655"/>
    </row>
    <row r="6656" spans="2:2" x14ac:dyDescent="0.25">
      <c r="B6656"/>
    </row>
    <row r="6657" spans="2:2" x14ac:dyDescent="0.25">
      <c r="B6657"/>
    </row>
    <row r="6658" spans="2:2" x14ac:dyDescent="0.25">
      <c r="B6658"/>
    </row>
    <row r="6659" spans="2:2" x14ac:dyDescent="0.25">
      <c r="B6659"/>
    </row>
    <row r="6660" spans="2:2" x14ac:dyDescent="0.25">
      <c r="B6660"/>
    </row>
    <row r="6661" spans="2:2" x14ac:dyDescent="0.25">
      <c r="B6661"/>
    </row>
    <row r="6662" spans="2:2" x14ac:dyDescent="0.25">
      <c r="B6662"/>
    </row>
    <row r="6663" spans="2:2" x14ac:dyDescent="0.25">
      <c r="B6663"/>
    </row>
    <row r="6664" spans="2:2" x14ac:dyDescent="0.25">
      <c r="B6664"/>
    </row>
    <row r="6665" spans="2:2" x14ac:dyDescent="0.25">
      <c r="B6665"/>
    </row>
    <row r="6666" spans="2:2" x14ac:dyDescent="0.25">
      <c r="B6666"/>
    </row>
    <row r="6667" spans="2:2" x14ac:dyDescent="0.25">
      <c r="B6667"/>
    </row>
    <row r="6668" spans="2:2" x14ac:dyDescent="0.25">
      <c r="B6668"/>
    </row>
    <row r="6669" spans="2:2" x14ac:dyDescent="0.25">
      <c r="B6669"/>
    </row>
    <row r="6670" spans="2:2" x14ac:dyDescent="0.25">
      <c r="B6670"/>
    </row>
    <row r="6671" spans="2:2" x14ac:dyDescent="0.25">
      <c r="B6671"/>
    </row>
    <row r="6672" spans="2:2" x14ac:dyDescent="0.25">
      <c r="B6672"/>
    </row>
    <row r="6673" spans="2:2" x14ac:dyDescent="0.25">
      <c r="B6673"/>
    </row>
    <row r="6674" spans="2:2" x14ac:dyDescent="0.25">
      <c r="B6674"/>
    </row>
    <row r="6675" spans="2:2" x14ac:dyDescent="0.25">
      <c r="B6675"/>
    </row>
    <row r="6676" spans="2:2" x14ac:dyDescent="0.25">
      <c r="B6676"/>
    </row>
    <row r="6677" spans="2:2" x14ac:dyDescent="0.25">
      <c r="B6677"/>
    </row>
    <row r="6678" spans="2:2" x14ac:dyDescent="0.25">
      <c r="B6678"/>
    </row>
    <row r="6679" spans="2:2" x14ac:dyDescent="0.25">
      <c r="B6679"/>
    </row>
    <row r="6680" spans="2:2" x14ac:dyDescent="0.25">
      <c r="B6680"/>
    </row>
    <row r="6681" spans="2:2" x14ac:dyDescent="0.25">
      <c r="B6681"/>
    </row>
    <row r="6682" spans="2:2" x14ac:dyDescent="0.25">
      <c r="B6682"/>
    </row>
    <row r="6683" spans="2:2" x14ac:dyDescent="0.25">
      <c r="B6683"/>
    </row>
    <row r="6684" spans="2:2" x14ac:dyDescent="0.25">
      <c r="B6684"/>
    </row>
    <row r="6685" spans="2:2" x14ac:dyDescent="0.25">
      <c r="B6685"/>
    </row>
    <row r="6686" spans="2:2" x14ac:dyDescent="0.25">
      <c r="B6686"/>
    </row>
    <row r="6687" spans="2:2" x14ac:dyDescent="0.25">
      <c r="B6687"/>
    </row>
    <row r="6688" spans="2:2" x14ac:dyDescent="0.25">
      <c r="B6688"/>
    </row>
    <row r="6689" spans="2:2" x14ac:dyDescent="0.25">
      <c r="B6689"/>
    </row>
    <row r="6690" spans="2:2" x14ac:dyDescent="0.25">
      <c r="B6690"/>
    </row>
    <row r="6691" spans="2:2" x14ac:dyDescent="0.25">
      <c r="B6691"/>
    </row>
    <row r="6692" spans="2:2" x14ac:dyDescent="0.25">
      <c r="B6692"/>
    </row>
    <row r="6693" spans="2:2" x14ac:dyDescent="0.25">
      <c r="B6693"/>
    </row>
    <row r="6694" spans="2:2" x14ac:dyDescent="0.25">
      <c r="B6694"/>
    </row>
    <row r="6695" spans="2:2" x14ac:dyDescent="0.25">
      <c r="B6695"/>
    </row>
    <row r="6696" spans="2:2" x14ac:dyDescent="0.25">
      <c r="B6696"/>
    </row>
    <row r="6697" spans="2:2" x14ac:dyDescent="0.25">
      <c r="B6697"/>
    </row>
    <row r="6698" spans="2:2" x14ac:dyDescent="0.25">
      <c r="B6698"/>
    </row>
    <row r="6699" spans="2:2" x14ac:dyDescent="0.25">
      <c r="B6699"/>
    </row>
    <row r="6700" spans="2:2" x14ac:dyDescent="0.25">
      <c r="B6700"/>
    </row>
    <row r="6701" spans="2:2" x14ac:dyDescent="0.25">
      <c r="B6701"/>
    </row>
    <row r="6702" spans="2:2" x14ac:dyDescent="0.25">
      <c r="B6702"/>
    </row>
    <row r="6703" spans="2:2" x14ac:dyDescent="0.25">
      <c r="B6703"/>
    </row>
    <row r="6704" spans="2:2" x14ac:dyDescent="0.25">
      <c r="B6704"/>
    </row>
    <row r="6705" spans="2:2" x14ac:dyDescent="0.25">
      <c r="B6705"/>
    </row>
    <row r="6706" spans="2:2" x14ac:dyDescent="0.25">
      <c r="B6706"/>
    </row>
    <row r="6707" spans="2:2" x14ac:dyDescent="0.25">
      <c r="B6707"/>
    </row>
    <row r="6708" spans="2:2" x14ac:dyDescent="0.25">
      <c r="B6708"/>
    </row>
    <row r="6709" spans="2:2" x14ac:dyDescent="0.25">
      <c r="B6709"/>
    </row>
    <row r="6710" spans="2:2" x14ac:dyDescent="0.25">
      <c r="B6710"/>
    </row>
    <row r="6711" spans="2:2" x14ac:dyDescent="0.25">
      <c r="B6711"/>
    </row>
    <row r="6712" spans="2:2" x14ac:dyDescent="0.25">
      <c r="B6712"/>
    </row>
    <row r="6713" spans="2:2" x14ac:dyDescent="0.25">
      <c r="B6713"/>
    </row>
    <row r="6714" spans="2:2" x14ac:dyDescent="0.25">
      <c r="B6714"/>
    </row>
    <row r="6715" spans="2:2" x14ac:dyDescent="0.25">
      <c r="B6715"/>
    </row>
    <row r="6716" spans="2:2" x14ac:dyDescent="0.25">
      <c r="B6716"/>
    </row>
    <row r="6717" spans="2:2" x14ac:dyDescent="0.25">
      <c r="B6717"/>
    </row>
    <row r="6718" spans="2:2" x14ac:dyDescent="0.25">
      <c r="B6718"/>
    </row>
    <row r="6719" spans="2:2" x14ac:dyDescent="0.25">
      <c r="B6719"/>
    </row>
    <row r="6720" spans="2:2" x14ac:dyDescent="0.25">
      <c r="B6720"/>
    </row>
    <row r="6721" spans="2:2" x14ac:dyDescent="0.25">
      <c r="B6721"/>
    </row>
    <row r="6722" spans="2:2" x14ac:dyDescent="0.25">
      <c r="B6722"/>
    </row>
    <row r="6723" spans="2:2" x14ac:dyDescent="0.25">
      <c r="B6723"/>
    </row>
    <row r="6724" spans="2:2" x14ac:dyDescent="0.25">
      <c r="B6724"/>
    </row>
    <row r="6725" spans="2:2" x14ac:dyDescent="0.25">
      <c r="B6725"/>
    </row>
    <row r="6726" spans="2:2" x14ac:dyDescent="0.25">
      <c r="B6726"/>
    </row>
    <row r="6727" spans="2:2" x14ac:dyDescent="0.25">
      <c r="B6727"/>
    </row>
    <row r="6728" spans="2:2" x14ac:dyDescent="0.25">
      <c r="B6728"/>
    </row>
    <row r="6729" spans="2:2" x14ac:dyDescent="0.25">
      <c r="B6729"/>
    </row>
    <row r="6730" spans="2:2" x14ac:dyDescent="0.25">
      <c r="B6730"/>
    </row>
    <row r="6731" spans="2:2" x14ac:dyDescent="0.25">
      <c r="B6731"/>
    </row>
    <row r="6732" spans="2:2" x14ac:dyDescent="0.25">
      <c r="B6732"/>
    </row>
    <row r="6733" spans="2:2" x14ac:dyDescent="0.25">
      <c r="B6733"/>
    </row>
    <row r="6734" spans="2:2" x14ac:dyDescent="0.25">
      <c r="B6734"/>
    </row>
    <row r="6735" spans="2:2" x14ac:dyDescent="0.25">
      <c r="B6735"/>
    </row>
    <row r="6736" spans="2:2" x14ac:dyDescent="0.25">
      <c r="B6736"/>
    </row>
    <row r="6737" spans="2:2" x14ac:dyDescent="0.25">
      <c r="B6737"/>
    </row>
    <row r="6738" spans="2:2" x14ac:dyDescent="0.25">
      <c r="B6738"/>
    </row>
    <row r="6739" spans="2:2" x14ac:dyDescent="0.25">
      <c r="B6739"/>
    </row>
    <row r="6740" spans="2:2" x14ac:dyDescent="0.25">
      <c r="B6740"/>
    </row>
    <row r="6741" spans="2:2" x14ac:dyDescent="0.25">
      <c r="B6741"/>
    </row>
    <row r="6742" spans="2:2" x14ac:dyDescent="0.25">
      <c r="B6742"/>
    </row>
    <row r="6743" spans="2:2" x14ac:dyDescent="0.25">
      <c r="B6743"/>
    </row>
    <row r="6744" spans="2:2" x14ac:dyDescent="0.25">
      <c r="B6744"/>
    </row>
    <row r="6745" spans="2:2" x14ac:dyDescent="0.25">
      <c r="B6745"/>
    </row>
    <row r="6746" spans="2:2" x14ac:dyDescent="0.25">
      <c r="B6746"/>
    </row>
    <row r="6747" spans="2:2" x14ac:dyDescent="0.25">
      <c r="B6747"/>
    </row>
    <row r="6748" spans="2:2" x14ac:dyDescent="0.25">
      <c r="B6748"/>
    </row>
    <row r="6749" spans="2:2" x14ac:dyDescent="0.25">
      <c r="B6749"/>
    </row>
    <row r="6750" spans="2:2" x14ac:dyDescent="0.25">
      <c r="B6750"/>
    </row>
    <row r="6751" spans="2:2" x14ac:dyDescent="0.25">
      <c r="B6751"/>
    </row>
    <row r="6752" spans="2:2" x14ac:dyDescent="0.25">
      <c r="B6752"/>
    </row>
    <row r="6753" spans="2:2" x14ac:dyDescent="0.25">
      <c r="B6753"/>
    </row>
    <row r="6754" spans="2:2" x14ac:dyDescent="0.25">
      <c r="B6754"/>
    </row>
    <row r="6755" spans="2:2" x14ac:dyDescent="0.25">
      <c r="B6755"/>
    </row>
    <row r="6756" spans="2:2" x14ac:dyDescent="0.25">
      <c r="B6756"/>
    </row>
    <row r="6757" spans="2:2" x14ac:dyDescent="0.25">
      <c r="B6757"/>
    </row>
    <row r="6758" spans="2:2" x14ac:dyDescent="0.25">
      <c r="B6758"/>
    </row>
    <row r="6759" spans="2:2" x14ac:dyDescent="0.25">
      <c r="B6759"/>
    </row>
    <row r="6760" spans="2:2" x14ac:dyDescent="0.25">
      <c r="B6760"/>
    </row>
    <row r="6761" spans="2:2" x14ac:dyDescent="0.25">
      <c r="B6761"/>
    </row>
    <row r="6762" spans="2:2" x14ac:dyDescent="0.25">
      <c r="B6762"/>
    </row>
    <row r="6763" spans="2:2" x14ac:dyDescent="0.25">
      <c r="B6763"/>
    </row>
    <row r="6764" spans="2:2" x14ac:dyDescent="0.25">
      <c r="B6764"/>
    </row>
    <row r="6765" spans="2:2" x14ac:dyDescent="0.25">
      <c r="B6765"/>
    </row>
    <row r="6766" spans="2:2" x14ac:dyDescent="0.25">
      <c r="B6766"/>
    </row>
    <row r="6767" spans="2:2" x14ac:dyDescent="0.25">
      <c r="B6767"/>
    </row>
    <row r="6768" spans="2:2" x14ac:dyDescent="0.25">
      <c r="B6768"/>
    </row>
    <row r="6769" spans="2:2" x14ac:dyDescent="0.25">
      <c r="B6769"/>
    </row>
    <row r="6770" spans="2:2" x14ac:dyDescent="0.25">
      <c r="B6770"/>
    </row>
    <row r="6771" spans="2:2" x14ac:dyDescent="0.25">
      <c r="B6771"/>
    </row>
    <row r="6772" spans="2:2" x14ac:dyDescent="0.25">
      <c r="B6772"/>
    </row>
    <row r="6773" spans="2:2" x14ac:dyDescent="0.25">
      <c r="B6773"/>
    </row>
    <row r="6774" spans="2:2" x14ac:dyDescent="0.25">
      <c r="B6774"/>
    </row>
    <row r="6775" spans="2:2" x14ac:dyDescent="0.25">
      <c r="B6775"/>
    </row>
    <row r="6776" spans="2:2" x14ac:dyDescent="0.25">
      <c r="B6776"/>
    </row>
    <row r="6777" spans="2:2" x14ac:dyDescent="0.25">
      <c r="B6777"/>
    </row>
    <row r="6778" spans="2:2" x14ac:dyDescent="0.25">
      <c r="B6778"/>
    </row>
    <row r="6779" spans="2:2" x14ac:dyDescent="0.25">
      <c r="B6779"/>
    </row>
    <row r="6780" spans="2:2" x14ac:dyDescent="0.25">
      <c r="B6780"/>
    </row>
    <row r="6781" spans="2:2" x14ac:dyDescent="0.25">
      <c r="B6781"/>
    </row>
    <row r="6782" spans="2:2" x14ac:dyDescent="0.25">
      <c r="B6782"/>
    </row>
    <row r="6783" spans="2:2" x14ac:dyDescent="0.25">
      <c r="B6783"/>
    </row>
    <row r="6784" spans="2:2" x14ac:dyDescent="0.25">
      <c r="B6784"/>
    </row>
    <row r="6785" spans="2:2" x14ac:dyDescent="0.25">
      <c r="B6785"/>
    </row>
    <row r="6786" spans="2:2" x14ac:dyDescent="0.25">
      <c r="B6786"/>
    </row>
    <row r="6787" spans="2:2" x14ac:dyDescent="0.25">
      <c r="B6787"/>
    </row>
    <row r="6788" spans="2:2" x14ac:dyDescent="0.25">
      <c r="B6788"/>
    </row>
    <row r="6789" spans="2:2" x14ac:dyDescent="0.25">
      <c r="B6789"/>
    </row>
    <row r="6790" spans="2:2" x14ac:dyDescent="0.25">
      <c r="B6790"/>
    </row>
    <row r="6791" spans="2:2" x14ac:dyDescent="0.25">
      <c r="B6791"/>
    </row>
    <row r="6792" spans="2:2" x14ac:dyDescent="0.25">
      <c r="B6792"/>
    </row>
    <row r="6793" spans="2:2" x14ac:dyDescent="0.25">
      <c r="B6793"/>
    </row>
    <row r="6794" spans="2:2" x14ac:dyDescent="0.25">
      <c r="B6794"/>
    </row>
    <row r="6795" spans="2:2" x14ac:dyDescent="0.25">
      <c r="B6795"/>
    </row>
    <row r="6796" spans="2:2" x14ac:dyDescent="0.25">
      <c r="B6796"/>
    </row>
    <row r="6797" spans="2:2" x14ac:dyDescent="0.25">
      <c r="B6797"/>
    </row>
    <row r="6798" spans="2:2" x14ac:dyDescent="0.25">
      <c r="B6798"/>
    </row>
    <row r="6799" spans="2:2" x14ac:dyDescent="0.25">
      <c r="B6799"/>
    </row>
    <row r="6800" spans="2:2" x14ac:dyDescent="0.25">
      <c r="B6800"/>
    </row>
    <row r="6801" spans="2:2" x14ac:dyDescent="0.25">
      <c r="B6801"/>
    </row>
    <row r="6802" spans="2:2" x14ac:dyDescent="0.25">
      <c r="B6802"/>
    </row>
    <row r="6803" spans="2:2" x14ac:dyDescent="0.25">
      <c r="B6803"/>
    </row>
    <row r="6804" spans="2:2" x14ac:dyDescent="0.25">
      <c r="B6804"/>
    </row>
    <row r="6805" spans="2:2" x14ac:dyDescent="0.25">
      <c r="B6805"/>
    </row>
    <row r="6806" spans="2:2" x14ac:dyDescent="0.25">
      <c r="B6806"/>
    </row>
    <row r="6807" spans="2:2" x14ac:dyDescent="0.25">
      <c r="B6807"/>
    </row>
    <row r="6808" spans="2:2" x14ac:dyDescent="0.25">
      <c r="B6808"/>
    </row>
    <row r="6809" spans="2:2" x14ac:dyDescent="0.25">
      <c r="B6809"/>
    </row>
    <row r="6810" spans="2:2" x14ac:dyDescent="0.25">
      <c r="B6810"/>
    </row>
    <row r="6811" spans="2:2" x14ac:dyDescent="0.25">
      <c r="B6811"/>
    </row>
    <row r="6812" spans="2:2" x14ac:dyDescent="0.25">
      <c r="B6812"/>
    </row>
    <row r="6813" spans="2:2" x14ac:dyDescent="0.25">
      <c r="B6813"/>
    </row>
    <row r="6814" spans="2:2" x14ac:dyDescent="0.25">
      <c r="B6814"/>
    </row>
    <row r="6815" spans="2:2" x14ac:dyDescent="0.25">
      <c r="B6815"/>
    </row>
    <row r="6816" spans="2:2" x14ac:dyDescent="0.25">
      <c r="B6816"/>
    </row>
    <row r="6817" spans="2:2" x14ac:dyDescent="0.25">
      <c r="B6817"/>
    </row>
    <row r="6818" spans="2:2" x14ac:dyDescent="0.25">
      <c r="B6818"/>
    </row>
    <row r="6819" spans="2:2" x14ac:dyDescent="0.25">
      <c r="B6819"/>
    </row>
    <row r="6820" spans="2:2" x14ac:dyDescent="0.25">
      <c r="B6820"/>
    </row>
    <row r="6821" spans="2:2" x14ac:dyDescent="0.25">
      <c r="B6821"/>
    </row>
    <row r="6822" spans="2:2" x14ac:dyDescent="0.25">
      <c r="B6822"/>
    </row>
    <row r="6823" spans="2:2" x14ac:dyDescent="0.25">
      <c r="B6823"/>
    </row>
    <row r="6824" spans="2:2" x14ac:dyDescent="0.25">
      <c r="B6824"/>
    </row>
    <row r="6825" spans="2:2" x14ac:dyDescent="0.25">
      <c r="B6825"/>
    </row>
    <row r="6826" spans="2:2" x14ac:dyDescent="0.25">
      <c r="B6826"/>
    </row>
    <row r="6827" spans="2:2" x14ac:dyDescent="0.25">
      <c r="B6827"/>
    </row>
    <row r="6828" spans="2:2" x14ac:dyDescent="0.25">
      <c r="B6828"/>
    </row>
    <row r="6829" spans="2:2" x14ac:dyDescent="0.25">
      <c r="B6829"/>
    </row>
    <row r="6830" spans="2:2" x14ac:dyDescent="0.25">
      <c r="B6830"/>
    </row>
    <row r="6831" spans="2:2" x14ac:dyDescent="0.25">
      <c r="B6831"/>
    </row>
    <row r="6832" spans="2:2" x14ac:dyDescent="0.25">
      <c r="B6832"/>
    </row>
    <row r="6833" spans="2:2" x14ac:dyDescent="0.25">
      <c r="B6833"/>
    </row>
    <row r="6834" spans="2:2" x14ac:dyDescent="0.25">
      <c r="B6834"/>
    </row>
    <row r="6835" spans="2:2" x14ac:dyDescent="0.25">
      <c r="B6835"/>
    </row>
    <row r="6836" spans="2:2" x14ac:dyDescent="0.25">
      <c r="B6836"/>
    </row>
    <row r="6837" spans="2:2" x14ac:dyDescent="0.25">
      <c r="B6837"/>
    </row>
    <row r="6838" spans="2:2" x14ac:dyDescent="0.25">
      <c r="B6838"/>
    </row>
    <row r="6839" spans="2:2" x14ac:dyDescent="0.25">
      <c r="B6839"/>
    </row>
    <row r="6840" spans="2:2" x14ac:dyDescent="0.25">
      <c r="B6840"/>
    </row>
    <row r="6841" spans="2:2" x14ac:dyDescent="0.25">
      <c r="B6841"/>
    </row>
    <row r="6842" spans="2:2" x14ac:dyDescent="0.25">
      <c r="B6842"/>
    </row>
    <row r="6843" spans="2:2" x14ac:dyDescent="0.25">
      <c r="B6843"/>
    </row>
    <row r="6844" spans="2:2" x14ac:dyDescent="0.25">
      <c r="B6844"/>
    </row>
    <row r="6845" spans="2:2" x14ac:dyDescent="0.25">
      <c r="B6845"/>
    </row>
    <row r="6846" spans="2:2" x14ac:dyDescent="0.25">
      <c r="B6846"/>
    </row>
    <row r="6847" spans="2:2" x14ac:dyDescent="0.25">
      <c r="B6847"/>
    </row>
    <row r="6848" spans="2:2" x14ac:dyDescent="0.25">
      <c r="B6848"/>
    </row>
    <row r="6849" spans="2:2" x14ac:dyDescent="0.25">
      <c r="B6849"/>
    </row>
    <row r="6850" spans="2:2" x14ac:dyDescent="0.25">
      <c r="B6850"/>
    </row>
    <row r="6851" spans="2:2" x14ac:dyDescent="0.25">
      <c r="B6851"/>
    </row>
    <row r="6852" spans="2:2" x14ac:dyDescent="0.25">
      <c r="B6852"/>
    </row>
    <row r="6853" spans="2:2" x14ac:dyDescent="0.25">
      <c r="B6853"/>
    </row>
    <row r="6854" spans="2:2" x14ac:dyDescent="0.25">
      <c r="B6854"/>
    </row>
    <row r="6855" spans="2:2" x14ac:dyDescent="0.25">
      <c r="B6855"/>
    </row>
    <row r="6856" spans="2:2" x14ac:dyDescent="0.25">
      <c r="B6856"/>
    </row>
    <row r="6857" spans="2:2" x14ac:dyDescent="0.25">
      <c r="B6857"/>
    </row>
    <row r="6858" spans="2:2" x14ac:dyDescent="0.25">
      <c r="B6858"/>
    </row>
    <row r="6859" spans="2:2" x14ac:dyDescent="0.25">
      <c r="B6859"/>
    </row>
    <row r="6860" spans="2:2" x14ac:dyDescent="0.25">
      <c r="B6860"/>
    </row>
    <row r="6861" spans="2:2" x14ac:dyDescent="0.25">
      <c r="B6861"/>
    </row>
    <row r="6862" spans="2:2" x14ac:dyDescent="0.25">
      <c r="B6862"/>
    </row>
    <row r="6863" spans="2:2" x14ac:dyDescent="0.25">
      <c r="B6863"/>
    </row>
    <row r="6864" spans="2:2" x14ac:dyDescent="0.25">
      <c r="B6864"/>
    </row>
    <row r="6865" spans="2:2" x14ac:dyDescent="0.25">
      <c r="B6865"/>
    </row>
    <row r="6866" spans="2:2" x14ac:dyDescent="0.25">
      <c r="B6866"/>
    </row>
    <row r="6867" spans="2:2" x14ac:dyDescent="0.25">
      <c r="B6867"/>
    </row>
    <row r="6868" spans="2:2" x14ac:dyDescent="0.25">
      <c r="B6868"/>
    </row>
    <row r="6869" spans="2:2" x14ac:dyDescent="0.25">
      <c r="B6869"/>
    </row>
    <row r="6870" spans="2:2" x14ac:dyDescent="0.25">
      <c r="B6870"/>
    </row>
    <row r="6871" spans="2:2" x14ac:dyDescent="0.25">
      <c r="B6871"/>
    </row>
    <row r="6872" spans="2:2" x14ac:dyDescent="0.25">
      <c r="B6872"/>
    </row>
    <row r="6873" spans="2:2" x14ac:dyDescent="0.25">
      <c r="B6873"/>
    </row>
    <row r="6874" spans="2:2" x14ac:dyDescent="0.25">
      <c r="B6874"/>
    </row>
    <row r="6875" spans="2:2" x14ac:dyDescent="0.25">
      <c r="B6875"/>
    </row>
    <row r="6876" spans="2:2" x14ac:dyDescent="0.25">
      <c r="B6876"/>
    </row>
    <row r="6877" spans="2:2" x14ac:dyDescent="0.25">
      <c r="B6877"/>
    </row>
    <row r="6878" spans="2:2" x14ac:dyDescent="0.25">
      <c r="B6878"/>
    </row>
    <row r="6879" spans="2:2" x14ac:dyDescent="0.25">
      <c r="B6879"/>
    </row>
    <row r="6880" spans="2:2" x14ac:dyDescent="0.25">
      <c r="B6880"/>
    </row>
    <row r="6881" spans="2:2" x14ac:dyDescent="0.25">
      <c r="B6881"/>
    </row>
    <row r="6882" spans="2:2" x14ac:dyDescent="0.25">
      <c r="B6882"/>
    </row>
    <row r="6883" spans="2:2" x14ac:dyDescent="0.25">
      <c r="B6883"/>
    </row>
    <row r="6884" spans="2:2" x14ac:dyDescent="0.25">
      <c r="B6884"/>
    </row>
    <row r="6885" spans="2:2" x14ac:dyDescent="0.25">
      <c r="B6885"/>
    </row>
    <row r="6886" spans="2:2" x14ac:dyDescent="0.25">
      <c r="B6886"/>
    </row>
    <row r="6887" spans="2:2" x14ac:dyDescent="0.25">
      <c r="B6887"/>
    </row>
    <row r="6888" spans="2:2" x14ac:dyDescent="0.25">
      <c r="B6888"/>
    </row>
    <row r="6889" spans="2:2" x14ac:dyDescent="0.25">
      <c r="B6889"/>
    </row>
    <row r="6890" spans="2:2" x14ac:dyDescent="0.25">
      <c r="B6890"/>
    </row>
    <row r="6891" spans="2:2" x14ac:dyDescent="0.25">
      <c r="B6891"/>
    </row>
    <row r="6892" spans="2:2" x14ac:dyDescent="0.25">
      <c r="B6892"/>
    </row>
    <row r="6893" spans="2:2" x14ac:dyDescent="0.25">
      <c r="B6893"/>
    </row>
    <row r="6894" spans="2:2" x14ac:dyDescent="0.25">
      <c r="B6894"/>
    </row>
    <row r="6895" spans="2:2" x14ac:dyDescent="0.25">
      <c r="B6895"/>
    </row>
    <row r="6896" spans="2:2" x14ac:dyDescent="0.25">
      <c r="B6896"/>
    </row>
    <row r="6897" spans="2:2" x14ac:dyDescent="0.25">
      <c r="B6897"/>
    </row>
    <row r="6898" spans="2:2" x14ac:dyDescent="0.25">
      <c r="B6898"/>
    </row>
    <row r="6899" spans="2:2" x14ac:dyDescent="0.25">
      <c r="B6899"/>
    </row>
    <row r="6900" spans="2:2" x14ac:dyDescent="0.25">
      <c r="B6900"/>
    </row>
    <row r="6901" spans="2:2" x14ac:dyDescent="0.25">
      <c r="B6901"/>
    </row>
    <row r="6902" spans="2:2" x14ac:dyDescent="0.25">
      <c r="B6902"/>
    </row>
    <row r="6903" spans="2:2" x14ac:dyDescent="0.25">
      <c r="B6903"/>
    </row>
    <row r="6904" spans="2:2" x14ac:dyDescent="0.25">
      <c r="B6904"/>
    </row>
    <row r="6905" spans="2:2" x14ac:dyDescent="0.25">
      <c r="B6905"/>
    </row>
    <row r="6906" spans="2:2" x14ac:dyDescent="0.25">
      <c r="B6906"/>
    </row>
    <row r="6907" spans="2:2" x14ac:dyDescent="0.25">
      <c r="B6907"/>
    </row>
    <row r="6908" spans="2:2" x14ac:dyDescent="0.25">
      <c r="B6908"/>
    </row>
    <row r="6909" spans="2:2" x14ac:dyDescent="0.25">
      <c r="B6909"/>
    </row>
    <row r="6910" spans="2:2" x14ac:dyDescent="0.25">
      <c r="B6910"/>
    </row>
    <row r="6911" spans="2:2" x14ac:dyDescent="0.25">
      <c r="B6911"/>
    </row>
    <row r="6912" spans="2:2" x14ac:dyDescent="0.25">
      <c r="B6912"/>
    </row>
    <row r="6913" spans="2:2" x14ac:dyDescent="0.25">
      <c r="B6913"/>
    </row>
    <row r="6914" spans="2:2" x14ac:dyDescent="0.25">
      <c r="B6914"/>
    </row>
    <row r="6915" spans="2:2" x14ac:dyDescent="0.25">
      <c r="B6915"/>
    </row>
    <row r="6916" spans="2:2" x14ac:dyDescent="0.25">
      <c r="B6916"/>
    </row>
    <row r="6917" spans="2:2" x14ac:dyDescent="0.25">
      <c r="B6917"/>
    </row>
    <row r="6918" spans="2:2" x14ac:dyDescent="0.25">
      <c r="B6918"/>
    </row>
    <row r="6919" spans="2:2" x14ac:dyDescent="0.25">
      <c r="B6919"/>
    </row>
    <row r="6920" spans="2:2" x14ac:dyDescent="0.25">
      <c r="B6920"/>
    </row>
    <row r="6921" spans="2:2" x14ac:dyDescent="0.25">
      <c r="B6921"/>
    </row>
    <row r="6922" spans="2:2" x14ac:dyDescent="0.25">
      <c r="B6922"/>
    </row>
    <row r="6923" spans="2:2" x14ac:dyDescent="0.25">
      <c r="B6923"/>
    </row>
    <row r="6924" spans="2:2" x14ac:dyDescent="0.25">
      <c r="B6924"/>
    </row>
    <row r="6925" spans="2:2" x14ac:dyDescent="0.25">
      <c r="B6925"/>
    </row>
    <row r="6926" spans="2:2" x14ac:dyDescent="0.25">
      <c r="B6926"/>
    </row>
    <row r="6927" spans="2:2" x14ac:dyDescent="0.25">
      <c r="B6927"/>
    </row>
    <row r="6928" spans="2:2" x14ac:dyDescent="0.25">
      <c r="B6928"/>
    </row>
    <row r="6929" spans="2:2" x14ac:dyDescent="0.25">
      <c r="B6929"/>
    </row>
    <row r="6930" spans="2:2" x14ac:dyDescent="0.25">
      <c r="B6930"/>
    </row>
    <row r="6931" spans="2:2" x14ac:dyDescent="0.25">
      <c r="B6931"/>
    </row>
    <row r="6932" spans="2:2" x14ac:dyDescent="0.25">
      <c r="B6932"/>
    </row>
    <row r="6933" spans="2:2" x14ac:dyDescent="0.25">
      <c r="B6933"/>
    </row>
    <row r="6934" spans="2:2" x14ac:dyDescent="0.25">
      <c r="B6934"/>
    </row>
    <row r="6935" spans="2:2" x14ac:dyDescent="0.25">
      <c r="B6935"/>
    </row>
    <row r="6936" spans="2:2" x14ac:dyDescent="0.25">
      <c r="B6936"/>
    </row>
    <row r="6937" spans="2:2" x14ac:dyDescent="0.25">
      <c r="B6937"/>
    </row>
    <row r="6938" spans="2:2" x14ac:dyDescent="0.25">
      <c r="B6938"/>
    </row>
    <row r="6939" spans="2:2" x14ac:dyDescent="0.25">
      <c r="B6939"/>
    </row>
    <row r="6940" spans="2:2" x14ac:dyDescent="0.25">
      <c r="B6940"/>
    </row>
    <row r="6941" spans="2:2" x14ac:dyDescent="0.25">
      <c r="B6941"/>
    </row>
    <row r="6942" spans="2:2" x14ac:dyDescent="0.25">
      <c r="B6942"/>
    </row>
    <row r="6943" spans="2:2" x14ac:dyDescent="0.25">
      <c r="B6943"/>
    </row>
    <row r="6944" spans="2:2" x14ac:dyDescent="0.25">
      <c r="B6944"/>
    </row>
    <row r="6945" spans="2:2" x14ac:dyDescent="0.25">
      <c r="B6945"/>
    </row>
    <row r="6946" spans="2:2" x14ac:dyDescent="0.25">
      <c r="B6946"/>
    </row>
    <row r="6947" spans="2:2" x14ac:dyDescent="0.25">
      <c r="B6947"/>
    </row>
    <row r="6948" spans="2:2" x14ac:dyDescent="0.25">
      <c r="B6948"/>
    </row>
    <row r="6949" spans="2:2" x14ac:dyDescent="0.25">
      <c r="B6949"/>
    </row>
    <row r="6950" spans="2:2" x14ac:dyDescent="0.25">
      <c r="B6950"/>
    </row>
    <row r="6951" spans="2:2" x14ac:dyDescent="0.25">
      <c r="B6951"/>
    </row>
    <row r="6952" spans="2:2" x14ac:dyDescent="0.25">
      <c r="B6952"/>
    </row>
    <row r="6953" spans="2:2" x14ac:dyDescent="0.25">
      <c r="B6953"/>
    </row>
    <row r="6954" spans="2:2" x14ac:dyDescent="0.25">
      <c r="B6954"/>
    </row>
    <row r="6955" spans="2:2" x14ac:dyDescent="0.25">
      <c r="B6955"/>
    </row>
    <row r="6956" spans="2:2" x14ac:dyDescent="0.25">
      <c r="B6956"/>
    </row>
    <row r="6957" spans="2:2" x14ac:dyDescent="0.25">
      <c r="B6957"/>
    </row>
    <row r="6958" spans="2:2" x14ac:dyDescent="0.25">
      <c r="B6958"/>
    </row>
    <row r="6959" spans="2:2" x14ac:dyDescent="0.25">
      <c r="B6959"/>
    </row>
    <row r="6960" spans="2:2" x14ac:dyDescent="0.25">
      <c r="B6960"/>
    </row>
    <row r="6961" spans="2:2" x14ac:dyDescent="0.25">
      <c r="B6961"/>
    </row>
    <row r="6962" spans="2:2" x14ac:dyDescent="0.25">
      <c r="B6962"/>
    </row>
    <row r="6963" spans="2:2" x14ac:dyDescent="0.25">
      <c r="B6963"/>
    </row>
    <row r="6964" spans="2:2" x14ac:dyDescent="0.25">
      <c r="B6964"/>
    </row>
    <row r="6965" spans="2:2" x14ac:dyDescent="0.25">
      <c r="B6965"/>
    </row>
    <row r="6966" spans="2:2" x14ac:dyDescent="0.25">
      <c r="B6966"/>
    </row>
    <row r="6967" spans="2:2" x14ac:dyDescent="0.25">
      <c r="B6967"/>
    </row>
    <row r="6968" spans="2:2" x14ac:dyDescent="0.25">
      <c r="B6968"/>
    </row>
    <row r="6969" spans="2:2" x14ac:dyDescent="0.25">
      <c r="B6969"/>
    </row>
    <row r="6970" spans="2:2" x14ac:dyDescent="0.25">
      <c r="B6970"/>
    </row>
    <row r="6971" spans="2:2" x14ac:dyDescent="0.25">
      <c r="B6971"/>
    </row>
    <row r="6972" spans="2:2" x14ac:dyDescent="0.25">
      <c r="B6972"/>
    </row>
    <row r="6973" spans="2:2" x14ac:dyDescent="0.25">
      <c r="B6973"/>
    </row>
    <row r="6974" spans="2:2" x14ac:dyDescent="0.25">
      <c r="B6974"/>
    </row>
    <row r="6975" spans="2:2" x14ac:dyDescent="0.25">
      <c r="B6975"/>
    </row>
    <row r="6976" spans="2:2" x14ac:dyDescent="0.25">
      <c r="B6976"/>
    </row>
    <row r="6977" spans="2:2" x14ac:dyDescent="0.25">
      <c r="B6977"/>
    </row>
    <row r="6978" spans="2:2" x14ac:dyDescent="0.25">
      <c r="B6978"/>
    </row>
    <row r="6979" spans="2:2" x14ac:dyDescent="0.25">
      <c r="B6979"/>
    </row>
    <row r="6980" spans="2:2" x14ac:dyDescent="0.25">
      <c r="B6980"/>
    </row>
    <row r="6981" spans="2:2" x14ac:dyDescent="0.25">
      <c r="B6981"/>
    </row>
    <row r="6982" spans="2:2" x14ac:dyDescent="0.25">
      <c r="B6982"/>
    </row>
    <row r="6983" spans="2:2" x14ac:dyDescent="0.25">
      <c r="B6983"/>
    </row>
    <row r="6984" spans="2:2" x14ac:dyDescent="0.25">
      <c r="B6984"/>
    </row>
    <row r="6985" spans="2:2" x14ac:dyDescent="0.25">
      <c r="B6985"/>
    </row>
    <row r="6986" spans="2:2" x14ac:dyDescent="0.25">
      <c r="B6986"/>
    </row>
    <row r="6987" spans="2:2" x14ac:dyDescent="0.25">
      <c r="B6987"/>
    </row>
    <row r="6988" spans="2:2" x14ac:dyDescent="0.25">
      <c r="B6988"/>
    </row>
    <row r="6989" spans="2:2" x14ac:dyDescent="0.25">
      <c r="B6989"/>
    </row>
    <row r="6990" spans="2:2" x14ac:dyDescent="0.25">
      <c r="B6990"/>
    </row>
    <row r="6991" spans="2:2" x14ac:dyDescent="0.25">
      <c r="B6991"/>
    </row>
    <row r="6992" spans="2:2" x14ac:dyDescent="0.25">
      <c r="B6992"/>
    </row>
    <row r="6993" spans="2:2" x14ac:dyDescent="0.25">
      <c r="B6993"/>
    </row>
    <row r="6994" spans="2:2" x14ac:dyDescent="0.25">
      <c r="B6994"/>
    </row>
    <row r="6995" spans="2:2" x14ac:dyDescent="0.25">
      <c r="B6995"/>
    </row>
    <row r="6996" spans="2:2" x14ac:dyDescent="0.25">
      <c r="B6996"/>
    </row>
    <row r="6997" spans="2:2" x14ac:dyDescent="0.25">
      <c r="B6997"/>
    </row>
    <row r="6998" spans="2:2" x14ac:dyDescent="0.25">
      <c r="B6998"/>
    </row>
    <row r="6999" spans="2:2" x14ac:dyDescent="0.25">
      <c r="B6999"/>
    </row>
    <row r="7000" spans="2:2" x14ac:dyDescent="0.25">
      <c r="B7000"/>
    </row>
    <row r="7001" spans="2:2" x14ac:dyDescent="0.25">
      <c r="B7001"/>
    </row>
    <row r="7002" spans="2:2" x14ac:dyDescent="0.25">
      <c r="B7002"/>
    </row>
    <row r="7003" spans="2:2" x14ac:dyDescent="0.25">
      <c r="B7003"/>
    </row>
    <row r="7004" spans="2:2" x14ac:dyDescent="0.25">
      <c r="B7004"/>
    </row>
    <row r="7005" spans="2:2" x14ac:dyDescent="0.25">
      <c r="B7005"/>
    </row>
    <row r="7006" spans="2:2" x14ac:dyDescent="0.25">
      <c r="B7006"/>
    </row>
    <row r="7007" spans="2:2" x14ac:dyDescent="0.25">
      <c r="B7007"/>
    </row>
    <row r="7008" spans="2:2" x14ac:dyDescent="0.25">
      <c r="B7008"/>
    </row>
    <row r="7009" spans="2:2" x14ac:dyDescent="0.25">
      <c r="B7009"/>
    </row>
    <row r="7010" spans="2:2" x14ac:dyDescent="0.25">
      <c r="B7010"/>
    </row>
    <row r="7011" spans="2:2" x14ac:dyDescent="0.25">
      <c r="B7011"/>
    </row>
    <row r="7012" spans="2:2" x14ac:dyDescent="0.25">
      <c r="B7012"/>
    </row>
    <row r="7013" spans="2:2" x14ac:dyDescent="0.25">
      <c r="B7013"/>
    </row>
    <row r="7014" spans="2:2" x14ac:dyDescent="0.25">
      <c r="B7014"/>
    </row>
    <row r="7015" spans="2:2" x14ac:dyDescent="0.25">
      <c r="B7015"/>
    </row>
    <row r="7016" spans="2:2" x14ac:dyDescent="0.25">
      <c r="B7016"/>
    </row>
    <row r="7017" spans="2:2" x14ac:dyDescent="0.25">
      <c r="B7017"/>
    </row>
    <row r="7018" spans="2:2" x14ac:dyDescent="0.25">
      <c r="B7018"/>
    </row>
    <row r="7019" spans="2:2" x14ac:dyDescent="0.25">
      <c r="B7019"/>
    </row>
    <row r="7020" spans="2:2" x14ac:dyDescent="0.25">
      <c r="B7020"/>
    </row>
    <row r="7021" spans="2:2" x14ac:dyDescent="0.25">
      <c r="B7021"/>
    </row>
    <row r="7022" spans="2:2" x14ac:dyDescent="0.25">
      <c r="B7022"/>
    </row>
    <row r="7023" spans="2:2" x14ac:dyDescent="0.25">
      <c r="B7023"/>
    </row>
    <row r="7024" spans="2:2" x14ac:dyDescent="0.25">
      <c r="B7024"/>
    </row>
    <row r="7025" spans="2:2" x14ac:dyDescent="0.25">
      <c r="B7025"/>
    </row>
    <row r="7026" spans="2:2" x14ac:dyDescent="0.25">
      <c r="B7026"/>
    </row>
    <row r="7027" spans="2:2" x14ac:dyDescent="0.25">
      <c r="B7027"/>
    </row>
    <row r="7028" spans="2:2" x14ac:dyDescent="0.25">
      <c r="B7028"/>
    </row>
    <row r="7029" spans="2:2" x14ac:dyDescent="0.25">
      <c r="B7029"/>
    </row>
    <row r="7030" spans="2:2" x14ac:dyDescent="0.25">
      <c r="B7030"/>
    </row>
    <row r="7031" spans="2:2" x14ac:dyDescent="0.25">
      <c r="B7031"/>
    </row>
    <row r="7032" spans="2:2" x14ac:dyDescent="0.25">
      <c r="B7032"/>
    </row>
    <row r="7033" spans="2:2" x14ac:dyDescent="0.25">
      <c r="B7033"/>
    </row>
    <row r="7034" spans="2:2" x14ac:dyDescent="0.25">
      <c r="B7034"/>
    </row>
    <row r="7035" spans="2:2" x14ac:dyDescent="0.25">
      <c r="B7035"/>
    </row>
    <row r="7036" spans="2:2" x14ac:dyDescent="0.25">
      <c r="B7036"/>
    </row>
    <row r="7037" spans="2:2" x14ac:dyDescent="0.25">
      <c r="B7037"/>
    </row>
    <row r="7038" spans="2:2" x14ac:dyDescent="0.25">
      <c r="B7038"/>
    </row>
    <row r="7039" spans="2:2" x14ac:dyDescent="0.25">
      <c r="B7039"/>
    </row>
    <row r="7040" spans="2:2" x14ac:dyDescent="0.25">
      <c r="B7040"/>
    </row>
    <row r="7041" spans="2:2" x14ac:dyDescent="0.25">
      <c r="B7041"/>
    </row>
    <row r="7042" spans="2:2" x14ac:dyDescent="0.25">
      <c r="B7042"/>
    </row>
    <row r="7043" spans="2:2" x14ac:dyDescent="0.25">
      <c r="B7043"/>
    </row>
    <row r="7044" spans="2:2" x14ac:dyDescent="0.25">
      <c r="B7044"/>
    </row>
    <row r="7045" spans="2:2" x14ac:dyDescent="0.25">
      <c r="B7045"/>
    </row>
    <row r="7046" spans="2:2" x14ac:dyDescent="0.25">
      <c r="B7046"/>
    </row>
    <row r="7047" spans="2:2" x14ac:dyDescent="0.25">
      <c r="B7047"/>
    </row>
    <row r="7048" spans="2:2" x14ac:dyDescent="0.25">
      <c r="B7048"/>
    </row>
    <row r="7049" spans="2:2" x14ac:dyDescent="0.25">
      <c r="B7049"/>
    </row>
    <row r="7050" spans="2:2" x14ac:dyDescent="0.25">
      <c r="B7050"/>
    </row>
    <row r="7051" spans="2:2" x14ac:dyDescent="0.25">
      <c r="B7051"/>
    </row>
    <row r="7052" spans="2:2" x14ac:dyDescent="0.25">
      <c r="B7052"/>
    </row>
    <row r="7053" spans="2:2" x14ac:dyDescent="0.25">
      <c r="B7053"/>
    </row>
    <row r="7054" spans="2:2" x14ac:dyDescent="0.25">
      <c r="B7054"/>
    </row>
    <row r="7055" spans="2:2" x14ac:dyDescent="0.25">
      <c r="B7055"/>
    </row>
    <row r="7056" spans="2:2" x14ac:dyDescent="0.25">
      <c r="B7056"/>
    </row>
    <row r="7057" spans="2:2" x14ac:dyDescent="0.25">
      <c r="B7057"/>
    </row>
    <row r="7058" spans="2:2" x14ac:dyDescent="0.25">
      <c r="B7058"/>
    </row>
    <row r="7059" spans="2:2" x14ac:dyDescent="0.25">
      <c r="B7059"/>
    </row>
    <row r="7060" spans="2:2" x14ac:dyDescent="0.25">
      <c r="B7060"/>
    </row>
    <row r="7061" spans="2:2" x14ac:dyDescent="0.25">
      <c r="B7061"/>
    </row>
    <row r="7062" spans="2:2" x14ac:dyDescent="0.25">
      <c r="B7062"/>
    </row>
    <row r="7063" spans="2:2" x14ac:dyDescent="0.25">
      <c r="B7063"/>
    </row>
    <row r="7064" spans="2:2" x14ac:dyDescent="0.25">
      <c r="B7064"/>
    </row>
    <row r="7065" spans="2:2" x14ac:dyDescent="0.25">
      <c r="B7065"/>
    </row>
    <row r="7066" spans="2:2" x14ac:dyDescent="0.25">
      <c r="B7066"/>
    </row>
    <row r="7067" spans="2:2" x14ac:dyDescent="0.25">
      <c r="B7067"/>
    </row>
    <row r="7068" spans="2:2" x14ac:dyDescent="0.25">
      <c r="B7068"/>
    </row>
    <row r="7069" spans="2:2" x14ac:dyDescent="0.25">
      <c r="B7069"/>
    </row>
    <row r="7070" spans="2:2" x14ac:dyDescent="0.25">
      <c r="B7070"/>
    </row>
    <row r="7071" spans="2:2" x14ac:dyDescent="0.25">
      <c r="B7071"/>
    </row>
    <row r="7072" spans="2:2" x14ac:dyDescent="0.25">
      <c r="B7072"/>
    </row>
    <row r="7073" spans="2:2" x14ac:dyDescent="0.25">
      <c r="B7073"/>
    </row>
    <row r="7074" spans="2:2" x14ac:dyDescent="0.25">
      <c r="B7074"/>
    </row>
    <row r="7075" spans="2:2" x14ac:dyDescent="0.25">
      <c r="B7075"/>
    </row>
    <row r="7076" spans="2:2" x14ac:dyDescent="0.25">
      <c r="B7076"/>
    </row>
    <row r="7077" spans="2:2" x14ac:dyDescent="0.25">
      <c r="B7077"/>
    </row>
    <row r="7078" spans="2:2" x14ac:dyDescent="0.25">
      <c r="B7078"/>
    </row>
    <row r="7079" spans="2:2" x14ac:dyDescent="0.25">
      <c r="B7079"/>
    </row>
    <row r="7080" spans="2:2" x14ac:dyDescent="0.25">
      <c r="B7080"/>
    </row>
    <row r="7081" spans="2:2" x14ac:dyDescent="0.25">
      <c r="B7081"/>
    </row>
    <row r="7082" spans="2:2" x14ac:dyDescent="0.25">
      <c r="B7082"/>
    </row>
    <row r="7083" spans="2:2" x14ac:dyDescent="0.25">
      <c r="B7083"/>
    </row>
    <row r="7084" spans="2:2" x14ac:dyDescent="0.25">
      <c r="B7084"/>
    </row>
    <row r="7085" spans="2:2" x14ac:dyDescent="0.25">
      <c r="B7085"/>
    </row>
    <row r="7086" spans="2:2" x14ac:dyDescent="0.25">
      <c r="B7086"/>
    </row>
    <row r="7087" spans="2:2" x14ac:dyDescent="0.25">
      <c r="B7087"/>
    </row>
    <row r="7088" spans="2:2" x14ac:dyDescent="0.25">
      <c r="B7088"/>
    </row>
    <row r="7089" spans="2:2" x14ac:dyDescent="0.25">
      <c r="B7089"/>
    </row>
    <row r="7090" spans="2:2" x14ac:dyDescent="0.25">
      <c r="B7090"/>
    </row>
    <row r="7091" spans="2:2" x14ac:dyDescent="0.25">
      <c r="B7091"/>
    </row>
    <row r="7092" spans="2:2" x14ac:dyDescent="0.25">
      <c r="B7092"/>
    </row>
    <row r="7093" spans="2:2" x14ac:dyDescent="0.25">
      <c r="B7093"/>
    </row>
    <row r="7094" spans="2:2" x14ac:dyDescent="0.25">
      <c r="B7094"/>
    </row>
    <row r="7095" spans="2:2" x14ac:dyDescent="0.25">
      <c r="B7095"/>
    </row>
    <row r="7096" spans="2:2" x14ac:dyDescent="0.25">
      <c r="B7096"/>
    </row>
    <row r="7097" spans="2:2" x14ac:dyDescent="0.25">
      <c r="B7097"/>
    </row>
    <row r="7098" spans="2:2" x14ac:dyDescent="0.25">
      <c r="B7098"/>
    </row>
    <row r="7099" spans="2:2" x14ac:dyDescent="0.25">
      <c r="B7099"/>
    </row>
    <row r="7100" spans="2:2" x14ac:dyDescent="0.25">
      <c r="B7100"/>
    </row>
    <row r="7101" spans="2:2" x14ac:dyDescent="0.25">
      <c r="B7101"/>
    </row>
    <row r="7102" spans="2:2" x14ac:dyDescent="0.25">
      <c r="B7102"/>
    </row>
    <row r="7103" spans="2:2" x14ac:dyDescent="0.25">
      <c r="B7103"/>
    </row>
    <row r="7104" spans="2:2" x14ac:dyDescent="0.25">
      <c r="B7104"/>
    </row>
    <row r="7105" spans="2:2" x14ac:dyDescent="0.25">
      <c r="B7105"/>
    </row>
    <row r="7106" spans="2:2" x14ac:dyDescent="0.25">
      <c r="B7106"/>
    </row>
    <row r="7107" spans="2:2" x14ac:dyDescent="0.25">
      <c r="B7107"/>
    </row>
    <row r="7108" spans="2:2" x14ac:dyDescent="0.25">
      <c r="B7108"/>
    </row>
    <row r="7109" spans="2:2" x14ac:dyDescent="0.25">
      <c r="B7109"/>
    </row>
    <row r="7110" spans="2:2" x14ac:dyDescent="0.25">
      <c r="B7110"/>
    </row>
    <row r="7111" spans="2:2" x14ac:dyDescent="0.25">
      <c r="B7111"/>
    </row>
    <row r="7112" spans="2:2" x14ac:dyDescent="0.25">
      <c r="B7112"/>
    </row>
    <row r="7113" spans="2:2" x14ac:dyDescent="0.25">
      <c r="B7113"/>
    </row>
    <row r="7114" spans="2:2" x14ac:dyDescent="0.25">
      <c r="B7114"/>
    </row>
    <row r="7115" spans="2:2" x14ac:dyDescent="0.25">
      <c r="B7115"/>
    </row>
    <row r="7116" spans="2:2" x14ac:dyDescent="0.25">
      <c r="B7116"/>
    </row>
    <row r="7117" spans="2:2" x14ac:dyDescent="0.25">
      <c r="B7117"/>
    </row>
    <row r="7118" spans="2:2" x14ac:dyDescent="0.25">
      <c r="B7118"/>
    </row>
    <row r="7119" spans="2:2" x14ac:dyDescent="0.25">
      <c r="B7119"/>
    </row>
    <row r="7120" spans="2:2" x14ac:dyDescent="0.25">
      <c r="B7120"/>
    </row>
    <row r="7121" spans="2:2" x14ac:dyDescent="0.25">
      <c r="B7121"/>
    </row>
    <row r="7122" spans="2:2" x14ac:dyDescent="0.25">
      <c r="B7122"/>
    </row>
    <row r="7123" spans="2:2" x14ac:dyDescent="0.25">
      <c r="B7123"/>
    </row>
    <row r="7124" spans="2:2" x14ac:dyDescent="0.25">
      <c r="B7124"/>
    </row>
    <row r="7125" spans="2:2" x14ac:dyDescent="0.25">
      <c r="B7125"/>
    </row>
    <row r="7126" spans="2:2" x14ac:dyDescent="0.25">
      <c r="B7126"/>
    </row>
    <row r="7127" spans="2:2" x14ac:dyDescent="0.25">
      <c r="B7127"/>
    </row>
    <row r="7128" spans="2:2" x14ac:dyDescent="0.25">
      <c r="B7128"/>
    </row>
    <row r="7129" spans="2:2" x14ac:dyDescent="0.25">
      <c r="B7129"/>
    </row>
    <row r="7130" spans="2:2" x14ac:dyDescent="0.25">
      <c r="B7130"/>
    </row>
    <row r="7131" spans="2:2" x14ac:dyDescent="0.25">
      <c r="B7131"/>
    </row>
    <row r="7132" spans="2:2" x14ac:dyDescent="0.25">
      <c r="B7132"/>
    </row>
    <row r="7133" spans="2:2" x14ac:dyDescent="0.25">
      <c r="B7133"/>
    </row>
    <row r="7134" spans="2:2" x14ac:dyDescent="0.25">
      <c r="B7134"/>
    </row>
    <row r="7135" spans="2:2" x14ac:dyDescent="0.25">
      <c r="B7135"/>
    </row>
    <row r="7136" spans="2:2" x14ac:dyDescent="0.25">
      <c r="B7136"/>
    </row>
    <row r="7137" spans="2:2" x14ac:dyDescent="0.25">
      <c r="B7137"/>
    </row>
    <row r="7138" spans="2:2" x14ac:dyDescent="0.25">
      <c r="B7138"/>
    </row>
    <row r="7139" spans="2:2" x14ac:dyDescent="0.25">
      <c r="B7139"/>
    </row>
    <row r="7140" spans="2:2" x14ac:dyDescent="0.25">
      <c r="B7140"/>
    </row>
    <row r="7141" spans="2:2" x14ac:dyDescent="0.25">
      <c r="B7141"/>
    </row>
    <row r="7142" spans="2:2" x14ac:dyDescent="0.25">
      <c r="B7142"/>
    </row>
    <row r="7143" spans="2:2" x14ac:dyDescent="0.25">
      <c r="B7143"/>
    </row>
    <row r="7144" spans="2:2" x14ac:dyDescent="0.25">
      <c r="B7144"/>
    </row>
    <row r="7145" spans="2:2" x14ac:dyDescent="0.25">
      <c r="B7145"/>
    </row>
    <row r="7146" spans="2:2" x14ac:dyDescent="0.25">
      <c r="B7146"/>
    </row>
    <row r="7147" spans="2:2" x14ac:dyDescent="0.25">
      <c r="B7147"/>
    </row>
    <row r="7148" spans="2:2" x14ac:dyDescent="0.25">
      <c r="B7148"/>
    </row>
    <row r="7149" spans="2:2" x14ac:dyDescent="0.25">
      <c r="B7149"/>
    </row>
    <row r="7150" spans="2:2" x14ac:dyDescent="0.25">
      <c r="B7150"/>
    </row>
    <row r="7151" spans="2:2" x14ac:dyDescent="0.25">
      <c r="B7151"/>
    </row>
    <row r="7152" spans="2:2" x14ac:dyDescent="0.25">
      <c r="B7152"/>
    </row>
    <row r="7153" spans="2:2" x14ac:dyDescent="0.25">
      <c r="B7153"/>
    </row>
    <row r="7154" spans="2:2" x14ac:dyDescent="0.25">
      <c r="B7154"/>
    </row>
    <row r="7155" spans="2:2" x14ac:dyDescent="0.25">
      <c r="B7155"/>
    </row>
    <row r="7156" spans="2:2" x14ac:dyDescent="0.25">
      <c r="B7156"/>
    </row>
    <row r="7157" spans="2:2" x14ac:dyDescent="0.25">
      <c r="B7157"/>
    </row>
    <row r="7158" spans="2:2" x14ac:dyDescent="0.25">
      <c r="B7158"/>
    </row>
    <row r="7159" spans="2:2" x14ac:dyDescent="0.25">
      <c r="B7159"/>
    </row>
    <row r="7160" spans="2:2" x14ac:dyDescent="0.25">
      <c r="B7160"/>
    </row>
    <row r="7161" spans="2:2" x14ac:dyDescent="0.25">
      <c r="B7161"/>
    </row>
    <row r="7162" spans="2:2" x14ac:dyDescent="0.25">
      <c r="B7162"/>
    </row>
    <row r="7163" spans="2:2" x14ac:dyDescent="0.25">
      <c r="B7163"/>
    </row>
    <row r="7164" spans="2:2" x14ac:dyDescent="0.25">
      <c r="B7164"/>
    </row>
    <row r="7165" spans="2:2" x14ac:dyDescent="0.25">
      <c r="B7165"/>
    </row>
    <row r="7166" spans="2:2" x14ac:dyDescent="0.25">
      <c r="B7166"/>
    </row>
    <row r="7167" spans="2:2" x14ac:dyDescent="0.25">
      <c r="B7167"/>
    </row>
    <row r="7168" spans="2:2" x14ac:dyDescent="0.25">
      <c r="B7168"/>
    </row>
    <row r="7169" spans="2:2" x14ac:dyDescent="0.25">
      <c r="B7169"/>
    </row>
    <row r="7170" spans="2:2" x14ac:dyDescent="0.25">
      <c r="B7170"/>
    </row>
    <row r="7171" spans="2:2" x14ac:dyDescent="0.25">
      <c r="B7171"/>
    </row>
    <row r="7172" spans="2:2" x14ac:dyDescent="0.25">
      <c r="B7172"/>
    </row>
    <row r="7173" spans="2:2" x14ac:dyDescent="0.25">
      <c r="B7173"/>
    </row>
    <row r="7174" spans="2:2" x14ac:dyDescent="0.25">
      <c r="B7174"/>
    </row>
    <row r="7175" spans="2:2" x14ac:dyDescent="0.25">
      <c r="B7175"/>
    </row>
    <row r="7176" spans="2:2" x14ac:dyDescent="0.25">
      <c r="B7176"/>
    </row>
    <row r="7177" spans="2:2" x14ac:dyDescent="0.25">
      <c r="B7177"/>
    </row>
    <row r="7178" spans="2:2" x14ac:dyDescent="0.25">
      <c r="B7178"/>
    </row>
    <row r="7179" spans="2:2" x14ac:dyDescent="0.25">
      <c r="B7179"/>
    </row>
    <row r="7180" spans="2:2" x14ac:dyDescent="0.25">
      <c r="B7180"/>
    </row>
    <row r="7181" spans="2:2" x14ac:dyDescent="0.25">
      <c r="B7181"/>
    </row>
    <row r="7182" spans="2:2" x14ac:dyDescent="0.25">
      <c r="B7182"/>
    </row>
    <row r="7183" spans="2:2" x14ac:dyDescent="0.25">
      <c r="B7183"/>
    </row>
    <row r="7184" spans="2:2" x14ac:dyDescent="0.25">
      <c r="B7184"/>
    </row>
    <row r="7185" spans="2:2" x14ac:dyDescent="0.25">
      <c r="B7185"/>
    </row>
    <row r="7186" spans="2:2" x14ac:dyDescent="0.25">
      <c r="B7186"/>
    </row>
    <row r="7187" spans="2:2" x14ac:dyDescent="0.25">
      <c r="B7187"/>
    </row>
    <row r="7188" spans="2:2" x14ac:dyDescent="0.25">
      <c r="B7188"/>
    </row>
    <row r="7189" spans="2:2" x14ac:dyDescent="0.25">
      <c r="B7189"/>
    </row>
    <row r="7190" spans="2:2" x14ac:dyDescent="0.25">
      <c r="B7190"/>
    </row>
    <row r="7191" spans="2:2" x14ac:dyDescent="0.25">
      <c r="B7191"/>
    </row>
    <row r="7192" spans="2:2" x14ac:dyDescent="0.25">
      <c r="B7192"/>
    </row>
    <row r="7193" spans="2:2" x14ac:dyDescent="0.25">
      <c r="B7193"/>
    </row>
    <row r="7194" spans="2:2" x14ac:dyDescent="0.25">
      <c r="B7194"/>
    </row>
    <row r="7195" spans="2:2" x14ac:dyDescent="0.25">
      <c r="B7195"/>
    </row>
    <row r="7196" spans="2:2" x14ac:dyDescent="0.25">
      <c r="B7196"/>
    </row>
    <row r="7197" spans="2:2" x14ac:dyDescent="0.25">
      <c r="B7197"/>
    </row>
    <row r="7198" spans="2:2" x14ac:dyDescent="0.25">
      <c r="B7198"/>
    </row>
    <row r="7199" spans="2:2" x14ac:dyDescent="0.25">
      <c r="B7199"/>
    </row>
    <row r="7200" spans="2:2" x14ac:dyDescent="0.25">
      <c r="B7200"/>
    </row>
    <row r="7201" spans="2:2" x14ac:dyDescent="0.25">
      <c r="B7201"/>
    </row>
    <row r="7202" spans="2:2" x14ac:dyDescent="0.25">
      <c r="B7202"/>
    </row>
    <row r="7203" spans="2:2" x14ac:dyDescent="0.25">
      <c r="B7203"/>
    </row>
    <row r="7204" spans="2:2" x14ac:dyDescent="0.25">
      <c r="B7204"/>
    </row>
    <row r="7205" spans="2:2" x14ac:dyDescent="0.25">
      <c r="B7205"/>
    </row>
    <row r="7206" spans="2:2" x14ac:dyDescent="0.25">
      <c r="B7206"/>
    </row>
    <row r="7207" spans="2:2" x14ac:dyDescent="0.25">
      <c r="B7207"/>
    </row>
    <row r="7208" spans="2:2" x14ac:dyDescent="0.25">
      <c r="B7208"/>
    </row>
    <row r="7209" spans="2:2" x14ac:dyDescent="0.25">
      <c r="B7209"/>
    </row>
    <row r="7210" spans="2:2" x14ac:dyDescent="0.25">
      <c r="B7210"/>
    </row>
    <row r="7211" spans="2:2" x14ac:dyDescent="0.25">
      <c r="B7211"/>
    </row>
    <row r="7212" spans="2:2" x14ac:dyDescent="0.25">
      <c r="B7212"/>
    </row>
    <row r="7213" spans="2:2" x14ac:dyDescent="0.25">
      <c r="B7213"/>
    </row>
    <row r="7214" spans="2:2" x14ac:dyDescent="0.25">
      <c r="B7214"/>
    </row>
    <row r="7215" spans="2:2" x14ac:dyDescent="0.25">
      <c r="B7215"/>
    </row>
    <row r="7216" spans="2:2" x14ac:dyDescent="0.25">
      <c r="B7216"/>
    </row>
    <row r="7217" spans="2:2" x14ac:dyDescent="0.25">
      <c r="B7217"/>
    </row>
    <row r="7218" spans="2:2" x14ac:dyDescent="0.25">
      <c r="B7218"/>
    </row>
    <row r="7219" spans="2:2" x14ac:dyDescent="0.25">
      <c r="B7219"/>
    </row>
    <row r="7220" spans="2:2" x14ac:dyDescent="0.25">
      <c r="B7220"/>
    </row>
    <row r="7221" spans="2:2" x14ac:dyDescent="0.25">
      <c r="B7221"/>
    </row>
    <row r="7222" spans="2:2" x14ac:dyDescent="0.25">
      <c r="B7222"/>
    </row>
    <row r="7223" spans="2:2" x14ac:dyDescent="0.25">
      <c r="B7223"/>
    </row>
    <row r="7224" spans="2:2" x14ac:dyDescent="0.25">
      <c r="B7224"/>
    </row>
    <row r="7225" spans="2:2" x14ac:dyDescent="0.25">
      <c r="B7225"/>
    </row>
    <row r="7226" spans="2:2" x14ac:dyDescent="0.25">
      <c r="B7226"/>
    </row>
    <row r="7227" spans="2:2" x14ac:dyDescent="0.25">
      <c r="B7227"/>
    </row>
    <row r="7228" spans="2:2" x14ac:dyDescent="0.25">
      <c r="B7228"/>
    </row>
    <row r="7229" spans="2:2" x14ac:dyDescent="0.25">
      <c r="B7229"/>
    </row>
    <row r="7230" spans="2:2" x14ac:dyDescent="0.25">
      <c r="B7230"/>
    </row>
    <row r="7231" spans="2:2" x14ac:dyDescent="0.25">
      <c r="B7231"/>
    </row>
    <row r="7232" spans="2:2" x14ac:dyDescent="0.25">
      <c r="B7232"/>
    </row>
    <row r="7233" spans="2:2" x14ac:dyDescent="0.25">
      <c r="B7233"/>
    </row>
    <row r="7234" spans="2:2" x14ac:dyDescent="0.25">
      <c r="B7234"/>
    </row>
    <row r="7235" spans="2:2" x14ac:dyDescent="0.25">
      <c r="B7235"/>
    </row>
    <row r="7236" spans="2:2" x14ac:dyDescent="0.25">
      <c r="B7236"/>
    </row>
    <row r="7237" spans="2:2" x14ac:dyDescent="0.25">
      <c r="B7237"/>
    </row>
    <row r="7238" spans="2:2" x14ac:dyDescent="0.25">
      <c r="B7238"/>
    </row>
    <row r="7239" spans="2:2" x14ac:dyDescent="0.25">
      <c r="B7239"/>
    </row>
    <row r="7240" spans="2:2" x14ac:dyDescent="0.25">
      <c r="B7240"/>
    </row>
    <row r="7241" spans="2:2" x14ac:dyDescent="0.25">
      <c r="B7241"/>
    </row>
    <row r="7242" spans="2:2" x14ac:dyDescent="0.25">
      <c r="B7242"/>
    </row>
    <row r="7243" spans="2:2" x14ac:dyDescent="0.25">
      <c r="B7243"/>
    </row>
    <row r="7244" spans="2:2" x14ac:dyDescent="0.25">
      <c r="B7244"/>
    </row>
    <row r="7245" spans="2:2" x14ac:dyDescent="0.25">
      <c r="B7245"/>
    </row>
    <row r="7246" spans="2:2" x14ac:dyDescent="0.25">
      <c r="B7246"/>
    </row>
    <row r="7247" spans="2:2" x14ac:dyDescent="0.25">
      <c r="B7247"/>
    </row>
    <row r="7248" spans="2:2" x14ac:dyDescent="0.25">
      <c r="B7248"/>
    </row>
    <row r="7249" spans="2:2" x14ac:dyDescent="0.25">
      <c r="B7249"/>
    </row>
    <row r="7250" spans="2:2" x14ac:dyDescent="0.25">
      <c r="B7250"/>
    </row>
    <row r="7251" spans="2:2" x14ac:dyDescent="0.25">
      <c r="B7251"/>
    </row>
    <row r="7252" spans="2:2" x14ac:dyDescent="0.25">
      <c r="B7252"/>
    </row>
    <row r="7253" spans="2:2" x14ac:dyDescent="0.25">
      <c r="B7253"/>
    </row>
    <row r="7254" spans="2:2" x14ac:dyDescent="0.25">
      <c r="B7254"/>
    </row>
    <row r="7255" spans="2:2" x14ac:dyDescent="0.25">
      <c r="B7255"/>
    </row>
    <row r="7256" spans="2:2" x14ac:dyDescent="0.25">
      <c r="B7256"/>
    </row>
    <row r="7257" spans="2:2" x14ac:dyDescent="0.25">
      <c r="B7257"/>
    </row>
    <row r="7258" spans="2:2" x14ac:dyDescent="0.25">
      <c r="B7258"/>
    </row>
    <row r="7259" spans="2:2" x14ac:dyDescent="0.25">
      <c r="B7259"/>
    </row>
    <row r="7260" spans="2:2" x14ac:dyDescent="0.25">
      <c r="B7260"/>
    </row>
    <row r="7261" spans="2:2" x14ac:dyDescent="0.25">
      <c r="B7261"/>
    </row>
    <row r="7262" spans="2:2" x14ac:dyDescent="0.25">
      <c r="B7262"/>
    </row>
    <row r="7263" spans="2:2" x14ac:dyDescent="0.25">
      <c r="B7263"/>
    </row>
    <row r="7264" spans="2:2" x14ac:dyDescent="0.25">
      <c r="B7264"/>
    </row>
    <row r="7265" spans="2:2" x14ac:dyDescent="0.25">
      <c r="B7265"/>
    </row>
    <row r="7266" spans="2:2" x14ac:dyDescent="0.25">
      <c r="B7266"/>
    </row>
    <row r="7267" spans="2:2" x14ac:dyDescent="0.25">
      <c r="B7267"/>
    </row>
    <row r="7268" spans="2:2" x14ac:dyDescent="0.25">
      <c r="B7268"/>
    </row>
    <row r="7269" spans="2:2" x14ac:dyDescent="0.25">
      <c r="B7269"/>
    </row>
    <row r="7270" spans="2:2" x14ac:dyDescent="0.25">
      <c r="B7270"/>
    </row>
    <row r="7271" spans="2:2" x14ac:dyDescent="0.25">
      <c r="B7271"/>
    </row>
    <row r="7272" spans="2:2" x14ac:dyDescent="0.25">
      <c r="B7272"/>
    </row>
    <row r="7273" spans="2:2" x14ac:dyDescent="0.25">
      <c r="B7273"/>
    </row>
    <row r="7274" spans="2:2" x14ac:dyDescent="0.25">
      <c r="B7274"/>
    </row>
    <row r="7275" spans="2:2" x14ac:dyDescent="0.25">
      <c r="B7275"/>
    </row>
    <row r="7276" spans="2:2" x14ac:dyDescent="0.25">
      <c r="B7276"/>
    </row>
    <row r="7277" spans="2:2" x14ac:dyDescent="0.25">
      <c r="B7277"/>
    </row>
    <row r="7278" spans="2:2" x14ac:dyDescent="0.25">
      <c r="B7278"/>
    </row>
    <row r="7279" spans="2:2" x14ac:dyDescent="0.25">
      <c r="B7279"/>
    </row>
    <row r="7280" spans="2:2" x14ac:dyDescent="0.25">
      <c r="B7280"/>
    </row>
    <row r="7281" spans="2:2" x14ac:dyDescent="0.25">
      <c r="B7281"/>
    </row>
    <row r="7282" spans="2:2" x14ac:dyDescent="0.25">
      <c r="B7282"/>
    </row>
    <row r="7283" spans="2:2" x14ac:dyDescent="0.25">
      <c r="B7283"/>
    </row>
    <row r="7284" spans="2:2" x14ac:dyDescent="0.25">
      <c r="B7284"/>
    </row>
    <row r="7285" spans="2:2" x14ac:dyDescent="0.25">
      <c r="B7285"/>
    </row>
    <row r="7286" spans="2:2" x14ac:dyDescent="0.25">
      <c r="B7286"/>
    </row>
    <row r="7287" spans="2:2" x14ac:dyDescent="0.25">
      <c r="B7287"/>
    </row>
    <row r="7288" spans="2:2" x14ac:dyDescent="0.25">
      <c r="B7288"/>
    </row>
    <row r="7289" spans="2:2" x14ac:dyDescent="0.25">
      <c r="B7289"/>
    </row>
    <row r="7290" spans="2:2" x14ac:dyDescent="0.25">
      <c r="B7290"/>
    </row>
    <row r="7291" spans="2:2" x14ac:dyDescent="0.25">
      <c r="B7291"/>
    </row>
    <row r="7292" spans="2:2" x14ac:dyDescent="0.25">
      <c r="B7292"/>
    </row>
    <row r="7293" spans="2:2" x14ac:dyDescent="0.25">
      <c r="B7293"/>
    </row>
    <row r="7294" spans="2:2" x14ac:dyDescent="0.25">
      <c r="B7294"/>
    </row>
    <row r="7295" spans="2:2" x14ac:dyDescent="0.25">
      <c r="B7295"/>
    </row>
    <row r="7296" spans="2:2" x14ac:dyDescent="0.25">
      <c r="B7296"/>
    </row>
    <row r="7297" spans="2:2" x14ac:dyDescent="0.25">
      <c r="B7297"/>
    </row>
    <row r="7298" spans="2:2" x14ac:dyDescent="0.25">
      <c r="B7298"/>
    </row>
    <row r="7299" spans="2:2" x14ac:dyDescent="0.25">
      <c r="B7299"/>
    </row>
    <row r="7300" spans="2:2" x14ac:dyDescent="0.25">
      <c r="B7300"/>
    </row>
    <row r="7301" spans="2:2" x14ac:dyDescent="0.25">
      <c r="B7301"/>
    </row>
    <row r="7302" spans="2:2" x14ac:dyDescent="0.25">
      <c r="B7302"/>
    </row>
    <row r="7303" spans="2:2" x14ac:dyDescent="0.25">
      <c r="B7303"/>
    </row>
    <row r="7304" spans="2:2" x14ac:dyDescent="0.25">
      <c r="B7304"/>
    </row>
    <row r="7305" spans="2:2" x14ac:dyDescent="0.25">
      <c r="B7305"/>
    </row>
    <row r="7306" spans="2:2" x14ac:dyDescent="0.25">
      <c r="B7306"/>
    </row>
    <row r="7307" spans="2:2" x14ac:dyDescent="0.25">
      <c r="B7307"/>
    </row>
    <row r="7308" spans="2:2" x14ac:dyDescent="0.25">
      <c r="B7308"/>
    </row>
    <row r="7309" spans="2:2" x14ac:dyDescent="0.25">
      <c r="B7309"/>
    </row>
    <row r="7310" spans="2:2" x14ac:dyDescent="0.25">
      <c r="B7310"/>
    </row>
    <row r="7311" spans="2:2" x14ac:dyDescent="0.25">
      <c r="B7311"/>
    </row>
    <row r="7312" spans="2:2" x14ac:dyDescent="0.25">
      <c r="B7312"/>
    </row>
    <row r="7313" spans="2:2" x14ac:dyDescent="0.25">
      <c r="B7313"/>
    </row>
    <row r="7314" spans="2:2" x14ac:dyDescent="0.25">
      <c r="B7314"/>
    </row>
    <row r="7315" spans="2:2" x14ac:dyDescent="0.25">
      <c r="B7315"/>
    </row>
    <row r="7316" spans="2:2" x14ac:dyDescent="0.25">
      <c r="B7316"/>
    </row>
    <row r="7317" spans="2:2" x14ac:dyDescent="0.25">
      <c r="B7317"/>
    </row>
    <row r="7318" spans="2:2" x14ac:dyDescent="0.25">
      <c r="B7318"/>
    </row>
    <row r="7319" spans="2:2" x14ac:dyDescent="0.25">
      <c r="B7319"/>
    </row>
    <row r="7320" spans="2:2" x14ac:dyDescent="0.25">
      <c r="B7320"/>
    </row>
    <row r="7321" spans="2:2" x14ac:dyDescent="0.25">
      <c r="B7321"/>
    </row>
    <row r="7322" spans="2:2" x14ac:dyDescent="0.25">
      <c r="B7322"/>
    </row>
    <row r="7323" spans="2:2" x14ac:dyDescent="0.25">
      <c r="B7323"/>
    </row>
    <row r="7324" spans="2:2" x14ac:dyDescent="0.25">
      <c r="B7324"/>
    </row>
    <row r="7325" spans="2:2" x14ac:dyDescent="0.25">
      <c r="B7325"/>
    </row>
    <row r="7326" spans="2:2" x14ac:dyDescent="0.25">
      <c r="B7326"/>
    </row>
    <row r="7327" spans="2:2" x14ac:dyDescent="0.25">
      <c r="B7327"/>
    </row>
    <row r="7328" spans="2:2" x14ac:dyDescent="0.25">
      <c r="B7328"/>
    </row>
    <row r="7329" spans="2:2" x14ac:dyDescent="0.25">
      <c r="B7329"/>
    </row>
    <row r="7330" spans="2:2" x14ac:dyDescent="0.25">
      <c r="B7330"/>
    </row>
    <row r="7331" spans="2:2" x14ac:dyDescent="0.25">
      <c r="B7331"/>
    </row>
    <row r="7332" spans="2:2" x14ac:dyDescent="0.25">
      <c r="B7332"/>
    </row>
    <row r="7333" spans="2:2" x14ac:dyDescent="0.25">
      <c r="B7333"/>
    </row>
    <row r="7334" spans="2:2" x14ac:dyDescent="0.25">
      <c r="B7334"/>
    </row>
    <row r="7335" spans="2:2" x14ac:dyDescent="0.25">
      <c r="B7335"/>
    </row>
    <row r="7336" spans="2:2" x14ac:dyDescent="0.25">
      <c r="B7336"/>
    </row>
    <row r="7337" spans="2:2" x14ac:dyDescent="0.25">
      <c r="B7337"/>
    </row>
    <row r="7338" spans="2:2" x14ac:dyDescent="0.25">
      <c r="B7338"/>
    </row>
    <row r="7339" spans="2:2" x14ac:dyDescent="0.25">
      <c r="B7339"/>
    </row>
    <row r="7340" spans="2:2" x14ac:dyDescent="0.25">
      <c r="B7340"/>
    </row>
    <row r="7341" spans="2:2" x14ac:dyDescent="0.25">
      <c r="B7341"/>
    </row>
    <row r="7342" spans="2:2" x14ac:dyDescent="0.25">
      <c r="B7342"/>
    </row>
    <row r="7343" spans="2:2" x14ac:dyDescent="0.25">
      <c r="B7343"/>
    </row>
    <row r="7344" spans="2:2" x14ac:dyDescent="0.25">
      <c r="B7344"/>
    </row>
    <row r="7345" spans="2:2" x14ac:dyDescent="0.25">
      <c r="B7345"/>
    </row>
    <row r="7346" spans="2:2" x14ac:dyDescent="0.25">
      <c r="B7346"/>
    </row>
    <row r="7347" spans="2:2" x14ac:dyDescent="0.25">
      <c r="B7347"/>
    </row>
    <row r="7348" spans="2:2" x14ac:dyDescent="0.25">
      <c r="B7348"/>
    </row>
    <row r="7349" spans="2:2" x14ac:dyDescent="0.25">
      <c r="B7349"/>
    </row>
    <row r="7350" spans="2:2" x14ac:dyDescent="0.25">
      <c r="B7350"/>
    </row>
    <row r="7351" spans="2:2" x14ac:dyDescent="0.25">
      <c r="B7351"/>
    </row>
    <row r="7352" spans="2:2" x14ac:dyDescent="0.25">
      <c r="B7352"/>
    </row>
    <row r="7353" spans="2:2" x14ac:dyDescent="0.25">
      <c r="B7353"/>
    </row>
    <row r="7354" spans="2:2" x14ac:dyDescent="0.25">
      <c r="B7354"/>
    </row>
    <row r="7355" spans="2:2" x14ac:dyDescent="0.25">
      <c r="B7355"/>
    </row>
    <row r="7356" spans="2:2" x14ac:dyDescent="0.25">
      <c r="B7356"/>
    </row>
    <row r="7357" spans="2:2" x14ac:dyDescent="0.25">
      <c r="B7357"/>
    </row>
    <row r="7358" spans="2:2" x14ac:dyDescent="0.25">
      <c r="B7358"/>
    </row>
    <row r="7359" spans="2:2" x14ac:dyDescent="0.25">
      <c r="B7359"/>
    </row>
    <row r="7360" spans="2:2" x14ac:dyDescent="0.25">
      <c r="B7360"/>
    </row>
    <row r="7361" spans="2:2" x14ac:dyDescent="0.25">
      <c r="B7361"/>
    </row>
    <row r="7362" spans="2:2" x14ac:dyDescent="0.25">
      <c r="B7362"/>
    </row>
    <row r="7363" spans="2:2" x14ac:dyDescent="0.25">
      <c r="B7363"/>
    </row>
    <row r="7364" spans="2:2" x14ac:dyDescent="0.25">
      <c r="B7364"/>
    </row>
    <row r="7365" spans="2:2" x14ac:dyDescent="0.25">
      <c r="B7365"/>
    </row>
    <row r="7366" spans="2:2" x14ac:dyDescent="0.25">
      <c r="B7366"/>
    </row>
    <row r="7367" spans="2:2" x14ac:dyDescent="0.25">
      <c r="B7367"/>
    </row>
    <row r="7368" spans="2:2" x14ac:dyDescent="0.25">
      <c r="B7368"/>
    </row>
    <row r="7369" spans="2:2" x14ac:dyDescent="0.25">
      <c r="B7369"/>
    </row>
    <row r="7370" spans="2:2" x14ac:dyDescent="0.25">
      <c r="B7370"/>
    </row>
    <row r="7371" spans="2:2" x14ac:dyDescent="0.25">
      <c r="B7371"/>
    </row>
    <row r="7372" spans="2:2" x14ac:dyDescent="0.25">
      <c r="B7372"/>
    </row>
    <row r="7373" spans="2:2" x14ac:dyDescent="0.25">
      <c r="B7373"/>
    </row>
    <row r="7374" spans="2:2" x14ac:dyDescent="0.25">
      <c r="B7374"/>
    </row>
    <row r="7375" spans="2:2" x14ac:dyDescent="0.25">
      <c r="B7375"/>
    </row>
    <row r="7376" spans="2:2" x14ac:dyDescent="0.25">
      <c r="B7376"/>
    </row>
    <row r="7377" spans="2:2" x14ac:dyDescent="0.25">
      <c r="B7377"/>
    </row>
    <row r="7378" spans="2:2" x14ac:dyDescent="0.25">
      <c r="B7378"/>
    </row>
    <row r="7379" spans="2:2" x14ac:dyDescent="0.25">
      <c r="B7379"/>
    </row>
    <row r="7380" spans="2:2" x14ac:dyDescent="0.25">
      <c r="B7380"/>
    </row>
    <row r="7381" spans="2:2" x14ac:dyDescent="0.25">
      <c r="B7381"/>
    </row>
    <row r="7382" spans="2:2" x14ac:dyDescent="0.25">
      <c r="B7382"/>
    </row>
    <row r="7383" spans="2:2" x14ac:dyDescent="0.25">
      <c r="B7383"/>
    </row>
    <row r="7384" spans="2:2" x14ac:dyDescent="0.25">
      <c r="B7384"/>
    </row>
    <row r="7385" spans="2:2" x14ac:dyDescent="0.25">
      <c r="B7385"/>
    </row>
    <row r="7386" spans="2:2" x14ac:dyDescent="0.25">
      <c r="B7386"/>
    </row>
    <row r="7387" spans="2:2" x14ac:dyDescent="0.25">
      <c r="B7387"/>
    </row>
    <row r="7388" spans="2:2" x14ac:dyDescent="0.25">
      <c r="B7388"/>
    </row>
    <row r="7389" spans="2:2" x14ac:dyDescent="0.25">
      <c r="B7389"/>
    </row>
    <row r="7390" spans="2:2" x14ac:dyDescent="0.25">
      <c r="B7390"/>
    </row>
    <row r="7391" spans="2:2" x14ac:dyDescent="0.25">
      <c r="B7391"/>
    </row>
    <row r="7392" spans="2:2" x14ac:dyDescent="0.25">
      <c r="B7392"/>
    </row>
    <row r="7393" spans="2:2" x14ac:dyDescent="0.25">
      <c r="B7393"/>
    </row>
    <row r="7394" spans="2:2" x14ac:dyDescent="0.25">
      <c r="B7394"/>
    </row>
    <row r="7395" spans="2:2" x14ac:dyDescent="0.25">
      <c r="B7395"/>
    </row>
    <row r="7396" spans="2:2" x14ac:dyDescent="0.25">
      <c r="B7396"/>
    </row>
    <row r="7397" spans="2:2" x14ac:dyDescent="0.25">
      <c r="B7397"/>
    </row>
    <row r="7398" spans="2:2" x14ac:dyDescent="0.25">
      <c r="B7398"/>
    </row>
    <row r="7399" spans="2:2" x14ac:dyDescent="0.25">
      <c r="B7399"/>
    </row>
    <row r="7400" spans="2:2" x14ac:dyDescent="0.25">
      <c r="B7400"/>
    </row>
    <row r="7401" spans="2:2" x14ac:dyDescent="0.25">
      <c r="B7401"/>
    </row>
    <row r="7402" spans="2:2" x14ac:dyDescent="0.25">
      <c r="B7402"/>
    </row>
    <row r="7403" spans="2:2" x14ac:dyDescent="0.25">
      <c r="B7403"/>
    </row>
    <row r="7404" spans="2:2" x14ac:dyDescent="0.25">
      <c r="B7404"/>
    </row>
    <row r="7405" spans="2:2" x14ac:dyDescent="0.25">
      <c r="B7405"/>
    </row>
    <row r="7406" spans="2:2" x14ac:dyDescent="0.25">
      <c r="B7406"/>
    </row>
    <row r="7407" spans="2:2" x14ac:dyDescent="0.25">
      <c r="B7407"/>
    </row>
    <row r="7408" spans="2:2" x14ac:dyDescent="0.25">
      <c r="B7408"/>
    </row>
    <row r="7409" spans="2:2" x14ac:dyDescent="0.25">
      <c r="B7409"/>
    </row>
    <row r="7410" spans="2:2" x14ac:dyDescent="0.25">
      <c r="B7410"/>
    </row>
    <row r="7411" spans="2:2" x14ac:dyDescent="0.25">
      <c r="B7411"/>
    </row>
    <row r="7412" spans="2:2" x14ac:dyDescent="0.25">
      <c r="B7412"/>
    </row>
    <row r="7413" spans="2:2" x14ac:dyDescent="0.25">
      <c r="B7413"/>
    </row>
    <row r="7414" spans="2:2" x14ac:dyDescent="0.25">
      <c r="B7414"/>
    </row>
    <row r="7415" spans="2:2" x14ac:dyDescent="0.25">
      <c r="B7415"/>
    </row>
    <row r="7416" spans="2:2" x14ac:dyDescent="0.25">
      <c r="B7416"/>
    </row>
    <row r="7417" spans="2:2" x14ac:dyDescent="0.25">
      <c r="B7417"/>
    </row>
    <row r="7418" spans="2:2" x14ac:dyDescent="0.25">
      <c r="B7418"/>
    </row>
    <row r="7419" spans="2:2" x14ac:dyDescent="0.25">
      <c r="B7419"/>
    </row>
    <row r="7420" spans="2:2" x14ac:dyDescent="0.25">
      <c r="B7420"/>
    </row>
    <row r="7421" spans="2:2" x14ac:dyDescent="0.25">
      <c r="B7421"/>
    </row>
    <row r="7422" spans="2:2" x14ac:dyDescent="0.25">
      <c r="B7422"/>
    </row>
    <row r="7423" spans="2:2" x14ac:dyDescent="0.25">
      <c r="B7423"/>
    </row>
    <row r="7424" spans="2:2" x14ac:dyDescent="0.25">
      <c r="B7424"/>
    </row>
    <row r="7425" spans="2:2" x14ac:dyDescent="0.25">
      <c r="B7425"/>
    </row>
    <row r="7426" spans="2:2" x14ac:dyDescent="0.25">
      <c r="B7426"/>
    </row>
    <row r="7427" spans="2:2" x14ac:dyDescent="0.25">
      <c r="B7427"/>
    </row>
    <row r="7428" spans="2:2" x14ac:dyDescent="0.25">
      <c r="B7428"/>
    </row>
    <row r="7429" spans="2:2" x14ac:dyDescent="0.25">
      <c r="B7429"/>
    </row>
    <row r="7430" spans="2:2" x14ac:dyDescent="0.25">
      <c r="B7430"/>
    </row>
    <row r="7431" spans="2:2" x14ac:dyDescent="0.25">
      <c r="B7431"/>
    </row>
    <row r="7432" spans="2:2" x14ac:dyDescent="0.25">
      <c r="B7432"/>
    </row>
    <row r="7433" spans="2:2" x14ac:dyDescent="0.25">
      <c r="B7433"/>
    </row>
    <row r="7434" spans="2:2" x14ac:dyDescent="0.25">
      <c r="B7434"/>
    </row>
    <row r="7435" spans="2:2" x14ac:dyDescent="0.25">
      <c r="B7435"/>
    </row>
    <row r="7436" spans="2:2" x14ac:dyDescent="0.25">
      <c r="B7436"/>
    </row>
    <row r="7437" spans="2:2" x14ac:dyDescent="0.25">
      <c r="B7437"/>
    </row>
    <row r="7438" spans="2:2" x14ac:dyDescent="0.25">
      <c r="B7438"/>
    </row>
    <row r="7439" spans="2:2" x14ac:dyDescent="0.25">
      <c r="B7439"/>
    </row>
    <row r="7440" spans="2:2" x14ac:dyDescent="0.25">
      <c r="B7440"/>
    </row>
    <row r="7441" spans="2:2" x14ac:dyDescent="0.25">
      <c r="B7441"/>
    </row>
    <row r="7442" spans="2:2" x14ac:dyDescent="0.25">
      <c r="B7442"/>
    </row>
    <row r="7443" spans="2:2" x14ac:dyDescent="0.25">
      <c r="B7443"/>
    </row>
    <row r="7444" spans="2:2" x14ac:dyDescent="0.25">
      <c r="B7444"/>
    </row>
    <row r="7445" spans="2:2" x14ac:dyDescent="0.25">
      <c r="B7445"/>
    </row>
    <row r="7446" spans="2:2" x14ac:dyDescent="0.25">
      <c r="B7446"/>
    </row>
    <row r="7447" spans="2:2" x14ac:dyDescent="0.25">
      <c r="B7447"/>
    </row>
    <row r="7448" spans="2:2" x14ac:dyDescent="0.25">
      <c r="B7448"/>
    </row>
    <row r="7449" spans="2:2" x14ac:dyDescent="0.25">
      <c r="B7449"/>
    </row>
    <row r="7450" spans="2:2" x14ac:dyDescent="0.25">
      <c r="B7450"/>
    </row>
    <row r="7451" spans="2:2" x14ac:dyDescent="0.25">
      <c r="B7451"/>
    </row>
    <row r="7452" spans="2:2" x14ac:dyDescent="0.25">
      <c r="B7452"/>
    </row>
    <row r="7453" spans="2:2" x14ac:dyDescent="0.25">
      <c r="B7453"/>
    </row>
    <row r="7454" spans="2:2" x14ac:dyDescent="0.25">
      <c r="B7454"/>
    </row>
    <row r="7455" spans="2:2" x14ac:dyDescent="0.25">
      <c r="B7455"/>
    </row>
    <row r="7456" spans="2:2" x14ac:dyDescent="0.25">
      <c r="B7456"/>
    </row>
    <row r="7457" spans="2:2" x14ac:dyDescent="0.25">
      <c r="B7457"/>
    </row>
    <row r="7458" spans="2:2" x14ac:dyDescent="0.25">
      <c r="B7458"/>
    </row>
    <row r="7459" spans="2:2" x14ac:dyDescent="0.25">
      <c r="B7459"/>
    </row>
    <row r="7460" spans="2:2" x14ac:dyDescent="0.25">
      <c r="B7460"/>
    </row>
    <row r="7461" spans="2:2" x14ac:dyDescent="0.25">
      <c r="B7461"/>
    </row>
    <row r="7462" spans="2:2" x14ac:dyDescent="0.25">
      <c r="B7462"/>
    </row>
    <row r="7463" spans="2:2" x14ac:dyDescent="0.25">
      <c r="B7463"/>
    </row>
    <row r="7464" spans="2:2" x14ac:dyDescent="0.25">
      <c r="B7464"/>
    </row>
    <row r="7465" spans="2:2" x14ac:dyDescent="0.25">
      <c r="B7465"/>
    </row>
    <row r="7466" spans="2:2" x14ac:dyDescent="0.25">
      <c r="B7466"/>
    </row>
    <row r="7467" spans="2:2" x14ac:dyDescent="0.25">
      <c r="B7467"/>
    </row>
    <row r="7468" spans="2:2" x14ac:dyDescent="0.25">
      <c r="B7468"/>
    </row>
    <row r="7469" spans="2:2" x14ac:dyDescent="0.25">
      <c r="B7469"/>
    </row>
    <row r="7470" spans="2:2" x14ac:dyDescent="0.25">
      <c r="B7470"/>
    </row>
    <row r="7471" spans="2:2" x14ac:dyDescent="0.25">
      <c r="B7471"/>
    </row>
    <row r="7472" spans="2:2" x14ac:dyDescent="0.25">
      <c r="B7472"/>
    </row>
    <row r="7473" spans="2:2" x14ac:dyDescent="0.25">
      <c r="B7473"/>
    </row>
    <row r="7474" spans="2:2" x14ac:dyDescent="0.25">
      <c r="B7474"/>
    </row>
    <row r="7475" spans="2:2" x14ac:dyDescent="0.25">
      <c r="B7475"/>
    </row>
    <row r="7476" spans="2:2" x14ac:dyDescent="0.25">
      <c r="B7476"/>
    </row>
    <row r="7477" spans="2:2" x14ac:dyDescent="0.25">
      <c r="B7477"/>
    </row>
    <row r="7478" spans="2:2" x14ac:dyDescent="0.25">
      <c r="B7478"/>
    </row>
    <row r="7479" spans="2:2" x14ac:dyDescent="0.25">
      <c r="B7479"/>
    </row>
    <row r="7480" spans="2:2" x14ac:dyDescent="0.25">
      <c r="B7480"/>
    </row>
    <row r="7481" spans="2:2" x14ac:dyDescent="0.25">
      <c r="B7481"/>
    </row>
    <row r="7482" spans="2:2" x14ac:dyDescent="0.25">
      <c r="B7482"/>
    </row>
    <row r="7483" spans="2:2" x14ac:dyDescent="0.25">
      <c r="B7483"/>
    </row>
    <row r="7484" spans="2:2" x14ac:dyDescent="0.25">
      <c r="B7484"/>
    </row>
    <row r="7485" spans="2:2" x14ac:dyDescent="0.25">
      <c r="B7485"/>
    </row>
    <row r="7486" spans="2:2" x14ac:dyDescent="0.25">
      <c r="B7486"/>
    </row>
    <row r="7487" spans="2:2" x14ac:dyDescent="0.25">
      <c r="B7487"/>
    </row>
    <row r="7488" spans="2:2" x14ac:dyDescent="0.25">
      <c r="B7488"/>
    </row>
    <row r="7489" spans="2:2" x14ac:dyDescent="0.25">
      <c r="B7489"/>
    </row>
    <row r="7490" spans="2:2" x14ac:dyDescent="0.25">
      <c r="B7490"/>
    </row>
    <row r="7491" spans="2:2" x14ac:dyDescent="0.25">
      <c r="B7491"/>
    </row>
    <row r="7492" spans="2:2" x14ac:dyDescent="0.25">
      <c r="B7492"/>
    </row>
    <row r="7493" spans="2:2" x14ac:dyDescent="0.25">
      <c r="B7493"/>
    </row>
    <row r="7494" spans="2:2" x14ac:dyDescent="0.25">
      <c r="B7494"/>
    </row>
    <row r="7495" spans="2:2" x14ac:dyDescent="0.25">
      <c r="B7495"/>
    </row>
    <row r="7496" spans="2:2" x14ac:dyDescent="0.25">
      <c r="B7496"/>
    </row>
    <row r="7497" spans="2:2" x14ac:dyDescent="0.25">
      <c r="B7497"/>
    </row>
    <row r="7498" spans="2:2" x14ac:dyDescent="0.25">
      <c r="B7498"/>
    </row>
    <row r="7499" spans="2:2" x14ac:dyDescent="0.25">
      <c r="B7499"/>
    </row>
    <row r="7500" spans="2:2" x14ac:dyDescent="0.25">
      <c r="B7500"/>
    </row>
    <row r="7501" spans="2:2" x14ac:dyDescent="0.25">
      <c r="B7501"/>
    </row>
    <row r="7502" spans="2:2" x14ac:dyDescent="0.25">
      <c r="B7502"/>
    </row>
    <row r="7503" spans="2:2" x14ac:dyDescent="0.25">
      <c r="B7503"/>
    </row>
    <row r="7504" spans="2:2" x14ac:dyDescent="0.25">
      <c r="B7504"/>
    </row>
    <row r="7505" spans="2:2" x14ac:dyDescent="0.25">
      <c r="B7505"/>
    </row>
    <row r="7506" spans="2:2" x14ac:dyDescent="0.25">
      <c r="B7506"/>
    </row>
    <row r="7507" spans="2:2" x14ac:dyDescent="0.25">
      <c r="B7507"/>
    </row>
    <row r="7508" spans="2:2" x14ac:dyDescent="0.25">
      <c r="B7508"/>
    </row>
    <row r="7509" spans="2:2" x14ac:dyDescent="0.25">
      <c r="B7509"/>
    </row>
    <row r="7510" spans="2:2" x14ac:dyDescent="0.25">
      <c r="B7510"/>
    </row>
    <row r="7511" spans="2:2" x14ac:dyDescent="0.25">
      <c r="B7511"/>
    </row>
    <row r="7512" spans="2:2" x14ac:dyDescent="0.25">
      <c r="B7512"/>
    </row>
    <row r="7513" spans="2:2" x14ac:dyDescent="0.25">
      <c r="B7513"/>
    </row>
    <row r="7514" spans="2:2" x14ac:dyDescent="0.25">
      <c r="B7514"/>
    </row>
    <row r="7515" spans="2:2" x14ac:dyDescent="0.25">
      <c r="B7515"/>
    </row>
    <row r="7516" spans="2:2" x14ac:dyDescent="0.25">
      <c r="B7516"/>
    </row>
    <row r="7517" spans="2:2" x14ac:dyDescent="0.25">
      <c r="B7517"/>
    </row>
    <row r="7518" spans="2:2" x14ac:dyDescent="0.25">
      <c r="B7518"/>
    </row>
    <row r="7519" spans="2:2" x14ac:dyDescent="0.25">
      <c r="B7519"/>
    </row>
    <row r="7520" spans="2:2" x14ac:dyDescent="0.25">
      <c r="B7520"/>
    </row>
    <row r="7521" spans="2:2" x14ac:dyDescent="0.25">
      <c r="B7521"/>
    </row>
    <row r="7522" spans="2:2" x14ac:dyDescent="0.25">
      <c r="B7522"/>
    </row>
    <row r="7523" spans="2:2" x14ac:dyDescent="0.25">
      <c r="B7523"/>
    </row>
    <row r="7524" spans="2:2" x14ac:dyDescent="0.25">
      <c r="B7524"/>
    </row>
    <row r="7525" spans="2:2" x14ac:dyDescent="0.25">
      <c r="B7525"/>
    </row>
    <row r="7526" spans="2:2" x14ac:dyDescent="0.25">
      <c r="B7526"/>
    </row>
    <row r="7527" spans="2:2" x14ac:dyDescent="0.25">
      <c r="B7527"/>
    </row>
    <row r="7528" spans="2:2" x14ac:dyDescent="0.25">
      <c r="B7528"/>
    </row>
    <row r="7529" spans="2:2" x14ac:dyDescent="0.25">
      <c r="B7529"/>
    </row>
    <row r="7530" spans="2:2" x14ac:dyDescent="0.25">
      <c r="B7530"/>
    </row>
    <row r="7531" spans="2:2" x14ac:dyDescent="0.25">
      <c r="B7531"/>
    </row>
    <row r="7532" spans="2:2" x14ac:dyDescent="0.25">
      <c r="B7532"/>
    </row>
    <row r="7533" spans="2:2" x14ac:dyDescent="0.25">
      <c r="B7533"/>
    </row>
    <row r="7534" spans="2:2" x14ac:dyDescent="0.25">
      <c r="B7534"/>
    </row>
    <row r="7535" spans="2:2" x14ac:dyDescent="0.25">
      <c r="B7535"/>
    </row>
    <row r="7536" spans="2:2" x14ac:dyDescent="0.25">
      <c r="B7536"/>
    </row>
    <row r="7537" spans="2:2" x14ac:dyDescent="0.25">
      <c r="B7537"/>
    </row>
    <row r="7538" spans="2:2" x14ac:dyDescent="0.25">
      <c r="B7538"/>
    </row>
    <row r="7539" spans="2:2" x14ac:dyDescent="0.25">
      <c r="B7539"/>
    </row>
    <row r="7540" spans="2:2" x14ac:dyDescent="0.25">
      <c r="B7540"/>
    </row>
    <row r="7541" spans="2:2" x14ac:dyDescent="0.25">
      <c r="B7541"/>
    </row>
    <row r="7542" spans="2:2" x14ac:dyDescent="0.25">
      <c r="B7542"/>
    </row>
    <row r="7543" spans="2:2" x14ac:dyDescent="0.25">
      <c r="B7543"/>
    </row>
    <row r="7544" spans="2:2" x14ac:dyDescent="0.25">
      <c r="B7544"/>
    </row>
    <row r="7545" spans="2:2" x14ac:dyDescent="0.25">
      <c r="B7545"/>
    </row>
    <row r="7546" spans="2:2" x14ac:dyDescent="0.25">
      <c r="B7546"/>
    </row>
    <row r="7547" spans="2:2" x14ac:dyDescent="0.25">
      <c r="B7547"/>
    </row>
    <row r="7548" spans="2:2" x14ac:dyDescent="0.25">
      <c r="B7548"/>
    </row>
    <row r="7549" spans="2:2" x14ac:dyDescent="0.25">
      <c r="B7549"/>
    </row>
    <row r="7550" spans="2:2" x14ac:dyDescent="0.25">
      <c r="B7550"/>
    </row>
    <row r="7551" spans="2:2" x14ac:dyDescent="0.25">
      <c r="B7551"/>
    </row>
    <row r="7552" spans="2:2" x14ac:dyDescent="0.25">
      <c r="B7552"/>
    </row>
    <row r="7553" spans="2:2" x14ac:dyDescent="0.25">
      <c r="B7553"/>
    </row>
    <row r="7554" spans="2:2" x14ac:dyDescent="0.25">
      <c r="B7554"/>
    </row>
    <row r="7555" spans="2:2" x14ac:dyDescent="0.25">
      <c r="B7555"/>
    </row>
    <row r="7556" spans="2:2" x14ac:dyDescent="0.25">
      <c r="B7556"/>
    </row>
    <row r="7557" spans="2:2" x14ac:dyDescent="0.25">
      <c r="B7557"/>
    </row>
    <row r="7558" spans="2:2" x14ac:dyDescent="0.25">
      <c r="B7558"/>
    </row>
    <row r="7559" spans="2:2" x14ac:dyDescent="0.25">
      <c r="B7559"/>
    </row>
    <row r="7560" spans="2:2" x14ac:dyDescent="0.25">
      <c r="B7560"/>
    </row>
    <row r="7561" spans="2:2" x14ac:dyDescent="0.25">
      <c r="B7561"/>
    </row>
    <row r="7562" spans="2:2" x14ac:dyDescent="0.25">
      <c r="B7562"/>
    </row>
    <row r="7563" spans="2:2" x14ac:dyDescent="0.25">
      <c r="B7563"/>
    </row>
    <row r="7564" spans="2:2" x14ac:dyDescent="0.25">
      <c r="B7564"/>
    </row>
    <row r="7565" spans="2:2" x14ac:dyDescent="0.25">
      <c r="B7565"/>
    </row>
    <row r="7566" spans="2:2" x14ac:dyDescent="0.25">
      <c r="B7566"/>
    </row>
    <row r="7567" spans="2:2" x14ac:dyDescent="0.25">
      <c r="B7567"/>
    </row>
    <row r="7568" spans="2:2" x14ac:dyDescent="0.25">
      <c r="B7568"/>
    </row>
    <row r="7569" spans="2:2" x14ac:dyDescent="0.25">
      <c r="B7569"/>
    </row>
    <row r="7570" spans="2:2" x14ac:dyDescent="0.25">
      <c r="B7570"/>
    </row>
    <row r="7571" spans="2:2" x14ac:dyDescent="0.25">
      <c r="B7571"/>
    </row>
    <row r="7572" spans="2:2" x14ac:dyDescent="0.25">
      <c r="B7572"/>
    </row>
    <row r="7573" spans="2:2" x14ac:dyDescent="0.25">
      <c r="B7573"/>
    </row>
    <row r="7574" spans="2:2" x14ac:dyDescent="0.25">
      <c r="B7574"/>
    </row>
    <row r="7575" spans="2:2" x14ac:dyDescent="0.25">
      <c r="B7575"/>
    </row>
    <row r="7576" spans="2:2" x14ac:dyDescent="0.25">
      <c r="B7576"/>
    </row>
    <row r="7577" spans="2:2" x14ac:dyDescent="0.25">
      <c r="B7577"/>
    </row>
    <row r="7578" spans="2:2" x14ac:dyDescent="0.25">
      <c r="B7578"/>
    </row>
    <row r="7579" spans="2:2" x14ac:dyDescent="0.25">
      <c r="B7579"/>
    </row>
    <row r="7580" spans="2:2" x14ac:dyDescent="0.25">
      <c r="B7580"/>
    </row>
    <row r="7581" spans="2:2" x14ac:dyDescent="0.25">
      <c r="B7581"/>
    </row>
    <row r="7582" spans="2:2" x14ac:dyDescent="0.25">
      <c r="B7582"/>
    </row>
    <row r="7583" spans="2:2" x14ac:dyDescent="0.25">
      <c r="B7583"/>
    </row>
    <row r="7584" spans="2:2" x14ac:dyDescent="0.25">
      <c r="B7584"/>
    </row>
    <row r="7585" spans="2:2" x14ac:dyDescent="0.25">
      <c r="B7585"/>
    </row>
    <row r="7586" spans="2:2" x14ac:dyDescent="0.25">
      <c r="B7586"/>
    </row>
    <row r="7587" spans="2:2" x14ac:dyDescent="0.25">
      <c r="B7587"/>
    </row>
    <row r="7588" spans="2:2" x14ac:dyDescent="0.25">
      <c r="B7588"/>
    </row>
    <row r="7589" spans="2:2" x14ac:dyDescent="0.25">
      <c r="B7589"/>
    </row>
    <row r="7590" spans="2:2" x14ac:dyDescent="0.25">
      <c r="B7590"/>
    </row>
    <row r="7591" spans="2:2" x14ac:dyDescent="0.25">
      <c r="B7591"/>
    </row>
    <row r="7592" spans="2:2" x14ac:dyDescent="0.25">
      <c r="B7592"/>
    </row>
    <row r="7593" spans="2:2" x14ac:dyDescent="0.25">
      <c r="B7593"/>
    </row>
    <row r="7594" spans="2:2" x14ac:dyDescent="0.25">
      <c r="B7594"/>
    </row>
    <row r="7595" spans="2:2" x14ac:dyDescent="0.25">
      <c r="B7595"/>
    </row>
    <row r="7596" spans="2:2" x14ac:dyDescent="0.25">
      <c r="B7596"/>
    </row>
    <row r="7597" spans="2:2" x14ac:dyDescent="0.25">
      <c r="B7597"/>
    </row>
    <row r="7598" spans="2:2" x14ac:dyDescent="0.25">
      <c r="B7598"/>
    </row>
    <row r="7599" spans="2:2" x14ac:dyDescent="0.25">
      <c r="B7599"/>
    </row>
    <row r="7600" spans="2:2" x14ac:dyDescent="0.25">
      <c r="B7600"/>
    </row>
    <row r="7601" spans="2:2" x14ac:dyDescent="0.25">
      <c r="B7601"/>
    </row>
    <row r="7602" spans="2:2" x14ac:dyDescent="0.25">
      <c r="B7602"/>
    </row>
    <row r="7603" spans="2:2" x14ac:dyDescent="0.25">
      <c r="B7603"/>
    </row>
    <row r="7604" spans="2:2" x14ac:dyDescent="0.25">
      <c r="B7604"/>
    </row>
    <row r="7605" spans="2:2" x14ac:dyDescent="0.25">
      <c r="B7605"/>
    </row>
    <row r="7606" spans="2:2" x14ac:dyDescent="0.25">
      <c r="B7606"/>
    </row>
    <row r="7607" spans="2:2" x14ac:dyDescent="0.25">
      <c r="B7607"/>
    </row>
    <row r="7608" spans="2:2" x14ac:dyDescent="0.25">
      <c r="B7608"/>
    </row>
    <row r="7609" spans="2:2" x14ac:dyDescent="0.25">
      <c r="B7609"/>
    </row>
    <row r="7610" spans="2:2" x14ac:dyDescent="0.25">
      <c r="B7610"/>
    </row>
    <row r="7611" spans="2:2" x14ac:dyDescent="0.25">
      <c r="B7611"/>
    </row>
    <row r="7612" spans="2:2" x14ac:dyDescent="0.25">
      <c r="B7612"/>
    </row>
    <row r="7613" spans="2:2" x14ac:dyDescent="0.25">
      <c r="B7613"/>
    </row>
    <row r="7614" spans="2:2" x14ac:dyDescent="0.25">
      <c r="B7614"/>
    </row>
    <row r="7615" spans="2:2" x14ac:dyDescent="0.25">
      <c r="B7615"/>
    </row>
    <row r="7616" spans="2:2" x14ac:dyDescent="0.25">
      <c r="B7616"/>
    </row>
    <row r="7617" spans="2:2" x14ac:dyDescent="0.25">
      <c r="B7617"/>
    </row>
    <row r="7618" spans="2:2" x14ac:dyDescent="0.25">
      <c r="B7618"/>
    </row>
    <row r="7619" spans="2:2" x14ac:dyDescent="0.25">
      <c r="B7619"/>
    </row>
    <row r="7620" spans="2:2" x14ac:dyDescent="0.25">
      <c r="B7620"/>
    </row>
    <row r="7621" spans="2:2" x14ac:dyDescent="0.25">
      <c r="B7621"/>
    </row>
    <row r="7622" spans="2:2" x14ac:dyDescent="0.25">
      <c r="B7622"/>
    </row>
    <row r="7623" spans="2:2" x14ac:dyDescent="0.25">
      <c r="B7623"/>
    </row>
    <row r="7624" spans="2:2" x14ac:dyDescent="0.25">
      <c r="B7624"/>
    </row>
    <row r="7625" spans="2:2" x14ac:dyDescent="0.25">
      <c r="B7625"/>
    </row>
    <row r="7626" spans="2:2" x14ac:dyDescent="0.25">
      <c r="B7626"/>
    </row>
    <row r="7627" spans="2:2" x14ac:dyDescent="0.25">
      <c r="B7627"/>
    </row>
    <row r="7628" spans="2:2" x14ac:dyDescent="0.25">
      <c r="B7628"/>
    </row>
    <row r="7629" spans="2:2" x14ac:dyDescent="0.25">
      <c r="B7629"/>
    </row>
    <row r="7630" spans="2:2" x14ac:dyDescent="0.25">
      <c r="B7630"/>
    </row>
    <row r="7631" spans="2:2" x14ac:dyDescent="0.25">
      <c r="B7631"/>
    </row>
    <row r="7632" spans="2:2" x14ac:dyDescent="0.25">
      <c r="B7632"/>
    </row>
    <row r="7633" spans="2:2" x14ac:dyDescent="0.25">
      <c r="B7633"/>
    </row>
    <row r="7634" spans="2:2" x14ac:dyDescent="0.25">
      <c r="B7634"/>
    </row>
    <row r="7635" spans="2:2" x14ac:dyDescent="0.25">
      <c r="B7635"/>
    </row>
    <row r="7636" spans="2:2" x14ac:dyDescent="0.25">
      <c r="B7636"/>
    </row>
    <row r="7637" spans="2:2" x14ac:dyDescent="0.25">
      <c r="B7637"/>
    </row>
    <row r="7638" spans="2:2" x14ac:dyDescent="0.25">
      <c r="B7638"/>
    </row>
    <row r="7639" spans="2:2" x14ac:dyDescent="0.25">
      <c r="B7639"/>
    </row>
    <row r="7640" spans="2:2" x14ac:dyDescent="0.25">
      <c r="B7640"/>
    </row>
    <row r="7641" spans="2:2" x14ac:dyDescent="0.25">
      <c r="B7641"/>
    </row>
    <row r="7642" spans="2:2" x14ac:dyDescent="0.25">
      <c r="B7642"/>
    </row>
    <row r="7643" spans="2:2" x14ac:dyDescent="0.25">
      <c r="B7643"/>
    </row>
    <row r="7644" spans="2:2" x14ac:dyDescent="0.25">
      <c r="B7644"/>
    </row>
    <row r="7645" spans="2:2" x14ac:dyDescent="0.25">
      <c r="B7645"/>
    </row>
    <row r="7646" spans="2:2" x14ac:dyDescent="0.25">
      <c r="B7646"/>
    </row>
    <row r="7647" spans="2:2" x14ac:dyDescent="0.25">
      <c r="B7647"/>
    </row>
    <row r="7648" spans="2:2" x14ac:dyDescent="0.25">
      <c r="B7648"/>
    </row>
    <row r="7649" spans="2:2" x14ac:dyDescent="0.25">
      <c r="B7649"/>
    </row>
    <row r="7650" spans="2:2" x14ac:dyDescent="0.25">
      <c r="B7650"/>
    </row>
    <row r="7651" spans="2:2" x14ac:dyDescent="0.25">
      <c r="B7651"/>
    </row>
    <row r="7652" spans="2:2" x14ac:dyDescent="0.25">
      <c r="B7652"/>
    </row>
    <row r="7653" spans="2:2" x14ac:dyDescent="0.25">
      <c r="B7653"/>
    </row>
    <row r="7654" spans="2:2" x14ac:dyDescent="0.25">
      <c r="B7654"/>
    </row>
    <row r="7655" spans="2:2" x14ac:dyDescent="0.25">
      <c r="B7655"/>
    </row>
    <row r="7656" spans="2:2" x14ac:dyDescent="0.25">
      <c r="B7656"/>
    </row>
    <row r="7657" spans="2:2" x14ac:dyDescent="0.25">
      <c r="B7657"/>
    </row>
    <row r="7658" spans="2:2" x14ac:dyDescent="0.25">
      <c r="B7658"/>
    </row>
    <row r="7659" spans="2:2" x14ac:dyDescent="0.25">
      <c r="B7659"/>
    </row>
    <row r="7660" spans="2:2" x14ac:dyDescent="0.25">
      <c r="B7660"/>
    </row>
    <row r="7661" spans="2:2" x14ac:dyDescent="0.25">
      <c r="B7661"/>
    </row>
    <row r="7662" spans="2:2" x14ac:dyDescent="0.25">
      <c r="B7662"/>
    </row>
    <row r="7663" spans="2:2" x14ac:dyDescent="0.25">
      <c r="B7663"/>
    </row>
    <row r="7664" spans="2:2" x14ac:dyDescent="0.25">
      <c r="B7664"/>
    </row>
    <row r="7665" spans="2:2" x14ac:dyDescent="0.25">
      <c r="B7665"/>
    </row>
    <row r="7666" spans="2:2" x14ac:dyDescent="0.25">
      <c r="B7666"/>
    </row>
    <row r="7667" spans="2:2" x14ac:dyDescent="0.25">
      <c r="B7667"/>
    </row>
    <row r="7668" spans="2:2" x14ac:dyDescent="0.25">
      <c r="B7668"/>
    </row>
    <row r="7669" spans="2:2" x14ac:dyDescent="0.25">
      <c r="B7669"/>
    </row>
    <row r="7670" spans="2:2" x14ac:dyDescent="0.25">
      <c r="B7670"/>
    </row>
    <row r="7671" spans="2:2" x14ac:dyDescent="0.25">
      <c r="B7671"/>
    </row>
    <row r="7672" spans="2:2" x14ac:dyDescent="0.25">
      <c r="B7672"/>
    </row>
    <row r="7673" spans="2:2" x14ac:dyDescent="0.25">
      <c r="B7673"/>
    </row>
    <row r="7674" spans="2:2" x14ac:dyDescent="0.25">
      <c r="B7674"/>
    </row>
    <row r="7675" spans="2:2" x14ac:dyDescent="0.25">
      <c r="B7675"/>
    </row>
    <row r="7676" spans="2:2" x14ac:dyDescent="0.25">
      <c r="B7676"/>
    </row>
    <row r="7677" spans="2:2" x14ac:dyDescent="0.25">
      <c r="B7677"/>
    </row>
    <row r="7678" spans="2:2" x14ac:dyDescent="0.25">
      <c r="B7678"/>
    </row>
    <row r="7679" spans="2:2" x14ac:dyDescent="0.25">
      <c r="B7679"/>
    </row>
    <row r="7680" spans="2:2" x14ac:dyDescent="0.25">
      <c r="B7680"/>
    </row>
    <row r="7681" spans="2:2" x14ac:dyDescent="0.25">
      <c r="B7681"/>
    </row>
    <row r="7682" spans="2:2" x14ac:dyDescent="0.25">
      <c r="B7682"/>
    </row>
    <row r="7683" spans="2:2" x14ac:dyDescent="0.25">
      <c r="B7683"/>
    </row>
    <row r="7684" spans="2:2" x14ac:dyDescent="0.25">
      <c r="B7684"/>
    </row>
    <row r="7685" spans="2:2" x14ac:dyDescent="0.25">
      <c r="B7685"/>
    </row>
    <row r="7686" spans="2:2" x14ac:dyDescent="0.25">
      <c r="B7686"/>
    </row>
    <row r="7687" spans="2:2" x14ac:dyDescent="0.25">
      <c r="B7687"/>
    </row>
    <row r="7688" spans="2:2" x14ac:dyDescent="0.25">
      <c r="B7688"/>
    </row>
    <row r="7689" spans="2:2" x14ac:dyDescent="0.25">
      <c r="B7689"/>
    </row>
    <row r="7690" spans="2:2" x14ac:dyDescent="0.25">
      <c r="B7690"/>
    </row>
    <row r="7691" spans="2:2" x14ac:dyDescent="0.25">
      <c r="B7691"/>
    </row>
    <row r="7692" spans="2:2" x14ac:dyDescent="0.25">
      <c r="B7692"/>
    </row>
    <row r="7693" spans="2:2" x14ac:dyDescent="0.25">
      <c r="B7693"/>
    </row>
    <row r="7694" spans="2:2" x14ac:dyDescent="0.25">
      <c r="B7694"/>
    </row>
    <row r="7695" spans="2:2" x14ac:dyDescent="0.25">
      <c r="B7695"/>
    </row>
    <row r="7696" spans="2:2" x14ac:dyDescent="0.25">
      <c r="B7696"/>
    </row>
    <row r="7697" spans="2:2" x14ac:dyDescent="0.25">
      <c r="B7697"/>
    </row>
    <row r="7698" spans="2:2" x14ac:dyDescent="0.25">
      <c r="B7698"/>
    </row>
    <row r="7699" spans="2:2" x14ac:dyDescent="0.25">
      <c r="B7699"/>
    </row>
    <row r="7700" spans="2:2" x14ac:dyDescent="0.25">
      <c r="B7700"/>
    </row>
    <row r="7701" spans="2:2" x14ac:dyDescent="0.25">
      <c r="B7701"/>
    </row>
    <row r="7702" spans="2:2" x14ac:dyDescent="0.25">
      <c r="B7702"/>
    </row>
    <row r="7703" spans="2:2" x14ac:dyDescent="0.25">
      <c r="B7703"/>
    </row>
    <row r="7704" spans="2:2" x14ac:dyDescent="0.25">
      <c r="B7704"/>
    </row>
    <row r="7705" spans="2:2" x14ac:dyDescent="0.25">
      <c r="B7705"/>
    </row>
    <row r="7706" spans="2:2" x14ac:dyDescent="0.25">
      <c r="B7706"/>
    </row>
    <row r="7707" spans="2:2" x14ac:dyDescent="0.25">
      <c r="B7707"/>
    </row>
    <row r="7708" spans="2:2" x14ac:dyDescent="0.25">
      <c r="B7708"/>
    </row>
    <row r="7709" spans="2:2" x14ac:dyDescent="0.25">
      <c r="B7709"/>
    </row>
    <row r="7710" spans="2:2" x14ac:dyDescent="0.25">
      <c r="B7710"/>
    </row>
    <row r="7711" spans="2:2" x14ac:dyDescent="0.25">
      <c r="B7711"/>
    </row>
    <row r="7712" spans="2:2" x14ac:dyDescent="0.25">
      <c r="B7712"/>
    </row>
    <row r="7713" spans="2:2" x14ac:dyDescent="0.25">
      <c r="B7713"/>
    </row>
    <row r="7714" spans="2:2" x14ac:dyDescent="0.25">
      <c r="B7714"/>
    </row>
    <row r="7715" spans="2:2" x14ac:dyDescent="0.25">
      <c r="B7715"/>
    </row>
    <row r="7716" spans="2:2" x14ac:dyDescent="0.25">
      <c r="B7716"/>
    </row>
    <row r="7717" spans="2:2" x14ac:dyDescent="0.25">
      <c r="B7717"/>
    </row>
    <row r="7718" spans="2:2" x14ac:dyDescent="0.25">
      <c r="B7718"/>
    </row>
    <row r="7719" spans="2:2" x14ac:dyDescent="0.25">
      <c r="B7719"/>
    </row>
    <row r="7720" spans="2:2" x14ac:dyDescent="0.25">
      <c r="B7720"/>
    </row>
    <row r="7721" spans="2:2" x14ac:dyDescent="0.25">
      <c r="B7721"/>
    </row>
    <row r="7722" spans="2:2" x14ac:dyDescent="0.25">
      <c r="B7722"/>
    </row>
    <row r="7723" spans="2:2" x14ac:dyDescent="0.25">
      <c r="B7723"/>
    </row>
    <row r="7724" spans="2:2" x14ac:dyDescent="0.25">
      <c r="B7724"/>
    </row>
    <row r="7725" spans="2:2" x14ac:dyDescent="0.25">
      <c r="B7725"/>
    </row>
    <row r="7726" spans="2:2" x14ac:dyDescent="0.25">
      <c r="B7726"/>
    </row>
    <row r="7727" spans="2:2" x14ac:dyDescent="0.25">
      <c r="B7727"/>
    </row>
    <row r="7728" spans="2:2" x14ac:dyDescent="0.25">
      <c r="B7728"/>
    </row>
    <row r="7729" spans="2:2" x14ac:dyDescent="0.25">
      <c r="B7729"/>
    </row>
    <row r="7730" spans="2:2" x14ac:dyDescent="0.25">
      <c r="B7730"/>
    </row>
    <row r="7731" spans="2:2" x14ac:dyDescent="0.25">
      <c r="B7731"/>
    </row>
    <row r="7732" spans="2:2" x14ac:dyDescent="0.25">
      <c r="B7732"/>
    </row>
    <row r="7733" spans="2:2" x14ac:dyDescent="0.25">
      <c r="B7733"/>
    </row>
    <row r="7734" spans="2:2" x14ac:dyDescent="0.25">
      <c r="B7734"/>
    </row>
    <row r="7735" spans="2:2" x14ac:dyDescent="0.25">
      <c r="B7735"/>
    </row>
    <row r="7736" spans="2:2" x14ac:dyDescent="0.25">
      <c r="B7736"/>
    </row>
    <row r="7737" spans="2:2" x14ac:dyDescent="0.25">
      <c r="B7737"/>
    </row>
    <row r="7738" spans="2:2" x14ac:dyDescent="0.25">
      <c r="B7738"/>
    </row>
    <row r="7739" spans="2:2" x14ac:dyDescent="0.25">
      <c r="B7739"/>
    </row>
    <row r="7740" spans="2:2" x14ac:dyDescent="0.25">
      <c r="B7740"/>
    </row>
    <row r="7741" spans="2:2" x14ac:dyDescent="0.25">
      <c r="B7741"/>
    </row>
    <row r="7742" spans="2:2" x14ac:dyDescent="0.25">
      <c r="B7742"/>
    </row>
    <row r="7743" spans="2:2" x14ac:dyDescent="0.25">
      <c r="B7743"/>
    </row>
    <row r="7744" spans="2:2" x14ac:dyDescent="0.25">
      <c r="B7744"/>
    </row>
    <row r="7745" spans="2:2" x14ac:dyDescent="0.25">
      <c r="B7745"/>
    </row>
    <row r="7746" spans="2:2" x14ac:dyDescent="0.25">
      <c r="B7746"/>
    </row>
    <row r="7747" spans="2:2" x14ac:dyDescent="0.25">
      <c r="B7747"/>
    </row>
    <row r="7748" spans="2:2" x14ac:dyDescent="0.25">
      <c r="B7748"/>
    </row>
    <row r="7749" spans="2:2" x14ac:dyDescent="0.25">
      <c r="B7749"/>
    </row>
    <row r="7750" spans="2:2" x14ac:dyDescent="0.25">
      <c r="B7750"/>
    </row>
    <row r="7751" spans="2:2" x14ac:dyDescent="0.25">
      <c r="B7751"/>
    </row>
    <row r="7752" spans="2:2" x14ac:dyDescent="0.25">
      <c r="B7752"/>
    </row>
    <row r="7753" spans="2:2" x14ac:dyDescent="0.25">
      <c r="B7753"/>
    </row>
    <row r="7754" spans="2:2" x14ac:dyDescent="0.25">
      <c r="B7754"/>
    </row>
    <row r="7755" spans="2:2" x14ac:dyDescent="0.25">
      <c r="B7755"/>
    </row>
    <row r="7756" spans="2:2" x14ac:dyDescent="0.25">
      <c r="B7756"/>
    </row>
    <row r="7757" spans="2:2" x14ac:dyDescent="0.25">
      <c r="B7757"/>
    </row>
    <row r="7758" spans="2:2" x14ac:dyDescent="0.25">
      <c r="B7758"/>
    </row>
    <row r="7759" spans="2:2" x14ac:dyDescent="0.25">
      <c r="B7759"/>
    </row>
    <row r="7760" spans="2:2" x14ac:dyDescent="0.25">
      <c r="B7760"/>
    </row>
    <row r="7761" spans="2:2" x14ac:dyDescent="0.25">
      <c r="B7761"/>
    </row>
    <row r="7762" spans="2:2" x14ac:dyDescent="0.25">
      <c r="B7762"/>
    </row>
    <row r="7763" spans="2:2" x14ac:dyDescent="0.25">
      <c r="B7763"/>
    </row>
    <row r="7764" spans="2:2" x14ac:dyDescent="0.25">
      <c r="B7764"/>
    </row>
    <row r="7765" spans="2:2" x14ac:dyDescent="0.25">
      <c r="B7765"/>
    </row>
    <row r="7766" spans="2:2" x14ac:dyDescent="0.25">
      <c r="B7766"/>
    </row>
    <row r="7767" spans="2:2" x14ac:dyDescent="0.25">
      <c r="B7767"/>
    </row>
    <row r="7768" spans="2:2" x14ac:dyDescent="0.25">
      <c r="B7768"/>
    </row>
    <row r="7769" spans="2:2" x14ac:dyDescent="0.25">
      <c r="B7769"/>
    </row>
    <row r="7770" spans="2:2" x14ac:dyDescent="0.25">
      <c r="B7770"/>
    </row>
    <row r="7771" spans="2:2" x14ac:dyDescent="0.25">
      <c r="B7771"/>
    </row>
    <row r="7772" spans="2:2" x14ac:dyDescent="0.25">
      <c r="B7772"/>
    </row>
    <row r="7773" spans="2:2" x14ac:dyDescent="0.25">
      <c r="B7773"/>
    </row>
    <row r="7774" spans="2:2" x14ac:dyDescent="0.25">
      <c r="B7774"/>
    </row>
    <row r="7775" spans="2:2" x14ac:dyDescent="0.25">
      <c r="B7775"/>
    </row>
    <row r="7776" spans="2:2" x14ac:dyDescent="0.25">
      <c r="B7776"/>
    </row>
    <row r="7777" spans="2:2" x14ac:dyDescent="0.25">
      <c r="B7777"/>
    </row>
    <row r="7778" spans="2:2" x14ac:dyDescent="0.25">
      <c r="B7778"/>
    </row>
    <row r="7779" spans="2:2" x14ac:dyDescent="0.25">
      <c r="B7779"/>
    </row>
    <row r="7780" spans="2:2" x14ac:dyDescent="0.25">
      <c r="B7780"/>
    </row>
    <row r="7781" spans="2:2" x14ac:dyDescent="0.25">
      <c r="B7781"/>
    </row>
    <row r="7782" spans="2:2" x14ac:dyDescent="0.25">
      <c r="B7782"/>
    </row>
    <row r="7783" spans="2:2" x14ac:dyDescent="0.25">
      <c r="B7783"/>
    </row>
    <row r="7784" spans="2:2" x14ac:dyDescent="0.25">
      <c r="B7784"/>
    </row>
    <row r="7785" spans="2:2" x14ac:dyDescent="0.25">
      <c r="B7785"/>
    </row>
    <row r="7786" spans="2:2" x14ac:dyDescent="0.25">
      <c r="B7786"/>
    </row>
    <row r="7787" spans="2:2" x14ac:dyDescent="0.25">
      <c r="B7787"/>
    </row>
    <row r="7788" spans="2:2" x14ac:dyDescent="0.25">
      <c r="B7788"/>
    </row>
    <row r="7789" spans="2:2" x14ac:dyDescent="0.25">
      <c r="B7789"/>
    </row>
    <row r="7790" spans="2:2" x14ac:dyDescent="0.25">
      <c r="B7790"/>
    </row>
    <row r="7791" spans="2:2" x14ac:dyDescent="0.25">
      <c r="B7791"/>
    </row>
    <row r="7792" spans="2:2" x14ac:dyDescent="0.25">
      <c r="B7792"/>
    </row>
    <row r="7793" spans="2:2" x14ac:dyDescent="0.25">
      <c r="B7793"/>
    </row>
    <row r="7794" spans="2:2" x14ac:dyDescent="0.25">
      <c r="B7794"/>
    </row>
    <row r="7795" spans="2:2" x14ac:dyDescent="0.25">
      <c r="B7795"/>
    </row>
    <row r="7796" spans="2:2" x14ac:dyDescent="0.25">
      <c r="B7796"/>
    </row>
    <row r="7797" spans="2:2" x14ac:dyDescent="0.25">
      <c r="B7797"/>
    </row>
    <row r="7798" spans="2:2" x14ac:dyDescent="0.25">
      <c r="B7798"/>
    </row>
    <row r="7799" spans="2:2" x14ac:dyDescent="0.25">
      <c r="B7799"/>
    </row>
    <row r="7800" spans="2:2" x14ac:dyDescent="0.25">
      <c r="B7800"/>
    </row>
    <row r="7801" spans="2:2" x14ac:dyDescent="0.25">
      <c r="B7801"/>
    </row>
    <row r="7802" spans="2:2" x14ac:dyDescent="0.25">
      <c r="B7802"/>
    </row>
    <row r="7803" spans="2:2" x14ac:dyDescent="0.25">
      <c r="B7803"/>
    </row>
    <row r="7804" spans="2:2" x14ac:dyDescent="0.25">
      <c r="B7804"/>
    </row>
    <row r="7805" spans="2:2" x14ac:dyDescent="0.25">
      <c r="B7805"/>
    </row>
    <row r="7806" spans="2:2" x14ac:dyDescent="0.25">
      <c r="B7806"/>
    </row>
    <row r="7807" spans="2:2" x14ac:dyDescent="0.25">
      <c r="B7807"/>
    </row>
    <row r="7808" spans="2:2" x14ac:dyDescent="0.25">
      <c r="B7808"/>
    </row>
    <row r="7809" spans="2:2" x14ac:dyDescent="0.25">
      <c r="B7809"/>
    </row>
    <row r="7810" spans="2:2" x14ac:dyDescent="0.25">
      <c r="B7810"/>
    </row>
    <row r="7811" spans="2:2" x14ac:dyDescent="0.25">
      <c r="B7811"/>
    </row>
    <row r="7812" spans="2:2" x14ac:dyDescent="0.25">
      <c r="B7812"/>
    </row>
    <row r="7813" spans="2:2" x14ac:dyDescent="0.25">
      <c r="B7813"/>
    </row>
    <row r="7814" spans="2:2" x14ac:dyDescent="0.25">
      <c r="B7814"/>
    </row>
    <row r="7815" spans="2:2" x14ac:dyDescent="0.25">
      <c r="B7815"/>
    </row>
    <row r="7816" spans="2:2" x14ac:dyDescent="0.25">
      <c r="B7816"/>
    </row>
    <row r="7817" spans="2:2" x14ac:dyDescent="0.25">
      <c r="B7817"/>
    </row>
    <row r="7818" spans="2:2" x14ac:dyDescent="0.25">
      <c r="B7818"/>
    </row>
    <row r="7819" spans="2:2" x14ac:dyDescent="0.25">
      <c r="B7819"/>
    </row>
    <row r="7820" spans="2:2" x14ac:dyDescent="0.25">
      <c r="B7820"/>
    </row>
    <row r="7821" spans="2:2" x14ac:dyDescent="0.25">
      <c r="B7821"/>
    </row>
    <row r="7822" spans="2:2" x14ac:dyDescent="0.25">
      <c r="B7822"/>
    </row>
    <row r="7823" spans="2:2" x14ac:dyDescent="0.25">
      <c r="B7823"/>
    </row>
    <row r="7824" spans="2:2" x14ac:dyDescent="0.25">
      <c r="B7824"/>
    </row>
    <row r="7825" spans="2:2" x14ac:dyDescent="0.25">
      <c r="B7825"/>
    </row>
    <row r="7826" spans="2:2" x14ac:dyDescent="0.25">
      <c r="B7826"/>
    </row>
    <row r="7827" spans="2:2" x14ac:dyDescent="0.25">
      <c r="B7827"/>
    </row>
    <row r="7828" spans="2:2" x14ac:dyDescent="0.25">
      <c r="B7828"/>
    </row>
    <row r="7829" spans="2:2" x14ac:dyDescent="0.25">
      <c r="B7829"/>
    </row>
    <row r="7830" spans="2:2" x14ac:dyDescent="0.25">
      <c r="B7830"/>
    </row>
    <row r="7831" spans="2:2" x14ac:dyDescent="0.25">
      <c r="B7831"/>
    </row>
    <row r="7832" spans="2:2" x14ac:dyDescent="0.25">
      <c r="B7832"/>
    </row>
    <row r="7833" spans="2:2" x14ac:dyDescent="0.25">
      <c r="B7833"/>
    </row>
    <row r="7834" spans="2:2" x14ac:dyDescent="0.25">
      <c r="B7834"/>
    </row>
    <row r="7835" spans="2:2" x14ac:dyDescent="0.25">
      <c r="B7835"/>
    </row>
    <row r="7836" spans="2:2" x14ac:dyDescent="0.25">
      <c r="B7836"/>
    </row>
    <row r="7837" spans="2:2" x14ac:dyDescent="0.25">
      <c r="B7837"/>
    </row>
    <row r="7838" spans="2:2" x14ac:dyDescent="0.25">
      <c r="B7838"/>
    </row>
    <row r="7839" spans="2:2" x14ac:dyDescent="0.25">
      <c r="B7839"/>
    </row>
    <row r="7840" spans="2:2" x14ac:dyDescent="0.25">
      <c r="B7840"/>
    </row>
    <row r="7841" spans="2:2" x14ac:dyDescent="0.25">
      <c r="B7841"/>
    </row>
    <row r="7842" spans="2:2" x14ac:dyDescent="0.25">
      <c r="B7842"/>
    </row>
    <row r="7843" spans="2:2" x14ac:dyDescent="0.25">
      <c r="B7843"/>
    </row>
    <row r="7844" spans="2:2" x14ac:dyDescent="0.25">
      <c r="B7844"/>
    </row>
    <row r="7845" spans="2:2" x14ac:dyDescent="0.25">
      <c r="B7845"/>
    </row>
    <row r="7846" spans="2:2" x14ac:dyDescent="0.25">
      <c r="B7846"/>
    </row>
    <row r="7847" spans="2:2" x14ac:dyDescent="0.25">
      <c r="B7847"/>
    </row>
    <row r="7848" spans="2:2" x14ac:dyDescent="0.25">
      <c r="B7848"/>
    </row>
    <row r="7849" spans="2:2" x14ac:dyDescent="0.25">
      <c r="B7849"/>
    </row>
    <row r="7850" spans="2:2" x14ac:dyDescent="0.25">
      <c r="B7850"/>
    </row>
    <row r="7851" spans="2:2" x14ac:dyDescent="0.25">
      <c r="B7851"/>
    </row>
    <row r="7852" spans="2:2" x14ac:dyDescent="0.25">
      <c r="B7852"/>
    </row>
    <row r="7853" spans="2:2" x14ac:dyDescent="0.25">
      <c r="B7853"/>
    </row>
    <row r="7854" spans="2:2" x14ac:dyDescent="0.25">
      <c r="B7854"/>
    </row>
    <row r="7855" spans="2:2" x14ac:dyDescent="0.25">
      <c r="B7855"/>
    </row>
    <row r="7856" spans="2:2" x14ac:dyDescent="0.25">
      <c r="B7856"/>
    </row>
    <row r="7857" spans="2:2" x14ac:dyDescent="0.25">
      <c r="B7857"/>
    </row>
    <row r="7858" spans="2:2" x14ac:dyDescent="0.25">
      <c r="B7858"/>
    </row>
    <row r="7859" spans="2:2" x14ac:dyDescent="0.25">
      <c r="B7859"/>
    </row>
    <row r="7860" spans="2:2" x14ac:dyDescent="0.25">
      <c r="B7860"/>
    </row>
    <row r="7861" spans="2:2" x14ac:dyDescent="0.25">
      <c r="B7861"/>
    </row>
    <row r="7862" spans="2:2" x14ac:dyDescent="0.25">
      <c r="B7862"/>
    </row>
    <row r="7863" spans="2:2" x14ac:dyDescent="0.25">
      <c r="B7863"/>
    </row>
    <row r="7864" spans="2:2" x14ac:dyDescent="0.25">
      <c r="B7864"/>
    </row>
    <row r="7865" spans="2:2" x14ac:dyDescent="0.25">
      <c r="B7865"/>
    </row>
    <row r="7866" spans="2:2" x14ac:dyDescent="0.25">
      <c r="B7866"/>
    </row>
    <row r="7867" spans="2:2" x14ac:dyDescent="0.25">
      <c r="B7867"/>
    </row>
    <row r="7868" spans="2:2" x14ac:dyDescent="0.25">
      <c r="B7868"/>
    </row>
    <row r="7869" spans="2:2" x14ac:dyDescent="0.25">
      <c r="B7869"/>
    </row>
    <row r="7870" spans="2:2" x14ac:dyDescent="0.25">
      <c r="B7870"/>
    </row>
    <row r="7871" spans="2:2" x14ac:dyDescent="0.25">
      <c r="B7871"/>
    </row>
    <row r="7872" spans="2:2" x14ac:dyDescent="0.25">
      <c r="B7872"/>
    </row>
    <row r="7873" spans="2:2" x14ac:dyDescent="0.25">
      <c r="B7873"/>
    </row>
    <row r="7874" spans="2:2" x14ac:dyDescent="0.25">
      <c r="B7874"/>
    </row>
    <row r="7875" spans="2:2" x14ac:dyDescent="0.25">
      <c r="B7875"/>
    </row>
    <row r="7876" spans="2:2" x14ac:dyDescent="0.25">
      <c r="B7876"/>
    </row>
    <row r="7877" spans="2:2" x14ac:dyDescent="0.25">
      <c r="B7877"/>
    </row>
    <row r="7878" spans="2:2" x14ac:dyDescent="0.25">
      <c r="B7878"/>
    </row>
    <row r="7879" spans="2:2" x14ac:dyDescent="0.25">
      <c r="B7879"/>
    </row>
    <row r="7880" spans="2:2" x14ac:dyDescent="0.25">
      <c r="B7880"/>
    </row>
    <row r="7881" spans="2:2" x14ac:dyDescent="0.25">
      <c r="B7881"/>
    </row>
    <row r="7882" spans="2:2" x14ac:dyDescent="0.25">
      <c r="B7882"/>
    </row>
    <row r="7883" spans="2:2" x14ac:dyDescent="0.25">
      <c r="B7883"/>
    </row>
    <row r="7884" spans="2:2" x14ac:dyDescent="0.25">
      <c r="B7884"/>
    </row>
    <row r="7885" spans="2:2" x14ac:dyDescent="0.25">
      <c r="B7885"/>
    </row>
    <row r="7886" spans="2:2" x14ac:dyDescent="0.25">
      <c r="B7886"/>
    </row>
    <row r="7887" spans="2:2" x14ac:dyDescent="0.25">
      <c r="B7887"/>
    </row>
    <row r="7888" spans="2:2" x14ac:dyDescent="0.25">
      <c r="B7888"/>
    </row>
    <row r="7889" spans="2:2" x14ac:dyDescent="0.25">
      <c r="B7889"/>
    </row>
    <row r="7890" spans="2:2" x14ac:dyDescent="0.25">
      <c r="B7890"/>
    </row>
    <row r="7891" spans="2:2" x14ac:dyDescent="0.25">
      <c r="B7891"/>
    </row>
    <row r="7892" spans="2:2" x14ac:dyDescent="0.25">
      <c r="B7892"/>
    </row>
    <row r="7893" spans="2:2" x14ac:dyDescent="0.25">
      <c r="B7893"/>
    </row>
    <row r="7894" spans="2:2" x14ac:dyDescent="0.25">
      <c r="B7894"/>
    </row>
    <row r="7895" spans="2:2" x14ac:dyDescent="0.25">
      <c r="B7895"/>
    </row>
    <row r="7896" spans="2:2" x14ac:dyDescent="0.25">
      <c r="B7896"/>
    </row>
    <row r="7897" spans="2:2" x14ac:dyDescent="0.25">
      <c r="B7897"/>
    </row>
    <row r="7898" spans="2:2" x14ac:dyDescent="0.25">
      <c r="B7898"/>
    </row>
    <row r="7899" spans="2:2" x14ac:dyDescent="0.25">
      <c r="B7899"/>
    </row>
    <row r="7900" spans="2:2" x14ac:dyDescent="0.25">
      <c r="B7900"/>
    </row>
    <row r="7901" spans="2:2" x14ac:dyDescent="0.25">
      <c r="B7901"/>
    </row>
    <row r="7902" spans="2:2" x14ac:dyDescent="0.25">
      <c r="B7902"/>
    </row>
    <row r="7903" spans="2:2" x14ac:dyDescent="0.25">
      <c r="B7903"/>
    </row>
    <row r="7904" spans="2:2" x14ac:dyDescent="0.25">
      <c r="B7904"/>
    </row>
    <row r="7905" spans="2:2" x14ac:dyDescent="0.25">
      <c r="B7905"/>
    </row>
    <row r="7906" spans="2:2" x14ac:dyDescent="0.25">
      <c r="B7906"/>
    </row>
    <row r="7907" spans="2:2" x14ac:dyDescent="0.25">
      <c r="B7907"/>
    </row>
    <row r="7908" spans="2:2" x14ac:dyDescent="0.25">
      <c r="B7908"/>
    </row>
    <row r="7909" spans="2:2" x14ac:dyDescent="0.25">
      <c r="B7909"/>
    </row>
    <row r="7910" spans="2:2" x14ac:dyDescent="0.25">
      <c r="B7910"/>
    </row>
    <row r="7911" spans="2:2" x14ac:dyDescent="0.25">
      <c r="B7911"/>
    </row>
    <row r="7912" spans="2:2" x14ac:dyDescent="0.25">
      <c r="B7912"/>
    </row>
    <row r="7913" spans="2:2" x14ac:dyDescent="0.25">
      <c r="B7913"/>
    </row>
    <row r="7914" spans="2:2" x14ac:dyDescent="0.25">
      <c r="B7914"/>
    </row>
    <row r="7915" spans="2:2" x14ac:dyDescent="0.25">
      <c r="B7915"/>
    </row>
    <row r="7916" spans="2:2" x14ac:dyDescent="0.25">
      <c r="B7916"/>
    </row>
    <row r="7917" spans="2:2" x14ac:dyDescent="0.25">
      <c r="B7917"/>
    </row>
    <row r="7918" spans="2:2" x14ac:dyDescent="0.25">
      <c r="B7918"/>
    </row>
    <row r="7919" spans="2:2" x14ac:dyDescent="0.25">
      <c r="B7919"/>
    </row>
    <row r="7920" spans="2:2" x14ac:dyDescent="0.25">
      <c r="B7920"/>
    </row>
    <row r="7921" spans="2:2" x14ac:dyDescent="0.25">
      <c r="B7921"/>
    </row>
    <row r="7922" spans="2:2" x14ac:dyDescent="0.25">
      <c r="B7922"/>
    </row>
    <row r="7923" spans="2:2" x14ac:dyDescent="0.25">
      <c r="B7923"/>
    </row>
    <row r="7924" spans="2:2" x14ac:dyDescent="0.25">
      <c r="B7924"/>
    </row>
    <row r="7925" spans="2:2" x14ac:dyDescent="0.25">
      <c r="B7925"/>
    </row>
    <row r="7926" spans="2:2" x14ac:dyDescent="0.25">
      <c r="B7926"/>
    </row>
    <row r="7927" spans="2:2" x14ac:dyDescent="0.25">
      <c r="B7927"/>
    </row>
    <row r="7928" spans="2:2" x14ac:dyDescent="0.25">
      <c r="B7928"/>
    </row>
    <row r="7929" spans="2:2" x14ac:dyDescent="0.25">
      <c r="B7929"/>
    </row>
    <row r="7930" spans="2:2" x14ac:dyDescent="0.25">
      <c r="B7930"/>
    </row>
    <row r="7931" spans="2:2" x14ac:dyDescent="0.25">
      <c r="B7931"/>
    </row>
    <row r="7932" spans="2:2" x14ac:dyDescent="0.25">
      <c r="B7932"/>
    </row>
    <row r="7933" spans="2:2" x14ac:dyDescent="0.25">
      <c r="B7933"/>
    </row>
    <row r="7934" spans="2:2" x14ac:dyDescent="0.25">
      <c r="B7934"/>
    </row>
    <row r="7935" spans="2:2" x14ac:dyDescent="0.25">
      <c r="B7935"/>
    </row>
    <row r="7936" spans="2:2" x14ac:dyDescent="0.25">
      <c r="B7936"/>
    </row>
    <row r="7937" spans="2:2" x14ac:dyDescent="0.25">
      <c r="B7937"/>
    </row>
    <row r="7938" spans="2:2" x14ac:dyDescent="0.25">
      <c r="B7938"/>
    </row>
    <row r="7939" spans="2:2" x14ac:dyDescent="0.25">
      <c r="B7939"/>
    </row>
    <row r="7940" spans="2:2" x14ac:dyDescent="0.25">
      <c r="B7940"/>
    </row>
    <row r="7941" spans="2:2" x14ac:dyDescent="0.25">
      <c r="B7941"/>
    </row>
    <row r="7942" spans="2:2" x14ac:dyDescent="0.25">
      <c r="B7942"/>
    </row>
    <row r="7943" spans="2:2" x14ac:dyDescent="0.25">
      <c r="B7943"/>
    </row>
    <row r="7944" spans="2:2" x14ac:dyDescent="0.25">
      <c r="B7944"/>
    </row>
    <row r="7945" spans="2:2" x14ac:dyDescent="0.25">
      <c r="B7945"/>
    </row>
    <row r="7946" spans="2:2" x14ac:dyDescent="0.25">
      <c r="B7946"/>
    </row>
    <row r="7947" spans="2:2" x14ac:dyDescent="0.25">
      <c r="B7947"/>
    </row>
    <row r="7948" spans="2:2" x14ac:dyDescent="0.25">
      <c r="B7948"/>
    </row>
    <row r="7949" spans="2:2" x14ac:dyDescent="0.25">
      <c r="B7949"/>
    </row>
    <row r="7950" spans="2:2" x14ac:dyDescent="0.25">
      <c r="B7950"/>
    </row>
    <row r="7951" spans="2:2" x14ac:dyDescent="0.25">
      <c r="B7951"/>
    </row>
    <row r="7952" spans="2:2" x14ac:dyDescent="0.25">
      <c r="B7952"/>
    </row>
    <row r="7953" spans="2:2" x14ac:dyDescent="0.25">
      <c r="B7953"/>
    </row>
    <row r="7954" spans="2:2" x14ac:dyDescent="0.25">
      <c r="B7954"/>
    </row>
    <row r="7955" spans="2:2" x14ac:dyDescent="0.25">
      <c r="B7955"/>
    </row>
    <row r="7956" spans="2:2" x14ac:dyDescent="0.25">
      <c r="B7956"/>
    </row>
    <row r="7957" spans="2:2" x14ac:dyDescent="0.25">
      <c r="B7957"/>
    </row>
    <row r="7958" spans="2:2" x14ac:dyDescent="0.25">
      <c r="B7958"/>
    </row>
    <row r="7959" spans="2:2" x14ac:dyDescent="0.25">
      <c r="B7959"/>
    </row>
    <row r="7960" spans="2:2" x14ac:dyDescent="0.25">
      <c r="B7960"/>
    </row>
    <row r="7961" spans="2:2" x14ac:dyDescent="0.25">
      <c r="B7961"/>
    </row>
    <row r="7962" spans="2:2" x14ac:dyDescent="0.25">
      <c r="B7962"/>
    </row>
    <row r="7963" spans="2:2" x14ac:dyDescent="0.25">
      <c r="B7963"/>
    </row>
    <row r="7964" spans="2:2" x14ac:dyDescent="0.25">
      <c r="B7964"/>
    </row>
    <row r="7965" spans="2:2" x14ac:dyDescent="0.25">
      <c r="B7965"/>
    </row>
    <row r="7966" spans="2:2" x14ac:dyDescent="0.25">
      <c r="B7966"/>
    </row>
    <row r="7967" spans="2:2" x14ac:dyDescent="0.25">
      <c r="B7967"/>
    </row>
    <row r="7968" spans="2:2" x14ac:dyDescent="0.25">
      <c r="B7968"/>
    </row>
    <row r="7969" spans="2:2" x14ac:dyDescent="0.25">
      <c r="B7969"/>
    </row>
    <row r="7970" spans="2:2" x14ac:dyDescent="0.25">
      <c r="B7970"/>
    </row>
    <row r="7971" spans="2:2" x14ac:dyDescent="0.25">
      <c r="B7971"/>
    </row>
    <row r="7972" spans="2:2" x14ac:dyDescent="0.25">
      <c r="B7972"/>
    </row>
    <row r="7973" spans="2:2" x14ac:dyDescent="0.25">
      <c r="B7973"/>
    </row>
    <row r="7974" spans="2:2" x14ac:dyDescent="0.25">
      <c r="B7974"/>
    </row>
    <row r="7975" spans="2:2" x14ac:dyDescent="0.25">
      <c r="B7975"/>
    </row>
    <row r="7976" spans="2:2" x14ac:dyDescent="0.25">
      <c r="B7976"/>
    </row>
    <row r="7977" spans="2:2" x14ac:dyDescent="0.25">
      <c r="B7977"/>
    </row>
    <row r="7978" spans="2:2" x14ac:dyDescent="0.25">
      <c r="B7978"/>
    </row>
    <row r="7979" spans="2:2" x14ac:dyDescent="0.25">
      <c r="B7979"/>
    </row>
    <row r="7980" spans="2:2" x14ac:dyDescent="0.25">
      <c r="B7980"/>
    </row>
    <row r="7981" spans="2:2" x14ac:dyDescent="0.25">
      <c r="B7981"/>
    </row>
    <row r="7982" spans="2:2" x14ac:dyDescent="0.25">
      <c r="B7982"/>
    </row>
    <row r="7983" spans="2:2" x14ac:dyDescent="0.25">
      <c r="B7983"/>
    </row>
    <row r="7984" spans="2:2" x14ac:dyDescent="0.25">
      <c r="B7984"/>
    </row>
    <row r="7985" spans="2:2" x14ac:dyDescent="0.25">
      <c r="B7985"/>
    </row>
    <row r="7986" spans="2:2" x14ac:dyDescent="0.25">
      <c r="B7986"/>
    </row>
    <row r="7987" spans="2:2" x14ac:dyDescent="0.25">
      <c r="B7987"/>
    </row>
  </sheetData>
  <mergeCells count="5">
    <mergeCell ref="A2:B2"/>
    <mergeCell ref="D2:E2"/>
    <mergeCell ref="G2:H2"/>
    <mergeCell ref="A18:B18"/>
    <mergeCell ref="A15:F16"/>
  </mergeCells>
  <pageMargins left="0.511811024" right="0.511811024" top="0.78740157499999996" bottom="0.78740157499999996" header="0.31496062000000002" footer="0.31496062000000002"/>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0450-8965-4C53-AD22-D8AABD441619}">
  <dimension ref="A1:A13"/>
  <sheetViews>
    <sheetView topLeftCell="A3" workbookViewId="0">
      <selection activeCell="C28" sqref="C28"/>
    </sheetView>
  </sheetViews>
  <sheetFormatPr defaultRowHeight="12.5" x14ac:dyDescent="0.25"/>
  <cols>
    <col min="1" max="1" width="9.81640625" customWidth="1"/>
  </cols>
  <sheetData>
    <row r="1" spans="1:1" x14ac:dyDescent="0.25">
      <c r="A1" s="1" t="s">
        <v>405</v>
      </c>
    </row>
    <row r="2" spans="1:1" x14ac:dyDescent="0.25">
      <c r="A2" s="1" t="s">
        <v>509</v>
      </c>
    </row>
    <row r="3" spans="1:1" x14ac:dyDescent="0.25">
      <c r="A3" s="1" t="s">
        <v>511</v>
      </c>
    </row>
    <row r="4" spans="1:1" x14ac:dyDescent="0.25">
      <c r="A4" s="1" t="s">
        <v>513</v>
      </c>
    </row>
    <row r="5" spans="1:1" x14ac:dyDescent="0.25">
      <c r="A5" s="1" t="s">
        <v>515</v>
      </c>
    </row>
    <row r="6" spans="1:1" x14ac:dyDescent="0.25">
      <c r="A6" s="1" t="s">
        <v>517</v>
      </c>
    </row>
    <row r="7" spans="1:1" x14ac:dyDescent="0.25">
      <c r="A7" s="1" t="s">
        <v>681</v>
      </c>
    </row>
    <row r="8" spans="1:1" x14ac:dyDescent="0.25">
      <c r="A8" s="1" t="s">
        <v>682</v>
      </c>
    </row>
    <row r="9" spans="1:1" x14ac:dyDescent="0.25">
      <c r="A9" s="1" t="s">
        <v>683</v>
      </c>
    </row>
    <row r="10" spans="1:1" x14ac:dyDescent="0.25">
      <c r="A10" s="1" t="s">
        <v>684</v>
      </c>
    </row>
    <row r="11" spans="1:1" x14ac:dyDescent="0.25">
      <c r="A11" s="1" t="s">
        <v>685</v>
      </c>
    </row>
    <row r="12" spans="1:1" x14ac:dyDescent="0.25">
      <c r="A12" s="1" t="s">
        <v>686</v>
      </c>
    </row>
    <row r="13" spans="1:1" x14ac:dyDescent="0.25">
      <c r="A13" s="1" t="s">
        <v>519</v>
      </c>
    </row>
  </sheetData>
  <phoneticPr fontId="2" type="noConversion"/>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92BA-C139-492F-AEFD-117FB3C41402}">
  <dimension ref="B2:C12"/>
  <sheetViews>
    <sheetView workbookViewId="0">
      <selection activeCell="F18" sqref="F18"/>
    </sheetView>
  </sheetViews>
  <sheetFormatPr defaultRowHeight="12.5" x14ac:dyDescent="0.25"/>
  <cols>
    <col min="2" max="2" width="8.1796875" bestFit="1" customWidth="1"/>
    <col min="3" max="3" width="13.1796875" bestFit="1" customWidth="1"/>
  </cols>
  <sheetData>
    <row r="2" spans="2:3" x14ac:dyDescent="0.25">
      <c r="B2" t="s">
        <v>937</v>
      </c>
      <c r="C2" t="s">
        <v>931</v>
      </c>
    </row>
    <row r="3" spans="2:3" x14ac:dyDescent="0.25">
      <c r="B3" s="12" t="s">
        <v>687</v>
      </c>
      <c r="C3" t="s">
        <v>936</v>
      </c>
    </row>
    <row r="4" spans="2:3" x14ac:dyDescent="0.25">
      <c r="B4" s="13" t="s">
        <v>691</v>
      </c>
      <c r="C4" t="s">
        <v>936</v>
      </c>
    </row>
    <row r="5" spans="2:3" x14ac:dyDescent="0.25">
      <c r="B5" s="12" t="s">
        <v>692</v>
      </c>
      <c r="C5" t="s">
        <v>932</v>
      </c>
    </row>
    <row r="6" spans="2:3" x14ac:dyDescent="0.25">
      <c r="B6" s="13" t="s">
        <v>694</v>
      </c>
      <c r="C6" t="s">
        <v>936</v>
      </c>
    </row>
    <row r="7" spans="2:3" x14ac:dyDescent="0.25">
      <c r="B7" s="12" t="s">
        <v>55</v>
      </c>
      <c r="C7" t="s">
        <v>933</v>
      </c>
    </row>
    <row r="8" spans="2:3" x14ac:dyDescent="0.25">
      <c r="B8" s="13" t="s">
        <v>77</v>
      </c>
      <c r="C8" t="s">
        <v>933</v>
      </c>
    </row>
    <row r="9" spans="2:3" x14ac:dyDescent="0.25">
      <c r="B9" s="12" t="s">
        <v>89</v>
      </c>
      <c r="C9" t="s">
        <v>934</v>
      </c>
    </row>
    <row r="10" spans="2:3" x14ac:dyDescent="0.25">
      <c r="B10" s="13" t="s">
        <v>111</v>
      </c>
      <c r="C10" t="s">
        <v>935</v>
      </c>
    </row>
    <row r="11" spans="2:3" x14ac:dyDescent="0.25">
      <c r="B11" s="13" t="s">
        <v>119</v>
      </c>
      <c r="C11" t="s">
        <v>935</v>
      </c>
    </row>
    <row r="12" spans="2:3" x14ac:dyDescent="0.25">
      <c r="B12" s="12" t="s">
        <v>778</v>
      </c>
      <c r="C12" t="s">
        <v>936</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6C57F-8D8D-484B-A905-CE3789808FD9}">
  <dimension ref="A1:AL375"/>
  <sheetViews>
    <sheetView topLeftCell="AE1" workbookViewId="0">
      <selection activeCell="AH24" sqref="AH24"/>
    </sheetView>
  </sheetViews>
  <sheetFormatPr defaultRowHeight="12.5" x14ac:dyDescent="0.25"/>
  <cols>
    <col min="1" max="1" width="12" customWidth="1"/>
    <col min="2" max="2" width="28.54296875" bestFit="1" customWidth="1"/>
    <col min="3" max="3" width="9.7265625" customWidth="1"/>
    <col min="4" max="4" width="10.453125" customWidth="1"/>
    <col min="5" max="5" width="19.08984375" bestFit="1" customWidth="1"/>
    <col min="6" max="6" width="8.81640625" customWidth="1"/>
    <col min="7" max="7" width="12.08984375" customWidth="1"/>
    <col min="8" max="8" width="10.36328125" customWidth="1"/>
    <col min="9" max="9" width="12.7265625" customWidth="1"/>
    <col min="10" max="10" width="13.1796875" customWidth="1"/>
    <col min="11" max="11" width="17.26953125" customWidth="1"/>
    <col min="12" max="12" width="17.81640625" customWidth="1"/>
    <col min="13" max="13" width="13.453125" customWidth="1"/>
    <col min="14" max="14" width="30.26953125" bestFit="1" customWidth="1"/>
    <col min="15" max="15" width="15.1796875" customWidth="1"/>
    <col min="16" max="16" width="12" customWidth="1"/>
    <col min="17" max="17" width="17.453125" customWidth="1"/>
    <col min="18" max="18" width="13.26953125" customWidth="1"/>
    <col min="19" max="19" width="16.54296875" customWidth="1"/>
    <col min="20" max="20" width="17.08984375" customWidth="1"/>
    <col min="21" max="21" width="12.36328125" customWidth="1"/>
    <col min="22" max="22" width="32.26953125" bestFit="1" customWidth="1"/>
    <col min="23" max="23" width="9.08984375" customWidth="1"/>
    <col min="24" max="24" width="11.81640625" customWidth="1"/>
    <col min="25" max="25" width="15.81640625" customWidth="1"/>
    <col min="26" max="26" width="20.1796875" customWidth="1"/>
    <col min="27" max="27" width="18.54296875" customWidth="1"/>
    <col min="28" max="28" width="22.54296875" customWidth="1"/>
    <col min="29" max="29" width="20.1796875" customWidth="1"/>
    <col min="30" max="30" width="22.1796875" customWidth="1"/>
    <col min="31" max="31" width="21.26953125" customWidth="1"/>
    <col min="32" max="32" width="30.7265625" bestFit="1" customWidth="1"/>
    <col min="33" max="33" width="15.36328125" customWidth="1"/>
    <col min="34" max="34" width="58.90625" bestFit="1" customWidth="1"/>
    <col min="35" max="35" width="11" bestFit="1" customWidth="1"/>
    <col min="36" max="36" width="19.6328125" bestFit="1"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139</v>
      </c>
      <c r="AK1" s="1" t="s">
        <v>405</v>
      </c>
      <c r="AL1" s="1" t="s">
        <v>413</v>
      </c>
    </row>
    <row r="2" spans="1:38" x14ac:dyDescent="0.25">
      <c r="A2">
        <v>65</v>
      </c>
      <c r="B2" t="s">
        <v>35</v>
      </c>
      <c r="C2">
        <v>153</v>
      </c>
      <c r="D2" t="s">
        <v>111</v>
      </c>
      <c r="E2" t="s">
        <v>36</v>
      </c>
      <c r="F2">
        <v>1999</v>
      </c>
      <c r="G2">
        <v>100050</v>
      </c>
      <c r="H2">
        <v>1440993</v>
      </c>
      <c r="I2">
        <v>32</v>
      </c>
      <c r="J2" t="s">
        <v>37</v>
      </c>
      <c r="K2">
        <v>5</v>
      </c>
      <c r="L2" t="s">
        <v>38</v>
      </c>
      <c r="M2">
        <v>4</v>
      </c>
      <c r="N2" t="s">
        <v>47</v>
      </c>
      <c r="O2" s="14">
        <v>45716</v>
      </c>
      <c r="P2" t="s">
        <v>48</v>
      </c>
      <c r="Q2" t="s">
        <v>521</v>
      </c>
      <c r="R2">
        <v>58062</v>
      </c>
      <c r="S2">
        <v>100050</v>
      </c>
      <c r="T2" t="s">
        <v>42</v>
      </c>
      <c r="U2">
        <v>1</v>
      </c>
      <c r="V2" t="s">
        <v>52</v>
      </c>
      <c r="W2">
        <v>3145</v>
      </c>
      <c r="X2">
        <v>3145</v>
      </c>
      <c r="Y2">
        <v>3145</v>
      </c>
      <c r="Z2">
        <v>28000</v>
      </c>
      <c r="AA2">
        <v>0</v>
      </c>
      <c r="AB2">
        <v>15</v>
      </c>
      <c r="AC2">
        <v>60</v>
      </c>
      <c r="AD2">
        <v>90.63</v>
      </c>
      <c r="AE2">
        <v>354553</v>
      </c>
      <c r="AF2" t="s">
        <v>44</v>
      </c>
      <c r="AG2">
        <v>340393</v>
      </c>
      <c r="AH2" t="s">
        <v>51</v>
      </c>
      <c r="AJ2" s="1" t="str">
        <f>VLOOKUP(Custos[[#This Row],[ds_placa]],Consultas!B:C,2,0)</f>
        <v>Cavalo</v>
      </c>
      <c r="AK2" t="str">
        <f>PROPER(TEXT(Custos[[#This Row],[dt_documento]],"MMMM"))</f>
        <v>Fevereiro</v>
      </c>
      <c r="AL2" t="str">
        <f>TEXT(Custos[[#This Row],[dt_documento]],"AAAA")</f>
        <v>2025</v>
      </c>
    </row>
    <row r="3" spans="1:38" x14ac:dyDescent="0.25">
      <c r="A3">
        <v>65</v>
      </c>
      <c r="B3" t="s">
        <v>35</v>
      </c>
      <c r="C3">
        <v>153</v>
      </c>
      <c r="D3" t="s">
        <v>111</v>
      </c>
      <c r="E3" t="s">
        <v>36</v>
      </c>
      <c r="F3">
        <v>1999</v>
      </c>
      <c r="G3">
        <v>100050</v>
      </c>
      <c r="H3">
        <v>1440996</v>
      </c>
      <c r="I3">
        <v>32</v>
      </c>
      <c r="J3" t="s">
        <v>37</v>
      </c>
      <c r="K3">
        <v>5</v>
      </c>
      <c r="L3" t="s">
        <v>38</v>
      </c>
      <c r="M3">
        <v>4</v>
      </c>
      <c r="N3" t="s">
        <v>47</v>
      </c>
      <c r="O3" s="14">
        <v>45716</v>
      </c>
      <c r="P3" t="s">
        <v>48</v>
      </c>
      <c r="Q3" t="s">
        <v>521</v>
      </c>
      <c r="R3">
        <v>58062</v>
      </c>
      <c r="S3">
        <v>100050</v>
      </c>
      <c r="T3" t="s">
        <v>42</v>
      </c>
      <c r="U3">
        <v>1</v>
      </c>
      <c r="V3" t="s">
        <v>50</v>
      </c>
      <c r="W3">
        <v>6</v>
      </c>
      <c r="X3">
        <v>6</v>
      </c>
      <c r="Y3">
        <v>6</v>
      </c>
      <c r="Z3">
        <v>28000</v>
      </c>
      <c r="AA3">
        <v>0</v>
      </c>
      <c r="AB3">
        <v>15</v>
      </c>
      <c r="AC3">
        <v>60</v>
      </c>
      <c r="AD3">
        <v>90.63</v>
      </c>
      <c r="AE3">
        <v>354553</v>
      </c>
      <c r="AF3" t="s">
        <v>44</v>
      </c>
      <c r="AG3">
        <v>340393</v>
      </c>
      <c r="AH3" t="s">
        <v>51</v>
      </c>
      <c r="AJ3" s="1" t="str">
        <f>VLOOKUP(Custos[[#This Row],[ds_placa]],Consultas!B:C,2,0)</f>
        <v>Cavalo</v>
      </c>
      <c r="AK3" t="str">
        <f>PROPER(TEXT(Custos[[#This Row],[dt_documento]],"MMMM"))</f>
        <v>Fevereiro</v>
      </c>
      <c r="AL3" t="str">
        <f>TEXT(Custos[[#This Row],[dt_documento]],"AAAA")</f>
        <v>2025</v>
      </c>
    </row>
    <row r="4" spans="1:38" x14ac:dyDescent="0.25">
      <c r="A4">
        <v>65</v>
      </c>
      <c r="B4" t="s">
        <v>35</v>
      </c>
      <c r="C4">
        <v>153</v>
      </c>
      <c r="D4" t="s">
        <v>111</v>
      </c>
      <c r="E4" t="s">
        <v>36</v>
      </c>
      <c r="F4">
        <v>1999</v>
      </c>
      <c r="G4">
        <v>100050</v>
      </c>
      <c r="H4">
        <v>1440996</v>
      </c>
      <c r="I4">
        <v>32</v>
      </c>
      <c r="J4" t="s">
        <v>37</v>
      </c>
      <c r="K4">
        <v>5</v>
      </c>
      <c r="L4" t="s">
        <v>38</v>
      </c>
      <c r="M4">
        <v>4</v>
      </c>
      <c r="N4" t="s">
        <v>47</v>
      </c>
      <c r="O4" s="14">
        <v>45716</v>
      </c>
      <c r="P4" t="s">
        <v>48</v>
      </c>
      <c r="Q4" t="s">
        <v>521</v>
      </c>
      <c r="R4">
        <v>58062</v>
      </c>
      <c r="S4">
        <v>100050</v>
      </c>
      <c r="T4" t="s">
        <v>42</v>
      </c>
      <c r="U4">
        <v>1</v>
      </c>
      <c r="V4" t="s">
        <v>52</v>
      </c>
      <c r="W4">
        <v>6665</v>
      </c>
      <c r="X4">
        <v>6665</v>
      </c>
      <c r="Y4">
        <v>6665</v>
      </c>
      <c r="Z4">
        <v>28000</v>
      </c>
      <c r="AA4">
        <v>0</v>
      </c>
      <c r="AB4">
        <v>15</v>
      </c>
      <c r="AC4">
        <v>60</v>
      </c>
      <c r="AD4">
        <v>90.63</v>
      </c>
      <c r="AE4">
        <v>354553</v>
      </c>
      <c r="AF4" t="s">
        <v>44</v>
      </c>
      <c r="AG4">
        <v>340393</v>
      </c>
      <c r="AH4" t="s">
        <v>51</v>
      </c>
      <c r="AJ4" s="1" t="str">
        <f>VLOOKUP(Custos[[#This Row],[ds_placa]],Consultas!B:C,2,0)</f>
        <v>Cavalo</v>
      </c>
      <c r="AK4" t="str">
        <f>PROPER(TEXT(Custos[[#This Row],[dt_documento]],"MMMM"))</f>
        <v>Fevereiro</v>
      </c>
      <c r="AL4" t="str">
        <f>TEXT(Custos[[#This Row],[dt_documento]],"AAAA")</f>
        <v>2025</v>
      </c>
    </row>
    <row r="5" spans="1:38" x14ac:dyDescent="0.25">
      <c r="A5">
        <v>65</v>
      </c>
      <c r="B5" t="s">
        <v>35</v>
      </c>
      <c r="C5">
        <v>153</v>
      </c>
      <c r="D5" t="s">
        <v>111</v>
      </c>
      <c r="E5" t="s">
        <v>36</v>
      </c>
      <c r="F5">
        <v>1999</v>
      </c>
      <c r="G5">
        <v>100050</v>
      </c>
      <c r="H5">
        <v>1444083</v>
      </c>
      <c r="I5">
        <v>32</v>
      </c>
      <c r="J5" t="s">
        <v>37</v>
      </c>
      <c r="K5">
        <v>5</v>
      </c>
      <c r="L5" t="s">
        <v>38</v>
      </c>
      <c r="M5">
        <v>4</v>
      </c>
      <c r="N5" t="s">
        <v>47</v>
      </c>
      <c r="O5" s="14">
        <v>45733</v>
      </c>
      <c r="P5" t="s">
        <v>71</v>
      </c>
      <c r="R5">
        <v>58062</v>
      </c>
      <c r="S5">
        <v>100050</v>
      </c>
      <c r="T5" t="s">
        <v>42</v>
      </c>
      <c r="U5">
        <v>1</v>
      </c>
      <c r="V5" t="s">
        <v>52</v>
      </c>
      <c r="W5">
        <v>6</v>
      </c>
      <c r="X5">
        <v>6</v>
      </c>
      <c r="Y5">
        <v>6</v>
      </c>
      <c r="Z5">
        <v>28000</v>
      </c>
      <c r="AA5">
        <v>0</v>
      </c>
      <c r="AB5">
        <v>15</v>
      </c>
      <c r="AC5">
        <v>60</v>
      </c>
      <c r="AD5">
        <v>90.63</v>
      </c>
      <c r="AE5">
        <v>354553</v>
      </c>
      <c r="AF5" t="s">
        <v>44</v>
      </c>
      <c r="AG5">
        <v>340393</v>
      </c>
      <c r="AH5" t="s">
        <v>51</v>
      </c>
      <c r="AJ5" s="1" t="str">
        <f>VLOOKUP(Custos[[#This Row],[ds_placa]],Consultas!B:C,2,0)</f>
        <v>Cavalo</v>
      </c>
      <c r="AK5" t="str">
        <f>PROPER(TEXT(Custos[[#This Row],[dt_documento]],"MMMM"))</f>
        <v>Março</v>
      </c>
      <c r="AL5" t="str">
        <f>TEXT(Custos[[#This Row],[dt_documento]],"AAAA")</f>
        <v>2025</v>
      </c>
    </row>
    <row r="6" spans="1:38" x14ac:dyDescent="0.25">
      <c r="A6">
        <v>65</v>
      </c>
      <c r="B6" t="s">
        <v>35</v>
      </c>
      <c r="C6">
        <v>153</v>
      </c>
      <c r="D6" t="s">
        <v>111</v>
      </c>
      <c r="E6" t="s">
        <v>36</v>
      </c>
      <c r="F6">
        <v>1999</v>
      </c>
      <c r="G6">
        <v>100050</v>
      </c>
      <c r="H6">
        <v>1444083</v>
      </c>
      <c r="I6">
        <v>32</v>
      </c>
      <c r="J6" t="s">
        <v>37</v>
      </c>
      <c r="K6">
        <v>5</v>
      </c>
      <c r="L6" t="s">
        <v>38</v>
      </c>
      <c r="M6">
        <v>4</v>
      </c>
      <c r="N6" t="s">
        <v>47</v>
      </c>
      <c r="O6" s="14">
        <v>45733</v>
      </c>
      <c r="P6" t="s">
        <v>71</v>
      </c>
      <c r="R6">
        <v>58062</v>
      </c>
      <c r="S6">
        <v>100050</v>
      </c>
      <c r="T6" t="s">
        <v>42</v>
      </c>
      <c r="U6">
        <v>1</v>
      </c>
      <c r="V6" t="s">
        <v>52</v>
      </c>
      <c r="W6">
        <v>8091.8</v>
      </c>
      <c r="X6">
        <v>8091.8</v>
      </c>
      <c r="Y6">
        <v>8091.8</v>
      </c>
      <c r="Z6">
        <v>28000</v>
      </c>
      <c r="AA6">
        <v>0</v>
      </c>
      <c r="AB6">
        <v>15</v>
      </c>
      <c r="AC6">
        <v>60</v>
      </c>
      <c r="AD6">
        <v>90.63</v>
      </c>
      <c r="AE6">
        <v>354553</v>
      </c>
      <c r="AF6" t="s">
        <v>44</v>
      </c>
      <c r="AG6">
        <v>340393</v>
      </c>
      <c r="AH6" t="s">
        <v>51</v>
      </c>
      <c r="AJ6" s="1" t="str">
        <f>VLOOKUP(Custos[[#This Row],[ds_placa]],Consultas!B:C,2,0)</f>
        <v>Cavalo</v>
      </c>
      <c r="AK6" t="str">
        <f>PROPER(TEXT(Custos[[#This Row],[dt_documento]],"MMMM"))</f>
        <v>Março</v>
      </c>
      <c r="AL6" t="str">
        <f>TEXT(Custos[[#This Row],[dt_documento]],"AAAA")</f>
        <v>2025</v>
      </c>
    </row>
    <row r="7" spans="1:38" x14ac:dyDescent="0.25">
      <c r="A7">
        <v>65</v>
      </c>
      <c r="B7" t="s">
        <v>35</v>
      </c>
      <c r="C7">
        <v>153</v>
      </c>
      <c r="D7" t="s">
        <v>111</v>
      </c>
      <c r="E7" t="s">
        <v>36</v>
      </c>
      <c r="F7">
        <v>1999</v>
      </c>
      <c r="G7">
        <v>100050</v>
      </c>
      <c r="H7">
        <v>1444086</v>
      </c>
      <c r="I7">
        <v>32</v>
      </c>
      <c r="J7" t="s">
        <v>37</v>
      </c>
      <c r="K7">
        <v>5</v>
      </c>
      <c r="L7" t="s">
        <v>38</v>
      </c>
      <c r="M7">
        <v>4</v>
      </c>
      <c r="N7" t="s">
        <v>47</v>
      </c>
      <c r="O7" s="14">
        <v>45733</v>
      </c>
      <c r="P7" t="s">
        <v>71</v>
      </c>
      <c r="R7">
        <v>58062</v>
      </c>
      <c r="S7">
        <v>100050</v>
      </c>
      <c r="T7" t="s">
        <v>42</v>
      </c>
      <c r="U7">
        <v>1</v>
      </c>
      <c r="V7" t="s">
        <v>52</v>
      </c>
      <c r="W7">
        <v>4340</v>
      </c>
      <c r="X7">
        <v>4340</v>
      </c>
      <c r="Y7">
        <v>4340</v>
      </c>
      <c r="Z7">
        <v>28000</v>
      </c>
      <c r="AA7">
        <v>0</v>
      </c>
      <c r="AB7">
        <v>15</v>
      </c>
      <c r="AC7">
        <v>60</v>
      </c>
      <c r="AD7">
        <v>90.63</v>
      </c>
      <c r="AE7">
        <v>354553</v>
      </c>
      <c r="AF7" t="s">
        <v>44</v>
      </c>
      <c r="AG7">
        <v>340393</v>
      </c>
      <c r="AH7" t="s">
        <v>51</v>
      </c>
      <c r="AJ7" s="1" t="str">
        <f>VLOOKUP(Custos[[#This Row],[ds_placa]],Consultas!B:C,2,0)</f>
        <v>Cavalo</v>
      </c>
      <c r="AK7" t="str">
        <f>PROPER(TEXT(Custos[[#This Row],[dt_documento]],"MMMM"))</f>
        <v>Março</v>
      </c>
      <c r="AL7" t="str">
        <f>TEXT(Custos[[#This Row],[dt_documento]],"AAAA")</f>
        <v>2025</v>
      </c>
    </row>
    <row r="8" spans="1:38" x14ac:dyDescent="0.25">
      <c r="A8">
        <v>65</v>
      </c>
      <c r="B8" t="s">
        <v>35</v>
      </c>
      <c r="C8">
        <v>153</v>
      </c>
      <c r="D8" t="s">
        <v>111</v>
      </c>
      <c r="E8" t="s">
        <v>36</v>
      </c>
      <c r="F8">
        <v>1999</v>
      </c>
      <c r="G8">
        <v>100050</v>
      </c>
      <c r="H8">
        <v>1480765</v>
      </c>
      <c r="I8">
        <v>32</v>
      </c>
      <c r="J8" t="s">
        <v>37</v>
      </c>
      <c r="K8">
        <v>5</v>
      </c>
      <c r="L8" t="s">
        <v>38</v>
      </c>
      <c r="M8">
        <v>4</v>
      </c>
      <c r="N8" t="s">
        <v>47</v>
      </c>
      <c r="O8" s="14">
        <v>45812</v>
      </c>
      <c r="P8" t="s">
        <v>86</v>
      </c>
      <c r="Q8" t="s">
        <v>688</v>
      </c>
      <c r="R8">
        <v>58062</v>
      </c>
      <c r="S8">
        <v>100050</v>
      </c>
      <c r="T8" t="s">
        <v>42</v>
      </c>
      <c r="U8">
        <v>1</v>
      </c>
      <c r="V8" t="s">
        <v>52</v>
      </c>
      <c r="W8">
        <v>420</v>
      </c>
      <c r="X8">
        <v>420</v>
      </c>
      <c r="Y8">
        <v>420</v>
      </c>
      <c r="Z8">
        <v>28000</v>
      </c>
      <c r="AA8">
        <v>0</v>
      </c>
      <c r="AB8">
        <v>15</v>
      </c>
      <c r="AC8">
        <v>60</v>
      </c>
      <c r="AD8">
        <v>90.63</v>
      </c>
      <c r="AE8">
        <v>354553</v>
      </c>
      <c r="AF8" t="s">
        <v>44</v>
      </c>
      <c r="AG8">
        <v>383271</v>
      </c>
      <c r="AH8" t="s">
        <v>100</v>
      </c>
      <c r="AJ8" s="1" t="str">
        <f>VLOOKUP(Custos[[#This Row],[ds_placa]],Consultas!B:C,2,0)</f>
        <v>Cavalo</v>
      </c>
      <c r="AK8" t="str">
        <f>PROPER(TEXT(Custos[[#This Row],[dt_documento]],"MMMM"))</f>
        <v>Junho</v>
      </c>
      <c r="AL8" t="str">
        <f>TEXT(Custos[[#This Row],[dt_documento]],"AAAA")</f>
        <v>2025</v>
      </c>
    </row>
    <row r="9" spans="1:38" x14ac:dyDescent="0.25">
      <c r="A9">
        <v>65</v>
      </c>
      <c r="B9" t="s">
        <v>35</v>
      </c>
      <c r="C9">
        <v>153</v>
      </c>
      <c r="D9" t="s">
        <v>111</v>
      </c>
      <c r="E9" t="s">
        <v>36</v>
      </c>
      <c r="F9">
        <v>1999</v>
      </c>
      <c r="G9">
        <v>100050</v>
      </c>
      <c r="H9">
        <v>1480766</v>
      </c>
      <c r="I9">
        <v>32</v>
      </c>
      <c r="J9" t="s">
        <v>37</v>
      </c>
      <c r="K9">
        <v>5</v>
      </c>
      <c r="L9" t="s">
        <v>38</v>
      </c>
      <c r="M9">
        <v>4</v>
      </c>
      <c r="N9" t="s">
        <v>47</v>
      </c>
      <c r="O9" s="14">
        <v>45812</v>
      </c>
      <c r="P9" t="s">
        <v>86</v>
      </c>
      <c r="Q9" t="s">
        <v>688</v>
      </c>
      <c r="R9">
        <v>58062</v>
      </c>
      <c r="S9">
        <v>100050</v>
      </c>
      <c r="T9" t="s">
        <v>42</v>
      </c>
      <c r="U9">
        <v>1</v>
      </c>
      <c r="V9" t="s">
        <v>52</v>
      </c>
      <c r="W9">
        <v>156</v>
      </c>
      <c r="X9">
        <v>156</v>
      </c>
      <c r="Y9">
        <v>156</v>
      </c>
      <c r="Z9">
        <v>28000</v>
      </c>
      <c r="AA9">
        <v>0</v>
      </c>
      <c r="AB9">
        <v>15</v>
      </c>
      <c r="AC9">
        <v>60</v>
      </c>
      <c r="AD9">
        <v>90.63</v>
      </c>
      <c r="AE9">
        <v>354553</v>
      </c>
      <c r="AF9" t="s">
        <v>44</v>
      </c>
      <c r="AG9">
        <v>383271</v>
      </c>
      <c r="AH9" t="s">
        <v>100</v>
      </c>
      <c r="AJ9" s="1" t="str">
        <f>VLOOKUP(Custos[[#This Row],[ds_placa]],Consultas!B:C,2,0)</f>
        <v>Cavalo</v>
      </c>
      <c r="AK9" t="str">
        <f>PROPER(TEXT(Custos[[#This Row],[dt_documento]],"MMMM"))</f>
        <v>Junho</v>
      </c>
      <c r="AL9" t="str">
        <f>TEXT(Custos[[#This Row],[dt_documento]],"AAAA")</f>
        <v>2025</v>
      </c>
    </row>
    <row r="10" spans="1:38" x14ac:dyDescent="0.25">
      <c r="A10">
        <v>65</v>
      </c>
      <c r="B10" t="s">
        <v>35</v>
      </c>
      <c r="C10">
        <v>153</v>
      </c>
      <c r="D10" t="s">
        <v>111</v>
      </c>
      <c r="E10" t="s">
        <v>36</v>
      </c>
      <c r="F10">
        <v>1999</v>
      </c>
      <c r="G10">
        <v>100050</v>
      </c>
      <c r="H10">
        <v>1476794</v>
      </c>
      <c r="I10">
        <v>32</v>
      </c>
      <c r="J10" t="s">
        <v>37</v>
      </c>
      <c r="K10">
        <v>5</v>
      </c>
      <c r="L10" t="s">
        <v>38</v>
      </c>
      <c r="M10">
        <v>4</v>
      </c>
      <c r="N10" t="s">
        <v>47</v>
      </c>
      <c r="O10" s="14">
        <v>45813</v>
      </c>
      <c r="P10" t="s">
        <v>40</v>
      </c>
      <c r="Q10" t="s">
        <v>689</v>
      </c>
      <c r="R10">
        <v>58062</v>
      </c>
      <c r="S10">
        <v>100050</v>
      </c>
      <c r="T10" t="s">
        <v>42</v>
      </c>
      <c r="U10">
        <v>1</v>
      </c>
      <c r="V10" t="s">
        <v>52</v>
      </c>
      <c r="W10">
        <v>2400</v>
      </c>
      <c r="X10">
        <v>2400</v>
      </c>
      <c r="Y10">
        <v>2400</v>
      </c>
      <c r="Z10">
        <v>28000</v>
      </c>
      <c r="AA10">
        <v>0</v>
      </c>
      <c r="AB10">
        <v>15</v>
      </c>
      <c r="AC10">
        <v>60</v>
      </c>
      <c r="AD10">
        <v>90.63</v>
      </c>
      <c r="AE10">
        <v>354553</v>
      </c>
      <c r="AF10" t="s">
        <v>44</v>
      </c>
      <c r="AG10">
        <v>340393</v>
      </c>
      <c r="AH10" t="s">
        <v>51</v>
      </c>
      <c r="AJ10" s="1" t="str">
        <f>VLOOKUP(Custos[[#This Row],[ds_placa]],Consultas!B:C,2,0)</f>
        <v>Cavalo</v>
      </c>
      <c r="AK10" t="str">
        <f>PROPER(TEXT(Custos[[#This Row],[dt_documento]],"MMMM"))</f>
        <v>Junho</v>
      </c>
      <c r="AL10" t="str">
        <f>TEXT(Custos[[#This Row],[dt_documento]],"AAAA")</f>
        <v>2025</v>
      </c>
    </row>
    <row r="11" spans="1:38" x14ac:dyDescent="0.25">
      <c r="A11">
        <v>65</v>
      </c>
      <c r="B11" t="s">
        <v>35</v>
      </c>
      <c r="C11">
        <v>153</v>
      </c>
      <c r="D11" t="s">
        <v>111</v>
      </c>
      <c r="E11" t="s">
        <v>36</v>
      </c>
      <c r="F11">
        <v>1999</v>
      </c>
      <c r="G11">
        <v>100050</v>
      </c>
      <c r="H11">
        <v>1476795</v>
      </c>
      <c r="I11">
        <v>32</v>
      </c>
      <c r="J11" t="s">
        <v>37</v>
      </c>
      <c r="K11">
        <v>5</v>
      </c>
      <c r="L11" t="s">
        <v>38</v>
      </c>
      <c r="M11">
        <v>4</v>
      </c>
      <c r="N11" t="s">
        <v>47</v>
      </c>
      <c r="O11" s="14">
        <v>45813</v>
      </c>
      <c r="P11" t="s">
        <v>40</v>
      </c>
      <c r="Q11" t="s">
        <v>689</v>
      </c>
      <c r="R11">
        <v>58062</v>
      </c>
      <c r="S11">
        <v>100050</v>
      </c>
      <c r="T11" t="s">
        <v>42</v>
      </c>
      <c r="U11">
        <v>1</v>
      </c>
      <c r="V11" t="s">
        <v>52</v>
      </c>
      <c r="W11">
        <v>1314.2</v>
      </c>
      <c r="X11">
        <v>1314.2</v>
      </c>
      <c r="Y11">
        <v>1314.2</v>
      </c>
      <c r="Z11">
        <v>28000</v>
      </c>
      <c r="AA11">
        <v>0</v>
      </c>
      <c r="AB11">
        <v>15</v>
      </c>
      <c r="AC11">
        <v>60</v>
      </c>
      <c r="AD11">
        <v>90.63</v>
      </c>
      <c r="AE11">
        <v>354553</v>
      </c>
      <c r="AF11" t="s">
        <v>44</v>
      </c>
      <c r="AG11">
        <v>340393</v>
      </c>
      <c r="AH11" t="s">
        <v>51</v>
      </c>
      <c r="AJ11" s="1" t="str">
        <f>VLOOKUP(Custos[[#This Row],[ds_placa]],Consultas!B:C,2,0)</f>
        <v>Cavalo</v>
      </c>
      <c r="AK11" t="str">
        <f>PROPER(TEXT(Custos[[#This Row],[dt_documento]],"MMMM"))</f>
        <v>Junho</v>
      </c>
      <c r="AL11" t="str">
        <f>TEXT(Custos[[#This Row],[dt_documento]],"AAAA")</f>
        <v>2025</v>
      </c>
    </row>
    <row r="12" spans="1:38" x14ac:dyDescent="0.25">
      <c r="A12">
        <v>65</v>
      </c>
      <c r="B12" t="s">
        <v>35</v>
      </c>
      <c r="C12">
        <v>153</v>
      </c>
      <c r="D12" t="s">
        <v>111</v>
      </c>
      <c r="E12" t="s">
        <v>36</v>
      </c>
      <c r="F12">
        <v>1999</v>
      </c>
      <c r="G12">
        <v>100050</v>
      </c>
      <c r="H12">
        <v>1481271</v>
      </c>
      <c r="I12">
        <v>32</v>
      </c>
      <c r="J12" t="s">
        <v>37</v>
      </c>
      <c r="K12">
        <v>5</v>
      </c>
      <c r="L12" t="s">
        <v>38</v>
      </c>
      <c r="M12">
        <v>4</v>
      </c>
      <c r="N12" t="s">
        <v>47</v>
      </c>
      <c r="O12" s="14">
        <v>45825</v>
      </c>
      <c r="P12" t="s">
        <v>59</v>
      </c>
      <c r="Q12" t="s">
        <v>690</v>
      </c>
      <c r="R12">
        <v>58062</v>
      </c>
      <c r="S12">
        <v>100050</v>
      </c>
      <c r="T12" t="s">
        <v>42</v>
      </c>
      <c r="U12">
        <v>1</v>
      </c>
      <c r="V12" t="s">
        <v>52</v>
      </c>
      <c r="W12">
        <v>727.12</v>
      </c>
      <c r="X12">
        <v>727.12</v>
      </c>
      <c r="Y12">
        <v>727.12</v>
      </c>
      <c r="Z12">
        <v>28000</v>
      </c>
      <c r="AA12">
        <v>0</v>
      </c>
      <c r="AB12">
        <v>15</v>
      </c>
      <c r="AC12">
        <v>60</v>
      </c>
      <c r="AD12">
        <v>90.63</v>
      </c>
      <c r="AE12">
        <v>354553</v>
      </c>
      <c r="AF12" t="s">
        <v>44</v>
      </c>
      <c r="AG12">
        <v>340393</v>
      </c>
      <c r="AH12" t="s">
        <v>51</v>
      </c>
      <c r="AJ12" s="1" t="str">
        <f>VLOOKUP(Custos[[#This Row],[ds_placa]],Consultas!B:C,2,0)</f>
        <v>Cavalo</v>
      </c>
      <c r="AK12" t="str">
        <f>PROPER(TEXT(Custos[[#This Row],[dt_documento]],"MMMM"))</f>
        <v>Junho</v>
      </c>
      <c r="AL12" t="str">
        <f>TEXT(Custos[[#This Row],[dt_documento]],"AAAA")</f>
        <v>2025</v>
      </c>
    </row>
    <row r="13" spans="1:38" x14ac:dyDescent="0.25">
      <c r="A13">
        <v>65</v>
      </c>
      <c r="B13" t="s">
        <v>35</v>
      </c>
      <c r="C13">
        <v>153</v>
      </c>
      <c r="D13" t="s">
        <v>111</v>
      </c>
      <c r="E13" t="s">
        <v>36</v>
      </c>
      <c r="F13">
        <v>1999</v>
      </c>
      <c r="G13">
        <v>100050</v>
      </c>
      <c r="H13">
        <v>1437502</v>
      </c>
      <c r="I13">
        <v>32</v>
      </c>
      <c r="J13" t="s">
        <v>37</v>
      </c>
      <c r="K13">
        <v>5</v>
      </c>
      <c r="L13" t="s">
        <v>38</v>
      </c>
      <c r="M13">
        <v>128</v>
      </c>
      <c r="N13" t="s">
        <v>39</v>
      </c>
      <c r="O13" s="14">
        <v>45712</v>
      </c>
      <c r="P13" t="s">
        <v>71</v>
      </c>
      <c r="Q13" t="s">
        <v>522</v>
      </c>
      <c r="R13">
        <v>58062</v>
      </c>
      <c r="S13">
        <v>100050</v>
      </c>
      <c r="T13" t="s">
        <v>42</v>
      </c>
      <c r="U13">
        <v>1</v>
      </c>
      <c r="V13" t="s">
        <v>43</v>
      </c>
      <c r="W13">
        <v>109.27</v>
      </c>
      <c r="X13">
        <v>109.27</v>
      </c>
      <c r="Y13">
        <v>109.27</v>
      </c>
      <c r="Z13">
        <v>28000</v>
      </c>
      <c r="AA13">
        <v>0</v>
      </c>
      <c r="AB13">
        <v>15</v>
      </c>
      <c r="AC13">
        <v>60</v>
      </c>
      <c r="AD13">
        <v>90.63</v>
      </c>
      <c r="AE13">
        <v>354553</v>
      </c>
      <c r="AF13" t="s">
        <v>44</v>
      </c>
      <c r="AG13">
        <v>136817</v>
      </c>
      <c r="AH13" t="s">
        <v>45</v>
      </c>
      <c r="AJ13" s="1" t="str">
        <f>VLOOKUP(Custos[[#This Row],[ds_placa]],Consultas!B:C,2,0)</f>
        <v>Cavalo</v>
      </c>
      <c r="AK13" t="str">
        <f>PROPER(TEXT(Custos[[#This Row],[dt_documento]],"MMMM"))</f>
        <v>Fevereiro</v>
      </c>
      <c r="AL13" t="str">
        <f>TEXT(Custos[[#This Row],[dt_documento]],"AAAA")</f>
        <v>2025</v>
      </c>
    </row>
    <row r="14" spans="1:38" x14ac:dyDescent="0.25">
      <c r="A14">
        <v>65</v>
      </c>
      <c r="B14" t="s">
        <v>35</v>
      </c>
      <c r="C14">
        <v>153</v>
      </c>
      <c r="D14" t="s">
        <v>111</v>
      </c>
      <c r="E14" t="s">
        <v>36</v>
      </c>
      <c r="F14">
        <v>1999</v>
      </c>
      <c r="G14">
        <v>100050</v>
      </c>
      <c r="H14">
        <v>1459531</v>
      </c>
      <c r="I14">
        <v>32</v>
      </c>
      <c r="J14" t="s">
        <v>37</v>
      </c>
      <c r="K14">
        <v>5</v>
      </c>
      <c r="L14" t="s">
        <v>38</v>
      </c>
      <c r="M14">
        <v>128</v>
      </c>
      <c r="N14" t="s">
        <v>39</v>
      </c>
      <c r="O14" s="14">
        <v>45764</v>
      </c>
      <c r="P14" t="s">
        <v>40</v>
      </c>
      <c r="Q14" t="s">
        <v>41</v>
      </c>
      <c r="R14">
        <v>58062</v>
      </c>
      <c r="S14">
        <v>100050</v>
      </c>
      <c r="T14" t="s">
        <v>42</v>
      </c>
      <c r="U14">
        <v>1</v>
      </c>
      <c r="V14" t="s">
        <v>43</v>
      </c>
      <c r="W14">
        <v>109.27</v>
      </c>
      <c r="X14">
        <v>109.27</v>
      </c>
      <c r="Y14">
        <v>109.27</v>
      </c>
      <c r="Z14">
        <v>28000</v>
      </c>
      <c r="AA14">
        <v>0</v>
      </c>
      <c r="AB14">
        <v>15</v>
      </c>
      <c r="AC14">
        <v>60</v>
      </c>
      <c r="AD14">
        <v>90.63</v>
      </c>
      <c r="AE14">
        <v>354553</v>
      </c>
      <c r="AF14" t="s">
        <v>44</v>
      </c>
      <c r="AG14">
        <v>136817</v>
      </c>
      <c r="AH14" t="s">
        <v>45</v>
      </c>
      <c r="AJ14" s="1" t="str">
        <f>VLOOKUP(Custos[[#This Row],[ds_placa]],Consultas!B:C,2,0)</f>
        <v>Cavalo</v>
      </c>
      <c r="AK14" t="str">
        <f>PROPER(TEXT(Custos[[#This Row],[dt_documento]],"MMMM"))</f>
        <v>Abril</v>
      </c>
      <c r="AL14" t="str">
        <f>TEXT(Custos[[#This Row],[dt_documento]],"AAAA")</f>
        <v>2025</v>
      </c>
    </row>
    <row r="15" spans="1:38" x14ac:dyDescent="0.25">
      <c r="A15">
        <v>66</v>
      </c>
      <c r="B15" t="s">
        <v>35</v>
      </c>
      <c r="C15">
        <v>154</v>
      </c>
      <c r="D15" t="s">
        <v>111</v>
      </c>
      <c r="E15" t="s">
        <v>46</v>
      </c>
      <c r="F15">
        <v>1999</v>
      </c>
      <c r="G15">
        <v>100050</v>
      </c>
      <c r="H15">
        <v>1440812</v>
      </c>
      <c r="I15">
        <v>32</v>
      </c>
      <c r="J15" t="s">
        <v>37</v>
      </c>
      <c r="K15">
        <v>5</v>
      </c>
      <c r="L15" t="s">
        <v>38</v>
      </c>
      <c r="M15">
        <v>4</v>
      </c>
      <c r="N15" t="s">
        <v>47</v>
      </c>
      <c r="O15" s="14">
        <v>45721</v>
      </c>
      <c r="P15" t="s">
        <v>86</v>
      </c>
      <c r="Q15" t="s">
        <v>523</v>
      </c>
      <c r="R15">
        <v>91964</v>
      </c>
      <c r="S15">
        <v>100050</v>
      </c>
      <c r="T15" t="s">
        <v>42</v>
      </c>
      <c r="U15">
        <v>1</v>
      </c>
      <c r="V15" t="s">
        <v>52</v>
      </c>
      <c r="W15">
        <v>122</v>
      </c>
      <c r="X15">
        <v>122</v>
      </c>
      <c r="Y15">
        <v>122</v>
      </c>
      <c r="Z15">
        <v>28000</v>
      </c>
      <c r="AA15">
        <v>0</v>
      </c>
      <c r="AB15">
        <v>15</v>
      </c>
      <c r="AC15">
        <v>60</v>
      </c>
      <c r="AD15">
        <v>90.63</v>
      </c>
      <c r="AE15">
        <v>354553</v>
      </c>
      <c r="AF15" t="s">
        <v>44</v>
      </c>
      <c r="AG15">
        <v>340393</v>
      </c>
      <c r="AH15" t="s">
        <v>51</v>
      </c>
      <c r="AJ15" s="1" t="str">
        <f>VLOOKUP(Custos[[#This Row],[ds_placa]],Consultas!B:C,2,0)</f>
        <v>Cavalo</v>
      </c>
      <c r="AK15" t="str">
        <f>PROPER(TEXT(Custos[[#This Row],[dt_documento]],"MMMM"))</f>
        <v>Março</v>
      </c>
      <c r="AL15" t="str">
        <f>TEXT(Custos[[#This Row],[dt_documento]],"AAAA")</f>
        <v>2025</v>
      </c>
    </row>
    <row r="16" spans="1:38" x14ac:dyDescent="0.25">
      <c r="A16">
        <v>66</v>
      </c>
      <c r="B16" t="s">
        <v>35</v>
      </c>
      <c r="C16">
        <v>154</v>
      </c>
      <c r="D16" t="s">
        <v>111</v>
      </c>
      <c r="E16" t="s">
        <v>46</v>
      </c>
      <c r="F16">
        <v>1999</v>
      </c>
      <c r="G16">
        <v>100050</v>
      </c>
      <c r="H16">
        <v>1449941</v>
      </c>
      <c r="I16">
        <v>32</v>
      </c>
      <c r="J16" t="s">
        <v>37</v>
      </c>
      <c r="K16">
        <v>5</v>
      </c>
      <c r="L16" t="s">
        <v>38</v>
      </c>
      <c r="M16">
        <v>4</v>
      </c>
      <c r="N16" t="s">
        <v>47</v>
      </c>
      <c r="O16" s="14">
        <v>45744</v>
      </c>
      <c r="P16" t="s">
        <v>48</v>
      </c>
      <c r="Q16" t="s">
        <v>49</v>
      </c>
      <c r="R16">
        <v>91964</v>
      </c>
      <c r="S16">
        <v>100050</v>
      </c>
      <c r="T16" t="s">
        <v>42</v>
      </c>
      <c r="U16">
        <v>1</v>
      </c>
      <c r="V16" t="s">
        <v>50</v>
      </c>
      <c r="W16">
        <v>6</v>
      </c>
      <c r="X16">
        <v>6</v>
      </c>
      <c r="Y16">
        <v>6</v>
      </c>
      <c r="Z16">
        <v>28000</v>
      </c>
      <c r="AA16">
        <v>0</v>
      </c>
      <c r="AB16">
        <v>15</v>
      </c>
      <c r="AC16">
        <v>60</v>
      </c>
      <c r="AD16">
        <v>90.63</v>
      </c>
      <c r="AE16">
        <v>354553</v>
      </c>
      <c r="AF16" t="s">
        <v>44</v>
      </c>
      <c r="AG16">
        <v>340393</v>
      </c>
      <c r="AH16" t="s">
        <v>51</v>
      </c>
      <c r="AJ16" s="1" t="str">
        <f>VLOOKUP(Custos[[#This Row],[ds_placa]],Consultas!B:C,2,0)</f>
        <v>Cavalo</v>
      </c>
      <c r="AK16" t="str">
        <f>PROPER(TEXT(Custos[[#This Row],[dt_documento]],"MMMM"))</f>
        <v>Março</v>
      </c>
      <c r="AL16" t="str">
        <f>TEXT(Custos[[#This Row],[dt_documento]],"AAAA")</f>
        <v>2025</v>
      </c>
    </row>
    <row r="17" spans="1:38" x14ac:dyDescent="0.25">
      <c r="A17">
        <v>66</v>
      </c>
      <c r="B17" t="s">
        <v>35</v>
      </c>
      <c r="C17">
        <v>154</v>
      </c>
      <c r="D17" t="s">
        <v>111</v>
      </c>
      <c r="E17" t="s">
        <v>46</v>
      </c>
      <c r="F17">
        <v>1999</v>
      </c>
      <c r="G17">
        <v>100050</v>
      </c>
      <c r="H17">
        <v>1449941</v>
      </c>
      <c r="I17">
        <v>32</v>
      </c>
      <c r="J17" t="s">
        <v>37</v>
      </c>
      <c r="K17">
        <v>5</v>
      </c>
      <c r="L17" t="s">
        <v>38</v>
      </c>
      <c r="M17">
        <v>4</v>
      </c>
      <c r="N17" t="s">
        <v>47</v>
      </c>
      <c r="O17" s="14">
        <v>45744</v>
      </c>
      <c r="P17" t="s">
        <v>48</v>
      </c>
      <c r="Q17" t="s">
        <v>49</v>
      </c>
      <c r="R17">
        <v>91964</v>
      </c>
      <c r="S17">
        <v>100050</v>
      </c>
      <c r="T17" t="s">
        <v>42</v>
      </c>
      <c r="U17">
        <v>1</v>
      </c>
      <c r="V17" t="s">
        <v>52</v>
      </c>
      <c r="W17">
        <v>7612.4</v>
      </c>
      <c r="X17">
        <v>7612.4</v>
      </c>
      <c r="Y17">
        <v>7612.4</v>
      </c>
      <c r="Z17">
        <v>28000</v>
      </c>
      <c r="AA17">
        <v>0</v>
      </c>
      <c r="AB17">
        <v>15</v>
      </c>
      <c r="AC17">
        <v>60</v>
      </c>
      <c r="AD17">
        <v>90.63</v>
      </c>
      <c r="AE17">
        <v>354553</v>
      </c>
      <c r="AF17" t="s">
        <v>44</v>
      </c>
      <c r="AG17">
        <v>340393</v>
      </c>
      <c r="AH17" t="s">
        <v>51</v>
      </c>
      <c r="AJ17" s="1" t="str">
        <f>VLOOKUP(Custos[[#This Row],[ds_placa]],Consultas!B:C,2,0)</f>
        <v>Cavalo</v>
      </c>
      <c r="AK17" t="str">
        <f>PROPER(TEXT(Custos[[#This Row],[dt_documento]],"MMMM"))</f>
        <v>Março</v>
      </c>
      <c r="AL17" t="str">
        <f>TEXT(Custos[[#This Row],[dt_documento]],"AAAA")</f>
        <v>2025</v>
      </c>
    </row>
    <row r="18" spans="1:38" x14ac:dyDescent="0.25">
      <c r="A18">
        <v>66</v>
      </c>
      <c r="B18" t="s">
        <v>35</v>
      </c>
      <c r="C18">
        <v>154</v>
      </c>
      <c r="D18" t="s">
        <v>111</v>
      </c>
      <c r="E18" t="s">
        <v>46</v>
      </c>
      <c r="F18">
        <v>1999</v>
      </c>
      <c r="G18">
        <v>100050</v>
      </c>
      <c r="H18">
        <v>1449942</v>
      </c>
      <c r="I18">
        <v>32</v>
      </c>
      <c r="J18" t="s">
        <v>37</v>
      </c>
      <c r="K18">
        <v>5</v>
      </c>
      <c r="L18" t="s">
        <v>38</v>
      </c>
      <c r="M18">
        <v>4</v>
      </c>
      <c r="N18" t="s">
        <v>47</v>
      </c>
      <c r="O18" s="14">
        <v>45744</v>
      </c>
      <c r="P18" t="s">
        <v>48</v>
      </c>
      <c r="Q18" t="s">
        <v>49</v>
      </c>
      <c r="R18">
        <v>91964</v>
      </c>
      <c r="S18">
        <v>100050</v>
      </c>
      <c r="T18" t="s">
        <v>42</v>
      </c>
      <c r="U18">
        <v>1</v>
      </c>
      <c r="V18" t="s">
        <v>52</v>
      </c>
      <c r="W18">
        <v>2795</v>
      </c>
      <c r="X18">
        <v>2795</v>
      </c>
      <c r="Y18">
        <v>2795</v>
      </c>
      <c r="Z18">
        <v>28000</v>
      </c>
      <c r="AA18">
        <v>0</v>
      </c>
      <c r="AB18">
        <v>15</v>
      </c>
      <c r="AC18">
        <v>60</v>
      </c>
      <c r="AD18">
        <v>90.63</v>
      </c>
      <c r="AE18">
        <v>354553</v>
      </c>
      <c r="AF18" t="s">
        <v>44</v>
      </c>
      <c r="AG18">
        <v>340393</v>
      </c>
      <c r="AH18" t="s">
        <v>51</v>
      </c>
      <c r="AJ18" s="1" t="str">
        <f>VLOOKUP(Custos[[#This Row],[ds_placa]],Consultas!B:C,2,0)</f>
        <v>Cavalo</v>
      </c>
      <c r="AK18" t="str">
        <f>PROPER(TEXT(Custos[[#This Row],[dt_documento]],"MMMM"))</f>
        <v>Março</v>
      </c>
      <c r="AL18" t="str">
        <f>TEXT(Custos[[#This Row],[dt_documento]],"AAAA")</f>
        <v>2025</v>
      </c>
    </row>
    <row r="19" spans="1:38" x14ac:dyDescent="0.25">
      <c r="A19">
        <v>66</v>
      </c>
      <c r="B19" t="s">
        <v>35</v>
      </c>
      <c r="C19">
        <v>154</v>
      </c>
      <c r="D19" t="s">
        <v>111</v>
      </c>
      <c r="E19" t="s">
        <v>46</v>
      </c>
      <c r="F19">
        <v>1999</v>
      </c>
      <c r="G19">
        <v>100050</v>
      </c>
      <c r="H19">
        <v>1457524</v>
      </c>
      <c r="I19">
        <v>32</v>
      </c>
      <c r="J19" t="s">
        <v>37</v>
      </c>
      <c r="K19">
        <v>5</v>
      </c>
      <c r="L19" t="s">
        <v>38</v>
      </c>
      <c r="M19">
        <v>4</v>
      </c>
      <c r="N19" t="s">
        <v>47</v>
      </c>
      <c r="O19" s="14">
        <v>45751</v>
      </c>
      <c r="P19" t="s">
        <v>48</v>
      </c>
      <c r="Q19" t="s">
        <v>53</v>
      </c>
      <c r="R19">
        <v>91964</v>
      </c>
      <c r="S19">
        <v>100050</v>
      </c>
      <c r="T19" t="s">
        <v>42</v>
      </c>
      <c r="U19">
        <v>1</v>
      </c>
      <c r="V19" t="s">
        <v>52</v>
      </c>
      <c r="W19">
        <v>3033</v>
      </c>
      <c r="X19">
        <v>3033</v>
      </c>
      <c r="Y19">
        <v>3033</v>
      </c>
      <c r="Z19">
        <v>28000</v>
      </c>
      <c r="AA19">
        <v>0</v>
      </c>
      <c r="AB19">
        <v>15</v>
      </c>
      <c r="AC19">
        <v>60</v>
      </c>
      <c r="AD19">
        <v>90.63</v>
      </c>
      <c r="AE19">
        <v>354553</v>
      </c>
      <c r="AF19" t="s">
        <v>44</v>
      </c>
      <c r="AG19">
        <v>340393</v>
      </c>
      <c r="AH19" t="s">
        <v>51</v>
      </c>
      <c r="AJ19" s="1" t="str">
        <f>VLOOKUP(Custos[[#This Row],[ds_placa]],Consultas!B:C,2,0)</f>
        <v>Cavalo</v>
      </c>
      <c r="AK19" t="str">
        <f>PROPER(TEXT(Custos[[#This Row],[dt_documento]],"MMMM"))</f>
        <v>Abril</v>
      </c>
      <c r="AL19" t="str">
        <f>TEXT(Custos[[#This Row],[dt_documento]],"AAAA")</f>
        <v>2025</v>
      </c>
    </row>
    <row r="20" spans="1:38" x14ac:dyDescent="0.25">
      <c r="A20">
        <v>66</v>
      </c>
      <c r="B20" t="s">
        <v>35</v>
      </c>
      <c r="C20">
        <v>154</v>
      </c>
      <c r="D20" t="s">
        <v>111</v>
      </c>
      <c r="E20" t="s">
        <v>46</v>
      </c>
      <c r="F20">
        <v>1999</v>
      </c>
      <c r="G20">
        <v>100050</v>
      </c>
      <c r="H20">
        <v>1457525</v>
      </c>
      <c r="I20">
        <v>32</v>
      </c>
      <c r="J20" t="s">
        <v>37</v>
      </c>
      <c r="K20">
        <v>5</v>
      </c>
      <c r="L20" t="s">
        <v>38</v>
      </c>
      <c r="M20">
        <v>4</v>
      </c>
      <c r="N20" t="s">
        <v>47</v>
      </c>
      <c r="O20" s="14">
        <v>45751</v>
      </c>
      <c r="P20" t="s">
        <v>48</v>
      </c>
      <c r="Q20" t="s">
        <v>53</v>
      </c>
      <c r="R20">
        <v>91964</v>
      </c>
      <c r="S20">
        <v>100050</v>
      </c>
      <c r="T20" t="s">
        <v>42</v>
      </c>
      <c r="U20">
        <v>1</v>
      </c>
      <c r="V20" t="s">
        <v>52</v>
      </c>
      <c r="W20">
        <v>1970</v>
      </c>
      <c r="X20">
        <v>1970</v>
      </c>
      <c r="Y20">
        <v>1970</v>
      </c>
      <c r="Z20">
        <v>28000</v>
      </c>
      <c r="AA20">
        <v>0</v>
      </c>
      <c r="AB20">
        <v>15</v>
      </c>
      <c r="AC20">
        <v>60</v>
      </c>
      <c r="AD20">
        <v>90.63</v>
      </c>
      <c r="AE20">
        <v>354553</v>
      </c>
      <c r="AF20" t="s">
        <v>44</v>
      </c>
      <c r="AG20">
        <v>340393</v>
      </c>
      <c r="AH20" t="s">
        <v>51</v>
      </c>
      <c r="AJ20" s="1" t="str">
        <f>VLOOKUP(Custos[[#This Row],[ds_placa]],Consultas!B:C,2,0)</f>
        <v>Cavalo</v>
      </c>
      <c r="AK20" t="str">
        <f>PROPER(TEXT(Custos[[#This Row],[dt_documento]],"MMMM"))</f>
        <v>Abril</v>
      </c>
      <c r="AL20" t="str">
        <f>TEXT(Custos[[#This Row],[dt_documento]],"AAAA")</f>
        <v>2025</v>
      </c>
    </row>
    <row r="21" spans="1:38" x14ac:dyDescent="0.25">
      <c r="A21">
        <v>66</v>
      </c>
      <c r="B21" t="s">
        <v>35</v>
      </c>
      <c r="C21">
        <v>154</v>
      </c>
      <c r="D21" t="s">
        <v>111</v>
      </c>
      <c r="E21" t="s">
        <v>46</v>
      </c>
      <c r="F21">
        <v>1999</v>
      </c>
      <c r="G21">
        <v>100050</v>
      </c>
      <c r="H21">
        <v>1437513</v>
      </c>
      <c r="I21">
        <v>32</v>
      </c>
      <c r="J21" t="s">
        <v>37</v>
      </c>
      <c r="K21">
        <v>5</v>
      </c>
      <c r="L21" t="s">
        <v>38</v>
      </c>
      <c r="M21">
        <v>128</v>
      </c>
      <c r="N21" t="s">
        <v>39</v>
      </c>
      <c r="O21" s="14">
        <v>45712</v>
      </c>
      <c r="P21" t="s">
        <v>71</v>
      </c>
      <c r="Q21" t="s">
        <v>522</v>
      </c>
      <c r="R21">
        <v>91964</v>
      </c>
      <c r="S21">
        <v>100050</v>
      </c>
      <c r="T21" t="s">
        <v>42</v>
      </c>
      <c r="U21">
        <v>1</v>
      </c>
      <c r="V21" t="s">
        <v>43</v>
      </c>
      <c r="W21">
        <v>109.27</v>
      </c>
      <c r="X21">
        <v>109.27</v>
      </c>
      <c r="Y21">
        <v>109.27</v>
      </c>
      <c r="Z21">
        <v>28000</v>
      </c>
      <c r="AA21">
        <v>0</v>
      </c>
      <c r="AB21">
        <v>15</v>
      </c>
      <c r="AC21">
        <v>60</v>
      </c>
      <c r="AD21">
        <v>90.63</v>
      </c>
      <c r="AE21">
        <v>354553</v>
      </c>
      <c r="AF21" t="s">
        <v>44</v>
      </c>
      <c r="AG21">
        <v>136817</v>
      </c>
      <c r="AH21" t="s">
        <v>45</v>
      </c>
      <c r="AJ21" s="1" t="str">
        <f>VLOOKUP(Custos[[#This Row],[ds_placa]],Consultas!B:C,2,0)</f>
        <v>Cavalo</v>
      </c>
      <c r="AK21" t="str">
        <f>PROPER(TEXT(Custos[[#This Row],[dt_documento]],"MMMM"))</f>
        <v>Fevereiro</v>
      </c>
      <c r="AL21" t="str">
        <f>TEXT(Custos[[#This Row],[dt_documento]],"AAAA")</f>
        <v>2025</v>
      </c>
    </row>
    <row r="22" spans="1:38" x14ac:dyDescent="0.25">
      <c r="A22">
        <v>306</v>
      </c>
      <c r="B22" t="s">
        <v>431</v>
      </c>
      <c r="C22">
        <v>217</v>
      </c>
      <c r="D22" t="s">
        <v>692</v>
      </c>
      <c r="E22" t="s">
        <v>524</v>
      </c>
      <c r="F22">
        <v>2006</v>
      </c>
      <c r="G22">
        <v>100050</v>
      </c>
      <c r="H22">
        <v>1423946</v>
      </c>
      <c r="I22">
        <v>32</v>
      </c>
      <c r="J22" t="s">
        <v>37</v>
      </c>
      <c r="K22">
        <v>5</v>
      </c>
      <c r="L22" t="s">
        <v>38</v>
      </c>
      <c r="M22">
        <v>4</v>
      </c>
      <c r="N22" t="s">
        <v>47</v>
      </c>
      <c r="O22" s="14">
        <v>45659</v>
      </c>
      <c r="P22" t="s">
        <v>40</v>
      </c>
      <c r="Q22" t="s">
        <v>525</v>
      </c>
      <c r="R22">
        <v>53822</v>
      </c>
      <c r="S22">
        <v>100050</v>
      </c>
      <c r="T22" t="s">
        <v>42</v>
      </c>
      <c r="U22">
        <v>1</v>
      </c>
      <c r="V22" t="s">
        <v>52</v>
      </c>
      <c r="W22">
        <v>3720</v>
      </c>
      <c r="X22">
        <v>3720</v>
      </c>
      <c r="Y22">
        <v>3720</v>
      </c>
      <c r="Z22">
        <v>6000</v>
      </c>
      <c r="AA22">
        <v>0</v>
      </c>
      <c r="AB22">
        <v>0</v>
      </c>
      <c r="AC22">
        <v>0</v>
      </c>
      <c r="AD22">
        <v>43.75</v>
      </c>
      <c r="AE22">
        <v>240581</v>
      </c>
      <c r="AF22" t="s">
        <v>92</v>
      </c>
      <c r="AG22">
        <v>329607</v>
      </c>
      <c r="AH22" t="s">
        <v>526</v>
      </c>
      <c r="AJ22" s="1" t="str">
        <f>VLOOKUP(Custos[[#This Row],[ds_placa]],Consultas!B:C,2,0)</f>
        <v>Reboque julieta</v>
      </c>
      <c r="AK22" t="str">
        <f>PROPER(TEXT(Custos[[#This Row],[dt_documento]],"MMMM"))</f>
        <v>Janeiro</v>
      </c>
      <c r="AL22" t="str">
        <f>TEXT(Custos[[#This Row],[dt_documento]],"AAAA")</f>
        <v>2025</v>
      </c>
    </row>
    <row r="23" spans="1:38" x14ac:dyDescent="0.25">
      <c r="A23">
        <v>306</v>
      </c>
      <c r="B23" t="s">
        <v>431</v>
      </c>
      <c r="C23">
        <v>217</v>
      </c>
      <c r="D23" t="s">
        <v>692</v>
      </c>
      <c r="E23" t="s">
        <v>524</v>
      </c>
      <c r="F23">
        <v>2006</v>
      </c>
      <c r="G23">
        <v>100050</v>
      </c>
      <c r="H23">
        <v>1428702</v>
      </c>
      <c r="I23">
        <v>32</v>
      </c>
      <c r="J23" t="s">
        <v>37</v>
      </c>
      <c r="K23">
        <v>5</v>
      </c>
      <c r="L23" t="s">
        <v>38</v>
      </c>
      <c r="M23">
        <v>4</v>
      </c>
      <c r="N23" t="s">
        <v>47</v>
      </c>
      <c r="O23" s="14">
        <v>45659</v>
      </c>
      <c r="P23" t="s">
        <v>40</v>
      </c>
      <c r="Q23" t="s">
        <v>525</v>
      </c>
      <c r="R23">
        <v>56822</v>
      </c>
      <c r="S23">
        <v>100050</v>
      </c>
      <c r="T23" t="s">
        <v>42</v>
      </c>
      <c r="U23">
        <v>1</v>
      </c>
      <c r="V23" t="s">
        <v>52</v>
      </c>
      <c r="W23">
        <v>2418</v>
      </c>
      <c r="X23">
        <v>2418</v>
      </c>
      <c r="Y23">
        <v>2418</v>
      </c>
      <c r="Z23">
        <v>6000</v>
      </c>
      <c r="AA23">
        <v>0</v>
      </c>
      <c r="AB23">
        <v>0</v>
      </c>
      <c r="AC23">
        <v>0</v>
      </c>
      <c r="AD23">
        <v>43.75</v>
      </c>
      <c r="AE23">
        <v>240581</v>
      </c>
      <c r="AF23" t="s">
        <v>92</v>
      </c>
      <c r="AG23">
        <v>329607</v>
      </c>
      <c r="AH23" t="s">
        <v>526</v>
      </c>
      <c r="AJ23" s="1" t="str">
        <f>VLOOKUP(Custos[[#This Row],[ds_placa]],Consultas!B:C,2,0)</f>
        <v>Reboque julieta</v>
      </c>
      <c r="AK23" t="str">
        <f>PROPER(TEXT(Custos[[#This Row],[dt_documento]],"MMMM"))</f>
        <v>Janeiro</v>
      </c>
      <c r="AL23" t="str">
        <f>TEXT(Custos[[#This Row],[dt_documento]],"AAAA")</f>
        <v>2025</v>
      </c>
    </row>
    <row r="24" spans="1:38" x14ac:dyDescent="0.25">
      <c r="A24">
        <v>306</v>
      </c>
      <c r="B24" t="s">
        <v>431</v>
      </c>
      <c r="C24">
        <v>217</v>
      </c>
      <c r="D24" t="s">
        <v>692</v>
      </c>
      <c r="E24" t="s">
        <v>524</v>
      </c>
      <c r="F24">
        <v>2006</v>
      </c>
      <c r="G24">
        <v>100050</v>
      </c>
      <c r="H24">
        <v>1480759</v>
      </c>
      <c r="I24">
        <v>32</v>
      </c>
      <c r="J24" t="s">
        <v>37</v>
      </c>
      <c r="K24">
        <v>5</v>
      </c>
      <c r="L24" t="s">
        <v>38</v>
      </c>
      <c r="M24">
        <v>4</v>
      </c>
      <c r="N24" t="s">
        <v>47</v>
      </c>
      <c r="O24" s="14">
        <v>45812</v>
      </c>
      <c r="P24" t="s">
        <v>86</v>
      </c>
      <c r="Q24" t="s">
        <v>693</v>
      </c>
      <c r="R24">
        <v>56822</v>
      </c>
      <c r="S24">
        <v>100050</v>
      </c>
      <c r="T24" t="s">
        <v>42</v>
      </c>
      <c r="U24">
        <v>1</v>
      </c>
      <c r="V24" t="s">
        <v>52</v>
      </c>
      <c r="W24">
        <v>420</v>
      </c>
      <c r="X24">
        <v>420</v>
      </c>
      <c r="Y24">
        <v>420</v>
      </c>
      <c r="Z24">
        <v>6000</v>
      </c>
      <c r="AA24">
        <v>0</v>
      </c>
      <c r="AB24">
        <v>0</v>
      </c>
      <c r="AC24">
        <v>0</v>
      </c>
      <c r="AD24">
        <v>43.75</v>
      </c>
      <c r="AE24">
        <v>240581</v>
      </c>
      <c r="AF24" t="s">
        <v>92</v>
      </c>
      <c r="AG24">
        <v>383271</v>
      </c>
      <c r="AH24" t="s">
        <v>100</v>
      </c>
      <c r="AJ24" s="1" t="str">
        <f>VLOOKUP(Custos[[#This Row],[ds_placa]],Consultas!B:C,2,0)</f>
        <v>Reboque julieta</v>
      </c>
      <c r="AK24" t="str">
        <f>PROPER(TEXT(Custos[[#This Row],[dt_documento]],"MMMM"))</f>
        <v>Junho</v>
      </c>
      <c r="AL24" t="str">
        <f>TEXT(Custos[[#This Row],[dt_documento]],"AAAA")</f>
        <v>2025</v>
      </c>
    </row>
    <row r="25" spans="1:38" x14ac:dyDescent="0.25">
      <c r="A25">
        <v>306</v>
      </c>
      <c r="B25" t="s">
        <v>431</v>
      </c>
      <c r="C25">
        <v>217</v>
      </c>
      <c r="D25" t="s">
        <v>692</v>
      </c>
      <c r="E25" t="s">
        <v>524</v>
      </c>
      <c r="F25">
        <v>2006</v>
      </c>
      <c r="G25">
        <v>100050</v>
      </c>
      <c r="H25">
        <v>1480760</v>
      </c>
      <c r="I25">
        <v>32</v>
      </c>
      <c r="J25" t="s">
        <v>37</v>
      </c>
      <c r="K25">
        <v>5</v>
      </c>
      <c r="L25" t="s">
        <v>38</v>
      </c>
      <c r="M25">
        <v>4</v>
      </c>
      <c r="N25" t="s">
        <v>47</v>
      </c>
      <c r="O25" s="14">
        <v>45812</v>
      </c>
      <c r="P25" t="s">
        <v>86</v>
      </c>
      <c r="Q25" t="s">
        <v>693</v>
      </c>
      <c r="R25">
        <v>56822</v>
      </c>
      <c r="S25">
        <v>100050</v>
      </c>
      <c r="T25" t="s">
        <v>42</v>
      </c>
      <c r="U25">
        <v>1</v>
      </c>
      <c r="V25" t="s">
        <v>52</v>
      </c>
      <c r="W25">
        <v>212.2</v>
      </c>
      <c r="X25">
        <v>212.2</v>
      </c>
      <c r="Y25">
        <v>212.2</v>
      </c>
      <c r="Z25">
        <v>6000</v>
      </c>
      <c r="AA25">
        <v>0</v>
      </c>
      <c r="AB25">
        <v>0</v>
      </c>
      <c r="AC25">
        <v>0</v>
      </c>
      <c r="AD25">
        <v>43.75</v>
      </c>
      <c r="AE25">
        <v>240581</v>
      </c>
      <c r="AF25" t="s">
        <v>92</v>
      </c>
      <c r="AG25">
        <v>383271</v>
      </c>
      <c r="AH25" t="s">
        <v>100</v>
      </c>
      <c r="AJ25" s="1" t="str">
        <f>VLOOKUP(Custos[[#This Row],[ds_placa]],Consultas!B:C,2,0)</f>
        <v>Reboque julieta</v>
      </c>
      <c r="AK25" t="str">
        <f>PROPER(TEXT(Custos[[#This Row],[dt_documento]],"MMMM"))</f>
        <v>Junho</v>
      </c>
      <c r="AL25" t="str">
        <f>TEXT(Custos[[#This Row],[dt_documento]],"AAAA")</f>
        <v>2025</v>
      </c>
    </row>
    <row r="26" spans="1:38" x14ac:dyDescent="0.25">
      <c r="A26">
        <v>306</v>
      </c>
      <c r="B26" t="s">
        <v>431</v>
      </c>
      <c r="C26">
        <v>217</v>
      </c>
      <c r="D26" t="s">
        <v>692</v>
      </c>
      <c r="E26" t="s">
        <v>524</v>
      </c>
      <c r="F26">
        <v>2006</v>
      </c>
      <c r="G26">
        <v>100050</v>
      </c>
      <c r="H26">
        <v>1437516</v>
      </c>
      <c r="I26">
        <v>32</v>
      </c>
      <c r="J26" t="s">
        <v>37</v>
      </c>
      <c r="K26">
        <v>5</v>
      </c>
      <c r="L26" t="s">
        <v>38</v>
      </c>
      <c r="M26">
        <v>128</v>
      </c>
      <c r="N26" t="s">
        <v>39</v>
      </c>
      <c r="O26" s="14">
        <v>45712</v>
      </c>
      <c r="P26" t="s">
        <v>71</v>
      </c>
      <c r="Q26" t="s">
        <v>522</v>
      </c>
      <c r="R26">
        <v>56822</v>
      </c>
      <c r="S26">
        <v>100050</v>
      </c>
      <c r="T26" t="s">
        <v>42</v>
      </c>
      <c r="U26">
        <v>1</v>
      </c>
      <c r="V26" t="s">
        <v>43</v>
      </c>
      <c r="W26">
        <v>109.27</v>
      </c>
      <c r="X26">
        <v>109.27</v>
      </c>
      <c r="Y26">
        <v>109.27</v>
      </c>
      <c r="Z26">
        <v>6000</v>
      </c>
      <c r="AA26">
        <v>0</v>
      </c>
      <c r="AB26">
        <v>0</v>
      </c>
      <c r="AC26">
        <v>0</v>
      </c>
      <c r="AD26">
        <v>43.75</v>
      </c>
      <c r="AE26">
        <v>240581</v>
      </c>
      <c r="AF26" t="s">
        <v>92</v>
      </c>
      <c r="AG26">
        <v>136817</v>
      </c>
      <c r="AH26" t="s">
        <v>45</v>
      </c>
      <c r="AJ26" s="1" t="str">
        <f>VLOOKUP(Custos[[#This Row],[ds_placa]],Consultas!B:C,2,0)</f>
        <v>Reboque julieta</v>
      </c>
      <c r="AK26" t="str">
        <f>PROPER(TEXT(Custos[[#This Row],[dt_documento]],"MMMM"))</f>
        <v>Fevereiro</v>
      </c>
      <c r="AL26" t="str">
        <f>TEXT(Custos[[#This Row],[dt_documento]],"AAAA")</f>
        <v>2025</v>
      </c>
    </row>
    <row r="27" spans="1:38" x14ac:dyDescent="0.25">
      <c r="A27">
        <v>538</v>
      </c>
      <c r="B27" t="s">
        <v>527</v>
      </c>
      <c r="C27">
        <v>322</v>
      </c>
      <c r="D27" t="s">
        <v>694</v>
      </c>
      <c r="E27" t="s">
        <v>528</v>
      </c>
      <c r="F27">
        <v>2004</v>
      </c>
      <c r="G27">
        <v>100050</v>
      </c>
      <c r="H27">
        <v>1433837</v>
      </c>
      <c r="I27">
        <v>32</v>
      </c>
      <c r="J27" t="s">
        <v>37</v>
      </c>
      <c r="K27">
        <v>5</v>
      </c>
      <c r="L27" t="s">
        <v>38</v>
      </c>
      <c r="M27">
        <v>4</v>
      </c>
      <c r="N27" t="s">
        <v>47</v>
      </c>
      <c r="O27" s="14">
        <v>45691</v>
      </c>
      <c r="P27" t="s">
        <v>71</v>
      </c>
      <c r="Q27" t="s">
        <v>529</v>
      </c>
      <c r="R27">
        <v>0</v>
      </c>
      <c r="S27">
        <v>100050</v>
      </c>
      <c r="T27" t="s">
        <v>42</v>
      </c>
      <c r="U27">
        <v>1</v>
      </c>
      <c r="V27" t="s">
        <v>50</v>
      </c>
      <c r="W27">
        <v>2</v>
      </c>
      <c r="X27">
        <v>2</v>
      </c>
      <c r="Y27">
        <v>2</v>
      </c>
      <c r="AA27">
        <v>0</v>
      </c>
      <c r="AB27">
        <v>0</v>
      </c>
      <c r="AC27">
        <v>0</v>
      </c>
      <c r="AD27">
        <v>0</v>
      </c>
      <c r="AE27">
        <v>354553</v>
      </c>
      <c r="AF27" t="s">
        <v>44</v>
      </c>
      <c r="AG27">
        <v>340393</v>
      </c>
      <c r="AH27" t="s">
        <v>51</v>
      </c>
      <c r="AJ27" s="1" t="str">
        <f>VLOOKUP(Custos[[#This Row],[ds_placa]],Consultas!B:C,2,0)</f>
        <v>Baú</v>
      </c>
      <c r="AK27" t="str">
        <f>PROPER(TEXT(Custos[[#This Row],[dt_documento]],"MMMM"))</f>
        <v>Fevereiro</v>
      </c>
      <c r="AL27" t="str">
        <f>TEXT(Custos[[#This Row],[dt_documento]],"AAAA")</f>
        <v>2025</v>
      </c>
    </row>
    <row r="28" spans="1:38" x14ac:dyDescent="0.25">
      <c r="A28">
        <v>538</v>
      </c>
      <c r="B28" t="s">
        <v>527</v>
      </c>
      <c r="C28">
        <v>322</v>
      </c>
      <c r="D28" t="s">
        <v>694</v>
      </c>
      <c r="E28" t="s">
        <v>528</v>
      </c>
      <c r="F28">
        <v>2004</v>
      </c>
      <c r="G28">
        <v>100050</v>
      </c>
      <c r="H28">
        <v>1433837</v>
      </c>
      <c r="I28">
        <v>32</v>
      </c>
      <c r="J28" t="s">
        <v>37</v>
      </c>
      <c r="K28">
        <v>5</v>
      </c>
      <c r="L28" t="s">
        <v>38</v>
      </c>
      <c r="M28">
        <v>4</v>
      </c>
      <c r="N28" t="s">
        <v>47</v>
      </c>
      <c r="O28" s="14">
        <v>45691</v>
      </c>
      <c r="P28" t="s">
        <v>71</v>
      </c>
      <c r="Q28" t="s">
        <v>529</v>
      </c>
      <c r="R28">
        <v>0</v>
      </c>
      <c r="S28">
        <v>100050</v>
      </c>
      <c r="T28" t="s">
        <v>42</v>
      </c>
      <c r="U28">
        <v>1</v>
      </c>
      <c r="V28" t="s">
        <v>52</v>
      </c>
      <c r="W28">
        <v>97.61</v>
      </c>
      <c r="X28">
        <v>97.61</v>
      </c>
      <c r="Y28">
        <v>97.61</v>
      </c>
      <c r="AA28">
        <v>0</v>
      </c>
      <c r="AB28">
        <v>0</v>
      </c>
      <c r="AC28">
        <v>0</v>
      </c>
      <c r="AD28">
        <v>0</v>
      </c>
      <c r="AE28">
        <v>354553</v>
      </c>
      <c r="AF28" t="s">
        <v>44</v>
      </c>
      <c r="AG28">
        <v>340393</v>
      </c>
      <c r="AH28" t="s">
        <v>51</v>
      </c>
      <c r="AJ28" s="1" t="str">
        <f>VLOOKUP(Custos[[#This Row],[ds_placa]],Consultas!B:C,2,0)</f>
        <v>Baú</v>
      </c>
      <c r="AK28" t="str">
        <f>PROPER(TEXT(Custos[[#This Row],[dt_documento]],"MMMM"))</f>
        <v>Fevereiro</v>
      </c>
      <c r="AL28" t="str">
        <f>TEXT(Custos[[#This Row],[dt_documento]],"AAAA")</f>
        <v>2025</v>
      </c>
    </row>
    <row r="29" spans="1:38" x14ac:dyDescent="0.25">
      <c r="A29">
        <v>538</v>
      </c>
      <c r="B29" t="s">
        <v>527</v>
      </c>
      <c r="C29">
        <v>322</v>
      </c>
      <c r="D29" t="s">
        <v>694</v>
      </c>
      <c r="E29" t="s">
        <v>528</v>
      </c>
      <c r="F29">
        <v>2004</v>
      </c>
      <c r="G29">
        <v>100050</v>
      </c>
      <c r="H29">
        <v>1433841</v>
      </c>
      <c r="I29">
        <v>32</v>
      </c>
      <c r="J29" t="s">
        <v>37</v>
      </c>
      <c r="K29">
        <v>5</v>
      </c>
      <c r="L29" t="s">
        <v>38</v>
      </c>
      <c r="M29">
        <v>4</v>
      </c>
      <c r="N29" t="s">
        <v>47</v>
      </c>
      <c r="O29" s="14">
        <v>45691</v>
      </c>
      <c r="P29" t="s">
        <v>71</v>
      </c>
      <c r="Q29" t="s">
        <v>529</v>
      </c>
      <c r="R29">
        <v>0</v>
      </c>
      <c r="S29">
        <v>100050</v>
      </c>
      <c r="T29" t="s">
        <v>42</v>
      </c>
      <c r="U29">
        <v>1</v>
      </c>
      <c r="V29" t="s">
        <v>52</v>
      </c>
      <c r="W29">
        <v>140</v>
      </c>
      <c r="X29">
        <v>140</v>
      </c>
      <c r="Y29">
        <v>140</v>
      </c>
      <c r="AA29">
        <v>0</v>
      </c>
      <c r="AB29">
        <v>0</v>
      </c>
      <c r="AC29">
        <v>0</v>
      </c>
      <c r="AD29">
        <v>0</v>
      </c>
      <c r="AE29">
        <v>354553</v>
      </c>
      <c r="AF29" t="s">
        <v>44</v>
      </c>
      <c r="AG29">
        <v>100050</v>
      </c>
      <c r="AH29" t="s">
        <v>42</v>
      </c>
      <c r="AJ29" s="1" t="str">
        <f>VLOOKUP(Custos[[#This Row],[ds_placa]],Consultas!B:C,2,0)</f>
        <v>Baú</v>
      </c>
      <c r="AK29" t="str">
        <f>PROPER(TEXT(Custos[[#This Row],[dt_documento]],"MMMM"))</f>
        <v>Fevereiro</v>
      </c>
      <c r="AL29" t="str">
        <f>TEXT(Custos[[#This Row],[dt_documento]],"AAAA")</f>
        <v>2025</v>
      </c>
    </row>
    <row r="30" spans="1:38" x14ac:dyDescent="0.25">
      <c r="A30">
        <v>538</v>
      </c>
      <c r="B30" t="s">
        <v>527</v>
      </c>
      <c r="C30">
        <v>322</v>
      </c>
      <c r="D30" t="s">
        <v>694</v>
      </c>
      <c r="E30" t="s">
        <v>528</v>
      </c>
      <c r="F30">
        <v>2004</v>
      </c>
      <c r="G30">
        <v>100050</v>
      </c>
      <c r="H30">
        <v>1486285</v>
      </c>
      <c r="I30">
        <v>32</v>
      </c>
      <c r="J30" t="s">
        <v>37</v>
      </c>
      <c r="K30">
        <v>5</v>
      </c>
      <c r="L30" t="s">
        <v>38</v>
      </c>
      <c r="M30">
        <v>4</v>
      </c>
      <c r="N30" t="s">
        <v>47</v>
      </c>
      <c r="O30" s="14">
        <v>45831</v>
      </c>
      <c r="P30" t="s">
        <v>71</v>
      </c>
      <c r="Q30" t="s">
        <v>695</v>
      </c>
      <c r="R30">
        <v>0</v>
      </c>
      <c r="S30">
        <v>100050</v>
      </c>
      <c r="T30" t="s">
        <v>42</v>
      </c>
      <c r="U30">
        <v>1</v>
      </c>
      <c r="V30" t="s">
        <v>52</v>
      </c>
      <c r="W30">
        <v>1470</v>
      </c>
      <c r="X30">
        <v>1470</v>
      </c>
      <c r="Y30">
        <v>1470</v>
      </c>
      <c r="AA30">
        <v>0</v>
      </c>
      <c r="AB30">
        <v>0</v>
      </c>
      <c r="AC30">
        <v>0</v>
      </c>
      <c r="AD30">
        <v>0</v>
      </c>
      <c r="AE30">
        <v>354553</v>
      </c>
      <c r="AF30" t="s">
        <v>44</v>
      </c>
      <c r="AG30">
        <v>404415</v>
      </c>
      <c r="AH30" t="s">
        <v>696</v>
      </c>
      <c r="AJ30" s="1" t="str">
        <f>VLOOKUP(Custos[[#This Row],[ds_placa]],Consultas!B:C,2,0)</f>
        <v>Baú</v>
      </c>
      <c r="AK30" t="str">
        <f>PROPER(TEXT(Custos[[#This Row],[dt_documento]],"MMMM"))</f>
        <v>Junho</v>
      </c>
      <c r="AL30" t="str">
        <f>TEXT(Custos[[#This Row],[dt_documento]],"AAAA")</f>
        <v>2025</v>
      </c>
    </row>
    <row r="31" spans="1:38" x14ac:dyDescent="0.25">
      <c r="A31">
        <v>538</v>
      </c>
      <c r="B31" t="s">
        <v>527</v>
      </c>
      <c r="C31">
        <v>322</v>
      </c>
      <c r="D31" t="s">
        <v>694</v>
      </c>
      <c r="E31" t="s">
        <v>528</v>
      </c>
      <c r="F31">
        <v>2004</v>
      </c>
      <c r="G31">
        <v>100050</v>
      </c>
      <c r="H31">
        <v>1437515</v>
      </c>
      <c r="I31">
        <v>32</v>
      </c>
      <c r="J31" t="s">
        <v>37</v>
      </c>
      <c r="K31">
        <v>5</v>
      </c>
      <c r="L31" t="s">
        <v>38</v>
      </c>
      <c r="M31">
        <v>128</v>
      </c>
      <c r="N31" t="s">
        <v>39</v>
      </c>
      <c r="O31" s="14">
        <v>45712</v>
      </c>
      <c r="P31" t="s">
        <v>71</v>
      </c>
      <c r="Q31" t="s">
        <v>522</v>
      </c>
      <c r="R31">
        <v>0</v>
      </c>
      <c r="S31">
        <v>100050</v>
      </c>
      <c r="T31" t="s">
        <v>42</v>
      </c>
      <c r="U31">
        <v>1</v>
      </c>
      <c r="V31" t="s">
        <v>43</v>
      </c>
      <c r="W31">
        <v>109.27</v>
      </c>
      <c r="X31">
        <v>109.27</v>
      </c>
      <c r="Y31">
        <v>109.27</v>
      </c>
      <c r="AA31">
        <v>0</v>
      </c>
      <c r="AB31">
        <v>0</v>
      </c>
      <c r="AC31">
        <v>0</v>
      </c>
      <c r="AD31">
        <v>0</v>
      </c>
      <c r="AE31">
        <v>354553</v>
      </c>
      <c r="AF31" t="s">
        <v>44</v>
      </c>
      <c r="AG31">
        <v>136817</v>
      </c>
      <c r="AH31" t="s">
        <v>45</v>
      </c>
      <c r="AJ31" s="1" t="str">
        <f>VLOOKUP(Custos[[#This Row],[ds_placa]],Consultas!B:C,2,0)</f>
        <v>Baú</v>
      </c>
      <c r="AK31" t="str">
        <f>PROPER(TEXT(Custos[[#This Row],[dt_documento]],"MMMM"))</f>
        <v>Fevereiro</v>
      </c>
      <c r="AL31" t="str">
        <f>TEXT(Custos[[#This Row],[dt_documento]],"AAAA")</f>
        <v>2025</v>
      </c>
    </row>
    <row r="32" spans="1:38" x14ac:dyDescent="0.25">
      <c r="A32">
        <v>983</v>
      </c>
      <c r="B32" t="s">
        <v>54</v>
      </c>
      <c r="C32">
        <v>387</v>
      </c>
      <c r="D32" t="s">
        <v>55</v>
      </c>
      <c r="E32" t="s">
        <v>56</v>
      </c>
      <c r="F32">
        <v>2011</v>
      </c>
      <c r="G32">
        <v>100050</v>
      </c>
      <c r="H32">
        <v>1423988</v>
      </c>
      <c r="I32">
        <v>32</v>
      </c>
      <c r="J32" t="s">
        <v>37</v>
      </c>
      <c r="K32">
        <v>5</v>
      </c>
      <c r="L32" t="s">
        <v>38</v>
      </c>
      <c r="M32">
        <v>1</v>
      </c>
      <c r="N32" t="s">
        <v>58</v>
      </c>
      <c r="O32" s="14">
        <v>45658</v>
      </c>
      <c r="P32" t="s">
        <v>59</v>
      </c>
      <c r="Q32" t="s">
        <v>530</v>
      </c>
      <c r="R32">
        <v>443167</v>
      </c>
      <c r="S32">
        <v>100050</v>
      </c>
      <c r="T32" t="s">
        <v>42</v>
      </c>
      <c r="U32">
        <v>95.91</v>
      </c>
      <c r="V32" t="s">
        <v>61</v>
      </c>
      <c r="W32">
        <v>562.99</v>
      </c>
      <c r="X32">
        <v>5.87</v>
      </c>
      <c r="Y32">
        <v>562.99</v>
      </c>
      <c r="Z32">
        <v>3500</v>
      </c>
      <c r="AA32">
        <v>0</v>
      </c>
      <c r="AB32">
        <v>15</v>
      </c>
      <c r="AC32">
        <v>60</v>
      </c>
      <c r="AD32">
        <v>29.19</v>
      </c>
      <c r="AE32">
        <v>157378</v>
      </c>
      <c r="AF32" t="s">
        <v>62</v>
      </c>
      <c r="AG32">
        <v>238614</v>
      </c>
      <c r="AH32" t="s">
        <v>63</v>
      </c>
      <c r="AJ32" s="1" t="str">
        <f>VLOOKUP(Custos[[#This Row],[ds_placa]],Consultas!B:C,2,0)</f>
        <v>Delivery</v>
      </c>
      <c r="AK32" t="str">
        <f>PROPER(TEXT(Custos[[#This Row],[dt_documento]],"MMMM"))</f>
        <v>Janeiro</v>
      </c>
      <c r="AL32" t="str">
        <f>TEXT(Custos[[#This Row],[dt_documento]],"AAAA")</f>
        <v>2025</v>
      </c>
    </row>
    <row r="33" spans="1:38" x14ac:dyDescent="0.25">
      <c r="A33">
        <v>983</v>
      </c>
      <c r="B33" t="s">
        <v>54</v>
      </c>
      <c r="C33">
        <v>387</v>
      </c>
      <c r="D33" t="s">
        <v>55</v>
      </c>
      <c r="E33" t="s">
        <v>56</v>
      </c>
      <c r="F33">
        <v>2011</v>
      </c>
      <c r="G33">
        <v>100050</v>
      </c>
      <c r="H33">
        <v>1424144</v>
      </c>
      <c r="I33">
        <v>32</v>
      </c>
      <c r="J33" t="s">
        <v>37</v>
      </c>
      <c r="K33">
        <v>5</v>
      </c>
      <c r="L33" t="s">
        <v>38</v>
      </c>
      <c r="M33">
        <v>1</v>
      </c>
      <c r="N33" t="s">
        <v>58</v>
      </c>
      <c r="O33" s="14">
        <v>45658</v>
      </c>
      <c r="P33" t="s">
        <v>59</v>
      </c>
      <c r="Q33" t="s">
        <v>531</v>
      </c>
      <c r="R33">
        <v>443578</v>
      </c>
      <c r="S33">
        <v>100050</v>
      </c>
      <c r="T33" t="s">
        <v>42</v>
      </c>
      <c r="U33">
        <v>70</v>
      </c>
      <c r="V33" t="s">
        <v>61</v>
      </c>
      <c r="W33">
        <v>400.4</v>
      </c>
      <c r="X33">
        <v>5.72</v>
      </c>
      <c r="Y33">
        <v>400.4</v>
      </c>
      <c r="Z33">
        <v>3500</v>
      </c>
      <c r="AA33">
        <v>0</v>
      </c>
      <c r="AB33">
        <v>15</v>
      </c>
      <c r="AC33">
        <v>60</v>
      </c>
      <c r="AD33">
        <v>29.19</v>
      </c>
      <c r="AE33">
        <v>157378</v>
      </c>
      <c r="AF33" t="s">
        <v>62</v>
      </c>
      <c r="AG33">
        <v>280550</v>
      </c>
      <c r="AH33" t="s">
        <v>63</v>
      </c>
      <c r="AJ33" s="1" t="str">
        <f>VLOOKUP(Custos[[#This Row],[ds_placa]],Consultas!B:C,2,0)</f>
        <v>Delivery</v>
      </c>
      <c r="AK33" t="str">
        <f>PROPER(TEXT(Custos[[#This Row],[dt_documento]],"MMMM"))</f>
        <v>Janeiro</v>
      </c>
      <c r="AL33" t="str">
        <f>TEXT(Custos[[#This Row],[dt_documento]],"AAAA")</f>
        <v>2025</v>
      </c>
    </row>
    <row r="34" spans="1:38" x14ac:dyDescent="0.25">
      <c r="A34">
        <v>983</v>
      </c>
      <c r="B34" t="s">
        <v>54</v>
      </c>
      <c r="C34">
        <v>387</v>
      </c>
      <c r="D34" t="s">
        <v>55</v>
      </c>
      <c r="E34" t="s">
        <v>56</v>
      </c>
      <c r="F34">
        <v>2011</v>
      </c>
      <c r="G34">
        <v>100050</v>
      </c>
      <c r="H34">
        <v>1424248</v>
      </c>
      <c r="I34">
        <v>32</v>
      </c>
      <c r="J34" t="s">
        <v>37</v>
      </c>
      <c r="K34">
        <v>5</v>
      </c>
      <c r="L34" t="s">
        <v>38</v>
      </c>
      <c r="M34">
        <v>1</v>
      </c>
      <c r="N34" t="s">
        <v>58</v>
      </c>
      <c r="O34" s="14">
        <v>45658</v>
      </c>
      <c r="P34" t="s">
        <v>71</v>
      </c>
      <c r="Q34" t="s">
        <v>532</v>
      </c>
      <c r="R34">
        <v>444195</v>
      </c>
      <c r="S34">
        <v>100050</v>
      </c>
      <c r="T34" t="s">
        <v>42</v>
      </c>
      <c r="U34">
        <v>117.14</v>
      </c>
      <c r="V34" t="s">
        <v>61</v>
      </c>
      <c r="W34">
        <v>681.77</v>
      </c>
      <c r="X34">
        <v>5.82</v>
      </c>
      <c r="Y34">
        <v>681.77</v>
      </c>
      <c r="Z34">
        <v>3500</v>
      </c>
      <c r="AA34">
        <v>0</v>
      </c>
      <c r="AB34">
        <v>15</v>
      </c>
      <c r="AC34">
        <v>60</v>
      </c>
      <c r="AD34">
        <v>29.19</v>
      </c>
      <c r="AE34">
        <v>157378</v>
      </c>
      <c r="AF34" t="s">
        <v>62</v>
      </c>
      <c r="AG34">
        <v>193510</v>
      </c>
      <c r="AH34" t="s">
        <v>65</v>
      </c>
      <c r="AJ34" s="1" t="str">
        <f>VLOOKUP(Custos[[#This Row],[ds_placa]],Consultas!B:C,2,0)</f>
        <v>Delivery</v>
      </c>
      <c r="AK34" t="str">
        <f>PROPER(TEXT(Custos[[#This Row],[dt_documento]],"MMMM"))</f>
        <v>Janeiro</v>
      </c>
      <c r="AL34" t="str">
        <f>TEXT(Custos[[#This Row],[dt_documento]],"AAAA")</f>
        <v>2025</v>
      </c>
    </row>
    <row r="35" spans="1:38" x14ac:dyDescent="0.25">
      <c r="A35">
        <v>983</v>
      </c>
      <c r="B35" t="s">
        <v>54</v>
      </c>
      <c r="C35">
        <v>387</v>
      </c>
      <c r="D35" t="s">
        <v>55</v>
      </c>
      <c r="E35" t="s">
        <v>56</v>
      </c>
      <c r="F35">
        <v>2011</v>
      </c>
      <c r="G35">
        <v>100050</v>
      </c>
      <c r="H35">
        <v>1424687</v>
      </c>
      <c r="I35">
        <v>32</v>
      </c>
      <c r="J35" t="s">
        <v>37</v>
      </c>
      <c r="K35">
        <v>5</v>
      </c>
      <c r="L35" t="s">
        <v>38</v>
      </c>
      <c r="M35">
        <v>1</v>
      </c>
      <c r="N35" t="s">
        <v>58</v>
      </c>
      <c r="O35" s="14">
        <v>45658</v>
      </c>
      <c r="P35" t="s">
        <v>71</v>
      </c>
      <c r="Q35" t="s">
        <v>533</v>
      </c>
      <c r="R35">
        <v>444648</v>
      </c>
      <c r="S35">
        <v>100050</v>
      </c>
      <c r="T35" t="s">
        <v>42</v>
      </c>
      <c r="U35">
        <v>79.69</v>
      </c>
      <c r="V35" t="s">
        <v>61</v>
      </c>
      <c r="W35">
        <v>509.28</v>
      </c>
      <c r="X35">
        <v>6.391</v>
      </c>
      <c r="Y35">
        <v>509.28</v>
      </c>
      <c r="Z35">
        <v>3500</v>
      </c>
      <c r="AA35">
        <v>0</v>
      </c>
      <c r="AB35">
        <v>15</v>
      </c>
      <c r="AC35">
        <v>60</v>
      </c>
      <c r="AD35">
        <v>29.19</v>
      </c>
      <c r="AE35">
        <v>157378</v>
      </c>
      <c r="AF35" t="s">
        <v>62</v>
      </c>
      <c r="AG35">
        <v>235651</v>
      </c>
      <c r="AH35" t="s">
        <v>65</v>
      </c>
      <c r="AJ35" s="1" t="str">
        <f>VLOOKUP(Custos[[#This Row],[ds_placa]],Consultas!B:C,2,0)</f>
        <v>Delivery</v>
      </c>
      <c r="AK35" t="str">
        <f>PROPER(TEXT(Custos[[#This Row],[dt_documento]],"MMMM"))</f>
        <v>Janeiro</v>
      </c>
      <c r="AL35" t="str">
        <f>TEXT(Custos[[#This Row],[dt_documento]],"AAAA")</f>
        <v>2025</v>
      </c>
    </row>
    <row r="36" spans="1:38" x14ac:dyDescent="0.25">
      <c r="A36">
        <v>983</v>
      </c>
      <c r="B36" t="s">
        <v>54</v>
      </c>
      <c r="C36">
        <v>387</v>
      </c>
      <c r="D36" t="s">
        <v>55</v>
      </c>
      <c r="E36" t="s">
        <v>56</v>
      </c>
      <c r="F36">
        <v>2011</v>
      </c>
      <c r="G36">
        <v>100050</v>
      </c>
      <c r="H36">
        <v>1424702</v>
      </c>
      <c r="I36">
        <v>32</v>
      </c>
      <c r="J36" t="s">
        <v>37</v>
      </c>
      <c r="K36">
        <v>5</v>
      </c>
      <c r="L36" t="s">
        <v>38</v>
      </c>
      <c r="M36">
        <v>1</v>
      </c>
      <c r="N36" t="s">
        <v>58</v>
      </c>
      <c r="O36" s="14">
        <v>45659</v>
      </c>
      <c r="P36" t="s">
        <v>40</v>
      </c>
      <c r="Q36" t="s">
        <v>534</v>
      </c>
      <c r="R36">
        <v>445298</v>
      </c>
      <c r="S36">
        <v>100050</v>
      </c>
      <c r="T36" t="s">
        <v>42</v>
      </c>
      <c r="U36">
        <v>112.93</v>
      </c>
      <c r="V36" t="s">
        <v>61</v>
      </c>
      <c r="W36">
        <v>657.26</v>
      </c>
      <c r="X36">
        <v>5.82</v>
      </c>
      <c r="Y36">
        <v>657.26</v>
      </c>
      <c r="Z36">
        <v>3500</v>
      </c>
      <c r="AA36">
        <v>0</v>
      </c>
      <c r="AB36">
        <v>15</v>
      </c>
      <c r="AC36">
        <v>60</v>
      </c>
      <c r="AD36">
        <v>29.19</v>
      </c>
      <c r="AE36">
        <v>157378</v>
      </c>
      <c r="AF36" t="s">
        <v>62</v>
      </c>
      <c r="AG36">
        <v>111366</v>
      </c>
      <c r="AH36" t="s">
        <v>63</v>
      </c>
      <c r="AJ36" s="1" t="str">
        <f>VLOOKUP(Custos[[#This Row],[ds_placa]],Consultas!B:C,2,0)</f>
        <v>Delivery</v>
      </c>
      <c r="AK36" t="str">
        <f>PROPER(TEXT(Custos[[#This Row],[dt_documento]],"MMMM"))</f>
        <v>Janeiro</v>
      </c>
      <c r="AL36" t="str">
        <f>TEXT(Custos[[#This Row],[dt_documento]],"AAAA")</f>
        <v>2025</v>
      </c>
    </row>
    <row r="37" spans="1:38" x14ac:dyDescent="0.25">
      <c r="A37">
        <v>983</v>
      </c>
      <c r="B37" t="s">
        <v>54</v>
      </c>
      <c r="C37">
        <v>387</v>
      </c>
      <c r="D37" t="s">
        <v>55</v>
      </c>
      <c r="E37" t="s">
        <v>56</v>
      </c>
      <c r="F37">
        <v>2011</v>
      </c>
      <c r="G37">
        <v>100050</v>
      </c>
      <c r="H37">
        <v>1429679</v>
      </c>
      <c r="I37">
        <v>32</v>
      </c>
      <c r="J37" t="s">
        <v>37</v>
      </c>
      <c r="K37">
        <v>5</v>
      </c>
      <c r="L37" t="s">
        <v>38</v>
      </c>
      <c r="M37">
        <v>1</v>
      </c>
      <c r="N37" t="s">
        <v>58</v>
      </c>
      <c r="O37" s="14">
        <v>45674</v>
      </c>
      <c r="P37" t="s">
        <v>48</v>
      </c>
      <c r="Q37" t="s">
        <v>535</v>
      </c>
      <c r="R37">
        <v>445776</v>
      </c>
      <c r="S37">
        <v>100050</v>
      </c>
      <c r="T37" t="s">
        <v>42</v>
      </c>
      <c r="U37">
        <v>86.33</v>
      </c>
      <c r="V37" t="s">
        <v>61</v>
      </c>
      <c r="W37">
        <v>498.13</v>
      </c>
      <c r="X37">
        <v>5.77</v>
      </c>
      <c r="Y37">
        <v>498.13</v>
      </c>
      <c r="Z37">
        <v>3500</v>
      </c>
      <c r="AA37">
        <v>0</v>
      </c>
      <c r="AB37">
        <v>15</v>
      </c>
      <c r="AC37">
        <v>60</v>
      </c>
      <c r="AD37">
        <v>29.19</v>
      </c>
      <c r="AE37">
        <v>157378</v>
      </c>
      <c r="AF37" t="s">
        <v>62</v>
      </c>
      <c r="AG37">
        <v>102051</v>
      </c>
      <c r="AH37" t="s">
        <v>65</v>
      </c>
      <c r="AJ37" s="1" t="str">
        <f>VLOOKUP(Custos[[#This Row],[ds_placa]],Consultas!B:C,2,0)</f>
        <v>Delivery</v>
      </c>
      <c r="AK37" t="str">
        <f>PROPER(TEXT(Custos[[#This Row],[dt_documento]],"MMMM"))</f>
        <v>Janeiro</v>
      </c>
      <c r="AL37" t="str">
        <f>TEXT(Custos[[#This Row],[dt_documento]],"AAAA")</f>
        <v>2025</v>
      </c>
    </row>
    <row r="38" spans="1:38" x14ac:dyDescent="0.25">
      <c r="A38">
        <v>983</v>
      </c>
      <c r="B38" t="s">
        <v>54</v>
      </c>
      <c r="C38">
        <v>387</v>
      </c>
      <c r="D38" t="s">
        <v>55</v>
      </c>
      <c r="E38" t="s">
        <v>56</v>
      </c>
      <c r="F38">
        <v>2011</v>
      </c>
      <c r="G38">
        <v>100050</v>
      </c>
      <c r="H38">
        <v>1429782</v>
      </c>
      <c r="I38">
        <v>32</v>
      </c>
      <c r="J38" t="s">
        <v>37</v>
      </c>
      <c r="K38">
        <v>5</v>
      </c>
      <c r="L38" t="s">
        <v>38</v>
      </c>
      <c r="M38">
        <v>1</v>
      </c>
      <c r="N38" t="s">
        <v>58</v>
      </c>
      <c r="O38" s="14">
        <v>45680</v>
      </c>
      <c r="P38" t="s">
        <v>40</v>
      </c>
      <c r="Q38" t="s">
        <v>536</v>
      </c>
      <c r="R38">
        <v>446455</v>
      </c>
      <c r="S38">
        <v>100050</v>
      </c>
      <c r="T38" t="s">
        <v>42</v>
      </c>
      <c r="U38">
        <v>118.14</v>
      </c>
      <c r="V38" t="s">
        <v>61</v>
      </c>
      <c r="W38">
        <v>681.63</v>
      </c>
      <c r="X38">
        <v>5.77</v>
      </c>
      <c r="Y38">
        <v>681.63</v>
      </c>
      <c r="Z38">
        <v>3500</v>
      </c>
      <c r="AA38">
        <v>0</v>
      </c>
      <c r="AB38">
        <v>15</v>
      </c>
      <c r="AC38">
        <v>60</v>
      </c>
      <c r="AD38">
        <v>29.19</v>
      </c>
      <c r="AE38">
        <v>157378</v>
      </c>
      <c r="AF38" t="s">
        <v>62</v>
      </c>
      <c r="AG38">
        <v>111369</v>
      </c>
      <c r="AH38" t="s">
        <v>65</v>
      </c>
      <c r="AJ38" s="1" t="str">
        <f>VLOOKUP(Custos[[#This Row],[ds_placa]],Consultas!B:C,2,0)</f>
        <v>Delivery</v>
      </c>
      <c r="AK38" t="str">
        <f>PROPER(TEXT(Custos[[#This Row],[dt_documento]],"MMMM"))</f>
        <v>Janeiro</v>
      </c>
      <c r="AL38" t="str">
        <f>TEXT(Custos[[#This Row],[dt_documento]],"AAAA")</f>
        <v>2025</v>
      </c>
    </row>
    <row r="39" spans="1:38" x14ac:dyDescent="0.25">
      <c r="A39">
        <v>983</v>
      </c>
      <c r="B39" t="s">
        <v>54</v>
      </c>
      <c r="C39">
        <v>387</v>
      </c>
      <c r="D39" t="s">
        <v>55</v>
      </c>
      <c r="E39" t="s">
        <v>56</v>
      </c>
      <c r="F39">
        <v>2011</v>
      </c>
      <c r="G39">
        <v>100050</v>
      </c>
      <c r="H39">
        <v>1437725</v>
      </c>
      <c r="I39">
        <v>32</v>
      </c>
      <c r="J39" t="s">
        <v>37</v>
      </c>
      <c r="K39">
        <v>5</v>
      </c>
      <c r="L39" t="s">
        <v>38</v>
      </c>
      <c r="M39">
        <v>1</v>
      </c>
      <c r="N39" t="s">
        <v>58</v>
      </c>
      <c r="O39" s="14">
        <v>45689</v>
      </c>
      <c r="P39" t="s">
        <v>59</v>
      </c>
      <c r="Q39" t="s">
        <v>537</v>
      </c>
      <c r="R39">
        <v>447102</v>
      </c>
      <c r="S39">
        <v>100050</v>
      </c>
      <c r="T39" t="s">
        <v>42</v>
      </c>
      <c r="U39">
        <v>94.5</v>
      </c>
      <c r="V39" t="s">
        <v>61</v>
      </c>
      <c r="W39">
        <v>545.25</v>
      </c>
      <c r="X39">
        <v>5.77</v>
      </c>
      <c r="Y39">
        <v>545.25</v>
      </c>
      <c r="Z39">
        <v>3500</v>
      </c>
      <c r="AA39">
        <v>0</v>
      </c>
      <c r="AB39">
        <v>15</v>
      </c>
      <c r="AC39">
        <v>60</v>
      </c>
      <c r="AD39">
        <v>29.19</v>
      </c>
      <c r="AE39">
        <v>157378</v>
      </c>
      <c r="AF39" t="s">
        <v>62</v>
      </c>
      <c r="AG39">
        <v>111367</v>
      </c>
      <c r="AH39" t="s">
        <v>63</v>
      </c>
      <c r="AJ39" s="1" t="str">
        <f>VLOOKUP(Custos[[#This Row],[ds_placa]],Consultas!B:C,2,0)</f>
        <v>Delivery</v>
      </c>
      <c r="AK39" t="str">
        <f>PROPER(TEXT(Custos[[#This Row],[dt_documento]],"MMMM"))</f>
        <v>Fevereiro</v>
      </c>
      <c r="AL39" t="str">
        <f>TEXT(Custos[[#This Row],[dt_documento]],"AAAA")</f>
        <v>2025</v>
      </c>
    </row>
    <row r="40" spans="1:38" x14ac:dyDescent="0.25">
      <c r="A40">
        <v>983</v>
      </c>
      <c r="B40" t="s">
        <v>54</v>
      </c>
      <c r="C40">
        <v>387</v>
      </c>
      <c r="D40" t="s">
        <v>55</v>
      </c>
      <c r="E40" t="s">
        <v>56</v>
      </c>
      <c r="F40">
        <v>2011</v>
      </c>
      <c r="G40">
        <v>100050</v>
      </c>
      <c r="H40">
        <v>1437734</v>
      </c>
      <c r="I40">
        <v>32</v>
      </c>
      <c r="J40" t="s">
        <v>37</v>
      </c>
      <c r="K40">
        <v>5</v>
      </c>
      <c r="L40" t="s">
        <v>38</v>
      </c>
      <c r="M40">
        <v>1</v>
      </c>
      <c r="N40" t="s">
        <v>58</v>
      </c>
      <c r="O40" s="14">
        <v>45689</v>
      </c>
      <c r="P40" t="s">
        <v>86</v>
      </c>
      <c r="Q40" t="s">
        <v>538</v>
      </c>
      <c r="R40">
        <v>447769</v>
      </c>
      <c r="S40">
        <v>100050</v>
      </c>
      <c r="T40" t="s">
        <v>42</v>
      </c>
      <c r="U40">
        <v>108.42</v>
      </c>
      <c r="V40" t="s">
        <v>61</v>
      </c>
      <c r="W40">
        <v>625.58000000000004</v>
      </c>
      <c r="X40">
        <v>5.77</v>
      </c>
      <c r="Y40">
        <v>625.58000000000004</v>
      </c>
      <c r="Z40">
        <v>3500</v>
      </c>
      <c r="AA40">
        <v>0</v>
      </c>
      <c r="AB40">
        <v>15</v>
      </c>
      <c r="AC40">
        <v>60</v>
      </c>
      <c r="AD40">
        <v>29.19</v>
      </c>
      <c r="AE40">
        <v>157378</v>
      </c>
      <c r="AF40" t="s">
        <v>62</v>
      </c>
      <c r="AG40">
        <v>102051</v>
      </c>
      <c r="AH40" t="s">
        <v>65</v>
      </c>
      <c r="AJ40" s="1" t="str">
        <f>VLOOKUP(Custos[[#This Row],[ds_placa]],Consultas!B:C,2,0)</f>
        <v>Delivery</v>
      </c>
      <c r="AK40" t="str">
        <f>PROPER(TEXT(Custos[[#This Row],[dt_documento]],"MMMM"))</f>
        <v>Fevereiro</v>
      </c>
      <c r="AL40" t="str">
        <f>TEXT(Custos[[#This Row],[dt_documento]],"AAAA")</f>
        <v>2025</v>
      </c>
    </row>
    <row r="41" spans="1:38" x14ac:dyDescent="0.25">
      <c r="A41">
        <v>983</v>
      </c>
      <c r="B41" t="s">
        <v>54</v>
      </c>
      <c r="C41">
        <v>387</v>
      </c>
      <c r="D41" t="s">
        <v>55</v>
      </c>
      <c r="E41" t="s">
        <v>56</v>
      </c>
      <c r="F41">
        <v>2011</v>
      </c>
      <c r="G41">
        <v>100050</v>
      </c>
      <c r="H41">
        <v>1437821</v>
      </c>
      <c r="I41">
        <v>32</v>
      </c>
      <c r="J41" t="s">
        <v>37</v>
      </c>
      <c r="K41">
        <v>5</v>
      </c>
      <c r="L41" t="s">
        <v>38</v>
      </c>
      <c r="M41">
        <v>1</v>
      </c>
      <c r="N41" t="s">
        <v>58</v>
      </c>
      <c r="O41" s="14">
        <v>45692</v>
      </c>
      <c r="P41" t="s">
        <v>59</v>
      </c>
      <c r="Q41" t="s">
        <v>539</v>
      </c>
      <c r="R41">
        <v>448561</v>
      </c>
      <c r="S41">
        <v>100050</v>
      </c>
      <c r="T41" t="s">
        <v>42</v>
      </c>
      <c r="U41">
        <v>62.44</v>
      </c>
      <c r="V41" t="s">
        <v>61</v>
      </c>
      <c r="W41">
        <v>380.23</v>
      </c>
      <c r="X41">
        <v>6.09</v>
      </c>
      <c r="Y41">
        <v>380.23</v>
      </c>
      <c r="Z41">
        <v>3500</v>
      </c>
      <c r="AA41">
        <v>0</v>
      </c>
      <c r="AB41">
        <v>15</v>
      </c>
      <c r="AC41">
        <v>60</v>
      </c>
      <c r="AD41">
        <v>29.19</v>
      </c>
      <c r="AE41">
        <v>157378</v>
      </c>
      <c r="AF41" t="s">
        <v>62</v>
      </c>
      <c r="AG41">
        <v>111369</v>
      </c>
      <c r="AH41" t="s">
        <v>65</v>
      </c>
      <c r="AJ41" s="1" t="str">
        <f>VLOOKUP(Custos[[#This Row],[ds_placa]],Consultas!B:C,2,0)</f>
        <v>Delivery</v>
      </c>
      <c r="AK41" t="str">
        <f>PROPER(TEXT(Custos[[#This Row],[dt_documento]],"MMMM"))</f>
        <v>Fevereiro</v>
      </c>
      <c r="AL41" t="str">
        <f>TEXT(Custos[[#This Row],[dt_documento]],"AAAA")</f>
        <v>2025</v>
      </c>
    </row>
    <row r="42" spans="1:38" x14ac:dyDescent="0.25">
      <c r="A42">
        <v>983</v>
      </c>
      <c r="B42" t="s">
        <v>54</v>
      </c>
      <c r="C42">
        <v>387</v>
      </c>
      <c r="D42" t="s">
        <v>55</v>
      </c>
      <c r="E42" t="s">
        <v>56</v>
      </c>
      <c r="F42">
        <v>2011</v>
      </c>
      <c r="G42">
        <v>100050</v>
      </c>
      <c r="H42">
        <v>1437911</v>
      </c>
      <c r="I42">
        <v>32</v>
      </c>
      <c r="J42" t="s">
        <v>37</v>
      </c>
      <c r="K42">
        <v>5</v>
      </c>
      <c r="L42" t="s">
        <v>38</v>
      </c>
      <c r="M42">
        <v>1</v>
      </c>
      <c r="N42" t="s">
        <v>58</v>
      </c>
      <c r="O42" s="14">
        <v>45695</v>
      </c>
      <c r="P42" t="s">
        <v>48</v>
      </c>
      <c r="Q42" t="s">
        <v>540</v>
      </c>
      <c r="R42">
        <v>449044</v>
      </c>
      <c r="S42">
        <v>100050</v>
      </c>
      <c r="T42" t="s">
        <v>42</v>
      </c>
      <c r="U42">
        <v>64.930000000000007</v>
      </c>
      <c r="V42" t="s">
        <v>61</v>
      </c>
      <c r="W42">
        <v>395.43</v>
      </c>
      <c r="X42">
        <v>6.09</v>
      </c>
      <c r="Y42">
        <v>395.43</v>
      </c>
      <c r="Z42">
        <v>3500</v>
      </c>
      <c r="AA42">
        <v>0</v>
      </c>
      <c r="AB42">
        <v>15</v>
      </c>
      <c r="AC42">
        <v>60</v>
      </c>
      <c r="AD42">
        <v>29.19</v>
      </c>
      <c r="AE42">
        <v>157378</v>
      </c>
      <c r="AF42" t="s">
        <v>62</v>
      </c>
      <c r="AG42">
        <v>111369</v>
      </c>
      <c r="AH42" t="s">
        <v>65</v>
      </c>
      <c r="AJ42" s="1" t="str">
        <f>VLOOKUP(Custos[[#This Row],[ds_placa]],Consultas!B:C,2,0)</f>
        <v>Delivery</v>
      </c>
      <c r="AK42" t="str">
        <f>PROPER(TEXT(Custos[[#This Row],[dt_documento]],"MMMM"))</f>
        <v>Fevereiro</v>
      </c>
      <c r="AL42" t="str">
        <f>TEXT(Custos[[#This Row],[dt_documento]],"AAAA")</f>
        <v>2025</v>
      </c>
    </row>
    <row r="43" spans="1:38" x14ac:dyDescent="0.25">
      <c r="A43">
        <v>983</v>
      </c>
      <c r="B43" t="s">
        <v>54</v>
      </c>
      <c r="C43">
        <v>387</v>
      </c>
      <c r="D43" t="s">
        <v>55</v>
      </c>
      <c r="E43" t="s">
        <v>56</v>
      </c>
      <c r="F43">
        <v>2011</v>
      </c>
      <c r="G43">
        <v>100050</v>
      </c>
      <c r="H43">
        <v>1438232</v>
      </c>
      <c r="I43">
        <v>32</v>
      </c>
      <c r="J43" t="s">
        <v>37</v>
      </c>
      <c r="K43">
        <v>5</v>
      </c>
      <c r="L43" t="s">
        <v>38</v>
      </c>
      <c r="M43">
        <v>1</v>
      </c>
      <c r="N43" t="s">
        <v>58</v>
      </c>
      <c r="O43" s="14">
        <v>45700</v>
      </c>
      <c r="P43" t="s">
        <v>86</v>
      </c>
      <c r="Q43" t="s">
        <v>541</v>
      </c>
      <c r="R43">
        <v>449536</v>
      </c>
      <c r="S43">
        <v>100050</v>
      </c>
      <c r="T43" t="s">
        <v>42</v>
      </c>
      <c r="U43">
        <v>77.58</v>
      </c>
      <c r="V43" t="s">
        <v>61</v>
      </c>
      <c r="W43">
        <v>472.42</v>
      </c>
      <c r="X43">
        <v>6.0890000000000004</v>
      </c>
      <c r="Y43">
        <v>472.42</v>
      </c>
      <c r="Z43">
        <v>3500</v>
      </c>
      <c r="AA43">
        <v>0</v>
      </c>
      <c r="AB43">
        <v>15</v>
      </c>
      <c r="AC43">
        <v>60</v>
      </c>
      <c r="AD43">
        <v>29.19</v>
      </c>
      <c r="AE43">
        <v>157378</v>
      </c>
      <c r="AF43" t="s">
        <v>62</v>
      </c>
      <c r="AG43">
        <v>111369</v>
      </c>
      <c r="AH43" t="s">
        <v>65</v>
      </c>
      <c r="AJ43" s="1" t="str">
        <f>VLOOKUP(Custos[[#This Row],[ds_placa]],Consultas!B:C,2,0)</f>
        <v>Delivery</v>
      </c>
      <c r="AK43" t="str">
        <f>PROPER(TEXT(Custos[[#This Row],[dt_documento]],"MMMM"))</f>
        <v>Fevereiro</v>
      </c>
      <c r="AL43" t="str">
        <f>TEXT(Custos[[#This Row],[dt_documento]],"AAAA")</f>
        <v>2025</v>
      </c>
    </row>
    <row r="44" spans="1:38" x14ac:dyDescent="0.25">
      <c r="A44">
        <v>983</v>
      </c>
      <c r="B44" t="s">
        <v>54</v>
      </c>
      <c r="C44">
        <v>387</v>
      </c>
      <c r="D44" t="s">
        <v>55</v>
      </c>
      <c r="E44" t="s">
        <v>56</v>
      </c>
      <c r="F44">
        <v>2011</v>
      </c>
      <c r="G44">
        <v>100050</v>
      </c>
      <c r="H44">
        <v>1438294</v>
      </c>
      <c r="I44">
        <v>32</v>
      </c>
      <c r="J44" t="s">
        <v>37</v>
      </c>
      <c r="K44">
        <v>5</v>
      </c>
      <c r="L44" t="s">
        <v>38</v>
      </c>
      <c r="M44">
        <v>1</v>
      </c>
      <c r="N44" t="s">
        <v>58</v>
      </c>
      <c r="O44" s="14">
        <v>45702</v>
      </c>
      <c r="P44" t="s">
        <v>48</v>
      </c>
      <c r="Q44" t="s">
        <v>542</v>
      </c>
      <c r="R44">
        <v>450116</v>
      </c>
      <c r="S44">
        <v>100050</v>
      </c>
      <c r="T44" t="s">
        <v>42</v>
      </c>
      <c r="U44">
        <v>76.790000000000006</v>
      </c>
      <c r="V44" t="s">
        <v>61</v>
      </c>
      <c r="W44">
        <v>467.66</v>
      </c>
      <c r="X44">
        <v>6.09</v>
      </c>
      <c r="Y44">
        <v>467.66</v>
      </c>
      <c r="Z44">
        <v>3500</v>
      </c>
      <c r="AA44">
        <v>0</v>
      </c>
      <c r="AB44">
        <v>15</v>
      </c>
      <c r="AC44">
        <v>60</v>
      </c>
      <c r="AD44">
        <v>29.19</v>
      </c>
      <c r="AE44">
        <v>157378</v>
      </c>
      <c r="AF44" t="s">
        <v>62</v>
      </c>
      <c r="AG44">
        <v>111367</v>
      </c>
      <c r="AH44" t="s">
        <v>63</v>
      </c>
      <c r="AJ44" s="1" t="str">
        <f>VLOOKUP(Custos[[#This Row],[ds_placa]],Consultas!B:C,2,0)</f>
        <v>Delivery</v>
      </c>
      <c r="AK44" t="str">
        <f>PROPER(TEXT(Custos[[#This Row],[dt_documento]],"MMMM"))</f>
        <v>Fevereiro</v>
      </c>
      <c r="AL44" t="str">
        <f>TEXT(Custos[[#This Row],[dt_documento]],"AAAA")</f>
        <v>2025</v>
      </c>
    </row>
    <row r="45" spans="1:38" x14ac:dyDescent="0.25">
      <c r="A45">
        <v>983</v>
      </c>
      <c r="B45" t="s">
        <v>54</v>
      </c>
      <c r="C45">
        <v>387</v>
      </c>
      <c r="D45" t="s">
        <v>55</v>
      </c>
      <c r="E45" t="s">
        <v>56</v>
      </c>
      <c r="F45">
        <v>2011</v>
      </c>
      <c r="G45">
        <v>100050</v>
      </c>
      <c r="H45">
        <v>1438329</v>
      </c>
      <c r="I45">
        <v>32</v>
      </c>
      <c r="J45" t="s">
        <v>37</v>
      </c>
      <c r="K45">
        <v>5</v>
      </c>
      <c r="L45" t="s">
        <v>38</v>
      </c>
      <c r="M45">
        <v>1</v>
      </c>
      <c r="N45" t="s">
        <v>58</v>
      </c>
      <c r="O45" s="14">
        <v>45705</v>
      </c>
      <c r="P45" t="s">
        <v>71</v>
      </c>
      <c r="Q45" t="s">
        <v>543</v>
      </c>
      <c r="R45">
        <v>450573</v>
      </c>
      <c r="S45">
        <v>100050</v>
      </c>
      <c r="T45" t="s">
        <v>42</v>
      </c>
      <c r="U45">
        <v>71.94</v>
      </c>
      <c r="V45" t="s">
        <v>61</v>
      </c>
      <c r="W45">
        <v>438.13</v>
      </c>
      <c r="X45">
        <v>6.09</v>
      </c>
      <c r="Y45">
        <v>438.13</v>
      </c>
      <c r="Z45">
        <v>3500</v>
      </c>
      <c r="AA45">
        <v>0</v>
      </c>
      <c r="AB45">
        <v>15</v>
      </c>
      <c r="AC45">
        <v>60</v>
      </c>
      <c r="AD45">
        <v>29.19</v>
      </c>
      <c r="AE45">
        <v>157378</v>
      </c>
      <c r="AF45" t="s">
        <v>62</v>
      </c>
      <c r="AG45">
        <v>158358</v>
      </c>
      <c r="AH45" t="s">
        <v>63</v>
      </c>
      <c r="AJ45" s="1" t="str">
        <f>VLOOKUP(Custos[[#This Row],[ds_placa]],Consultas!B:C,2,0)</f>
        <v>Delivery</v>
      </c>
      <c r="AK45" t="str">
        <f>PROPER(TEXT(Custos[[#This Row],[dt_documento]],"MMMM"))</f>
        <v>Fevereiro</v>
      </c>
      <c r="AL45" t="str">
        <f>TEXT(Custos[[#This Row],[dt_documento]],"AAAA")</f>
        <v>2025</v>
      </c>
    </row>
    <row r="46" spans="1:38" x14ac:dyDescent="0.25">
      <c r="A46">
        <v>983</v>
      </c>
      <c r="B46" t="s">
        <v>54</v>
      </c>
      <c r="C46">
        <v>387</v>
      </c>
      <c r="D46" t="s">
        <v>55</v>
      </c>
      <c r="E46" t="s">
        <v>56</v>
      </c>
      <c r="F46">
        <v>2011</v>
      </c>
      <c r="G46">
        <v>100050</v>
      </c>
      <c r="H46">
        <v>1438372</v>
      </c>
      <c r="I46">
        <v>32</v>
      </c>
      <c r="J46" t="s">
        <v>37</v>
      </c>
      <c r="K46">
        <v>5</v>
      </c>
      <c r="L46" t="s">
        <v>38</v>
      </c>
      <c r="M46">
        <v>1</v>
      </c>
      <c r="N46" t="s">
        <v>58</v>
      </c>
      <c r="O46" s="14">
        <v>45706</v>
      </c>
      <c r="P46" t="s">
        <v>59</v>
      </c>
      <c r="Q46" t="s">
        <v>544</v>
      </c>
      <c r="R46">
        <v>450948</v>
      </c>
      <c r="S46">
        <v>100050</v>
      </c>
      <c r="T46" t="s">
        <v>42</v>
      </c>
      <c r="U46">
        <v>57.62</v>
      </c>
      <c r="V46" t="s">
        <v>61</v>
      </c>
      <c r="W46">
        <v>350.91</v>
      </c>
      <c r="X46">
        <v>6.09</v>
      </c>
      <c r="Y46">
        <v>350.91</v>
      </c>
      <c r="Z46">
        <v>3500</v>
      </c>
      <c r="AA46">
        <v>0</v>
      </c>
      <c r="AB46">
        <v>15</v>
      </c>
      <c r="AC46">
        <v>60</v>
      </c>
      <c r="AD46">
        <v>29.19</v>
      </c>
      <c r="AE46">
        <v>157378</v>
      </c>
      <c r="AF46" t="s">
        <v>62</v>
      </c>
      <c r="AG46">
        <v>102051</v>
      </c>
      <c r="AH46" t="s">
        <v>65</v>
      </c>
      <c r="AJ46" s="1" t="str">
        <f>VLOOKUP(Custos[[#This Row],[ds_placa]],Consultas!B:C,2,0)</f>
        <v>Delivery</v>
      </c>
      <c r="AK46" t="str">
        <f>PROPER(TEXT(Custos[[#This Row],[dt_documento]],"MMMM"))</f>
        <v>Fevereiro</v>
      </c>
      <c r="AL46" t="str">
        <f>TEXT(Custos[[#This Row],[dt_documento]],"AAAA")</f>
        <v>2025</v>
      </c>
    </row>
    <row r="47" spans="1:38" x14ac:dyDescent="0.25">
      <c r="A47">
        <v>983</v>
      </c>
      <c r="B47" t="s">
        <v>54</v>
      </c>
      <c r="C47">
        <v>387</v>
      </c>
      <c r="D47" t="s">
        <v>55</v>
      </c>
      <c r="E47" t="s">
        <v>56</v>
      </c>
      <c r="F47">
        <v>2011</v>
      </c>
      <c r="G47">
        <v>100050</v>
      </c>
      <c r="H47">
        <v>1438484</v>
      </c>
      <c r="I47">
        <v>32</v>
      </c>
      <c r="J47" t="s">
        <v>37</v>
      </c>
      <c r="K47">
        <v>5</v>
      </c>
      <c r="L47" t="s">
        <v>38</v>
      </c>
      <c r="M47">
        <v>1</v>
      </c>
      <c r="N47" t="s">
        <v>58</v>
      </c>
      <c r="O47" s="14">
        <v>45712</v>
      </c>
      <c r="P47" t="s">
        <v>71</v>
      </c>
      <c r="Q47" t="s">
        <v>545</v>
      </c>
      <c r="R47">
        <v>451439</v>
      </c>
      <c r="S47">
        <v>100050</v>
      </c>
      <c r="T47" t="s">
        <v>42</v>
      </c>
      <c r="U47">
        <v>83.33</v>
      </c>
      <c r="V47" t="s">
        <v>61</v>
      </c>
      <c r="W47">
        <v>507.48</v>
      </c>
      <c r="X47">
        <v>6.09</v>
      </c>
      <c r="Y47">
        <v>507.48</v>
      </c>
      <c r="Z47">
        <v>3500</v>
      </c>
      <c r="AA47">
        <v>0</v>
      </c>
      <c r="AB47">
        <v>15</v>
      </c>
      <c r="AC47">
        <v>60</v>
      </c>
      <c r="AD47">
        <v>29.19</v>
      </c>
      <c r="AE47">
        <v>157378</v>
      </c>
      <c r="AF47" t="s">
        <v>62</v>
      </c>
      <c r="AG47">
        <v>111369</v>
      </c>
      <c r="AH47" t="s">
        <v>65</v>
      </c>
      <c r="AJ47" s="1" t="str">
        <f>VLOOKUP(Custos[[#This Row],[ds_placa]],Consultas!B:C,2,0)</f>
        <v>Delivery</v>
      </c>
      <c r="AK47" t="str">
        <f>PROPER(TEXT(Custos[[#This Row],[dt_documento]],"MMMM"))</f>
        <v>Fevereiro</v>
      </c>
      <c r="AL47" t="str">
        <f>TEXT(Custos[[#This Row],[dt_documento]],"AAAA")</f>
        <v>2025</v>
      </c>
    </row>
    <row r="48" spans="1:38" x14ac:dyDescent="0.25">
      <c r="A48">
        <v>983</v>
      </c>
      <c r="B48" t="s">
        <v>54</v>
      </c>
      <c r="C48">
        <v>387</v>
      </c>
      <c r="D48" t="s">
        <v>55</v>
      </c>
      <c r="E48" t="s">
        <v>56</v>
      </c>
      <c r="F48">
        <v>2011</v>
      </c>
      <c r="G48">
        <v>100050</v>
      </c>
      <c r="H48">
        <v>1448935</v>
      </c>
      <c r="I48">
        <v>32</v>
      </c>
      <c r="J48" t="s">
        <v>37</v>
      </c>
      <c r="K48">
        <v>4</v>
      </c>
      <c r="L48" t="s">
        <v>57</v>
      </c>
      <c r="M48">
        <v>1</v>
      </c>
      <c r="N48" t="s">
        <v>58</v>
      </c>
      <c r="O48" s="14">
        <v>45734</v>
      </c>
      <c r="P48" t="s">
        <v>59</v>
      </c>
      <c r="Q48" t="s">
        <v>60</v>
      </c>
      <c r="R48">
        <v>455281</v>
      </c>
      <c r="S48">
        <v>100050</v>
      </c>
      <c r="T48" t="s">
        <v>42</v>
      </c>
      <c r="U48">
        <v>48.83</v>
      </c>
      <c r="V48" t="s">
        <v>61</v>
      </c>
      <c r="W48">
        <v>297.39</v>
      </c>
      <c r="X48">
        <v>6.09</v>
      </c>
      <c r="Y48">
        <v>297.39</v>
      </c>
      <c r="Z48">
        <v>3500</v>
      </c>
      <c r="AA48">
        <v>0</v>
      </c>
      <c r="AB48">
        <v>15</v>
      </c>
      <c r="AC48">
        <v>60</v>
      </c>
      <c r="AD48">
        <v>29.19</v>
      </c>
      <c r="AE48">
        <v>157378</v>
      </c>
      <c r="AF48" t="s">
        <v>62</v>
      </c>
      <c r="AG48">
        <v>158358</v>
      </c>
      <c r="AH48" t="s">
        <v>63</v>
      </c>
      <c r="AJ48" s="1" t="str">
        <f>VLOOKUP(Custos[[#This Row],[ds_placa]],Consultas!B:C,2,0)</f>
        <v>Delivery</v>
      </c>
      <c r="AK48" t="str">
        <f>PROPER(TEXT(Custos[[#This Row],[dt_documento]],"MMMM"))</f>
        <v>Março</v>
      </c>
      <c r="AL48" t="str">
        <f>TEXT(Custos[[#This Row],[dt_documento]],"AAAA")</f>
        <v>2025</v>
      </c>
    </row>
    <row r="49" spans="1:38" x14ac:dyDescent="0.25">
      <c r="A49">
        <v>983</v>
      </c>
      <c r="B49" t="s">
        <v>54</v>
      </c>
      <c r="C49">
        <v>387</v>
      </c>
      <c r="D49" t="s">
        <v>55</v>
      </c>
      <c r="E49" t="s">
        <v>56</v>
      </c>
      <c r="F49">
        <v>2011</v>
      </c>
      <c r="G49">
        <v>100050</v>
      </c>
      <c r="H49">
        <v>1448936</v>
      </c>
      <c r="I49">
        <v>32</v>
      </c>
      <c r="J49" t="s">
        <v>37</v>
      </c>
      <c r="K49">
        <v>4</v>
      </c>
      <c r="L49" t="s">
        <v>57</v>
      </c>
      <c r="M49">
        <v>1</v>
      </c>
      <c r="N49" t="s">
        <v>58</v>
      </c>
      <c r="O49" s="14">
        <v>45734</v>
      </c>
      <c r="P49" t="s">
        <v>59</v>
      </c>
      <c r="Q49" t="s">
        <v>64</v>
      </c>
      <c r="R49">
        <v>454914</v>
      </c>
      <c r="S49">
        <v>100050</v>
      </c>
      <c r="T49" t="s">
        <v>42</v>
      </c>
      <c r="U49">
        <v>64.510000000000005</v>
      </c>
      <c r="V49" t="s">
        <v>61</v>
      </c>
      <c r="W49">
        <v>392.83</v>
      </c>
      <c r="X49">
        <v>6.0890000000000004</v>
      </c>
      <c r="Y49">
        <v>392.83</v>
      </c>
      <c r="Z49">
        <v>3500</v>
      </c>
      <c r="AA49">
        <v>0</v>
      </c>
      <c r="AB49">
        <v>15</v>
      </c>
      <c r="AC49">
        <v>60</v>
      </c>
      <c r="AD49">
        <v>29.19</v>
      </c>
      <c r="AE49">
        <v>157378</v>
      </c>
      <c r="AF49" t="s">
        <v>62</v>
      </c>
      <c r="AG49">
        <v>111369</v>
      </c>
      <c r="AH49" t="s">
        <v>65</v>
      </c>
      <c r="AJ49" s="1" t="str">
        <f>VLOOKUP(Custos[[#This Row],[ds_placa]],Consultas!B:C,2,0)</f>
        <v>Delivery</v>
      </c>
      <c r="AK49" t="str">
        <f>PROPER(TEXT(Custos[[#This Row],[dt_documento]],"MMMM"))</f>
        <v>Março</v>
      </c>
      <c r="AL49" t="str">
        <f>TEXT(Custos[[#This Row],[dt_documento]],"AAAA")</f>
        <v>2025</v>
      </c>
    </row>
    <row r="50" spans="1:38" x14ac:dyDescent="0.25">
      <c r="A50">
        <v>983</v>
      </c>
      <c r="B50" t="s">
        <v>54</v>
      </c>
      <c r="C50">
        <v>387</v>
      </c>
      <c r="D50" t="s">
        <v>55</v>
      </c>
      <c r="E50" t="s">
        <v>56</v>
      </c>
      <c r="F50">
        <v>2011</v>
      </c>
      <c r="G50">
        <v>100050</v>
      </c>
      <c r="H50">
        <v>1449039</v>
      </c>
      <c r="I50">
        <v>32</v>
      </c>
      <c r="J50" t="s">
        <v>37</v>
      </c>
      <c r="K50">
        <v>4</v>
      </c>
      <c r="L50" t="s">
        <v>57</v>
      </c>
      <c r="M50">
        <v>1</v>
      </c>
      <c r="N50" t="s">
        <v>58</v>
      </c>
      <c r="O50" s="14">
        <v>45738</v>
      </c>
      <c r="P50" t="s">
        <v>66</v>
      </c>
      <c r="Q50" t="s">
        <v>67</v>
      </c>
      <c r="R50">
        <v>455870</v>
      </c>
      <c r="S50">
        <v>100050</v>
      </c>
      <c r="T50" t="s">
        <v>42</v>
      </c>
      <c r="U50">
        <v>84.85</v>
      </c>
      <c r="V50" t="s">
        <v>61</v>
      </c>
      <c r="W50">
        <v>513.34</v>
      </c>
      <c r="X50">
        <v>6.05</v>
      </c>
      <c r="Y50">
        <v>513.34</v>
      </c>
      <c r="Z50">
        <v>3500</v>
      </c>
      <c r="AA50">
        <v>0</v>
      </c>
      <c r="AB50">
        <v>15</v>
      </c>
      <c r="AC50">
        <v>60</v>
      </c>
      <c r="AD50">
        <v>29.19</v>
      </c>
      <c r="AE50">
        <v>157378</v>
      </c>
      <c r="AF50" t="s">
        <v>62</v>
      </c>
      <c r="AG50">
        <v>359289</v>
      </c>
      <c r="AH50" t="s">
        <v>68</v>
      </c>
      <c r="AJ50" s="1" t="str">
        <f>VLOOKUP(Custos[[#This Row],[ds_placa]],Consultas!B:C,2,0)</f>
        <v>Delivery</v>
      </c>
      <c r="AK50" t="str">
        <f>PROPER(TEXT(Custos[[#This Row],[dt_documento]],"MMMM"))</f>
        <v>Março</v>
      </c>
      <c r="AL50" t="str">
        <f>TEXT(Custos[[#This Row],[dt_documento]],"AAAA")</f>
        <v>2025</v>
      </c>
    </row>
    <row r="51" spans="1:38" x14ac:dyDescent="0.25">
      <c r="A51">
        <v>983</v>
      </c>
      <c r="B51" t="s">
        <v>54</v>
      </c>
      <c r="C51">
        <v>387</v>
      </c>
      <c r="D51" t="s">
        <v>55</v>
      </c>
      <c r="E51" t="s">
        <v>56</v>
      </c>
      <c r="F51">
        <v>2011</v>
      </c>
      <c r="G51">
        <v>100050</v>
      </c>
      <c r="H51">
        <v>1469166</v>
      </c>
      <c r="I51">
        <v>32</v>
      </c>
      <c r="J51" t="s">
        <v>37</v>
      </c>
      <c r="K51">
        <v>4</v>
      </c>
      <c r="L51" t="s">
        <v>57</v>
      </c>
      <c r="M51">
        <v>1</v>
      </c>
      <c r="N51" t="s">
        <v>58</v>
      </c>
      <c r="O51" s="14">
        <v>45778</v>
      </c>
      <c r="P51" t="s">
        <v>59</v>
      </c>
      <c r="Q51" t="s">
        <v>697</v>
      </c>
      <c r="R51">
        <v>456454</v>
      </c>
      <c r="S51">
        <v>100050</v>
      </c>
      <c r="T51" t="s">
        <v>42</v>
      </c>
      <c r="U51">
        <v>81.819999999999993</v>
      </c>
      <c r="V51" t="s">
        <v>61</v>
      </c>
      <c r="W51">
        <v>553.16999999999996</v>
      </c>
      <c r="X51">
        <v>6.7610000000000001</v>
      </c>
      <c r="Y51">
        <v>553.16999999999996</v>
      </c>
      <c r="Z51">
        <v>3500</v>
      </c>
      <c r="AA51">
        <v>0</v>
      </c>
      <c r="AB51">
        <v>15</v>
      </c>
      <c r="AC51">
        <v>60</v>
      </c>
      <c r="AD51">
        <v>29.19</v>
      </c>
      <c r="AE51">
        <v>157378</v>
      </c>
      <c r="AF51" t="s">
        <v>62</v>
      </c>
      <c r="AG51">
        <v>235651</v>
      </c>
      <c r="AH51" t="s">
        <v>65</v>
      </c>
      <c r="AJ51" s="1" t="str">
        <f>VLOOKUP(Custos[[#This Row],[ds_placa]],Consultas!B:C,2,0)</f>
        <v>Delivery</v>
      </c>
      <c r="AK51" t="str">
        <f>PROPER(TEXT(Custos[[#This Row],[dt_documento]],"MMMM"))</f>
        <v>Maio</v>
      </c>
      <c r="AL51" t="str">
        <f>TEXT(Custos[[#This Row],[dt_documento]],"AAAA")</f>
        <v>2025</v>
      </c>
    </row>
    <row r="52" spans="1:38" x14ac:dyDescent="0.25">
      <c r="A52">
        <v>983</v>
      </c>
      <c r="B52" t="s">
        <v>54</v>
      </c>
      <c r="C52">
        <v>387</v>
      </c>
      <c r="D52" t="s">
        <v>55</v>
      </c>
      <c r="E52" t="s">
        <v>56</v>
      </c>
      <c r="F52">
        <v>2011</v>
      </c>
      <c r="G52">
        <v>100050</v>
      </c>
      <c r="H52">
        <v>1458789</v>
      </c>
      <c r="I52">
        <v>32</v>
      </c>
      <c r="J52" t="s">
        <v>37</v>
      </c>
      <c r="K52">
        <v>5</v>
      </c>
      <c r="L52" t="s">
        <v>38</v>
      </c>
      <c r="M52">
        <v>1</v>
      </c>
      <c r="N52" t="s">
        <v>58</v>
      </c>
      <c r="O52" s="14">
        <v>45757</v>
      </c>
      <c r="P52" t="s">
        <v>40</v>
      </c>
      <c r="Q52" t="s">
        <v>546</v>
      </c>
      <c r="R52">
        <v>455870</v>
      </c>
      <c r="S52">
        <v>100050</v>
      </c>
      <c r="T52" t="s">
        <v>42</v>
      </c>
      <c r="U52">
        <v>1</v>
      </c>
      <c r="V52" t="s">
        <v>61</v>
      </c>
      <c r="W52">
        <v>98167.24</v>
      </c>
      <c r="X52">
        <v>98167.24</v>
      </c>
      <c r="Y52">
        <v>29450.17</v>
      </c>
      <c r="Z52">
        <v>3500</v>
      </c>
      <c r="AA52">
        <v>0</v>
      </c>
      <c r="AB52">
        <v>15</v>
      </c>
      <c r="AC52">
        <v>60</v>
      </c>
      <c r="AD52">
        <v>29.19</v>
      </c>
      <c r="AE52">
        <v>157378</v>
      </c>
      <c r="AF52" t="s">
        <v>62</v>
      </c>
      <c r="AG52">
        <v>243657</v>
      </c>
      <c r="AH52" t="s">
        <v>547</v>
      </c>
      <c r="AJ52" s="1" t="str">
        <f>VLOOKUP(Custos[[#This Row],[ds_placa]],Consultas!B:C,2,0)</f>
        <v>Delivery</v>
      </c>
      <c r="AK52" t="str">
        <f>PROPER(TEXT(Custos[[#This Row],[dt_documento]],"MMMM"))</f>
        <v>Abril</v>
      </c>
      <c r="AL52" t="str">
        <f>TEXT(Custos[[#This Row],[dt_documento]],"AAAA")</f>
        <v>2025</v>
      </c>
    </row>
    <row r="53" spans="1:38" x14ac:dyDescent="0.25">
      <c r="A53">
        <v>983</v>
      </c>
      <c r="B53" t="s">
        <v>54</v>
      </c>
      <c r="C53">
        <v>387</v>
      </c>
      <c r="D53" t="s">
        <v>55</v>
      </c>
      <c r="E53" t="s">
        <v>56</v>
      </c>
      <c r="F53">
        <v>2011</v>
      </c>
      <c r="G53">
        <v>100050</v>
      </c>
      <c r="H53">
        <v>1470517</v>
      </c>
      <c r="I53">
        <v>32</v>
      </c>
      <c r="J53" t="s">
        <v>37</v>
      </c>
      <c r="K53">
        <v>4</v>
      </c>
      <c r="L53" t="s">
        <v>57</v>
      </c>
      <c r="M53">
        <v>1</v>
      </c>
      <c r="N53" t="s">
        <v>58</v>
      </c>
      <c r="O53" s="14">
        <v>45778</v>
      </c>
      <c r="P53" t="s">
        <v>59</v>
      </c>
      <c r="Q53" t="s">
        <v>698</v>
      </c>
      <c r="R53">
        <v>458354</v>
      </c>
      <c r="S53">
        <v>100050</v>
      </c>
      <c r="T53" t="s">
        <v>42</v>
      </c>
      <c r="U53">
        <v>82.2</v>
      </c>
      <c r="V53" t="s">
        <v>61</v>
      </c>
      <c r="W53">
        <v>492.36</v>
      </c>
      <c r="X53">
        <v>5.99</v>
      </c>
      <c r="Y53">
        <v>492.36</v>
      </c>
      <c r="Z53">
        <v>3500</v>
      </c>
      <c r="AA53">
        <v>0</v>
      </c>
      <c r="AB53">
        <v>15</v>
      </c>
      <c r="AC53">
        <v>60</v>
      </c>
      <c r="AD53">
        <v>29.19</v>
      </c>
      <c r="AE53">
        <v>157378</v>
      </c>
      <c r="AF53" t="s">
        <v>62</v>
      </c>
      <c r="AG53">
        <v>111369</v>
      </c>
      <c r="AH53" t="s">
        <v>65</v>
      </c>
      <c r="AJ53" s="1" t="str">
        <f>VLOOKUP(Custos[[#This Row],[ds_placa]],Consultas!B:C,2,0)</f>
        <v>Delivery</v>
      </c>
      <c r="AK53" t="str">
        <f>PROPER(TEXT(Custos[[#This Row],[dt_documento]],"MMMM"))</f>
        <v>Maio</v>
      </c>
      <c r="AL53" t="str">
        <f>TEXT(Custos[[#This Row],[dt_documento]],"AAAA")</f>
        <v>2025</v>
      </c>
    </row>
    <row r="54" spans="1:38" x14ac:dyDescent="0.25">
      <c r="A54">
        <v>983</v>
      </c>
      <c r="B54" t="s">
        <v>54</v>
      </c>
      <c r="C54">
        <v>387</v>
      </c>
      <c r="D54" t="s">
        <v>55</v>
      </c>
      <c r="E54" t="s">
        <v>56</v>
      </c>
      <c r="F54">
        <v>2011</v>
      </c>
      <c r="G54">
        <v>100050</v>
      </c>
      <c r="H54">
        <v>1470547</v>
      </c>
      <c r="I54">
        <v>32</v>
      </c>
      <c r="J54" t="s">
        <v>37</v>
      </c>
      <c r="K54">
        <v>4</v>
      </c>
      <c r="L54" t="s">
        <v>57</v>
      </c>
      <c r="M54">
        <v>1</v>
      </c>
      <c r="N54" t="s">
        <v>58</v>
      </c>
      <c r="O54" s="14">
        <v>45778</v>
      </c>
      <c r="P54" t="s">
        <v>86</v>
      </c>
      <c r="Q54" t="s">
        <v>699</v>
      </c>
      <c r="R54">
        <v>458883</v>
      </c>
      <c r="S54">
        <v>100050</v>
      </c>
      <c r="T54" t="s">
        <v>42</v>
      </c>
      <c r="U54">
        <v>71.02</v>
      </c>
      <c r="V54" t="s">
        <v>61</v>
      </c>
      <c r="W54">
        <v>425.41</v>
      </c>
      <c r="X54">
        <v>5.99</v>
      </c>
      <c r="Y54">
        <v>425.41</v>
      </c>
      <c r="Z54">
        <v>3500</v>
      </c>
      <c r="AA54">
        <v>0</v>
      </c>
      <c r="AB54">
        <v>15</v>
      </c>
      <c r="AC54">
        <v>60</v>
      </c>
      <c r="AD54">
        <v>29.19</v>
      </c>
      <c r="AE54">
        <v>157378</v>
      </c>
      <c r="AF54" t="s">
        <v>62</v>
      </c>
      <c r="AG54">
        <v>235651</v>
      </c>
      <c r="AH54" t="s">
        <v>65</v>
      </c>
      <c r="AJ54" s="1" t="str">
        <f>VLOOKUP(Custos[[#This Row],[ds_placa]],Consultas!B:C,2,0)</f>
        <v>Delivery</v>
      </c>
      <c r="AK54" t="str">
        <f>PROPER(TEXT(Custos[[#This Row],[dt_documento]],"MMMM"))</f>
        <v>Maio</v>
      </c>
      <c r="AL54" t="str">
        <f>TEXT(Custos[[#This Row],[dt_documento]],"AAAA")</f>
        <v>2025</v>
      </c>
    </row>
    <row r="55" spans="1:38" x14ac:dyDescent="0.25">
      <c r="A55">
        <v>983</v>
      </c>
      <c r="B55" t="s">
        <v>54</v>
      </c>
      <c r="C55">
        <v>387</v>
      </c>
      <c r="D55" t="s">
        <v>55</v>
      </c>
      <c r="E55" t="s">
        <v>56</v>
      </c>
      <c r="F55">
        <v>2011</v>
      </c>
      <c r="G55">
        <v>100050</v>
      </c>
      <c r="H55">
        <v>1470630</v>
      </c>
      <c r="I55">
        <v>32</v>
      </c>
      <c r="J55" t="s">
        <v>37</v>
      </c>
      <c r="K55">
        <v>4</v>
      </c>
      <c r="L55" t="s">
        <v>57</v>
      </c>
      <c r="M55">
        <v>1</v>
      </c>
      <c r="N55" t="s">
        <v>58</v>
      </c>
      <c r="O55" s="14">
        <v>45778</v>
      </c>
      <c r="P55" t="s">
        <v>59</v>
      </c>
      <c r="Q55" t="s">
        <v>700</v>
      </c>
      <c r="R55">
        <v>459143</v>
      </c>
      <c r="S55">
        <v>100050</v>
      </c>
      <c r="T55" t="s">
        <v>42</v>
      </c>
      <c r="U55">
        <v>40.229999999999997</v>
      </c>
      <c r="V55" t="s">
        <v>61</v>
      </c>
      <c r="W55">
        <v>236.97</v>
      </c>
      <c r="X55">
        <v>5.89</v>
      </c>
      <c r="Y55">
        <v>236.97</v>
      </c>
      <c r="Z55">
        <v>3500</v>
      </c>
      <c r="AA55">
        <v>0</v>
      </c>
      <c r="AB55">
        <v>15</v>
      </c>
      <c r="AC55">
        <v>60</v>
      </c>
      <c r="AD55">
        <v>29.19</v>
      </c>
      <c r="AE55">
        <v>157378</v>
      </c>
      <c r="AF55" t="s">
        <v>62</v>
      </c>
      <c r="AG55">
        <v>111369</v>
      </c>
      <c r="AH55" t="s">
        <v>65</v>
      </c>
      <c r="AJ55" s="1" t="str">
        <f>VLOOKUP(Custos[[#This Row],[ds_placa]],Consultas!B:C,2,0)</f>
        <v>Delivery</v>
      </c>
      <c r="AK55" t="str">
        <f>PROPER(TEXT(Custos[[#This Row],[dt_documento]],"MMMM"))</f>
        <v>Maio</v>
      </c>
      <c r="AL55" t="str">
        <f>TEXT(Custos[[#This Row],[dt_documento]],"AAAA")</f>
        <v>2025</v>
      </c>
    </row>
    <row r="56" spans="1:38" x14ac:dyDescent="0.25">
      <c r="A56">
        <v>983</v>
      </c>
      <c r="B56" t="s">
        <v>54</v>
      </c>
      <c r="C56">
        <v>387</v>
      </c>
      <c r="D56" t="s">
        <v>55</v>
      </c>
      <c r="E56" t="s">
        <v>56</v>
      </c>
      <c r="F56">
        <v>2011</v>
      </c>
      <c r="G56">
        <v>100050</v>
      </c>
      <c r="H56">
        <v>1471417</v>
      </c>
      <c r="I56">
        <v>32</v>
      </c>
      <c r="J56" t="s">
        <v>37</v>
      </c>
      <c r="K56">
        <v>4</v>
      </c>
      <c r="L56" t="s">
        <v>57</v>
      </c>
      <c r="M56">
        <v>1</v>
      </c>
      <c r="N56" t="s">
        <v>58</v>
      </c>
      <c r="O56" s="14">
        <v>45778</v>
      </c>
      <c r="P56" t="s">
        <v>71</v>
      </c>
      <c r="Q56" t="s">
        <v>701</v>
      </c>
      <c r="R56">
        <v>459801</v>
      </c>
      <c r="S56">
        <v>100050</v>
      </c>
      <c r="T56" t="s">
        <v>42</v>
      </c>
      <c r="U56">
        <v>96.08</v>
      </c>
      <c r="V56" t="s">
        <v>61</v>
      </c>
      <c r="W56">
        <v>565.88</v>
      </c>
      <c r="X56">
        <v>5.89</v>
      </c>
      <c r="Y56">
        <v>565.88</v>
      </c>
      <c r="Z56">
        <v>3500</v>
      </c>
      <c r="AA56">
        <v>0</v>
      </c>
      <c r="AB56">
        <v>15</v>
      </c>
      <c r="AC56">
        <v>60</v>
      </c>
      <c r="AD56">
        <v>29.19</v>
      </c>
      <c r="AE56">
        <v>157378</v>
      </c>
      <c r="AF56" t="s">
        <v>62</v>
      </c>
      <c r="AG56">
        <v>111367</v>
      </c>
      <c r="AH56" t="s">
        <v>63</v>
      </c>
      <c r="AJ56" s="1" t="str">
        <f>VLOOKUP(Custos[[#This Row],[ds_placa]],Consultas!B:C,2,0)</f>
        <v>Delivery</v>
      </c>
      <c r="AK56" t="str">
        <f>PROPER(TEXT(Custos[[#This Row],[dt_documento]],"MMMM"))</f>
        <v>Maio</v>
      </c>
      <c r="AL56" t="str">
        <f>TEXT(Custos[[#This Row],[dt_documento]],"AAAA")</f>
        <v>2025</v>
      </c>
    </row>
    <row r="57" spans="1:38" x14ac:dyDescent="0.25">
      <c r="A57">
        <v>983</v>
      </c>
      <c r="B57" t="s">
        <v>54</v>
      </c>
      <c r="C57">
        <v>387</v>
      </c>
      <c r="D57" t="s">
        <v>55</v>
      </c>
      <c r="E57" t="s">
        <v>56</v>
      </c>
      <c r="F57">
        <v>2011</v>
      </c>
      <c r="G57">
        <v>100050</v>
      </c>
      <c r="H57">
        <v>1471573</v>
      </c>
      <c r="I57">
        <v>32</v>
      </c>
      <c r="J57" t="s">
        <v>37</v>
      </c>
      <c r="K57">
        <v>4</v>
      </c>
      <c r="L57" t="s">
        <v>57</v>
      </c>
      <c r="M57">
        <v>1</v>
      </c>
      <c r="N57" t="s">
        <v>58</v>
      </c>
      <c r="O57" s="14">
        <v>45783</v>
      </c>
      <c r="P57" t="s">
        <v>59</v>
      </c>
      <c r="Q57" t="s">
        <v>702</v>
      </c>
      <c r="R57">
        <v>460328</v>
      </c>
      <c r="S57">
        <v>100050</v>
      </c>
      <c r="T57" t="s">
        <v>42</v>
      </c>
      <c r="U57">
        <v>78.45</v>
      </c>
      <c r="V57" t="s">
        <v>61</v>
      </c>
      <c r="W57">
        <v>450.32</v>
      </c>
      <c r="X57">
        <v>5.74</v>
      </c>
      <c r="Y57">
        <v>450.32</v>
      </c>
      <c r="Z57">
        <v>3500</v>
      </c>
      <c r="AA57">
        <v>0</v>
      </c>
      <c r="AB57">
        <v>15</v>
      </c>
      <c r="AC57">
        <v>60</v>
      </c>
      <c r="AD57">
        <v>29.19</v>
      </c>
      <c r="AE57">
        <v>157378</v>
      </c>
      <c r="AF57" t="s">
        <v>62</v>
      </c>
      <c r="AG57">
        <v>111367</v>
      </c>
      <c r="AH57" t="s">
        <v>63</v>
      </c>
      <c r="AJ57" s="1" t="str">
        <f>VLOOKUP(Custos[[#This Row],[ds_placa]],Consultas!B:C,2,0)</f>
        <v>Delivery</v>
      </c>
      <c r="AK57" t="str">
        <f>PROPER(TEXT(Custos[[#This Row],[dt_documento]],"MMMM"))</f>
        <v>Maio</v>
      </c>
      <c r="AL57" t="str">
        <f>TEXT(Custos[[#This Row],[dt_documento]],"AAAA")</f>
        <v>2025</v>
      </c>
    </row>
    <row r="58" spans="1:38" x14ac:dyDescent="0.25">
      <c r="A58">
        <v>983</v>
      </c>
      <c r="B58" t="s">
        <v>54</v>
      </c>
      <c r="C58">
        <v>387</v>
      </c>
      <c r="D58" t="s">
        <v>55</v>
      </c>
      <c r="E58" t="s">
        <v>56</v>
      </c>
      <c r="F58">
        <v>2011</v>
      </c>
      <c r="G58">
        <v>100050</v>
      </c>
      <c r="H58">
        <v>1429849</v>
      </c>
      <c r="I58">
        <v>32</v>
      </c>
      <c r="J58" t="s">
        <v>37</v>
      </c>
      <c r="K58">
        <v>5</v>
      </c>
      <c r="L58" t="s">
        <v>38</v>
      </c>
      <c r="M58">
        <v>4</v>
      </c>
      <c r="N58" t="s">
        <v>47</v>
      </c>
      <c r="O58" s="14">
        <v>45673</v>
      </c>
      <c r="P58" t="s">
        <v>40</v>
      </c>
      <c r="Q58" t="s">
        <v>548</v>
      </c>
      <c r="R58">
        <v>446455</v>
      </c>
      <c r="S58">
        <v>100050</v>
      </c>
      <c r="T58" t="s">
        <v>42</v>
      </c>
      <c r="U58">
        <v>1</v>
      </c>
      <c r="V58" t="s">
        <v>52</v>
      </c>
      <c r="W58">
        <v>1923.88</v>
      </c>
      <c r="X58">
        <v>1923.88</v>
      </c>
      <c r="Y58">
        <v>1923.88</v>
      </c>
      <c r="Z58">
        <v>3500</v>
      </c>
      <c r="AA58">
        <v>0</v>
      </c>
      <c r="AB58">
        <v>15</v>
      </c>
      <c r="AC58">
        <v>60</v>
      </c>
      <c r="AD58">
        <v>29.19</v>
      </c>
      <c r="AE58">
        <v>157378</v>
      </c>
      <c r="AF58" t="s">
        <v>62</v>
      </c>
      <c r="AG58">
        <v>351768</v>
      </c>
      <c r="AH58" t="s">
        <v>549</v>
      </c>
      <c r="AJ58" s="1" t="str">
        <f>VLOOKUP(Custos[[#This Row],[ds_placa]],Consultas!B:C,2,0)</f>
        <v>Delivery</v>
      </c>
      <c r="AK58" t="str">
        <f>PROPER(TEXT(Custos[[#This Row],[dt_documento]],"MMMM"))</f>
        <v>Janeiro</v>
      </c>
      <c r="AL58" t="str">
        <f>TEXT(Custos[[#This Row],[dt_documento]],"AAAA")</f>
        <v>2025</v>
      </c>
    </row>
    <row r="59" spans="1:38" x14ac:dyDescent="0.25">
      <c r="A59">
        <v>983</v>
      </c>
      <c r="B59" t="s">
        <v>54</v>
      </c>
      <c r="C59">
        <v>387</v>
      </c>
      <c r="D59" t="s">
        <v>55</v>
      </c>
      <c r="E59" t="s">
        <v>56</v>
      </c>
      <c r="F59">
        <v>2011</v>
      </c>
      <c r="G59">
        <v>100050</v>
      </c>
      <c r="H59">
        <v>1429852</v>
      </c>
      <c r="I59">
        <v>32</v>
      </c>
      <c r="J59" t="s">
        <v>37</v>
      </c>
      <c r="K59">
        <v>5</v>
      </c>
      <c r="L59" t="s">
        <v>38</v>
      </c>
      <c r="M59">
        <v>4</v>
      </c>
      <c r="N59" t="s">
        <v>47</v>
      </c>
      <c r="O59" s="14">
        <v>45673</v>
      </c>
      <c r="P59" t="s">
        <v>40</v>
      </c>
      <c r="Q59" t="s">
        <v>548</v>
      </c>
      <c r="R59">
        <v>446455</v>
      </c>
      <c r="S59">
        <v>100050</v>
      </c>
      <c r="T59" t="s">
        <v>42</v>
      </c>
      <c r="U59">
        <v>1</v>
      </c>
      <c r="V59" t="s">
        <v>52</v>
      </c>
      <c r="W59">
        <v>930</v>
      </c>
      <c r="X59">
        <v>930</v>
      </c>
      <c r="Y59">
        <v>930</v>
      </c>
      <c r="Z59">
        <v>3500</v>
      </c>
      <c r="AA59">
        <v>0</v>
      </c>
      <c r="AB59">
        <v>15</v>
      </c>
      <c r="AC59">
        <v>60</v>
      </c>
      <c r="AD59">
        <v>29.19</v>
      </c>
      <c r="AE59">
        <v>157378</v>
      </c>
      <c r="AF59" t="s">
        <v>62</v>
      </c>
      <c r="AG59">
        <v>351768</v>
      </c>
      <c r="AH59" t="s">
        <v>549</v>
      </c>
      <c r="AJ59" s="1" t="str">
        <f>VLOOKUP(Custos[[#This Row],[ds_placa]],Consultas!B:C,2,0)</f>
        <v>Delivery</v>
      </c>
      <c r="AK59" t="str">
        <f>PROPER(TEXT(Custos[[#This Row],[dt_documento]],"MMMM"))</f>
        <v>Janeiro</v>
      </c>
      <c r="AL59" t="str">
        <f>TEXT(Custos[[#This Row],[dt_documento]],"AAAA")</f>
        <v>2025</v>
      </c>
    </row>
    <row r="60" spans="1:38" x14ac:dyDescent="0.25">
      <c r="A60">
        <v>983</v>
      </c>
      <c r="B60" t="s">
        <v>54</v>
      </c>
      <c r="C60">
        <v>387</v>
      </c>
      <c r="D60" t="s">
        <v>55</v>
      </c>
      <c r="E60" t="s">
        <v>56</v>
      </c>
      <c r="F60">
        <v>2011</v>
      </c>
      <c r="G60">
        <v>100050</v>
      </c>
      <c r="H60">
        <v>1444038</v>
      </c>
      <c r="I60">
        <v>32</v>
      </c>
      <c r="J60" t="s">
        <v>37</v>
      </c>
      <c r="K60">
        <v>5</v>
      </c>
      <c r="L60" t="s">
        <v>38</v>
      </c>
      <c r="M60">
        <v>4</v>
      </c>
      <c r="N60" t="s">
        <v>47</v>
      </c>
      <c r="O60" s="14">
        <v>45728</v>
      </c>
      <c r="P60" t="s">
        <v>86</v>
      </c>
      <c r="Q60" t="s">
        <v>550</v>
      </c>
      <c r="R60">
        <v>451439</v>
      </c>
      <c r="S60">
        <v>100050</v>
      </c>
      <c r="T60" t="s">
        <v>42</v>
      </c>
      <c r="U60">
        <v>1</v>
      </c>
      <c r="V60" t="s">
        <v>52</v>
      </c>
      <c r="W60">
        <v>95.4</v>
      </c>
      <c r="X60">
        <v>95.4</v>
      </c>
      <c r="Y60">
        <v>95.4</v>
      </c>
      <c r="Z60">
        <v>3500</v>
      </c>
      <c r="AA60">
        <v>0</v>
      </c>
      <c r="AB60">
        <v>15</v>
      </c>
      <c r="AC60">
        <v>60</v>
      </c>
      <c r="AD60">
        <v>29.19</v>
      </c>
      <c r="AE60">
        <v>157378</v>
      </c>
      <c r="AF60" t="s">
        <v>62</v>
      </c>
      <c r="AG60">
        <v>383271</v>
      </c>
      <c r="AH60" t="s">
        <v>100</v>
      </c>
      <c r="AJ60" s="1" t="str">
        <f>VLOOKUP(Custos[[#This Row],[ds_placa]],Consultas!B:C,2,0)</f>
        <v>Delivery</v>
      </c>
      <c r="AK60" t="str">
        <f>PROPER(TEXT(Custos[[#This Row],[dt_documento]],"MMMM"))</f>
        <v>Março</v>
      </c>
      <c r="AL60" t="str">
        <f>TEXT(Custos[[#This Row],[dt_documento]],"AAAA")</f>
        <v>2025</v>
      </c>
    </row>
    <row r="61" spans="1:38" x14ac:dyDescent="0.25">
      <c r="A61">
        <v>983</v>
      </c>
      <c r="B61" t="s">
        <v>54</v>
      </c>
      <c r="C61">
        <v>387</v>
      </c>
      <c r="D61" t="s">
        <v>55</v>
      </c>
      <c r="E61" t="s">
        <v>56</v>
      </c>
      <c r="F61">
        <v>2011</v>
      </c>
      <c r="G61">
        <v>100050</v>
      </c>
      <c r="H61">
        <v>1444039</v>
      </c>
      <c r="I61">
        <v>32</v>
      </c>
      <c r="J61" t="s">
        <v>37</v>
      </c>
      <c r="K61">
        <v>5</v>
      </c>
      <c r="L61" t="s">
        <v>38</v>
      </c>
      <c r="M61">
        <v>4</v>
      </c>
      <c r="N61" t="s">
        <v>47</v>
      </c>
      <c r="O61" s="14">
        <v>45728</v>
      </c>
      <c r="P61" t="s">
        <v>86</v>
      </c>
      <c r="Q61" t="s">
        <v>550</v>
      </c>
      <c r="R61">
        <v>451439</v>
      </c>
      <c r="S61">
        <v>100050</v>
      </c>
      <c r="T61" t="s">
        <v>42</v>
      </c>
      <c r="U61">
        <v>1</v>
      </c>
      <c r="V61" t="s">
        <v>52</v>
      </c>
      <c r="W61">
        <v>800</v>
      </c>
      <c r="X61">
        <v>800</v>
      </c>
      <c r="Y61">
        <v>800</v>
      </c>
      <c r="Z61">
        <v>3500</v>
      </c>
      <c r="AA61">
        <v>0</v>
      </c>
      <c r="AB61">
        <v>15</v>
      </c>
      <c r="AC61">
        <v>60</v>
      </c>
      <c r="AD61">
        <v>29.19</v>
      </c>
      <c r="AE61">
        <v>157378</v>
      </c>
      <c r="AF61" t="s">
        <v>62</v>
      </c>
      <c r="AG61">
        <v>383271</v>
      </c>
      <c r="AH61" t="s">
        <v>100</v>
      </c>
      <c r="AJ61" s="1" t="str">
        <f>VLOOKUP(Custos[[#This Row],[ds_placa]],Consultas!B:C,2,0)</f>
        <v>Delivery</v>
      </c>
      <c r="AK61" t="str">
        <f>PROPER(TEXT(Custos[[#This Row],[dt_documento]],"MMMM"))</f>
        <v>Março</v>
      </c>
      <c r="AL61" t="str">
        <f>TEXT(Custos[[#This Row],[dt_documento]],"AAAA")</f>
        <v>2025</v>
      </c>
    </row>
    <row r="62" spans="1:38" x14ac:dyDescent="0.25">
      <c r="A62">
        <v>983</v>
      </c>
      <c r="B62" t="s">
        <v>54</v>
      </c>
      <c r="C62">
        <v>387</v>
      </c>
      <c r="D62" t="s">
        <v>55</v>
      </c>
      <c r="E62" t="s">
        <v>56</v>
      </c>
      <c r="F62">
        <v>2011</v>
      </c>
      <c r="G62">
        <v>100050</v>
      </c>
      <c r="H62">
        <v>1447227</v>
      </c>
      <c r="I62">
        <v>32</v>
      </c>
      <c r="J62" t="s">
        <v>37</v>
      </c>
      <c r="K62">
        <v>4</v>
      </c>
      <c r="L62" t="s">
        <v>57</v>
      </c>
      <c r="M62">
        <v>4</v>
      </c>
      <c r="N62" t="s">
        <v>47</v>
      </c>
      <c r="O62" s="14">
        <v>45737</v>
      </c>
      <c r="P62" t="s">
        <v>48</v>
      </c>
      <c r="Q62" t="s">
        <v>551</v>
      </c>
      <c r="R62">
        <v>451439</v>
      </c>
      <c r="S62">
        <v>100050</v>
      </c>
      <c r="T62" t="s">
        <v>42</v>
      </c>
      <c r="U62">
        <v>1</v>
      </c>
      <c r="V62" t="s">
        <v>52</v>
      </c>
      <c r="W62">
        <v>150</v>
      </c>
      <c r="X62">
        <v>150</v>
      </c>
      <c r="Y62">
        <v>150</v>
      </c>
      <c r="Z62">
        <v>3500</v>
      </c>
      <c r="AA62">
        <v>0</v>
      </c>
      <c r="AB62">
        <v>15</v>
      </c>
      <c r="AC62">
        <v>60</v>
      </c>
      <c r="AD62">
        <v>29.19</v>
      </c>
      <c r="AE62">
        <v>157378</v>
      </c>
      <c r="AF62" t="s">
        <v>62</v>
      </c>
      <c r="AG62">
        <v>340393</v>
      </c>
      <c r="AH62" t="s">
        <v>51</v>
      </c>
      <c r="AJ62" s="1" t="str">
        <f>VLOOKUP(Custos[[#This Row],[ds_placa]],Consultas!B:C,2,0)</f>
        <v>Delivery</v>
      </c>
      <c r="AK62" t="str">
        <f>PROPER(TEXT(Custos[[#This Row],[dt_documento]],"MMMM"))</f>
        <v>Março</v>
      </c>
      <c r="AL62" t="str">
        <f>TEXT(Custos[[#This Row],[dt_documento]],"AAAA")</f>
        <v>2025</v>
      </c>
    </row>
    <row r="63" spans="1:38" x14ac:dyDescent="0.25">
      <c r="A63">
        <v>983</v>
      </c>
      <c r="B63" t="s">
        <v>54</v>
      </c>
      <c r="C63">
        <v>387</v>
      </c>
      <c r="D63" t="s">
        <v>55</v>
      </c>
      <c r="E63" t="s">
        <v>56</v>
      </c>
      <c r="F63">
        <v>2011</v>
      </c>
      <c r="G63">
        <v>100050</v>
      </c>
      <c r="H63">
        <v>1457548</v>
      </c>
      <c r="I63">
        <v>32</v>
      </c>
      <c r="J63" t="s">
        <v>37</v>
      </c>
      <c r="K63">
        <v>4</v>
      </c>
      <c r="L63" t="s">
        <v>57</v>
      </c>
      <c r="M63">
        <v>4</v>
      </c>
      <c r="N63" t="s">
        <v>47</v>
      </c>
      <c r="O63" s="14">
        <v>45758</v>
      </c>
      <c r="P63" t="s">
        <v>48</v>
      </c>
      <c r="Q63" t="s">
        <v>69</v>
      </c>
      <c r="R63">
        <v>455870</v>
      </c>
      <c r="S63">
        <v>100050</v>
      </c>
      <c r="T63" t="s">
        <v>42</v>
      </c>
      <c r="U63">
        <v>1</v>
      </c>
      <c r="V63" t="s">
        <v>52</v>
      </c>
      <c r="W63">
        <v>220</v>
      </c>
      <c r="X63">
        <v>220</v>
      </c>
      <c r="Y63">
        <v>220</v>
      </c>
      <c r="Z63">
        <v>3500</v>
      </c>
      <c r="AA63">
        <v>0</v>
      </c>
      <c r="AB63">
        <v>15</v>
      </c>
      <c r="AC63">
        <v>60</v>
      </c>
      <c r="AD63">
        <v>29.19</v>
      </c>
      <c r="AE63">
        <v>157378</v>
      </c>
      <c r="AF63" t="s">
        <v>62</v>
      </c>
      <c r="AG63">
        <v>340393</v>
      </c>
      <c r="AH63" t="s">
        <v>51</v>
      </c>
      <c r="AJ63" s="1" t="str">
        <f>VLOOKUP(Custos[[#This Row],[ds_placa]],Consultas!B:C,2,0)</f>
        <v>Delivery</v>
      </c>
      <c r="AK63" t="str">
        <f>PROPER(TEXT(Custos[[#This Row],[dt_documento]],"MMMM"))</f>
        <v>Abril</v>
      </c>
      <c r="AL63" t="str">
        <f>TEXT(Custos[[#This Row],[dt_documento]],"AAAA")</f>
        <v>2025</v>
      </c>
    </row>
    <row r="64" spans="1:38" x14ac:dyDescent="0.25">
      <c r="A64">
        <v>983</v>
      </c>
      <c r="B64" t="s">
        <v>54</v>
      </c>
      <c r="C64">
        <v>387</v>
      </c>
      <c r="D64" t="s">
        <v>55</v>
      </c>
      <c r="E64" t="s">
        <v>56</v>
      </c>
      <c r="F64">
        <v>2011</v>
      </c>
      <c r="G64">
        <v>100050</v>
      </c>
      <c r="H64">
        <v>1469066</v>
      </c>
      <c r="I64">
        <v>32</v>
      </c>
      <c r="J64" t="s">
        <v>37</v>
      </c>
      <c r="K64">
        <v>5</v>
      </c>
      <c r="L64" t="s">
        <v>38</v>
      </c>
      <c r="M64">
        <v>4</v>
      </c>
      <c r="N64" t="s">
        <v>47</v>
      </c>
      <c r="O64" s="14">
        <v>45792</v>
      </c>
      <c r="P64" t="s">
        <v>40</v>
      </c>
      <c r="Q64" t="s">
        <v>703</v>
      </c>
      <c r="R64">
        <v>455870</v>
      </c>
      <c r="S64">
        <v>100050</v>
      </c>
      <c r="T64" t="s">
        <v>42</v>
      </c>
      <c r="U64">
        <v>1</v>
      </c>
      <c r="V64" t="s">
        <v>52</v>
      </c>
      <c r="W64">
        <v>420</v>
      </c>
      <c r="X64">
        <v>420</v>
      </c>
      <c r="Y64">
        <v>420</v>
      </c>
      <c r="Z64">
        <v>3500</v>
      </c>
      <c r="AA64">
        <v>0</v>
      </c>
      <c r="AB64">
        <v>15</v>
      </c>
      <c r="AC64">
        <v>60</v>
      </c>
      <c r="AD64">
        <v>29.19</v>
      </c>
      <c r="AE64">
        <v>157378</v>
      </c>
      <c r="AF64" t="s">
        <v>62</v>
      </c>
      <c r="AG64">
        <v>383271</v>
      </c>
      <c r="AH64" t="s">
        <v>100</v>
      </c>
      <c r="AJ64" s="1" t="str">
        <f>VLOOKUP(Custos[[#This Row],[ds_placa]],Consultas!B:C,2,0)</f>
        <v>Delivery</v>
      </c>
      <c r="AK64" t="str">
        <f>PROPER(TEXT(Custos[[#This Row],[dt_documento]],"MMMM"))</f>
        <v>Maio</v>
      </c>
      <c r="AL64" t="str">
        <f>TEXT(Custos[[#This Row],[dt_documento]],"AAAA")</f>
        <v>2025</v>
      </c>
    </row>
    <row r="65" spans="1:38" x14ac:dyDescent="0.25">
      <c r="A65">
        <v>983</v>
      </c>
      <c r="B65" t="s">
        <v>54</v>
      </c>
      <c r="C65">
        <v>387</v>
      </c>
      <c r="D65" t="s">
        <v>55</v>
      </c>
      <c r="E65" t="s">
        <v>56</v>
      </c>
      <c r="F65">
        <v>2011</v>
      </c>
      <c r="G65">
        <v>100050</v>
      </c>
      <c r="H65">
        <v>1469067</v>
      </c>
      <c r="I65">
        <v>32</v>
      </c>
      <c r="J65" t="s">
        <v>37</v>
      </c>
      <c r="K65">
        <v>5</v>
      </c>
      <c r="L65" t="s">
        <v>38</v>
      </c>
      <c r="M65">
        <v>4</v>
      </c>
      <c r="N65" t="s">
        <v>47</v>
      </c>
      <c r="O65" s="14">
        <v>45792</v>
      </c>
      <c r="P65" t="s">
        <v>40</v>
      </c>
      <c r="Q65" t="s">
        <v>703</v>
      </c>
      <c r="R65">
        <v>455870</v>
      </c>
      <c r="S65">
        <v>100050</v>
      </c>
      <c r="T65" t="s">
        <v>42</v>
      </c>
      <c r="U65">
        <v>1</v>
      </c>
      <c r="V65" t="s">
        <v>52</v>
      </c>
      <c r="W65">
        <v>1930</v>
      </c>
      <c r="X65">
        <v>1930</v>
      </c>
      <c r="Y65">
        <v>1930</v>
      </c>
      <c r="Z65">
        <v>3500</v>
      </c>
      <c r="AA65">
        <v>0</v>
      </c>
      <c r="AB65">
        <v>15</v>
      </c>
      <c r="AC65">
        <v>60</v>
      </c>
      <c r="AD65">
        <v>29.19</v>
      </c>
      <c r="AE65">
        <v>157378</v>
      </c>
      <c r="AF65" t="s">
        <v>62</v>
      </c>
      <c r="AG65">
        <v>383271</v>
      </c>
      <c r="AH65" t="s">
        <v>100</v>
      </c>
      <c r="AJ65" s="1" t="str">
        <f>VLOOKUP(Custos[[#This Row],[ds_placa]],Consultas!B:C,2,0)</f>
        <v>Delivery</v>
      </c>
      <c r="AK65" t="str">
        <f>PROPER(TEXT(Custos[[#This Row],[dt_documento]],"MMMM"))</f>
        <v>Maio</v>
      </c>
      <c r="AL65" t="str">
        <f>TEXT(Custos[[#This Row],[dt_documento]],"AAAA")</f>
        <v>2025</v>
      </c>
    </row>
    <row r="66" spans="1:38" x14ac:dyDescent="0.25">
      <c r="A66">
        <v>983</v>
      </c>
      <c r="B66" t="s">
        <v>54</v>
      </c>
      <c r="C66">
        <v>387</v>
      </c>
      <c r="D66" t="s">
        <v>55</v>
      </c>
      <c r="E66" t="s">
        <v>56</v>
      </c>
      <c r="F66">
        <v>2011</v>
      </c>
      <c r="G66">
        <v>100050</v>
      </c>
      <c r="H66">
        <v>1456689</v>
      </c>
      <c r="I66">
        <v>32</v>
      </c>
      <c r="J66" t="s">
        <v>37</v>
      </c>
      <c r="K66">
        <v>4</v>
      </c>
      <c r="L66" t="s">
        <v>57</v>
      </c>
      <c r="M66">
        <v>66</v>
      </c>
      <c r="N66" t="s">
        <v>70</v>
      </c>
      <c r="O66" s="14">
        <v>45748</v>
      </c>
      <c r="P66" t="s">
        <v>71</v>
      </c>
      <c r="Q66" t="s">
        <v>72</v>
      </c>
      <c r="R66">
        <v>455870</v>
      </c>
      <c r="S66">
        <v>100050</v>
      </c>
      <c r="T66" t="s">
        <v>42</v>
      </c>
      <c r="U66">
        <v>1</v>
      </c>
      <c r="V66" t="s">
        <v>73</v>
      </c>
      <c r="W66">
        <v>104.12</v>
      </c>
      <c r="X66">
        <v>104.12</v>
      </c>
      <c r="Y66">
        <v>104.12</v>
      </c>
      <c r="Z66">
        <v>3500</v>
      </c>
      <c r="AA66">
        <v>0</v>
      </c>
      <c r="AB66">
        <v>15</v>
      </c>
      <c r="AC66">
        <v>60</v>
      </c>
      <c r="AD66">
        <v>29.19</v>
      </c>
      <c r="AE66">
        <v>157378</v>
      </c>
      <c r="AF66" t="s">
        <v>62</v>
      </c>
      <c r="AG66">
        <v>136817</v>
      </c>
      <c r="AH66" t="s">
        <v>45</v>
      </c>
      <c r="AJ66" s="1" t="str">
        <f>VLOOKUP(Custos[[#This Row],[ds_placa]],Consultas!B:C,2,0)</f>
        <v>Delivery</v>
      </c>
      <c r="AK66" t="str">
        <f>PROPER(TEXT(Custos[[#This Row],[dt_documento]],"MMMM"))</f>
        <v>Abril</v>
      </c>
      <c r="AL66" t="str">
        <f>TEXT(Custos[[#This Row],[dt_documento]],"AAAA")</f>
        <v>2025</v>
      </c>
    </row>
    <row r="67" spans="1:38" x14ac:dyDescent="0.25">
      <c r="A67">
        <v>983</v>
      </c>
      <c r="B67" t="s">
        <v>54</v>
      </c>
      <c r="C67">
        <v>387</v>
      </c>
      <c r="D67" t="s">
        <v>55</v>
      </c>
      <c r="E67" t="s">
        <v>56</v>
      </c>
      <c r="F67">
        <v>2011</v>
      </c>
      <c r="G67">
        <v>100050</v>
      </c>
      <c r="H67">
        <v>1456629</v>
      </c>
      <c r="I67">
        <v>32</v>
      </c>
      <c r="J67" t="s">
        <v>37</v>
      </c>
      <c r="K67">
        <v>4</v>
      </c>
      <c r="L67" t="s">
        <v>57</v>
      </c>
      <c r="M67">
        <v>66</v>
      </c>
      <c r="N67" t="s">
        <v>70</v>
      </c>
      <c r="O67" s="14">
        <v>45757</v>
      </c>
      <c r="P67" t="s">
        <v>40</v>
      </c>
      <c r="Q67" t="s">
        <v>74</v>
      </c>
      <c r="R67">
        <v>455870</v>
      </c>
      <c r="S67">
        <v>100050</v>
      </c>
      <c r="T67" t="s">
        <v>42</v>
      </c>
      <c r="U67">
        <v>1</v>
      </c>
      <c r="V67" t="s">
        <v>73</v>
      </c>
      <c r="W67">
        <v>156.18</v>
      </c>
      <c r="X67">
        <v>156.18</v>
      </c>
      <c r="Y67">
        <v>156.18</v>
      </c>
      <c r="Z67">
        <v>3500</v>
      </c>
      <c r="AA67">
        <v>0</v>
      </c>
      <c r="AB67">
        <v>15</v>
      </c>
      <c r="AC67">
        <v>60</v>
      </c>
      <c r="AD67">
        <v>29.19</v>
      </c>
      <c r="AE67">
        <v>157378</v>
      </c>
      <c r="AF67" t="s">
        <v>62</v>
      </c>
      <c r="AG67">
        <v>136817</v>
      </c>
      <c r="AH67" t="s">
        <v>45</v>
      </c>
      <c r="AJ67" s="1" t="str">
        <f>VLOOKUP(Custos[[#This Row],[ds_placa]],Consultas!B:C,2,0)</f>
        <v>Delivery</v>
      </c>
      <c r="AK67" t="str">
        <f>PROPER(TEXT(Custos[[#This Row],[dt_documento]],"MMMM"))</f>
        <v>Abril</v>
      </c>
      <c r="AL67" t="str">
        <f>TEXT(Custos[[#This Row],[dt_documento]],"AAAA")</f>
        <v>2025</v>
      </c>
    </row>
    <row r="68" spans="1:38" x14ac:dyDescent="0.25">
      <c r="A68">
        <v>983</v>
      </c>
      <c r="B68" t="s">
        <v>54</v>
      </c>
      <c r="C68">
        <v>387</v>
      </c>
      <c r="D68" t="s">
        <v>55</v>
      </c>
      <c r="E68" t="s">
        <v>56</v>
      </c>
      <c r="F68">
        <v>2011</v>
      </c>
      <c r="G68">
        <v>100050</v>
      </c>
      <c r="H68">
        <v>1456693</v>
      </c>
      <c r="I68">
        <v>32</v>
      </c>
      <c r="J68" t="s">
        <v>37</v>
      </c>
      <c r="K68">
        <v>4</v>
      </c>
      <c r="L68" t="s">
        <v>57</v>
      </c>
      <c r="M68">
        <v>66</v>
      </c>
      <c r="N68" t="s">
        <v>70</v>
      </c>
      <c r="O68" s="14">
        <v>45757</v>
      </c>
      <c r="P68" t="s">
        <v>40</v>
      </c>
      <c r="Q68" t="s">
        <v>75</v>
      </c>
      <c r="R68">
        <v>455870</v>
      </c>
      <c r="S68">
        <v>100050</v>
      </c>
      <c r="T68" t="s">
        <v>42</v>
      </c>
      <c r="U68">
        <v>1</v>
      </c>
      <c r="V68" t="s">
        <v>73</v>
      </c>
      <c r="W68">
        <v>208.25</v>
      </c>
      <c r="X68">
        <v>208.25</v>
      </c>
      <c r="Y68">
        <v>208.25</v>
      </c>
      <c r="Z68">
        <v>3500</v>
      </c>
      <c r="AA68">
        <v>0</v>
      </c>
      <c r="AB68">
        <v>15</v>
      </c>
      <c r="AC68">
        <v>60</v>
      </c>
      <c r="AD68">
        <v>29.19</v>
      </c>
      <c r="AE68">
        <v>157378</v>
      </c>
      <c r="AF68" t="s">
        <v>62</v>
      </c>
      <c r="AG68">
        <v>136817</v>
      </c>
      <c r="AH68" t="s">
        <v>45</v>
      </c>
      <c r="AJ68" s="1" t="str">
        <f>VLOOKUP(Custos[[#This Row],[ds_placa]],Consultas!B:C,2,0)</f>
        <v>Delivery</v>
      </c>
      <c r="AK68" t="str">
        <f>PROPER(TEXT(Custos[[#This Row],[dt_documento]],"MMMM"))</f>
        <v>Abril</v>
      </c>
      <c r="AL68" t="str">
        <f>TEXT(Custos[[#This Row],[dt_documento]],"AAAA")</f>
        <v>2025</v>
      </c>
    </row>
    <row r="69" spans="1:38" x14ac:dyDescent="0.25">
      <c r="A69">
        <v>983</v>
      </c>
      <c r="B69" t="s">
        <v>54</v>
      </c>
      <c r="C69">
        <v>387</v>
      </c>
      <c r="D69" t="s">
        <v>55</v>
      </c>
      <c r="E69" t="s">
        <v>56</v>
      </c>
      <c r="F69">
        <v>2011</v>
      </c>
      <c r="G69">
        <v>100050</v>
      </c>
      <c r="H69">
        <v>1459407</v>
      </c>
      <c r="I69">
        <v>32</v>
      </c>
      <c r="J69" t="s">
        <v>37</v>
      </c>
      <c r="K69">
        <v>4</v>
      </c>
      <c r="L69" t="s">
        <v>57</v>
      </c>
      <c r="M69">
        <v>87</v>
      </c>
      <c r="N69" t="s">
        <v>76</v>
      </c>
      <c r="O69" s="14">
        <v>45764</v>
      </c>
      <c r="P69" t="s">
        <v>40</v>
      </c>
      <c r="Q69" t="s">
        <v>41</v>
      </c>
      <c r="R69">
        <v>455870</v>
      </c>
      <c r="S69">
        <v>100050</v>
      </c>
      <c r="T69" t="s">
        <v>42</v>
      </c>
      <c r="U69">
        <v>1</v>
      </c>
      <c r="V69" t="s">
        <v>43</v>
      </c>
      <c r="W69">
        <v>1213.1600000000001</v>
      </c>
      <c r="X69">
        <v>1213.1600000000001</v>
      </c>
      <c r="Y69">
        <v>1213.1600000000001</v>
      </c>
      <c r="Z69">
        <v>3500</v>
      </c>
      <c r="AA69">
        <v>0</v>
      </c>
      <c r="AB69">
        <v>15</v>
      </c>
      <c r="AC69">
        <v>60</v>
      </c>
      <c r="AD69">
        <v>29.19</v>
      </c>
      <c r="AE69">
        <v>157378</v>
      </c>
      <c r="AF69" t="s">
        <v>62</v>
      </c>
      <c r="AG69">
        <v>136817</v>
      </c>
      <c r="AH69" t="s">
        <v>45</v>
      </c>
      <c r="AJ69" s="1" t="str">
        <f>VLOOKUP(Custos[[#This Row],[ds_placa]],Consultas!B:C,2,0)</f>
        <v>Delivery</v>
      </c>
      <c r="AK69" t="str">
        <f>PROPER(TEXT(Custos[[#This Row],[dt_documento]],"MMMM"))</f>
        <v>Abril</v>
      </c>
      <c r="AL69" t="str">
        <f>TEXT(Custos[[#This Row],[dt_documento]],"AAAA")</f>
        <v>2025</v>
      </c>
    </row>
    <row r="70" spans="1:38" x14ac:dyDescent="0.25">
      <c r="A70">
        <v>983</v>
      </c>
      <c r="B70" t="s">
        <v>54</v>
      </c>
      <c r="C70">
        <v>387</v>
      </c>
      <c r="D70" t="s">
        <v>55</v>
      </c>
      <c r="E70" t="s">
        <v>56</v>
      </c>
      <c r="F70">
        <v>2011</v>
      </c>
      <c r="G70">
        <v>100050</v>
      </c>
      <c r="H70">
        <v>1437531</v>
      </c>
      <c r="I70">
        <v>32</v>
      </c>
      <c r="J70" t="s">
        <v>37</v>
      </c>
      <c r="K70">
        <v>5</v>
      </c>
      <c r="L70" t="s">
        <v>38</v>
      </c>
      <c r="M70">
        <v>128</v>
      </c>
      <c r="N70" t="s">
        <v>39</v>
      </c>
      <c r="O70" s="14">
        <v>45712</v>
      </c>
      <c r="P70" t="s">
        <v>71</v>
      </c>
      <c r="Q70" t="s">
        <v>522</v>
      </c>
      <c r="R70">
        <v>446455</v>
      </c>
      <c r="S70">
        <v>100050</v>
      </c>
      <c r="T70" t="s">
        <v>42</v>
      </c>
      <c r="U70">
        <v>1</v>
      </c>
      <c r="V70" t="s">
        <v>43</v>
      </c>
      <c r="W70">
        <v>109.27</v>
      </c>
      <c r="X70">
        <v>109.27</v>
      </c>
      <c r="Y70">
        <v>109.27</v>
      </c>
      <c r="Z70">
        <v>3500</v>
      </c>
      <c r="AA70">
        <v>0</v>
      </c>
      <c r="AB70">
        <v>15</v>
      </c>
      <c r="AC70">
        <v>60</v>
      </c>
      <c r="AD70">
        <v>29.19</v>
      </c>
      <c r="AE70">
        <v>157378</v>
      </c>
      <c r="AF70" t="s">
        <v>62</v>
      </c>
      <c r="AG70">
        <v>136817</v>
      </c>
      <c r="AH70" t="s">
        <v>45</v>
      </c>
      <c r="AJ70" s="1" t="str">
        <f>VLOOKUP(Custos[[#This Row],[ds_placa]],Consultas!B:C,2,0)</f>
        <v>Delivery</v>
      </c>
      <c r="AK70" t="str">
        <f>PROPER(TEXT(Custos[[#This Row],[dt_documento]],"MMMM"))</f>
        <v>Fevereiro</v>
      </c>
      <c r="AL70" t="str">
        <f>TEXT(Custos[[#This Row],[dt_documento]],"AAAA")</f>
        <v>2025</v>
      </c>
    </row>
    <row r="71" spans="1:38" x14ac:dyDescent="0.25">
      <c r="A71">
        <v>989</v>
      </c>
      <c r="B71" t="s">
        <v>54</v>
      </c>
      <c r="C71">
        <v>393</v>
      </c>
      <c r="D71" t="s">
        <v>77</v>
      </c>
      <c r="E71" t="s">
        <v>78</v>
      </c>
      <c r="F71">
        <v>2011</v>
      </c>
      <c r="G71">
        <v>100050</v>
      </c>
      <c r="H71">
        <v>1424097</v>
      </c>
      <c r="I71">
        <v>32</v>
      </c>
      <c r="J71" t="s">
        <v>37</v>
      </c>
      <c r="K71">
        <v>5</v>
      </c>
      <c r="L71" t="s">
        <v>38</v>
      </c>
      <c r="M71">
        <v>1</v>
      </c>
      <c r="N71" t="s">
        <v>58</v>
      </c>
      <c r="O71" s="14">
        <v>45658</v>
      </c>
      <c r="P71" t="s">
        <v>71</v>
      </c>
      <c r="Q71" t="s">
        <v>552</v>
      </c>
      <c r="R71">
        <v>434510</v>
      </c>
      <c r="S71">
        <v>100050</v>
      </c>
      <c r="T71" t="s">
        <v>42</v>
      </c>
      <c r="U71">
        <v>32.64</v>
      </c>
      <c r="V71" t="s">
        <v>61</v>
      </c>
      <c r="W71">
        <v>191.6</v>
      </c>
      <c r="X71">
        <v>5.87</v>
      </c>
      <c r="Y71">
        <v>191.6</v>
      </c>
      <c r="Z71">
        <v>3500</v>
      </c>
      <c r="AA71">
        <v>0</v>
      </c>
      <c r="AB71">
        <v>15</v>
      </c>
      <c r="AC71">
        <v>60</v>
      </c>
      <c r="AD71">
        <v>29.81</v>
      </c>
      <c r="AE71">
        <v>340076</v>
      </c>
      <c r="AF71" t="s">
        <v>80</v>
      </c>
      <c r="AG71">
        <v>280550</v>
      </c>
      <c r="AH71" t="s">
        <v>63</v>
      </c>
      <c r="AJ71" s="1" t="str">
        <f>VLOOKUP(Custos[[#This Row],[ds_placa]],Consultas!B:C,2,0)</f>
        <v>Delivery</v>
      </c>
      <c r="AK71" t="str">
        <f>PROPER(TEXT(Custos[[#This Row],[dt_documento]],"MMMM"))</f>
        <v>Janeiro</v>
      </c>
      <c r="AL71" t="str">
        <f>TEXT(Custos[[#This Row],[dt_documento]],"AAAA")</f>
        <v>2025</v>
      </c>
    </row>
    <row r="72" spans="1:38" x14ac:dyDescent="0.25">
      <c r="A72">
        <v>989</v>
      </c>
      <c r="B72" t="s">
        <v>54</v>
      </c>
      <c r="C72">
        <v>393</v>
      </c>
      <c r="D72" t="s">
        <v>77</v>
      </c>
      <c r="E72" t="s">
        <v>78</v>
      </c>
      <c r="F72">
        <v>2011</v>
      </c>
      <c r="G72">
        <v>100050</v>
      </c>
      <c r="H72">
        <v>1424691</v>
      </c>
      <c r="I72">
        <v>32</v>
      </c>
      <c r="J72" t="s">
        <v>37</v>
      </c>
      <c r="K72">
        <v>5</v>
      </c>
      <c r="L72" t="s">
        <v>38</v>
      </c>
      <c r="M72">
        <v>1</v>
      </c>
      <c r="N72" t="s">
        <v>58</v>
      </c>
      <c r="O72" s="14">
        <v>45658</v>
      </c>
      <c r="P72" t="s">
        <v>71</v>
      </c>
      <c r="Q72" t="s">
        <v>553</v>
      </c>
      <c r="R72">
        <v>435084</v>
      </c>
      <c r="S72">
        <v>100050</v>
      </c>
      <c r="T72" t="s">
        <v>42</v>
      </c>
      <c r="U72">
        <v>84.91</v>
      </c>
      <c r="V72" t="s">
        <v>61</v>
      </c>
      <c r="W72">
        <v>494.17</v>
      </c>
      <c r="X72">
        <v>5.82</v>
      </c>
      <c r="Y72">
        <v>494.17</v>
      </c>
      <c r="Z72">
        <v>3500</v>
      </c>
      <c r="AA72">
        <v>0</v>
      </c>
      <c r="AB72">
        <v>15</v>
      </c>
      <c r="AC72">
        <v>60</v>
      </c>
      <c r="AD72">
        <v>29.81</v>
      </c>
      <c r="AE72">
        <v>340076</v>
      </c>
      <c r="AF72" t="s">
        <v>80</v>
      </c>
      <c r="AG72">
        <v>237039</v>
      </c>
      <c r="AH72" t="s">
        <v>65</v>
      </c>
      <c r="AJ72" s="1" t="str">
        <f>VLOOKUP(Custos[[#This Row],[ds_placa]],Consultas!B:C,2,0)</f>
        <v>Delivery</v>
      </c>
      <c r="AK72" t="str">
        <f>PROPER(TEXT(Custos[[#This Row],[dt_documento]],"MMMM"))</f>
        <v>Janeiro</v>
      </c>
      <c r="AL72" t="str">
        <f>TEXT(Custos[[#This Row],[dt_documento]],"AAAA")</f>
        <v>2025</v>
      </c>
    </row>
    <row r="73" spans="1:38" x14ac:dyDescent="0.25">
      <c r="A73">
        <v>989</v>
      </c>
      <c r="B73" t="s">
        <v>54</v>
      </c>
      <c r="C73">
        <v>393</v>
      </c>
      <c r="D73" t="s">
        <v>77</v>
      </c>
      <c r="E73" t="s">
        <v>78</v>
      </c>
      <c r="F73">
        <v>2011</v>
      </c>
      <c r="G73">
        <v>100050</v>
      </c>
      <c r="H73">
        <v>1424746</v>
      </c>
      <c r="I73">
        <v>32</v>
      </c>
      <c r="J73" t="s">
        <v>37</v>
      </c>
      <c r="K73">
        <v>5</v>
      </c>
      <c r="L73" t="s">
        <v>38</v>
      </c>
      <c r="M73">
        <v>1</v>
      </c>
      <c r="N73" t="s">
        <v>58</v>
      </c>
      <c r="O73" s="14">
        <v>45664</v>
      </c>
      <c r="P73" t="s">
        <v>59</v>
      </c>
      <c r="Q73" t="s">
        <v>554</v>
      </c>
      <c r="R73">
        <v>435741</v>
      </c>
      <c r="S73">
        <v>100050</v>
      </c>
      <c r="T73" t="s">
        <v>42</v>
      </c>
      <c r="U73">
        <v>105.36</v>
      </c>
      <c r="V73" t="s">
        <v>61</v>
      </c>
      <c r="W73">
        <v>613.19000000000005</v>
      </c>
      <c r="X73">
        <v>5.82</v>
      </c>
      <c r="Y73">
        <v>613.19000000000005</v>
      </c>
      <c r="Z73">
        <v>3500</v>
      </c>
      <c r="AA73">
        <v>0</v>
      </c>
      <c r="AB73">
        <v>15</v>
      </c>
      <c r="AC73">
        <v>60</v>
      </c>
      <c r="AD73">
        <v>29.81</v>
      </c>
      <c r="AE73">
        <v>340076</v>
      </c>
      <c r="AF73" t="s">
        <v>80</v>
      </c>
      <c r="AG73">
        <v>280550</v>
      </c>
      <c r="AH73" t="s">
        <v>63</v>
      </c>
      <c r="AJ73" s="1" t="str">
        <f>VLOOKUP(Custos[[#This Row],[ds_placa]],Consultas!B:C,2,0)</f>
        <v>Delivery</v>
      </c>
      <c r="AK73" t="str">
        <f>PROPER(TEXT(Custos[[#This Row],[dt_documento]],"MMMM"))</f>
        <v>Janeiro</v>
      </c>
      <c r="AL73" t="str">
        <f>TEXT(Custos[[#This Row],[dt_documento]],"AAAA")</f>
        <v>2025</v>
      </c>
    </row>
    <row r="74" spans="1:38" x14ac:dyDescent="0.25">
      <c r="A74">
        <v>989</v>
      </c>
      <c r="B74" t="s">
        <v>54</v>
      </c>
      <c r="C74">
        <v>393</v>
      </c>
      <c r="D74" t="s">
        <v>77</v>
      </c>
      <c r="E74" t="s">
        <v>78</v>
      </c>
      <c r="F74">
        <v>2011</v>
      </c>
      <c r="G74">
        <v>100050</v>
      </c>
      <c r="H74">
        <v>1442482</v>
      </c>
      <c r="I74">
        <v>32</v>
      </c>
      <c r="J74" t="s">
        <v>37</v>
      </c>
      <c r="K74">
        <v>4</v>
      </c>
      <c r="L74" t="s">
        <v>57</v>
      </c>
      <c r="M74">
        <v>1</v>
      </c>
      <c r="N74" t="s">
        <v>58</v>
      </c>
      <c r="O74" s="14">
        <v>45720</v>
      </c>
      <c r="P74" t="s">
        <v>59</v>
      </c>
      <c r="Q74" t="s">
        <v>555</v>
      </c>
      <c r="R74">
        <v>451998</v>
      </c>
      <c r="S74">
        <v>100050</v>
      </c>
      <c r="T74" t="s">
        <v>42</v>
      </c>
      <c r="U74">
        <v>88.48</v>
      </c>
      <c r="V74" t="s">
        <v>61</v>
      </c>
      <c r="W74">
        <v>538.82000000000005</v>
      </c>
      <c r="X74">
        <v>6.09</v>
      </c>
      <c r="Y74">
        <v>538.82000000000005</v>
      </c>
      <c r="Z74">
        <v>3500</v>
      </c>
      <c r="AA74">
        <v>0</v>
      </c>
      <c r="AB74">
        <v>15</v>
      </c>
      <c r="AC74">
        <v>60</v>
      </c>
      <c r="AD74">
        <v>29.81</v>
      </c>
      <c r="AE74">
        <v>340076</v>
      </c>
      <c r="AF74" t="s">
        <v>80</v>
      </c>
      <c r="AG74">
        <v>158358</v>
      </c>
      <c r="AH74" t="s">
        <v>63</v>
      </c>
      <c r="AJ74" s="1" t="str">
        <f>VLOOKUP(Custos[[#This Row],[ds_placa]],Consultas!B:C,2,0)</f>
        <v>Delivery</v>
      </c>
      <c r="AK74" t="str">
        <f>PROPER(TEXT(Custos[[#This Row],[dt_documento]],"MMMM"))</f>
        <v>Março</v>
      </c>
      <c r="AL74" t="str">
        <f>TEXT(Custos[[#This Row],[dt_documento]],"AAAA")</f>
        <v>2025</v>
      </c>
    </row>
    <row r="75" spans="1:38" x14ac:dyDescent="0.25">
      <c r="A75">
        <v>989</v>
      </c>
      <c r="B75" t="s">
        <v>54</v>
      </c>
      <c r="C75">
        <v>393</v>
      </c>
      <c r="D75" t="s">
        <v>77</v>
      </c>
      <c r="E75" t="s">
        <v>78</v>
      </c>
      <c r="F75">
        <v>2011</v>
      </c>
      <c r="G75">
        <v>100050</v>
      </c>
      <c r="H75">
        <v>1442055</v>
      </c>
      <c r="I75">
        <v>32</v>
      </c>
      <c r="J75" t="s">
        <v>37</v>
      </c>
      <c r="K75">
        <v>4</v>
      </c>
      <c r="L75" t="s">
        <v>57</v>
      </c>
      <c r="M75">
        <v>1</v>
      </c>
      <c r="N75" t="s">
        <v>58</v>
      </c>
      <c r="O75" s="14">
        <v>45722</v>
      </c>
      <c r="P75" t="s">
        <v>40</v>
      </c>
      <c r="Q75" t="s">
        <v>556</v>
      </c>
      <c r="R75">
        <v>452499</v>
      </c>
      <c r="S75">
        <v>100050</v>
      </c>
      <c r="T75" t="s">
        <v>42</v>
      </c>
      <c r="U75">
        <v>79.03</v>
      </c>
      <c r="V75" t="s">
        <v>61</v>
      </c>
      <c r="W75">
        <v>481.29</v>
      </c>
      <c r="X75">
        <v>6.09</v>
      </c>
      <c r="Y75">
        <v>481.29</v>
      </c>
      <c r="Z75">
        <v>3500</v>
      </c>
      <c r="AA75">
        <v>0</v>
      </c>
      <c r="AB75">
        <v>15</v>
      </c>
      <c r="AC75">
        <v>60</v>
      </c>
      <c r="AD75">
        <v>29.81</v>
      </c>
      <c r="AE75">
        <v>340076</v>
      </c>
      <c r="AF75" t="s">
        <v>80</v>
      </c>
      <c r="AG75">
        <v>111369</v>
      </c>
      <c r="AH75" t="s">
        <v>65</v>
      </c>
      <c r="AJ75" s="1" t="str">
        <f>VLOOKUP(Custos[[#This Row],[ds_placa]],Consultas!B:C,2,0)</f>
        <v>Delivery</v>
      </c>
      <c r="AK75" t="str">
        <f>PROPER(TEXT(Custos[[#This Row],[dt_documento]],"MMMM"))</f>
        <v>Março</v>
      </c>
      <c r="AL75" t="str">
        <f>TEXT(Custos[[#This Row],[dt_documento]],"AAAA")</f>
        <v>2025</v>
      </c>
    </row>
    <row r="76" spans="1:38" x14ac:dyDescent="0.25">
      <c r="A76">
        <v>989</v>
      </c>
      <c r="B76" t="s">
        <v>54</v>
      </c>
      <c r="C76">
        <v>393</v>
      </c>
      <c r="D76" t="s">
        <v>77</v>
      </c>
      <c r="E76" t="s">
        <v>78</v>
      </c>
      <c r="F76">
        <v>2011</v>
      </c>
      <c r="G76">
        <v>100050</v>
      </c>
      <c r="H76">
        <v>1442060</v>
      </c>
      <c r="I76">
        <v>32</v>
      </c>
      <c r="J76" t="s">
        <v>37</v>
      </c>
      <c r="K76">
        <v>4</v>
      </c>
      <c r="L76" t="s">
        <v>57</v>
      </c>
      <c r="M76">
        <v>1</v>
      </c>
      <c r="N76" t="s">
        <v>58</v>
      </c>
      <c r="O76" s="14">
        <v>45722</v>
      </c>
      <c r="P76" t="s">
        <v>40</v>
      </c>
      <c r="Q76" t="s">
        <v>557</v>
      </c>
      <c r="R76">
        <v>436104</v>
      </c>
      <c r="S76">
        <v>100050</v>
      </c>
      <c r="T76" t="s">
        <v>42</v>
      </c>
      <c r="U76">
        <v>69.28</v>
      </c>
      <c r="V76" t="s">
        <v>61</v>
      </c>
      <c r="W76">
        <v>421.93</v>
      </c>
      <c r="X76">
        <v>6.09</v>
      </c>
      <c r="Y76">
        <v>421.93</v>
      </c>
      <c r="Z76">
        <v>3500</v>
      </c>
      <c r="AA76">
        <v>0</v>
      </c>
      <c r="AB76">
        <v>15</v>
      </c>
      <c r="AC76">
        <v>60</v>
      </c>
      <c r="AD76">
        <v>29.81</v>
      </c>
      <c r="AE76">
        <v>340076</v>
      </c>
      <c r="AF76" t="s">
        <v>80</v>
      </c>
      <c r="AG76">
        <v>111367</v>
      </c>
      <c r="AH76" t="s">
        <v>63</v>
      </c>
      <c r="AJ76" s="1" t="str">
        <f>VLOOKUP(Custos[[#This Row],[ds_placa]],Consultas!B:C,2,0)</f>
        <v>Delivery</v>
      </c>
      <c r="AK76" t="str">
        <f>PROPER(TEXT(Custos[[#This Row],[dt_documento]],"MMMM"))</f>
        <v>Março</v>
      </c>
      <c r="AL76" t="str">
        <f>TEXT(Custos[[#This Row],[dt_documento]],"AAAA")</f>
        <v>2025</v>
      </c>
    </row>
    <row r="77" spans="1:38" x14ac:dyDescent="0.25">
      <c r="A77">
        <v>989</v>
      </c>
      <c r="B77" t="s">
        <v>54</v>
      </c>
      <c r="C77">
        <v>393</v>
      </c>
      <c r="D77" t="s">
        <v>77</v>
      </c>
      <c r="E77" t="s">
        <v>78</v>
      </c>
      <c r="F77">
        <v>2011</v>
      </c>
      <c r="G77">
        <v>100050</v>
      </c>
      <c r="H77">
        <v>1441809</v>
      </c>
      <c r="I77">
        <v>32</v>
      </c>
      <c r="J77" t="s">
        <v>37</v>
      </c>
      <c r="K77">
        <v>4</v>
      </c>
      <c r="L77" t="s">
        <v>57</v>
      </c>
      <c r="M77">
        <v>1</v>
      </c>
      <c r="N77" t="s">
        <v>58</v>
      </c>
      <c r="O77" s="14">
        <v>45723</v>
      </c>
      <c r="P77" t="s">
        <v>48</v>
      </c>
      <c r="Q77" t="s">
        <v>558</v>
      </c>
      <c r="R77">
        <v>436669</v>
      </c>
      <c r="S77">
        <v>100050</v>
      </c>
      <c r="T77" t="s">
        <v>42</v>
      </c>
      <c r="U77">
        <v>83.92</v>
      </c>
      <c r="V77" t="s">
        <v>61</v>
      </c>
      <c r="W77">
        <v>511.05</v>
      </c>
      <c r="X77">
        <v>6.09</v>
      </c>
      <c r="Y77">
        <v>511.05</v>
      </c>
      <c r="Z77">
        <v>3500</v>
      </c>
      <c r="AA77">
        <v>0</v>
      </c>
      <c r="AB77">
        <v>15</v>
      </c>
      <c r="AC77">
        <v>60</v>
      </c>
      <c r="AD77">
        <v>29.81</v>
      </c>
      <c r="AE77">
        <v>340076</v>
      </c>
      <c r="AF77" t="s">
        <v>80</v>
      </c>
      <c r="AG77">
        <v>158358</v>
      </c>
      <c r="AH77" t="s">
        <v>63</v>
      </c>
      <c r="AJ77" s="1" t="str">
        <f>VLOOKUP(Custos[[#This Row],[ds_placa]],Consultas!B:C,2,0)</f>
        <v>Delivery</v>
      </c>
      <c r="AK77" t="str">
        <f>PROPER(TEXT(Custos[[#This Row],[dt_documento]],"MMMM"))</f>
        <v>Março</v>
      </c>
      <c r="AL77" t="str">
        <f>TEXT(Custos[[#This Row],[dt_documento]],"AAAA")</f>
        <v>2025</v>
      </c>
    </row>
    <row r="78" spans="1:38" x14ac:dyDescent="0.25">
      <c r="A78">
        <v>989</v>
      </c>
      <c r="B78" t="s">
        <v>54</v>
      </c>
      <c r="C78">
        <v>393</v>
      </c>
      <c r="D78" t="s">
        <v>77</v>
      </c>
      <c r="E78" t="s">
        <v>78</v>
      </c>
      <c r="F78">
        <v>2011</v>
      </c>
      <c r="G78">
        <v>100050</v>
      </c>
      <c r="H78">
        <v>1442062</v>
      </c>
      <c r="I78">
        <v>32</v>
      </c>
      <c r="J78" t="s">
        <v>37</v>
      </c>
      <c r="K78">
        <v>4</v>
      </c>
      <c r="L78" t="s">
        <v>57</v>
      </c>
      <c r="M78">
        <v>1</v>
      </c>
      <c r="N78" t="s">
        <v>58</v>
      </c>
      <c r="O78" s="14">
        <v>45724</v>
      </c>
      <c r="P78" t="s">
        <v>66</v>
      </c>
      <c r="Q78" t="s">
        <v>559</v>
      </c>
      <c r="R78">
        <v>453084</v>
      </c>
      <c r="S78">
        <v>100050</v>
      </c>
      <c r="T78" t="s">
        <v>42</v>
      </c>
      <c r="U78">
        <v>94.74</v>
      </c>
      <c r="V78" t="s">
        <v>61</v>
      </c>
      <c r="W78">
        <v>573.16999999999996</v>
      </c>
      <c r="X78">
        <v>6.05</v>
      </c>
      <c r="Y78">
        <v>573.16999999999996</v>
      </c>
      <c r="Z78">
        <v>3500</v>
      </c>
      <c r="AA78">
        <v>0</v>
      </c>
      <c r="AB78">
        <v>15</v>
      </c>
      <c r="AC78">
        <v>60</v>
      </c>
      <c r="AD78">
        <v>29.81</v>
      </c>
      <c r="AE78">
        <v>340076</v>
      </c>
      <c r="AF78" t="s">
        <v>80</v>
      </c>
      <c r="AG78">
        <v>359289</v>
      </c>
      <c r="AH78" t="s">
        <v>68</v>
      </c>
      <c r="AJ78" s="1" t="str">
        <f>VLOOKUP(Custos[[#This Row],[ds_placa]],Consultas!B:C,2,0)</f>
        <v>Delivery</v>
      </c>
      <c r="AK78" t="str">
        <f>PROPER(TEXT(Custos[[#This Row],[dt_documento]],"MMMM"))</f>
        <v>Março</v>
      </c>
      <c r="AL78" t="str">
        <f>TEXT(Custos[[#This Row],[dt_documento]],"AAAA")</f>
        <v>2025</v>
      </c>
    </row>
    <row r="79" spans="1:38" x14ac:dyDescent="0.25">
      <c r="A79">
        <v>989</v>
      </c>
      <c r="B79" t="s">
        <v>54</v>
      </c>
      <c r="C79">
        <v>393</v>
      </c>
      <c r="D79" t="s">
        <v>77</v>
      </c>
      <c r="E79" t="s">
        <v>78</v>
      </c>
      <c r="F79">
        <v>2011</v>
      </c>
      <c r="G79">
        <v>100050</v>
      </c>
      <c r="H79">
        <v>1448771</v>
      </c>
      <c r="I79">
        <v>32</v>
      </c>
      <c r="J79" t="s">
        <v>37</v>
      </c>
      <c r="K79">
        <v>4</v>
      </c>
      <c r="L79" t="s">
        <v>57</v>
      </c>
      <c r="M79">
        <v>1</v>
      </c>
      <c r="N79" t="s">
        <v>58</v>
      </c>
      <c r="O79" s="14">
        <v>45727</v>
      </c>
      <c r="P79" t="s">
        <v>59</v>
      </c>
      <c r="Q79" t="s">
        <v>79</v>
      </c>
      <c r="R79">
        <v>437216</v>
      </c>
      <c r="S79">
        <v>100050</v>
      </c>
      <c r="T79" t="s">
        <v>42</v>
      </c>
      <c r="U79">
        <v>103.7</v>
      </c>
      <c r="V79" t="s">
        <v>61</v>
      </c>
      <c r="W79">
        <v>631.53</v>
      </c>
      <c r="X79">
        <v>6.09</v>
      </c>
      <c r="Y79">
        <v>631.53</v>
      </c>
      <c r="Z79">
        <v>3500</v>
      </c>
      <c r="AA79">
        <v>0</v>
      </c>
      <c r="AB79">
        <v>15</v>
      </c>
      <c r="AC79">
        <v>60</v>
      </c>
      <c r="AD79">
        <v>29.81</v>
      </c>
      <c r="AE79">
        <v>340076</v>
      </c>
      <c r="AF79" t="s">
        <v>80</v>
      </c>
      <c r="AG79">
        <v>102051</v>
      </c>
      <c r="AH79" t="s">
        <v>65</v>
      </c>
      <c r="AJ79" s="1" t="str">
        <f>VLOOKUP(Custos[[#This Row],[ds_placa]],Consultas!B:C,2,0)</f>
        <v>Delivery</v>
      </c>
      <c r="AK79" t="str">
        <f>PROPER(TEXT(Custos[[#This Row],[dt_documento]],"MMMM"))</f>
        <v>Março</v>
      </c>
      <c r="AL79" t="str">
        <f>TEXT(Custos[[#This Row],[dt_documento]],"AAAA")</f>
        <v>2025</v>
      </c>
    </row>
    <row r="80" spans="1:38" x14ac:dyDescent="0.25">
      <c r="A80">
        <v>989</v>
      </c>
      <c r="B80" t="s">
        <v>54</v>
      </c>
      <c r="C80">
        <v>393</v>
      </c>
      <c r="D80" t="s">
        <v>77</v>
      </c>
      <c r="E80" t="s">
        <v>78</v>
      </c>
      <c r="F80">
        <v>2011</v>
      </c>
      <c r="G80">
        <v>100050</v>
      </c>
      <c r="H80">
        <v>1449075</v>
      </c>
      <c r="I80">
        <v>32</v>
      </c>
      <c r="J80" t="s">
        <v>37</v>
      </c>
      <c r="K80">
        <v>4</v>
      </c>
      <c r="L80" t="s">
        <v>57</v>
      </c>
      <c r="M80">
        <v>1</v>
      </c>
      <c r="N80" t="s">
        <v>58</v>
      </c>
      <c r="O80" s="14">
        <v>45740</v>
      </c>
      <c r="P80" t="s">
        <v>71</v>
      </c>
      <c r="Q80" t="s">
        <v>81</v>
      </c>
      <c r="R80">
        <v>437889</v>
      </c>
      <c r="S80">
        <v>100050</v>
      </c>
      <c r="T80" t="s">
        <v>42</v>
      </c>
      <c r="U80">
        <v>116.66</v>
      </c>
      <c r="V80" t="s">
        <v>61</v>
      </c>
      <c r="W80">
        <v>705.82</v>
      </c>
      <c r="X80">
        <v>6.05</v>
      </c>
      <c r="Y80">
        <v>705.82</v>
      </c>
      <c r="Z80">
        <v>3500</v>
      </c>
      <c r="AA80">
        <v>0</v>
      </c>
      <c r="AB80">
        <v>15</v>
      </c>
      <c r="AC80">
        <v>60</v>
      </c>
      <c r="AD80">
        <v>29.81</v>
      </c>
      <c r="AE80">
        <v>340076</v>
      </c>
      <c r="AF80" t="s">
        <v>80</v>
      </c>
      <c r="AG80">
        <v>184862</v>
      </c>
      <c r="AH80" t="s">
        <v>82</v>
      </c>
      <c r="AJ80" s="1" t="str">
        <f>VLOOKUP(Custos[[#This Row],[ds_placa]],Consultas!B:C,2,0)</f>
        <v>Delivery</v>
      </c>
      <c r="AK80" t="str">
        <f>PROPER(TEXT(Custos[[#This Row],[dt_documento]],"MMMM"))</f>
        <v>Março</v>
      </c>
      <c r="AL80" t="str">
        <f>TEXT(Custos[[#This Row],[dt_documento]],"AAAA")</f>
        <v>2025</v>
      </c>
    </row>
    <row r="81" spans="1:38" x14ac:dyDescent="0.25">
      <c r="A81">
        <v>989</v>
      </c>
      <c r="B81" t="s">
        <v>54</v>
      </c>
      <c r="C81">
        <v>393</v>
      </c>
      <c r="D81" t="s">
        <v>77</v>
      </c>
      <c r="E81" t="s">
        <v>78</v>
      </c>
      <c r="F81">
        <v>2011</v>
      </c>
      <c r="G81">
        <v>100050</v>
      </c>
      <c r="H81">
        <v>1470635</v>
      </c>
      <c r="I81">
        <v>32</v>
      </c>
      <c r="J81" t="s">
        <v>37</v>
      </c>
      <c r="K81">
        <v>4</v>
      </c>
      <c r="L81" t="s">
        <v>57</v>
      </c>
      <c r="M81">
        <v>1</v>
      </c>
      <c r="N81" t="s">
        <v>58</v>
      </c>
      <c r="O81" s="14">
        <v>45778</v>
      </c>
      <c r="P81" t="s">
        <v>59</v>
      </c>
      <c r="Q81" t="s">
        <v>705</v>
      </c>
      <c r="R81">
        <v>438525</v>
      </c>
      <c r="S81">
        <v>100050</v>
      </c>
      <c r="T81" t="s">
        <v>42</v>
      </c>
      <c r="U81">
        <v>98.92</v>
      </c>
      <c r="V81" t="s">
        <v>61</v>
      </c>
      <c r="W81">
        <v>582.66</v>
      </c>
      <c r="X81">
        <v>5.89</v>
      </c>
      <c r="Y81">
        <v>582.66</v>
      </c>
      <c r="Z81">
        <v>3500</v>
      </c>
      <c r="AA81">
        <v>0</v>
      </c>
      <c r="AB81">
        <v>15</v>
      </c>
      <c r="AC81">
        <v>60</v>
      </c>
      <c r="AD81">
        <v>29.81</v>
      </c>
      <c r="AE81">
        <v>340076</v>
      </c>
      <c r="AF81" t="s">
        <v>80</v>
      </c>
      <c r="AG81">
        <v>111367</v>
      </c>
      <c r="AH81" t="s">
        <v>63</v>
      </c>
      <c r="AJ81" s="1" t="str">
        <f>VLOOKUP(Custos[[#This Row],[ds_placa]],Consultas!B:C,2,0)</f>
        <v>Delivery</v>
      </c>
      <c r="AK81" t="str">
        <f>PROPER(TEXT(Custos[[#This Row],[dt_documento]],"MMMM"))</f>
        <v>Maio</v>
      </c>
      <c r="AL81" t="str">
        <f>TEXT(Custos[[#This Row],[dt_documento]],"AAAA")</f>
        <v>2025</v>
      </c>
    </row>
    <row r="82" spans="1:38" x14ac:dyDescent="0.25">
      <c r="A82">
        <v>989</v>
      </c>
      <c r="B82" t="s">
        <v>54</v>
      </c>
      <c r="C82">
        <v>393</v>
      </c>
      <c r="D82" t="s">
        <v>77</v>
      </c>
      <c r="E82" t="s">
        <v>78</v>
      </c>
      <c r="F82">
        <v>2011</v>
      </c>
      <c r="G82">
        <v>100050</v>
      </c>
      <c r="H82">
        <v>1471549</v>
      </c>
      <c r="I82">
        <v>32</v>
      </c>
      <c r="J82" t="s">
        <v>37</v>
      </c>
      <c r="K82">
        <v>4</v>
      </c>
      <c r="L82" t="s">
        <v>57</v>
      </c>
      <c r="M82">
        <v>1</v>
      </c>
      <c r="N82" t="s">
        <v>58</v>
      </c>
      <c r="O82" s="14">
        <v>45782</v>
      </c>
      <c r="P82" t="s">
        <v>71</v>
      </c>
      <c r="Q82" t="s">
        <v>706</v>
      </c>
      <c r="R82">
        <v>439053</v>
      </c>
      <c r="S82">
        <v>100050</v>
      </c>
      <c r="T82" t="s">
        <v>42</v>
      </c>
      <c r="U82">
        <v>86.33</v>
      </c>
      <c r="V82" t="s">
        <v>61</v>
      </c>
      <c r="W82">
        <v>495.55</v>
      </c>
      <c r="X82">
        <v>5.74</v>
      </c>
      <c r="Y82">
        <v>495.55</v>
      </c>
      <c r="Z82">
        <v>3500</v>
      </c>
      <c r="AA82">
        <v>0</v>
      </c>
      <c r="AB82">
        <v>15</v>
      </c>
      <c r="AC82">
        <v>60</v>
      </c>
      <c r="AD82">
        <v>29.81</v>
      </c>
      <c r="AE82">
        <v>340076</v>
      </c>
      <c r="AF82" t="s">
        <v>80</v>
      </c>
      <c r="AG82">
        <v>111369</v>
      </c>
      <c r="AH82" t="s">
        <v>65</v>
      </c>
      <c r="AJ82" s="1" t="str">
        <f>VLOOKUP(Custos[[#This Row],[ds_placa]],Consultas!B:C,2,0)</f>
        <v>Delivery</v>
      </c>
      <c r="AK82" t="str">
        <f>PROPER(TEXT(Custos[[#This Row],[dt_documento]],"MMMM"))</f>
        <v>Maio</v>
      </c>
      <c r="AL82" t="str">
        <f>TEXT(Custos[[#This Row],[dt_documento]],"AAAA")</f>
        <v>2025</v>
      </c>
    </row>
    <row r="83" spans="1:38" x14ac:dyDescent="0.25">
      <c r="A83">
        <v>989</v>
      </c>
      <c r="B83" t="s">
        <v>54</v>
      </c>
      <c r="C83">
        <v>393</v>
      </c>
      <c r="D83" t="s">
        <v>77</v>
      </c>
      <c r="E83" t="s">
        <v>78</v>
      </c>
      <c r="F83">
        <v>2011</v>
      </c>
      <c r="G83">
        <v>100050</v>
      </c>
      <c r="H83">
        <v>1471631</v>
      </c>
      <c r="I83">
        <v>32</v>
      </c>
      <c r="J83" t="s">
        <v>37</v>
      </c>
      <c r="K83">
        <v>4</v>
      </c>
      <c r="L83" t="s">
        <v>57</v>
      </c>
      <c r="M83">
        <v>1</v>
      </c>
      <c r="N83" t="s">
        <v>58</v>
      </c>
      <c r="O83" s="14">
        <v>45785</v>
      </c>
      <c r="P83" t="s">
        <v>40</v>
      </c>
      <c r="Q83" t="s">
        <v>707</v>
      </c>
      <c r="R83">
        <v>439345</v>
      </c>
      <c r="S83">
        <v>100050</v>
      </c>
      <c r="T83" t="s">
        <v>42</v>
      </c>
      <c r="U83">
        <v>48.72</v>
      </c>
      <c r="V83" t="s">
        <v>61</v>
      </c>
      <c r="W83">
        <v>282.08999999999997</v>
      </c>
      <c r="X83">
        <v>5.79</v>
      </c>
      <c r="Y83">
        <v>282.08999999999997</v>
      </c>
      <c r="Z83">
        <v>3500</v>
      </c>
      <c r="AA83">
        <v>0</v>
      </c>
      <c r="AB83">
        <v>15</v>
      </c>
      <c r="AC83">
        <v>60</v>
      </c>
      <c r="AD83">
        <v>29.81</v>
      </c>
      <c r="AE83">
        <v>340076</v>
      </c>
      <c r="AF83" t="s">
        <v>80</v>
      </c>
      <c r="AG83">
        <v>26442</v>
      </c>
      <c r="AH83" t="s">
        <v>708</v>
      </c>
      <c r="AJ83" s="1" t="str">
        <f>VLOOKUP(Custos[[#This Row],[ds_placa]],Consultas!B:C,2,0)</f>
        <v>Delivery</v>
      </c>
      <c r="AK83" t="str">
        <f>PROPER(TEXT(Custos[[#This Row],[dt_documento]],"MMMM"))</f>
        <v>Maio</v>
      </c>
      <c r="AL83" t="str">
        <f>TEXT(Custos[[#This Row],[dt_documento]],"AAAA")</f>
        <v>2025</v>
      </c>
    </row>
    <row r="84" spans="1:38" x14ac:dyDescent="0.25">
      <c r="A84">
        <v>989</v>
      </c>
      <c r="B84" t="s">
        <v>54</v>
      </c>
      <c r="C84">
        <v>393</v>
      </c>
      <c r="D84" t="s">
        <v>77</v>
      </c>
      <c r="E84" t="s">
        <v>78</v>
      </c>
      <c r="F84">
        <v>2011</v>
      </c>
      <c r="G84">
        <v>100050</v>
      </c>
      <c r="H84">
        <v>1423537</v>
      </c>
      <c r="I84">
        <v>32</v>
      </c>
      <c r="J84" t="s">
        <v>37</v>
      </c>
      <c r="K84">
        <v>5</v>
      </c>
      <c r="L84" t="s">
        <v>38</v>
      </c>
      <c r="M84">
        <v>4</v>
      </c>
      <c r="N84" t="s">
        <v>47</v>
      </c>
      <c r="O84" s="14">
        <v>45664</v>
      </c>
      <c r="P84" t="s">
        <v>59</v>
      </c>
      <c r="Q84" t="s">
        <v>560</v>
      </c>
      <c r="R84">
        <v>434328</v>
      </c>
      <c r="S84">
        <v>100050</v>
      </c>
      <c r="T84" t="s">
        <v>42</v>
      </c>
      <c r="U84">
        <v>1</v>
      </c>
      <c r="V84" t="s">
        <v>52</v>
      </c>
      <c r="W84">
        <v>180</v>
      </c>
      <c r="X84">
        <v>180</v>
      </c>
      <c r="Y84">
        <v>180</v>
      </c>
      <c r="Z84">
        <v>3500</v>
      </c>
      <c r="AA84">
        <v>0</v>
      </c>
      <c r="AB84">
        <v>15</v>
      </c>
      <c r="AC84">
        <v>60</v>
      </c>
      <c r="AD84">
        <v>29.81</v>
      </c>
      <c r="AE84">
        <v>340076</v>
      </c>
      <c r="AF84" t="s">
        <v>80</v>
      </c>
      <c r="AG84">
        <v>340393</v>
      </c>
      <c r="AH84" t="s">
        <v>51</v>
      </c>
      <c r="AJ84" s="1" t="str">
        <f>VLOOKUP(Custos[[#This Row],[ds_placa]],Consultas!B:C,2,0)</f>
        <v>Delivery</v>
      </c>
      <c r="AK84" t="str">
        <f>PROPER(TEXT(Custos[[#This Row],[dt_documento]],"MMMM"))</f>
        <v>Janeiro</v>
      </c>
      <c r="AL84" t="str">
        <f>TEXT(Custos[[#This Row],[dt_documento]],"AAAA")</f>
        <v>2025</v>
      </c>
    </row>
    <row r="85" spans="1:38" x14ac:dyDescent="0.25">
      <c r="A85">
        <v>989</v>
      </c>
      <c r="B85" t="s">
        <v>54</v>
      </c>
      <c r="C85">
        <v>393</v>
      </c>
      <c r="D85" t="s">
        <v>77</v>
      </c>
      <c r="E85" t="s">
        <v>78</v>
      </c>
      <c r="F85">
        <v>2011</v>
      </c>
      <c r="G85">
        <v>100050</v>
      </c>
      <c r="H85">
        <v>1433692</v>
      </c>
      <c r="I85">
        <v>32</v>
      </c>
      <c r="J85" t="s">
        <v>37</v>
      </c>
      <c r="K85">
        <v>5</v>
      </c>
      <c r="L85" t="s">
        <v>38</v>
      </c>
      <c r="M85">
        <v>4</v>
      </c>
      <c r="N85" t="s">
        <v>47</v>
      </c>
      <c r="O85" s="14">
        <v>45689</v>
      </c>
      <c r="P85" t="s">
        <v>48</v>
      </c>
      <c r="Q85" t="s">
        <v>561</v>
      </c>
      <c r="R85">
        <v>435741</v>
      </c>
      <c r="S85">
        <v>100050</v>
      </c>
      <c r="T85" t="s">
        <v>42</v>
      </c>
      <c r="U85">
        <v>1</v>
      </c>
      <c r="V85" t="s">
        <v>52</v>
      </c>
      <c r="W85">
        <v>1300.08</v>
      </c>
      <c r="X85">
        <v>1300.08</v>
      </c>
      <c r="Y85">
        <v>1300.08</v>
      </c>
      <c r="Z85">
        <v>3500</v>
      </c>
      <c r="AA85">
        <v>0</v>
      </c>
      <c r="AB85">
        <v>15</v>
      </c>
      <c r="AC85">
        <v>60</v>
      </c>
      <c r="AD85">
        <v>29.81</v>
      </c>
      <c r="AE85">
        <v>340076</v>
      </c>
      <c r="AF85" t="s">
        <v>80</v>
      </c>
      <c r="AG85">
        <v>351768</v>
      </c>
      <c r="AH85" t="s">
        <v>549</v>
      </c>
      <c r="AJ85" s="1" t="str">
        <f>VLOOKUP(Custos[[#This Row],[ds_placa]],Consultas!B:C,2,0)</f>
        <v>Delivery</v>
      </c>
      <c r="AK85" t="str">
        <f>PROPER(TEXT(Custos[[#This Row],[dt_documento]],"MMMM"))</f>
        <v>Fevereiro</v>
      </c>
      <c r="AL85" t="str">
        <f>TEXT(Custos[[#This Row],[dt_documento]],"AAAA")</f>
        <v>2025</v>
      </c>
    </row>
    <row r="86" spans="1:38" x14ac:dyDescent="0.25">
      <c r="A86">
        <v>989</v>
      </c>
      <c r="B86" t="s">
        <v>54</v>
      </c>
      <c r="C86">
        <v>393</v>
      </c>
      <c r="D86" t="s">
        <v>77</v>
      </c>
      <c r="E86" t="s">
        <v>78</v>
      </c>
      <c r="F86">
        <v>2011</v>
      </c>
      <c r="G86">
        <v>100050</v>
      </c>
      <c r="H86">
        <v>1433693</v>
      </c>
      <c r="I86">
        <v>32</v>
      </c>
      <c r="J86" t="s">
        <v>37</v>
      </c>
      <c r="K86">
        <v>5</v>
      </c>
      <c r="L86" t="s">
        <v>38</v>
      </c>
      <c r="M86">
        <v>4</v>
      </c>
      <c r="N86" t="s">
        <v>47</v>
      </c>
      <c r="O86" s="14">
        <v>45689</v>
      </c>
      <c r="P86" t="s">
        <v>48</v>
      </c>
      <c r="Q86" t="s">
        <v>561</v>
      </c>
      <c r="R86">
        <v>435741</v>
      </c>
      <c r="S86">
        <v>100050</v>
      </c>
      <c r="T86" t="s">
        <v>42</v>
      </c>
      <c r="U86">
        <v>1</v>
      </c>
      <c r="V86" t="s">
        <v>52</v>
      </c>
      <c r="W86">
        <v>1499.2</v>
      </c>
      <c r="X86">
        <v>1499.2</v>
      </c>
      <c r="Y86">
        <v>1499.2</v>
      </c>
      <c r="Z86">
        <v>3500</v>
      </c>
      <c r="AA86">
        <v>0</v>
      </c>
      <c r="AB86">
        <v>15</v>
      </c>
      <c r="AC86">
        <v>60</v>
      </c>
      <c r="AD86">
        <v>29.81</v>
      </c>
      <c r="AE86">
        <v>340076</v>
      </c>
      <c r="AF86" t="s">
        <v>80</v>
      </c>
      <c r="AG86">
        <v>351768</v>
      </c>
      <c r="AH86" t="s">
        <v>549</v>
      </c>
      <c r="AJ86" s="1" t="str">
        <f>VLOOKUP(Custos[[#This Row],[ds_placa]],Consultas!B:C,2,0)</f>
        <v>Delivery</v>
      </c>
      <c r="AK86" t="str">
        <f>PROPER(TEXT(Custos[[#This Row],[dt_documento]],"MMMM"))</f>
        <v>Fevereiro</v>
      </c>
      <c r="AL86" t="str">
        <f>TEXT(Custos[[#This Row],[dt_documento]],"AAAA")</f>
        <v>2025</v>
      </c>
    </row>
    <row r="87" spans="1:38" x14ac:dyDescent="0.25">
      <c r="A87">
        <v>989</v>
      </c>
      <c r="B87" t="s">
        <v>54</v>
      </c>
      <c r="C87">
        <v>393</v>
      </c>
      <c r="D87" t="s">
        <v>77</v>
      </c>
      <c r="E87" t="s">
        <v>78</v>
      </c>
      <c r="F87">
        <v>2011</v>
      </c>
      <c r="G87">
        <v>100050</v>
      </c>
      <c r="H87">
        <v>1436083</v>
      </c>
      <c r="I87">
        <v>32</v>
      </c>
      <c r="J87" t="s">
        <v>37</v>
      </c>
      <c r="K87">
        <v>5</v>
      </c>
      <c r="L87" t="s">
        <v>38</v>
      </c>
      <c r="M87">
        <v>4</v>
      </c>
      <c r="N87" t="s">
        <v>47</v>
      </c>
      <c r="O87" s="14">
        <v>45701</v>
      </c>
      <c r="P87" t="s">
        <v>40</v>
      </c>
      <c r="Q87" t="s">
        <v>562</v>
      </c>
      <c r="R87">
        <v>435741</v>
      </c>
      <c r="S87">
        <v>100050</v>
      </c>
      <c r="T87" t="s">
        <v>42</v>
      </c>
      <c r="U87">
        <v>1</v>
      </c>
      <c r="V87" t="s">
        <v>52</v>
      </c>
      <c r="W87">
        <v>3320</v>
      </c>
      <c r="X87">
        <v>3320</v>
      </c>
      <c r="Y87">
        <v>3320</v>
      </c>
      <c r="Z87">
        <v>3500</v>
      </c>
      <c r="AA87">
        <v>0</v>
      </c>
      <c r="AB87">
        <v>15</v>
      </c>
      <c r="AC87">
        <v>60</v>
      </c>
      <c r="AD87">
        <v>29.81</v>
      </c>
      <c r="AE87">
        <v>340076</v>
      </c>
      <c r="AF87" t="s">
        <v>80</v>
      </c>
      <c r="AG87">
        <v>340393</v>
      </c>
      <c r="AH87" t="s">
        <v>51</v>
      </c>
      <c r="AJ87" s="1" t="str">
        <f>VLOOKUP(Custos[[#This Row],[ds_placa]],Consultas!B:C,2,0)</f>
        <v>Delivery</v>
      </c>
      <c r="AK87" t="str">
        <f>PROPER(TEXT(Custos[[#This Row],[dt_documento]],"MMMM"))</f>
        <v>Fevereiro</v>
      </c>
      <c r="AL87" t="str">
        <f>TEXT(Custos[[#This Row],[dt_documento]],"AAAA")</f>
        <v>2025</v>
      </c>
    </row>
    <row r="88" spans="1:38" x14ac:dyDescent="0.25">
      <c r="A88">
        <v>989</v>
      </c>
      <c r="B88" t="s">
        <v>54</v>
      </c>
      <c r="C88">
        <v>393</v>
      </c>
      <c r="D88" t="s">
        <v>77</v>
      </c>
      <c r="E88" t="s">
        <v>78</v>
      </c>
      <c r="F88">
        <v>2011</v>
      </c>
      <c r="G88">
        <v>100050</v>
      </c>
      <c r="H88">
        <v>1436084</v>
      </c>
      <c r="I88">
        <v>32</v>
      </c>
      <c r="J88" t="s">
        <v>37</v>
      </c>
      <c r="K88">
        <v>5</v>
      </c>
      <c r="L88" t="s">
        <v>38</v>
      </c>
      <c r="M88">
        <v>4</v>
      </c>
      <c r="N88" t="s">
        <v>47</v>
      </c>
      <c r="O88" s="14">
        <v>45701</v>
      </c>
      <c r="P88" t="s">
        <v>40</v>
      </c>
      <c r="Q88" t="s">
        <v>562</v>
      </c>
      <c r="R88">
        <v>435741</v>
      </c>
      <c r="S88">
        <v>100050</v>
      </c>
      <c r="T88" t="s">
        <v>42</v>
      </c>
      <c r="U88">
        <v>1</v>
      </c>
      <c r="V88" t="s">
        <v>52</v>
      </c>
      <c r="W88">
        <v>25473.96</v>
      </c>
      <c r="X88">
        <v>25473.96</v>
      </c>
      <c r="Y88">
        <v>25473.96</v>
      </c>
      <c r="Z88">
        <v>3500</v>
      </c>
      <c r="AA88">
        <v>0</v>
      </c>
      <c r="AB88">
        <v>15</v>
      </c>
      <c r="AC88">
        <v>60</v>
      </c>
      <c r="AD88">
        <v>29.81</v>
      </c>
      <c r="AE88">
        <v>340076</v>
      </c>
      <c r="AF88" t="s">
        <v>80</v>
      </c>
      <c r="AG88">
        <v>340393</v>
      </c>
      <c r="AH88" t="s">
        <v>51</v>
      </c>
      <c r="AJ88" s="1" t="str">
        <f>VLOOKUP(Custos[[#This Row],[ds_placa]],Consultas!B:C,2,0)</f>
        <v>Delivery</v>
      </c>
      <c r="AK88" t="str">
        <f>PROPER(TEXT(Custos[[#This Row],[dt_documento]],"MMMM"))</f>
        <v>Fevereiro</v>
      </c>
      <c r="AL88" t="str">
        <f>TEXT(Custos[[#This Row],[dt_documento]],"AAAA")</f>
        <v>2025</v>
      </c>
    </row>
    <row r="89" spans="1:38" x14ac:dyDescent="0.25">
      <c r="A89">
        <v>989</v>
      </c>
      <c r="B89" t="s">
        <v>54</v>
      </c>
      <c r="C89">
        <v>393</v>
      </c>
      <c r="D89" t="s">
        <v>77</v>
      </c>
      <c r="E89" t="s">
        <v>78</v>
      </c>
      <c r="F89">
        <v>2011</v>
      </c>
      <c r="G89">
        <v>100050</v>
      </c>
      <c r="H89">
        <v>1442506</v>
      </c>
      <c r="I89">
        <v>32</v>
      </c>
      <c r="J89" t="s">
        <v>37</v>
      </c>
      <c r="K89">
        <v>4</v>
      </c>
      <c r="L89" t="s">
        <v>57</v>
      </c>
      <c r="M89">
        <v>4</v>
      </c>
      <c r="N89" t="s">
        <v>47</v>
      </c>
      <c r="O89" s="14">
        <v>45717</v>
      </c>
      <c r="P89" t="s">
        <v>48</v>
      </c>
      <c r="Q89" t="s">
        <v>563</v>
      </c>
      <c r="R89">
        <v>453084</v>
      </c>
      <c r="S89">
        <v>100050</v>
      </c>
      <c r="T89" t="s">
        <v>42</v>
      </c>
      <c r="U89">
        <v>1</v>
      </c>
      <c r="V89" t="s">
        <v>52</v>
      </c>
      <c r="W89">
        <v>286</v>
      </c>
      <c r="X89">
        <v>286</v>
      </c>
      <c r="Y89">
        <v>286</v>
      </c>
      <c r="Z89">
        <v>3500</v>
      </c>
      <c r="AA89">
        <v>0</v>
      </c>
      <c r="AB89">
        <v>15</v>
      </c>
      <c r="AC89">
        <v>60</v>
      </c>
      <c r="AD89">
        <v>29.81</v>
      </c>
      <c r="AE89">
        <v>340076</v>
      </c>
      <c r="AF89" t="s">
        <v>80</v>
      </c>
      <c r="AG89">
        <v>108504</v>
      </c>
      <c r="AH89" t="s">
        <v>564</v>
      </c>
      <c r="AJ89" s="1" t="str">
        <f>VLOOKUP(Custos[[#This Row],[ds_placa]],Consultas!B:C,2,0)</f>
        <v>Delivery</v>
      </c>
      <c r="AK89" t="str">
        <f>PROPER(TEXT(Custos[[#This Row],[dt_documento]],"MMMM"))</f>
        <v>Março</v>
      </c>
      <c r="AL89" t="str">
        <f>TEXT(Custos[[#This Row],[dt_documento]],"AAAA")</f>
        <v>2025</v>
      </c>
    </row>
    <row r="90" spans="1:38" x14ac:dyDescent="0.25">
      <c r="A90">
        <v>989</v>
      </c>
      <c r="B90" t="s">
        <v>54</v>
      </c>
      <c r="C90">
        <v>393</v>
      </c>
      <c r="D90" t="s">
        <v>77</v>
      </c>
      <c r="E90" t="s">
        <v>78</v>
      </c>
      <c r="F90">
        <v>2011</v>
      </c>
      <c r="G90">
        <v>100050</v>
      </c>
      <c r="H90">
        <v>1442507</v>
      </c>
      <c r="I90">
        <v>32</v>
      </c>
      <c r="J90" t="s">
        <v>37</v>
      </c>
      <c r="K90">
        <v>4</v>
      </c>
      <c r="L90" t="s">
        <v>57</v>
      </c>
      <c r="M90">
        <v>4</v>
      </c>
      <c r="N90" t="s">
        <v>47</v>
      </c>
      <c r="O90" s="14">
        <v>45717</v>
      </c>
      <c r="P90" t="s">
        <v>48</v>
      </c>
      <c r="Q90" t="s">
        <v>563</v>
      </c>
      <c r="R90">
        <v>453084</v>
      </c>
      <c r="S90">
        <v>100050</v>
      </c>
      <c r="T90" t="s">
        <v>42</v>
      </c>
      <c r="U90">
        <v>1</v>
      </c>
      <c r="V90" t="s">
        <v>52</v>
      </c>
      <c r="W90">
        <v>150</v>
      </c>
      <c r="X90">
        <v>150</v>
      </c>
      <c r="Y90">
        <v>150</v>
      </c>
      <c r="Z90">
        <v>3500</v>
      </c>
      <c r="AA90">
        <v>0</v>
      </c>
      <c r="AB90">
        <v>15</v>
      </c>
      <c r="AC90">
        <v>60</v>
      </c>
      <c r="AD90">
        <v>29.81</v>
      </c>
      <c r="AE90">
        <v>340076</v>
      </c>
      <c r="AF90" t="s">
        <v>80</v>
      </c>
      <c r="AG90">
        <v>108504</v>
      </c>
      <c r="AH90" t="s">
        <v>564</v>
      </c>
      <c r="AJ90" s="1" t="str">
        <f>VLOOKUP(Custos[[#This Row],[ds_placa]],Consultas!B:C,2,0)</f>
        <v>Delivery</v>
      </c>
      <c r="AK90" t="str">
        <f>PROPER(TEXT(Custos[[#This Row],[dt_documento]],"MMMM"))</f>
        <v>Março</v>
      </c>
      <c r="AL90" t="str">
        <f>TEXT(Custos[[#This Row],[dt_documento]],"AAAA")</f>
        <v>2025</v>
      </c>
    </row>
    <row r="91" spans="1:38" x14ac:dyDescent="0.25">
      <c r="A91">
        <v>989</v>
      </c>
      <c r="B91" t="s">
        <v>54</v>
      </c>
      <c r="C91">
        <v>393</v>
      </c>
      <c r="D91" t="s">
        <v>77</v>
      </c>
      <c r="E91" t="s">
        <v>78</v>
      </c>
      <c r="F91">
        <v>2011</v>
      </c>
      <c r="G91">
        <v>100050</v>
      </c>
      <c r="H91">
        <v>1442453</v>
      </c>
      <c r="I91">
        <v>32</v>
      </c>
      <c r="J91" t="s">
        <v>37</v>
      </c>
      <c r="K91">
        <v>4</v>
      </c>
      <c r="L91" t="s">
        <v>57</v>
      </c>
      <c r="M91">
        <v>4</v>
      </c>
      <c r="N91" t="s">
        <v>47</v>
      </c>
      <c r="O91" s="14">
        <v>45726</v>
      </c>
      <c r="P91" t="s">
        <v>71</v>
      </c>
      <c r="Q91" t="s">
        <v>565</v>
      </c>
      <c r="R91">
        <v>453084</v>
      </c>
      <c r="S91">
        <v>100050</v>
      </c>
      <c r="T91" t="s">
        <v>42</v>
      </c>
      <c r="U91">
        <v>1</v>
      </c>
      <c r="V91" t="s">
        <v>52</v>
      </c>
      <c r="W91">
        <v>640</v>
      </c>
      <c r="X91">
        <v>640</v>
      </c>
      <c r="Y91">
        <v>640</v>
      </c>
      <c r="Z91">
        <v>3500</v>
      </c>
      <c r="AA91">
        <v>0</v>
      </c>
      <c r="AB91">
        <v>15</v>
      </c>
      <c r="AC91">
        <v>60</v>
      </c>
      <c r="AD91">
        <v>29.81</v>
      </c>
      <c r="AE91">
        <v>340076</v>
      </c>
      <c r="AF91" t="s">
        <v>80</v>
      </c>
      <c r="AG91">
        <v>102491</v>
      </c>
      <c r="AH91" t="s">
        <v>566</v>
      </c>
      <c r="AJ91" s="1" t="str">
        <f>VLOOKUP(Custos[[#This Row],[ds_placa]],Consultas!B:C,2,0)</f>
        <v>Delivery</v>
      </c>
      <c r="AK91" t="str">
        <f>PROPER(TEXT(Custos[[#This Row],[dt_documento]],"MMMM"))</f>
        <v>Março</v>
      </c>
      <c r="AL91" t="str">
        <f>TEXT(Custos[[#This Row],[dt_documento]],"AAAA")</f>
        <v>2025</v>
      </c>
    </row>
    <row r="92" spans="1:38" x14ac:dyDescent="0.25">
      <c r="A92">
        <v>989</v>
      </c>
      <c r="B92" t="s">
        <v>54</v>
      </c>
      <c r="C92">
        <v>393</v>
      </c>
      <c r="D92" t="s">
        <v>77</v>
      </c>
      <c r="E92" t="s">
        <v>78</v>
      </c>
      <c r="F92">
        <v>2011</v>
      </c>
      <c r="G92">
        <v>100050</v>
      </c>
      <c r="H92">
        <v>1442707</v>
      </c>
      <c r="I92">
        <v>32</v>
      </c>
      <c r="J92" t="s">
        <v>37</v>
      </c>
      <c r="K92">
        <v>5</v>
      </c>
      <c r="L92" t="s">
        <v>38</v>
      </c>
      <c r="M92">
        <v>4</v>
      </c>
      <c r="N92" t="s">
        <v>47</v>
      </c>
      <c r="O92" s="14">
        <v>45726</v>
      </c>
      <c r="P92" t="s">
        <v>71</v>
      </c>
      <c r="Q92" t="s">
        <v>567</v>
      </c>
      <c r="R92">
        <v>453084</v>
      </c>
      <c r="S92">
        <v>100050</v>
      </c>
      <c r="T92" t="s">
        <v>42</v>
      </c>
      <c r="U92">
        <v>0.01</v>
      </c>
      <c r="V92" t="s">
        <v>52</v>
      </c>
      <c r="W92">
        <v>4</v>
      </c>
      <c r="X92">
        <v>400</v>
      </c>
      <c r="Y92">
        <v>4</v>
      </c>
      <c r="Z92">
        <v>3500</v>
      </c>
      <c r="AA92">
        <v>0</v>
      </c>
      <c r="AB92">
        <v>15</v>
      </c>
      <c r="AC92">
        <v>60</v>
      </c>
      <c r="AD92">
        <v>29.81</v>
      </c>
      <c r="AE92">
        <v>340076</v>
      </c>
      <c r="AF92" t="s">
        <v>80</v>
      </c>
      <c r="AG92">
        <v>340393</v>
      </c>
      <c r="AH92" t="s">
        <v>51</v>
      </c>
      <c r="AJ92" s="1" t="str">
        <f>VLOOKUP(Custos[[#This Row],[ds_placa]],Consultas!B:C,2,0)</f>
        <v>Delivery</v>
      </c>
      <c r="AK92" t="str">
        <f>PROPER(TEXT(Custos[[#This Row],[dt_documento]],"MMMM"))</f>
        <v>Março</v>
      </c>
      <c r="AL92" t="str">
        <f>TEXT(Custos[[#This Row],[dt_documento]],"AAAA")</f>
        <v>2025</v>
      </c>
    </row>
    <row r="93" spans="1:38" x14ac:dyDescent="0.25">
      <c r="A93">
        <v>989</v>
      </c>
      <c r="B93" t="s">
        <v>54</v>
      </c>
      <c r="C93">
        <v>393</v>
      </c>
      <c r="D93" t="s">
        <v>77</v>
      </c>
      <c r="E93" t="s">
        <v>78</v>
      </c>
      <c r="F93">
        <v>2011</v>
      </c>
      <c r="G93">
        <v>100050</v>
      </c>
      <c r="H93">
        <v>1442707</v>
      </c>
      <c r="I93">
        <v>32</v>
      </c>
      <c r="J93" t="s">
        <v>37</v>
      </c>
      <c r="K93">
        <v>5</v>
      </c>
      <c r="L93" t="s">
        <v>38</v>
      </c>
      <c r="M93">
        <v>4</v>
      </c>
      <c r="N93" t="s">
        <v>47</v>
      </c>
      <c r="O93" s="14">
        <v>45726</v>
      </c>
      <c r="P93" t="s">
        <v>71</v>
      </c>
      <c r="Q93" t="s">
        <v>567</v>
      </c>
      <c r="R93">
        <v>453084</v>
      </c>
      <c r="S93">
        <v>100050</v>
      </c>
      <c r="T93" t="s">
        <v>42</v>
      </c>
      <c r="U93">
        <v>1</v>
      </c>
      <c r="V93" t="s">
        <v>52</v>
      </c>
      <c r="W93">
        <v>2325</v>
      </c>
      <c r="X93">
        <v>2325</v>
      </c>
      <c r="Y93">
        <v>2325</v>
      </c>
      <c r="Z93">
        <v>3500</v>
      </c>
      <c r="AA93">
        <v>0</v>
      </c>
      <c r="AB93">
        <v>15</v>
      </c>
      <c r="AC93">
        <v>60</v>
      </c>
      <c r="AD93">
        <v>29.81</v>
      </c>
      <c r="AE93">
        <v>340076</v>
      </c>
      <c r="AF93" t="s">
        <v>80</v>
      </c>
      <c r="AG93">
        <v>340393</v>
      </c>
      <c r="AH93" t="s">
        <v>51</v>
      </c>
      <c r="AJ93" s="1" t="str">
        <f>VLOOKUP(Custos[[#This Row],[ds_placa]],Consultas!B:C,2,0)</f>
        <v>Delivery</v>
      </c>
      <c r="AK93" t="str">
        <f>PROPER(TEXT(Custos[[#This Row],[dt_documento]],"MMMM"))</f>
        <v>Março</v>
      </c>
      <c r="AL93" t="str">
        <f>TEXT(Custos[[#This Row],[dt_documento]],"AAAA")</f>
        <v>2025</v>
      </c>
    </row>
    <row r="94" spans="1:38" x14ac:dyDescent="0.25">
      <c r="A94">
        <v>989</v>
      </c>
      <c r="B94" t="s">
        <v>54</v>
      </c>
      <c r="C94">
        <v>393</v>
      </c>
      <c r="D94" t="s">
        <v>77</v>
      </c>
      <c r="E94" t="s">
        <v>78</v>
      </c>
      <c r="F94">
        <v>2011</v>
      </c>
      <c r="G94">
        <v>100050</v>
      </c>
      <c r="H94">
        <v>1442709</v>
      </c>
      <c r="I94">
        <v>32</v>
      </c>
      <c r="J94" t="s">
        <v>37</v>
      </c>
      <c r="K94">
        <v>5</v>
      </c>
      <c r="L94" t="s">
        <v>38</v>
      </c>
      <c r="M94">
        <v>4</v>
      </c>
      <c r="N94" t="s">
        <v>47</v>
      </c>
      <c r="O94" s="14">
        <v>45726</v>
      </c>
      <c r="P94" t="s">
        <v>71</v>
      </c>
      <c r="Q94" t="s">
        <v>567</v>
      </c>
      <c r="R94">
        <v>453084</v>
      </c>
      <c r="S94">
        <v>100050</v>
      </c>
      <c r="T94" t="s">
        <v>42</v>
      </c>
      <c r="U94">
        <v>1</v>
      </c>
      <c r="V94" t="s">
        <v>52</v>
      </c>
      <c r="W94">
        <v>175</v>
      </c>
      <c r="X94">
        <v>175</v>
      </c>
      <c r="Y94">
        <v>175</v>
      </c>
      <c r="Z94">
        <v>3500</v>
      </c>
      <c r="AA94">
        <v>0</v>
      </c>
      <c r="AB94">
        <v>15</v>
      </c>
      <c r="AC94">
        <v>60</v>
      </c>
      <c r="AD94">
        <v>29.81</v>
      </c>
      <c r="AE94">
        <v>340076</v>
      </c>
      <c r="AF94" t="s">
        <v>80</v>
      </c>
      <c r="AG94">
        <v>340393</v>
      </c>
      <c r="AH94" t="s">
        <v>51</v>
      </c>
      <c r="AJ94" s="1" t="str">
        <f>VLOOKUP(Custos[[#This Row],[ds_placa]],Consultas!B:C,2,0)</f>
        <v>Delivery</v>
      </c>
      <c r="AK94" t="str">
        <f>PROPER(TEXT(Custos[[#This Row],[dt_documento]],"MMMM"))</f>
        <v>Março</v>
      </c>
      <c r="AL94" t="str">
        <f>TEXT(Custos[[#This Row],[dt_documento]],"AAAA")</f>
        <v>2025</v>
      </c>
    </row>
    <row r="95" spans="1:38" x14ac:dyDescent="0.25">
      <c r="A95">
        <v>989</v>
      </c>
      <c r="B95" t="s">
        <v>54</v>
      </c>
      <c r="C95">
        <v>393</v>
      </c>
      <c r="D95" t="s">
        <v>77</v>
      </c>
      <c r="E95" t="s">
        <v>78</v>
      </c>
      <c r="F95">
        <v>2011</v>
      </c>
      <c r="G95">
        <v>100050</v>
      </c>
      <c r="H95">
        <v>1444108</v>
      </c>
      <c r="I95">
        <v>32</v>
      </c>
      <c r="J95" t="s">
        <v>37</v>
      </c>
      <c r="K95">
        <v>4</v>
      </c>
      <c r="L95" t="s">
        <v>57</v>
      </c>
      <c r="M95">
        <v>4</v>
      </c>
      <c r="N95" t="s">
        <v>47</v>
      </c>
      <c r="O95" s="14">
        <v>45731</v>
      </c>
      <c r="P95" t="s">
        <v>66</v>
      </c>
      <c r="Q95" t="s">
        <v>568</v>
      </c>
      <c r="R95">
        <v>453084</v>
      </c>
      <c r="S95">
        <v>100050</v>
      </c>
      <c r="T95" t="s">
        <v>42</v>
      </c>
      <c r="U95">
        <v>1</v>
      </c>
      <c r="V95" t="s">
        <v>52</v>
      </c>
      <c r="W95">
        <v>140</v>
      </c>
      <c r="X95">
        <v>140</v>
      </c>
      <c r="Y95">
        <v>140</v>
      </c>
      <c r="Z95">
        <v>3500</v>
      </c>
      <c r="AA95">
        <v>0</v>
      </c>
      <c r="AB95">
        <v>15</v>
      </c>
      <c r="AC95">
        <v>60</v>
      </c>
      <c r="AD95">
        <v>29.81</v>
      </c>
      <c r="AE95">
        <v>340076</v>
      </c>
      <c r="AF95" t="s">
        <v>80</v>
      </c>
      <c r="AG95">
        <v>383271</v>
      </c>
      <c r="AH95" t="s">
        <v>100</v>
      </c>
      <c r="AJ95" s="1" t="str">
        <f>VLOOKUP(Custos[[#This Row],[ds_placa]],Consultas!B:C,2,0)</f>
        <v>Delivery</v>
      </c>
      <c r="AK95" t="str">
        <f>PROPER(TEXT(Custos[[#This Row],[dt_documento]],"MMMM"))</f>
        <v>Março</v>
      </c>
      <c r="AL95" t="str">
        <f>TEXT(Custos[[#This Row],[dt_documento]],"AAAA")</f>
        <v>2025</v>
      </c>
    </row>
    <row r="96" spans="1:38" x14ac:dyDescent="0.25">
      <c r="A96">
        <v>989</v>
      </c>
      <c r="B96" t="s">
        <v>54</v>
      </c>
      <c r="C96">
        <v>393</v>
      </c>
      <c r="D96" t="s">
        <v>77</v>
      </c>
      <c r="E96" t="s">
        <v>78</v>
      </c>
      <c r="F96">
        <v>2011</v>
      </c>
      <c r="G96">
        <v>100050</v>
      </c>
      <c r="H96">
        <v>1444109</v>
      </c>
      <c r="I96">
        <v>32</v>
      </c>
      <c r="J96" t="s">
        <v>37</v>
      </c>
      <c r="K96">
        <v>5</v>
      </c>
      <c r="L96" t="s">
        <v>38</v>
      </c>
      <c r="M96">
        <v>4</v>
      </c>
      <c r="N96" t="s">
        <v>47</v>
      </c>
      <c r="O96" s="14">
        <v>45731</v>
      </c>
      <c r="P96" t="s">
        <v>66</v>
      </c>
      <c r="R96">
        <v>453084</v>
      </c>
      <c r="S96">
        <v>100050</v>
      </c>
      <c r="T96" t="s">
        <v>42</v>
      </c>
      <c r="U96">
        <v>1</v>
      </c>
      <c r="V96" t="s">
        <v>52</v>
      </c>
      <c r="W96">
        <v>128.5</v>
      </c>
      <c r="X96">
        <v>128.5</v>
      </c>
      <c r="Y96">
        <v>128.5</v>
      </c>
      <c r="Z96">
        <v>3500</v>
      </c>
      <c r="AA96">
        <v>0</v>
      </c>
      <c r="AB96">
        <v>15</v>
      </c>
      <c r="AC96">
        <v>60</v>
      </c>
      <c r="AD96">
        <v>29.81</v>
      </c>
      <c r="AE96">
        <v>340076</v>
      </c>
      <c r="AF96" t="s">
        <v>80</v>
      </c>
      <c r="AG96">
        <v>383271</v>
      </c>
      <c r="AH96" t="s">
        <v>100</v>
      </c>
      <c r="AJ96" s="1" t="str">
        <f>VLOOKUP(Custos[[#This Row],[ds_placa]],Consultas!B:C,2,0)</f>
        <v>Delivery</v>
      </c>
      <c r="AK96" t="str">
        <f>PROPER(TEXT(Custos[[#This Row],[dt_documento]],"MMMM"))</f>
        <v>Março</v>
      </c>
      <c r="AL96" t="str">
        <f>TEXT(Custos[[#This Row],[dt_documento]],"AAAA")</f>
        <v>2025</v>
      </c>
    </row>
    <row r="97" spans="1:38" x14ac:dyDescent="0.25">
      <c r="A97">
        <v>989</v>
      </c>
      <c r="B97" t="s">
        <v>54</v>
      </c>
      <c r="C97">
        <v>393</v>
      </c>
      <c r="D97" t="s">
        <v>77</v>
      </c>
      <c r="E97" t="s">
        <v>78</v>
      </c>
      <c r="F97">
        <v>2011</v>
      </c>
      <c r="G97">
        <v>100050</v>
      </c>
      <c r="H97">
        <v>1446260</v>
      </c>
      <c r="I97">
        <v>32</v>
      </c>
      <c r="J97" t="s">
        <v>37</v>
      </c>
      <c r="K97">
        <v>4</v>
      </c>
      <c r="L97" t="s">
        <v>57</v>
      </c>
      <c r="M97">
        <v>4</v>
      </c>
      <c r="N97" t="s">
        <v>47</v>
      </c>
      <c r="O97" s="14">
        <v>45731</v>
      </c>
      <c r="P97" t="s">
        <v>66</v>
      </c>
      <c r="Q97" t="s">
        <v>569</v>
      </c>
      <c r="R97">
        <v>453084</v>
      </c>
      <c r="S97">
        <v>100050</v>
      </c>
      <c r="T97" t="s">
        <v>42</v>
      </c>
      <c r="U97">
        <v>1</v>
      </c>
      <c r="V97" t="s">
        <v>52</v>
      </c>
      <c r="W97">
        <v>3468</v>
      </c>
      <c r="X97">
        <v>3468</v>
      </c>
      <c r="Y97">
        <v>3468</v>
      </c>
      <c r="Z97">
        <v>3500</v>
      </c>
      <c r="AA97">
        <v>0</v>
      </c>
      <c r="AB97">
        <v>15</v>
      </c>
      <c r="AC97">
        <v>60</v>
      </c>
      <c r="AD97">
        <v>29.81</v>
      </c>
      <c r="AE97">
        <v>340076</v>
      </c>
      <c r="AF97" t="s">
        <v>80</v>
      </c>
      <c r="AG97">
        <v>383271</v>
      </c>
      <c r="AH97" t="s">
        <v>100</v>
      </c>
      <c r="AJ97" s="1" t="str">
        <f>VLOOKUP(Custos[[#This Row],[ds_placa]],Consultas!B:C,2,0)</f>
        <v>Delivery</v>
      </c>
      <c r="AK97" t="str">
        <f>PROPER(TEXT(Custos[[#This Row],[dt_documento]],"MMMM"))</f>
        <v>Março</v>
      </c>
      <c r="AL97" t="str">
        <f>TEXT(Custos[[#This Row],[dt_documento]],"AAAA")</f>
        <v>2025</v>
      </c>
    </row>
    <row r="98" spans="1:38" x14ac:dyDescent="0.25">
      <c r="A98">
        <v>989</v>
      </c>
      <c r="B98" t="s">
        <v>54</v>
      </c>
      <c r="C98">
        <v>393</v>
      </c>
      <c r="D98" t="s">
        <v>77</v>
      </c>
      <c r="E98" t="s">
        <v>78</v>
      </c>
      <c r="F98">
        <v>2011</v>
      </c>
      <c r="G98">
        <v>100050</v>
      </c>
      <c r="H98">
        <v>1446261</v>
      </c>
      <c r="I98">
        <v>32</v>
      </c>
      <c r="J98" t="s">
        <v>37</v>
      </c>
      <c r="K98">
        <v>4</v>
      </c>
      <c r="L98" t="s">
        <v>57</v>
      </c>
      <c r="M98">
        <v>4</v>
      </c>
      <c r="N98" t="s">
        <v>47</v>
      </c>
      <c r="O98" s="14">
        <v>45731</v>
      </c>
      <c r="P98" t="s">
        <v>66</v>
      </c>
      <c r="Q98" t="s">
        <v>569</v>
      </c>
      <c r="R98">
        <v>453084</v>
      </c>
      <c r="S98">
        <v>100050</v>
      </c>
      <c r="T98" t="s">
        <v>42</v>
      </c>
      <c r="U98">
        <v>1</v>
      </c>
      <c r="V98" t="s">
        <v>52</v>
      </c>
      <c r="W98">
        <v>1697.1</v>
      </c>
      <c r="X98">
        <v>1697.1</v>
      </c>
      <c r="Y98">
        <v>1697.1</v>
      </c>
      <c r="Z98">
        <v>3500</v>
      </c>
      <c r="AA98">
        <v>0</v>
      </c>
      <c r="AB98">
        <v>15</v>
      </c>
      <c r="AC98">
        <v>60</v>
      </c>
      <c r="AD98">
        <v>29.81</v>
      </c>
      <c r="AE98">
        <v>340076</v>
      </c>
      <c r="AF98" t="s">
        <v>80</v>
      </c>
      <c r="AG98">
        <v>383271</v>
      </c>
      <c r="AH98" t="s">
        <v>100</v>
      </c>
      <c r="AJ98" s="1" t="str">
        <f>VLOOKUP(Custos[[#This Row],[ds_placa]],Consultas!B:C,2,0)</f>
        <v>Delivery</v>
      </c>
      <c r="AK98" t="str">
        <f>PROPER(TEXT(Custos[[#This Row],[dt_documento]],"MMMM"))</f>
        <v>Março</v>
      </c>
      <c r="AL98" t="str">
        <f>TEXT(Custos[[#This Row],[dt_documento]],"AAAA")</f>
        <v>2025</v>
      </c>
    </row>
    <row r="99" spans="1:38" x14ac:dyDescent="0.25">
      <c r="A99">
        <v>989</v>
      </c>
      <c r="B99" t="s">
        <v>54</v>
      </c>
      <c r="C99">
        <v>393</v>
      </c>
      <c r="D99" t="s">
        <v>77</v>
      </c>
      <c r="E99" t="s">
        <v>78</v>
      </c>
      <c r="F99">
        <v>2011</v>
      </c>
      <c r="G99">
        <v>100050</v>
      </c>
      <c r="H99">
        <v>1446262</v>
      </c>
      <c r="I99">
        <v>32</v>
      </c>
      <c r="J99" t="s">
        <v>37</v>
      </c>
      <c r="K99">
        <v>4</v>
      </c>
      <c r="L99" t="s">
        <v>57</v>
      </c>
      <c r="M99">
        <v>4</v>
      </c>
      <c r="N99" t="s">
        <v>47</v>
      </c>
      <c r="O99" s="14">
        <v>45731</v>
      </c>
      <c r="P99" t="s">
        <v>66</v>
      </c>
      <c r="Q99" t="s">
        <v>569</v>
      </c>
      <c r="R99">
        <v>453084</v>
      </c>
      <c r="S99">
        <v>100050</v>
      </c>
      <c r="T99" t="s">
        <v>42</v>
      </c>
      <c r="U99">
        <v>1</v>
      </c>
      <c r="V99" t="s">
        <v>52</v>
      </c>
      <c r="W99">
        <v>2260</v>
      </c>
      <c r="X99">
        <v>2260</v>
      </c>
      <c r="Y99">
        <v>2260</v>
      </c>
      <c r="Z99">
        <v>3500</v>
      </c>
      <c r="AA99">
        <v>0</v>
      </c>
      <c r="AB99">
        <v>15</v>
      </c>
      <c r="AC99">
        <v>60</v>
      </c>
      <c r="AD99">
        <v>29.81</v>
      </c>
      <c r="AE99">
        <v>340076</v>
      </c>
      <c r="AF99" t="s">
        <v>80</v>
      </c>
      <c r="AG99">
        <v>383271</v>
      </c>
      <c r="AH99" t="s">
        <v>100</v>
      </c>
      <c r="AJ99" s="1" t="str">
        <f>VLOOKUP(Custos[[#This Row],[ds_placa]],Consultas!B:C,2,0)</f>
        <v>Delivery</v>
      </c>
      <c r="AK99" t="str">
        <f>PROPER(TEXT(Custos[[#This Row],[dt_documento]],"MMMM"))</f>
        <v>Março</v>
      </c>
      <c r="AL99" t="str">
        <f>TEXT(Custos[[#This Row],[dt_documento]],"AAAA")</f>
        <v>2025</v>
      </c>
    </row>
    <row r="100" spans="1:38" x14ac:dyDescent="0.25">
      <c r="A100">
        <v>989</v>
      </c>
      <c r="B100" t="s">
        <v>54</v>
      </c>
      <c r="C100">
        <v>393</v>
      </c>
      <c r="D100" t="s">
        <v>77</v>
      </c>
      <c r="E100" t="s">
        <v>78</v>
      </c>
      <c r="F100">
        <v>2011</v>
      </c>
      <c r="G100">
        <v>100050</v>
      </c>
      <c r="H100">
        <v>1447486</v>
      </c>
      <c r="I100">
        <v>32</v>
      </c>
      <c r="J100" t="s">
        <v>37</v>
      </c>
      <c r="K100">
        <v>4</v>
      </c>
      <c r="L100" t="s">
        <v>57</v>
      </c>
      <c r="M100">
        <v>4</v>
      </c>
      <c r="N100" t="s">
        <v>47</v>
      </c>
      <c r="O100" s="14">
        <v>45737</v>
      </c>
      <c r="P100" t="s">
        <v>48</v>
      </c>
      <c r="Q100" t="s">
        <v>570</v>
      </c>
      <c r="R100">
        <v>453084</v>
      </c>
      <c r="S100">
        <v>100050</v>
      </c>
      <c r="T100" t="s">
        <v>42</v>
      </c>
      <c r="U100">
        <v>1</v>
      </c>
      <c r="V100" t="s">
        <v>571</v>
      </c>
      <c r="W100">
        <v>6</v>
      </c>
      <c r="X100">
        <v>6</v>
      </c>
      <c r="Y100">
        <v>6</v>
      </c>
      <c r="Z100">
        <v>3500</v>
      </c>
      <c r="AA100">
        <v>0</v>
      </c>
      <c r="AB100">
        <v>15</v>
      </c>
      <c r="AC100">
        <v>60</v>
      </c>
      <c r="AD100">
        <v>29.81</v>
      </c>
      <c r="AE100">
        <v>340076</v>
      </c>
      <c r="AF100" t="s">
        <v>80</v>
      </c>
      <c r="AG100">
        <v>340393</v>
      </c>
      <c r="AH100" t="s">
        <v>51</v>
      </c>
      <c r="AJ100" s="1" t="str">
        <f>VLOOKUP(Custos[[#This Row],[ds_placa]],Consultas!B:C,2,0)</f>
        <v>Delivery</v>
      </c>
      <c r="AK100" t="str">
        <f>PROPER(TEXT(Custos[[#This Row],[dt_documento]],"MMMM"))</f>
        <v>Março</v>
      </c>
      <c r="AL100" t="str">
        <f>TEXT(Custos[[#This Row],[dt_documento]],"AAAA")</f>
        <v>2025</v>
      </c>
    </row>
    <row r="101" spans="1:38" x14ac:dyDescent="0.25">
      <c r="A101">
        <v>989</v>
      </c>
      <c r="B101" t="s">
        <v>54</v>
      </c>
      <c r="C101">
        <v>393</v>
      </c>
      <c r="D101" t="s">
        <v>77</v>
      </c>
      <c r="E101" t="s">
        <v>78</v>
      </c>
      <c r="F101">
        <v>2011</v>
      </c>
      <c r="G101">
        <v>100050</v>
      </c>
      <c r="H101">
        <v>1447486</v>
      </c>
      <c r="I101">
        <v>32</v>
      </c>
      <c r="J101" t="s">
        <v>37</v>
      </c>
      <c r="K101">
        <v>4</v>
      </c>
      <c r="L101" t="s">
        <v>57</v>
      </c>
      <c r="M101">
        <v>4</v>
      </c>
      <c r="N101" t="s">
        <v>47</v>
      </c>
      <c r="O101" s="14">
        <v>45737</v>
      </c>
      <c r="P101" t="s">
        <v>48</v>
      </c>
      <c r="Q101" t="s">
        <v>570</v>
      </c>
      <c r="R101">
        <v>453084</v>
      </c>
      <c r="S101">
        <v>100050</v>
      </c>
      <c r="T101" t="s">
        <v>42</v>
      </c>
      <c r="U101">
        <v>1</v>
      </c>
      <c r="V101" t="s">
        <v>52</v>
      </c>
      <c r="W101">
        <v>4074.71</v>
      </c>
      <c r="X101">
        <v>4074.71</v>
      </c>
      <c r="Y101">
        <v>4074.71</v>
      </c>
      <c r="Z101">
        <v>3500</v>
      </c>
      <c r="AA101">
        <v>0</v>
      </c>
      <c r="AB101">
        <v>15</v>
      </c>
      <c r="AC101">
        <v>60</v>
      </c>
      <c r="AD101">
        <v>29.81</v>
      </c>
      <c r="AE101">
        <v>340076</v>
      </c>
      <c r="AF101" t="s">
        <v>80</v>
      </c>
      <c r="AG101">
        <v>340393</v>
      </c>
      <c r="AH101" t="s">
        <v>51</v>
      </c>
      <c r="AJ101" s="1" t="str">
        <f>VLOOKUP(Custos[[#This Row],[ds_placa]],Consultas!B:C,2,0)</f>
        <v>Delivery</v>
      </c>
      <c r="AK101" t="str">
        <f>PROPER(TEXT(Custos[[#This Row],[dt_documento]],"MMMM"))</f>
        <v>Março</v>
      </c>
      <c r="AL101" t="str">
        <f>TEXT(Custos[[#This Row],[dt_documento]],"AAAA")</f>
        <v>2025</v>
      </c>
    </row>
    <row r="102" spans="1:38" x14ac:dyDescent="0.25">
      <c r="A102">
        <v>989</v>
      </c>
      <c r="B102" t="s">
        <v>54</v>
      </c>
      <c r="C102">
        <v>393</v>
      </c>
      <c r="D102" t="s">
        <v>77</v>
      </c>
      <c r="E102" t="s">
        <v>78</v>
      </c>
      <c r="F102">
        <v>2011</v>
      </c>
      <c r="G102">
        <v>100050</v>
      </c>
      <c r="H102">
        <v>1447489</v>
      </c>
      <c r="I102">
        <v>32</v>
      </c>
      <c r="J102" t="s">
        <v>37</v>
      </c>
      <c r="K102">
        <v>4</v>
      </c>
      <c r="L102" t="s">
        <v>57</v>
      </c>
      <c r="M102">
        <v>4</v>
      </c>
      <c r="N102" t="s">
        <v>47</v>
      </c>
      <c r="O102" s="14">
        <v>45737</v>
      </c>
      <c r="P102" t="s">
        <v>48</v>
      </c>
      <c r="Q102" t="s">
        <v>570</v>
      </c>
      <c r="R102">
        <v>453084</v>
      </c>
      <c r="S102">
        <v>100050</v>
      </c>
      <c r="T102" t="s">
        <v>42</v>
      </c>
      <c r="U102">
        <v>1</v>
      </c>
      <c r="V102" t="s">
        <v>52</v>
      </c>
      <c r="W102">
        <v>1680</v>
      </c>
      <c r="X102">
        <v>1680</v>
      </c>
      <c r="Y102">
        <v>1680</v>
      </c>
      <c r="Z102">
        <v>3500</v>
      </c>
      <c r="AA102">
        <v>0</v>
      </c>
      <c r="AB102">
        <v>15</v>
      </c>
      <c r="AC102">
        <v>60</v>
      </c>
      <c r="AD102">
        <v>29.81</v>
      </c>
      <c r="AE102">
        <v>340076</v>
      </c>
      <c r="AF102" t="s">
        <v>80</v>
      </c>
      <c r="AG102">
        <v>238915</v>
      </c>
      <c r="AH102" t="s">
        <v>572</v>
      </c>
      <c r="AJ102" s="1" t="str">
        <f>VLOOKUP(Custos[[#This Row],[ds_placa]],Consultas!B:C,2,0)</f>
        <v>Delivery</v>
      </c>
      <c r="AK102" t="str">
        <f>PROPER(TEXT(Custos[[#This Row],[dt_documento]],"MMMM"))</f>
        <v>Março</v>
      </c>
      <c r="AL102" t="str">
        <f>TEXT(Custos[[#This Row],[dt_documento]],"AAAA")</f>
        <v>2025</v>
      </c>
    </row>
    <row r="103" spans="1:38" x14ac:dyDescent="0.25">
      <c r="A103">
        <v>989</v>
      </c>
      <c r="B103" t="s">
        <v>54</v>
      </c>
      <c r="C103">
        <v>393</v>
      </c>
      <c r="D103" t="s">
        <v>77</v>
      </c>
      <c r="E103" t="s">
        <v>78</v>
      </c>
      <c r="F103">
        <v>2011</v>
      </c>
      <c r="G103">
        <v>100050</v>
      </c>
      <c r="H103">
        <v>1449712</v>
      </c>
      <c r="I103">
        <v>32</v>
      </c>
      <c r="J103" t="s">
        <v>37</v>
      </c>
      <c r="K103">
        <v>4</v>
      </c>
      <c r="L103" t="s">
        <v>57</v>
      </c>
      <c r="M103">
        <v>4</v>
      </c>
      <c r="N103" t="s">
        <v>47</v>
      </c>
      <c r="O103" s="14">
        <v>45744</v>
      </c>
      <c r="P103" t="s">
        <v>48</v>
      </c>
      <c r="Q103" t="s">
        <v>83</v>
      </c>
      <c r="R103">
        <v>453084</v>
      </c>
      <c r="S103">
        <v>100050</v>
      </c>
      <c r="T103" t="s">
        <v>42</v>
      </c>
      <c r="U103">
        <v>1</v>
      </c>
      <c r="V103" t="s">
        <v>50</v>
      </c>
      <c r="W103">
        <v>2</v>
      </c>
      <c r="X103">
        <v>2</v>
      </c>
      <c r="Y103">
        <v>2</v>
      </c>
      <c r="Z103">
        <v>3500</v>
      </c>
      <c r="AA103">
        <v>0</v>
      </c>
      <c r="AB103">
        <v>15</v>
      </c>
      <c r="AC103">
        <v>60</v>
      </c>
      <c r="AD103">
        <v>29.81</v>
      </c>
      <c r="AE103">
        <v>340076</v>
      </c>
      <c r="AF103" t="s">
        <v>80</v>
      </c>
      <c r="AG103">
        <v>340393</v>
      </c>
      <c r="AH103" t="s">
        <v>51</v>
      </c>
      <c r="AJ103" s="1" t="str">
        <f>VLOOKUP(Custos[[#This Row],[ds_placa]],Consultas!B:C,2,0)</f>
        <v>Delivery</v>
      </c>
      <c r="AK103" t="str">
        <f>PROPER(TEXT(Custos[[#This Row],[dt_documento]],"MMMM"))</f>
        <v>Março</v>
      </c>
      <c r="AL103" t="str">
        <f>TEXT(Custos[[#This Row],[dt_documento]],"AAAA")</f>
        <v>2025</v>
      </c>
    </row>
    <row r="104" spans="1:38" x14ac:dyDescent="0.25">
      <c r="A104">
        <v>989</v>
      </c>
      <c r="B104" t="s">
        <v>54</v>
      </c>
      <c r="C104">
        <v>393</v>
      </c>
      <c r="D104" t="s">
        <v>77</v>
      </c>
      <c r="E104" t="s">
        <v>78</v>
      </c>
      <c r="F104">
        <v>2011</v>
      </c>
      <c r="G104">
        <v>100050</v>
      </c>
      <c r="H104">
        <v>1449712</v>
      </c>
      <c r="I104">
        <v>32</v>
      </c>
      <c r="J104" t="s">
        <v>37</v>
      </c>
      <c r="K104">
        <v>4</v>
      </c>
      <c r="L104" t="s">
        <v>57</v>
      </c>
      <c r="M104">
        <v>4</v>
      </c>
      <c r="N104" t="s">
        <v>47</v>
      </c>
      <c r="O104" s="14">
        <v>45744</v>
      </c>
      <c r="P104" t="s">
        <v>48</v>
      </c>
      <c r="Q104" t="s">
        <v>83</v>
      </c>
      <c r="R104">
        <v>453084</v>
      </c>
      <c r="S104">
        <v>100050</v>
      </c>
      <c r="T104" t="s">
        <v>42</v>
      </c>
      <c r="U104">
        <v>1</v>
      </c>
      <c r="V104" t="s">
        <v>52</v>
      </c>
      <c r="W104">
        <v>676</v>
      </c>
      <c r="X104">
        <v>676</v>
      </c>
      <c r="Y104">
        <v>676</v>
      </c>
      <c r="Z104">
        <v>3500</v>
      </c>
      <c r="AA104">
        <v>0</v>
      </c>
      <c r="AB104">
        <v>15</v>
      </c>
      <c r="AC104">
        <v>60</v>
      </c>
      <c r="AD104">
        <v>29.81</v>
      </c>
      <c r="AE104">
        <v>340076</v>
      </c>
      <c r="AF104" t="s">
        <v>80</v>
      </c>
      <c r="AG104">
        <v>340393</v>
      </c>
      <c r="AH104" t="s">
        <v>51</v>
      </c>
      <c r="AJ104" s="1" t="str">
        <f>VLOOKUP(Custos[[#This Row],[ds_placa]],Consultas!B:C,2,0)</f>
        <v>Delivery</v>
      </c>
      <c r="AK104" t="str">
        <f>PROPER(TEXT(Custos[[#This Row],[dt_documento]],"MMMM"))</f>
        <v>Março</v>
      </c>
      <c r="AL104" t="str">
        <f>TEXT(Custos[[#This Row],[dt_documento]],"AAAA")</f>
        <v>2025</v>
      </c>
    </row>
    <row r="105" spans="1:38" x14ac:dyDescent="0.25">
      <c r="A105">
        <v>989</v>
      </c>
      <c r="B105" t="s">
        <v>54</v>
      </c>
      <c r="C105">
        <v>393</v>
      </c>
      <c r="D105" t="s">
        <v>77</v>
      </c>
      <c r="E105" t="s">
        <v>78</v>
      </c>
      <c r="F105">
        <v>2011</v>
      </c>
      <c r="G105">
        <v>100050</v>
      </c>
      <c r="H105">
        <v>1457701</v>
      </c>
      <c r="I105">
        <v>32</v>
      </c>
      <c r="J105" t="s">
        <v>37</v>
      </c>
      <c r="K105">
        <v>4</v>
      </c>
      <c r="L105" t="s">
        <v>57</v>
      </c>
      <c r="M105">
        <v>4</v>
      </c>
      <c r="N105" t="s">
        <v>47</v>
      </c>
      <c r="O105" s="14">
        <v>45751</v>
      </c>
      <c r="P105" t="s">
        <v>48</v>
      </c>
      <c r="Q105" t="s">
        <v>84</v>
      </c>
      <c r="R105">
        <v>453084</v>
      </c>
      <c r="S105">
        <v>100050</v>
      </c>
      <c r="T105" t="s">
        <v>42</v>
      </c>
      <c r="U105">
        <v>1</v>
      </c>
      <c r="V105" t="s">
        <v>52</v>
      </c>
      <c r="W105">
        <v>2</v>
      </c>
      <c r="X105">
        <v>2</v>
      </c>
      <c r="Y105">
        <v>2</v>
      </c>
      <c r="Z105">
        <v>3500</v>
      </c>
      <c r="AA105">
        <v>0</v>
      </c>
      <c r="AB105">
        <v>15</v>
      </c>
      <c r="AC105">
        <v>60</v>
      </c>
      <c r="AD105">
        <v>29.81</v>
      </c>
      <c r="AE105">
        <v>340076</v>
      </c>
      <c r="AF105" t="s">
        <v>80</v>
      </c>
      <c r="AG105">
        <v>340393</v>
      </c>
      <c r="AH105" t="s">
        <v>51</v>
      </c>
      <c r="AJ105" s="1" t="str">
        <f>VLOOKUP(Custos[[#This Row],[ds_placa]],Consultas!B:C,2,0)</f>
        <v>Delivery</v>
      </c>
      <c r="AK105" t="str">
        <f>PROPER(TEXT(Custos[[#This Row],[dt_documento]],"MMMM"))</f>
        <v>Abril</v>
      </c>
      <c r="AL105" t="str">
        <f>TEXT(Custos[[#This Row],[dt_documento]],"AAAA")</f>
        <v>2025</v>
      </c>
    </row>
    <row r="106" spans="1:38" x14ac:dyDescent="0.25">
      <c r="A106">
        <v>989</v>
      </c>
      <c r="B106" t="s">
        <v>54</v>
      </c>
      <c r="C106">
        <v>393</v>
      </c>
      <c r="D106" t="s">
        <v>77</v>
      </c>
      <c r="E106" t="s">
        <v>78</v>
      </c>
      <c r="F106">
        <v>2011</v>
      </c>
      <c r="G106">
        <v>100050</v>
      </c>
      <c r="H106">
        <v>1457701</v>
      </c>
      <c r="I106">
        <v>32</v>
      </c>
      <c r="J106" t="s">
        <v>37</v>
      </c>
      <c r="K106">
        <v>4</v>
      </c>
      <c r="L106" t="s">
        <v>57</v>
      </c>
      <c r="M106">
        <v>4</v>
      </c>
      <c r="N106" t="s">
        <v>47</v>
      </c>
      <c r="O106" s="14">
        <v>45751</v>
      </c>
      <c r="P106" t="s">
        <v>48</v>
      </c>
      <c r="Q106" t="s">
        <v>84</v>
      </c>
      <c r="R106">
        <v>453084</v>
      </c>
      <c r="S106">
        <v>100050</v>
      </c>
      <c r="T106" t="s">
        <v>42</v>
      </c>
      <c r="U106">
        <v>1</v>
      </c>
      <c r="V106" t="s">
        <v>52</v>
      </c>
      <c r="W106">
        <v>1530.86</v>
      </c>
      <c r="X106">
        <v>1530.86</v>
      </c>
      <c r="Y106">
        <v>1530.86</v>
      </c>
      <c r="Z106">
        <v>3500</v>
      </c>
      <c r="AA106">
        <v>0</v>
      </c>
      <c r="AB106">
        <v>15</v>
      </c>
      <c r="AC106">
        <v>60</v>
      </c>
      <c r="AD106">
        <v>29.81</v>
      </c>
      <c r="AE106">
        <v>340076</v>
      </c>
      <c r="AF106" t="s">
        <v>80</v>
      </c>
      <c r="AG106">
        <v>340393</v>
      </c>
      <c r="AH106" t="s">
        <v>51</v>
      </c>
      <c r="AJ106" s="1" t="str">
        <f>VLOOKUP(Custos[[#This Row],[ds_placa]],Consultas!B:C,2,0)</f>
        <v>Delivery</v>
      </c>
      <c r="AK106" t="str">
        <f>PROPER(TEXT(Custos[[#This Row],[dt_documento]],"MMMM"))</f>
        <v>Abril</v>
      </c>
      <c r="AL106" t="str">
        <f>TEXT(Custos[[#This Row],[dt_documento]],"AAAA")</f>
        <v>2025</v>
      </c>
    </row>
    <row r="107" spans="1:38" x14ac:dyDescent="0.25">
      <c r="A107">
        <v>989</v>
      </c>
      <c r="B107" t="s">
        <v>54</v>
      </c>
      <c r="C107">
        <v>393</v>
      </c>
      <c r="D107" t="s">
        <v>77</v>
      </c>
      <c r="E107" t="s">
        <v>78</v>
      </c>
      <c r="F107">
        <v>2011</v>
      </c>
      <c r="G107">
        <v>100050</v>
      </c>
      <c r="H107">
        <v>1457702</v>
      </c>
      <c r="I107">
        <v>32</v>
      </c>
      <c r="J107" t="s">
        <v>37</v>
      </c>
      <c r="K107">
        <v>4</v>
      </c>
      <c r="L107" t="s">
        <v>57</v>
      </c>
      <c r="M107">
        <v>4</v>
      </c>
      <c r="N107" t="s">
        <v>47</v>
      </c>
      <c r="O107" s="14">
        <v>45751</v>
      </c>
      <c r="P107" t="s">
        <v>48</v>
      </c>
      <c r="Q107" t="s">
        <v>84</v>
      </c>
      <c r="R107">
        <v>453084</v>
      </c>
      <c r="S107">
        <v>100050</v>
      </c>
      <c r="T107" t="s">
        <v>42</v>
      </c>
      <c r="U107">
        <v>1</v>
      </c>
      <c r="V107" t="s">
        <v>52</v>
      </c>
      <c r="W107">
        <v>420</v>
      </c>
      <c r="X107">
        <v>420</v>
      </c>
      <c r="Y107">
        <v>420</v>
      </c>
      <c r="Z107">
        <v>3500</v>
      </c>
      <c r="AA107">
        <v>0</v>
      </c>
      <c r="AB107">
        <v>15</v>
      </c>
      <c r="AC107">
        <v>60</v>
      </c>
      <c r="AD107">
        <v>29.81</v>
      </c>
      <c r="AE107">
        <v>340076</v>
      </c>
      <c r="AF107" t="s">
        <v>80</v>
      </c>
      <c r="AG107">
        <v>340393</v>
      </c>
      <c r="AH107" t="s">
        <v>51</v>
      </c>
      <c r="AJ107" s="1" t="str">
        <f>VLOOKUP(Custos[[#This Row],[ds_placa]],Consultas!B:C,2,0)</f>
        <v>Delivery</v>
      </c>
      <c r="AK107" t="str">
        <f>PROPER(TEXT(Custos[[#This Row],[dt_documento]],"MMMM"))</f>
        <v>Abril</v>
      </c>
      <c r="AL107" t="str">
        <f>TEXT(Custos[[#This Row],[dt_documento]],"AAAA")</f>
        <v>2025</v>
      </c>
    </row>
    <row r="108" spans="1:38" x14ac:dyDescent="0.25">
      <c r="A108">
        <v>989</v>
      </c>
      <c r="B108" t="s">
        <v>54</v>
      </c>
      <c r="C108">
        <v>393</v>
      </c>
      <c r="D108" t="s">
        <v>77</v>
      </c>
      <c r="E108" t="s">
        <v>78</v>
      </c>
      <c r="F108">
        <v>2011</v>
      </c>
      <c r="G108">
        <v>100050</v>
      </c>
      <c r="H108">
        <v>1458439</v>
      </c>
      <c r="I108">
        <v>32</v>
      </c>
      <c r="J108" t="s">
        <v>37</v>
      </c>
      <c r="K108">
        <v>4</v>
      </c>
      <c r="L108" t="s">
        <v>57</v>
      </c>
      <c r="M108">
        <v>4</v>
      </c>
      <c r="N108" t="s">
        <v>47</v>
      </c>
      <c r="O108" s="14">
        <v>45764</v>
      </c>
      <c r="P108" t="s">
        <v>40</v>
      </c>
      <c r="Q108" t="s">
        <v>85</v>
      </c>
      <c r="R108">
        <v>453084</v>
      </c>
      <c r="S108">
        <v>100050</v>
      </c>
      <c r="T108" t="s">
        <v>42</v>
      </c>
      <c r="U108">
        <v>1</v>
      </c>
      <c r="V108" t="s">
        <v>52</v>
      </c>
      <c r="W108">
        <v>150</v>
      </c>
      <c r="X108">
        <v>150</v>
      </c>
      <c r="Y108">
        <v>150</v>
      </c>
      <c r="Z108">
        <v>3500</v>
      </c>
      <c r="AA108">
        <v>0</v>
      </c>
      <c r="AB108">
        <v>15</v>
      </c>
      <c r="AC108">
        <v>60</v>
      </c>
      <c r="AD108">
        <v>29.81</v>
      </c>
      <c r="AE108">
        <v>340076</v>
      </c>
      <c r="AF108" t="s">
        <v>80</v>
      </c>
      <c r="AG108">
        <v>340393</v>
      </c>
      <c r="AH108" t="s">
        <v>51</v>
      </c>
      <c r="AJ108" s="1" t="str">
        <f>VLOOKUP(Custos[[#This Row],[ds_placa]],Consultas!B:C,2,0)</f>
        <v>Delivery</v>
      </c>
      <c r="AK108" t="str">
        <f>PROPER(TEXT(Custos[[#This Row],[dt_documento]],"MMMM"))</f>
        <v>Abril</v>
      </c>
      <c r="AL108" t="str">
        <f>TEXT(Custos[[#This Row],[dt_documento]],"AAAA")</f>
        <v>2025</v>
      </c>
    </row>
    <row r="109" spans="1:38" x14ac:dyDescent="0.25">
      <c r="A109">
        <v>989</v>
      </c>
      <c r="B109" t="s">
        <v>54</v>
      </c>
      <c r="C109">
        <v>393</v>
      </c>
      <c r="D109" t="s">
        <v>77</v>
      </c>
      <c r="E109" t="s">
        <v>78</v>
      </c>
      <c r="F109">
        <v>2011</v>
      </c>
      <c r="G109">
        <v>100050</v>
      </c>
      <c r="H109">
        <v>1456050</v>
      </c>
      <c r="I109">
        <v>32</v>
      </c>
      <c r="J109" t="s">
        <v>37</v>
      </c>
      <c r="K109">
        <v>4</v>
      </c>
      <c r="L109" t="s">
        <v>57</v>
      </c>
      <c r="M109">
        <v>66</v>
      </c>
      <c r="N109" t="s">
        <v>70</v>
      </c>
      <c r="O109" s="14">
        <v>45748</v>
      </c>
      <c r="P109" t="s">
        <v>86</v>
      </c>
      <c r="Q109" t="s">
        <v>87</v>
      </c>
      <c r="R109">
        <v>453084</v>
      </c>
      <c r="S109">
        <v>100050</v>
      </c>
      <c r="T109" t="s">
        <v>42</v>
      </c>
      <c r="U109">
        <v>1</v>
      </c>
      <c r="V109" t="s">
        <v>73</v>
      </c>
      <c r="W109">
        <v>104.12</v>
      </c>
      <c r="X109">
        <v>104.12</v>
      </c>
      <c r="Y109">
        <v>104.12</v>
      </c>
      <c r="Z109">
        <v>3500</v>
      </c>
      <c r="AA109">
        <v>0</v>
      </c>
      <c r="AB109">
        <v>15</v>
      </c>
      <c r="AC109">
        <v>60</v>
      </c>
      <c r="AD109">
        <v>29.81</v>
      </c>
      <c r="AE109">
        <v>340076</v>
      </c>
      <c r="AF109" t="s">
        <v>80</v>
      </c>
      <c r="AG109">
        <v>136817</v>
      </c>
      <c r="AH109" t="s">
        <v>45</v>
      </c>
      <c r="AJ109" s="1" t="str">
        <f>VLOOKUP(Custos[[#This Row],[ds_placa]],Consultas!B:C,2,0)</f>
        <v>Delivery</v>
      </c>
      <c r="AK109" t="str">
        <f>PROPER(TEXT(Custos[[#This Row],[dt_documento]],"MMMM"))</f>
        <v>Abril</v>
      </c>
      <c r="AL109" t="str">
        <f>TEXT(Custos[[#This Row],[dt_documento]],"AAAA")</f>
        <v>2025</v>
      </c>
    </row>
    <row r="110" spans="1:38" x14ac:dyDescent="0.25">
      <c r="A110">
        <v>989</v>
      </c>
      <c r="B110" t="s">
        <v>54</v>
      </c>
      <c r="C110">
        <v>393</v>
      </c>
      <c r="D110" t="s">
        <v>77</v>
      </c>
      <c r="E110" t="s">
        <v>78</v>
      </c>
      <c r="F110">
        <v>2011</v>
      </c>
      <c r="G110">
        <v>100050</v>
      </c>
      <c r="H110">
        <v>1459475</v>
      </c>
      <c r="I110">
        <v>32</v>
      </c>
      <c r="J110" t="s">
        <v>37</v>
      </c>
      <c r="K110">
        <v>4</v>
      </c>
      <c r="L110" t="s">
        <v>57</v>
      </c>
      <c r="M110">
        <v>87</v>
      </c>
      <c r="N110" t="s">
        <v>76</v>
      </c>
      <c r="O110" s="14">
        <v>45764</v>
      </c>
      <c r="P110" t="s">
        <v>40</v>
      </c>
      <c r="Q110" t="s">
        <v>41</v>
      </c>
      <c r="R110">
        <v>453084</v>
      </c>
      <c r="S110">
        <v>100050</v>
      </c>
      <c r="T110" t="s">
        <v>42</v>
      </c>
      <c r="U110">
        <v>1</v>
      </c>
      <c r="V110" t="s">
        <v>43</v>
      </c>
      <c r="W110">
        <v>1213.1600000000001</v>
      </c>
      <c r="X110">
        <v>1213.1600000000001</v>
      </c>
      <c r="Y110">
        <v>1213.1600000000001</v>
      </c>
      <c r="Z110">
        <v>3500</v>
      </c>
      <c r="AA110">
        <v>0</v>
      </c>
      <c r="AB110">
        <v>15</v>
      </c>
      <c r="AC110">
        <v>60</v>
      </c>
      <c r="AD110">
        <v>29.81</v>
      </c>
      <c r="AE110">
        <v>340076</v>
      </c>
      <c r="AF110" t="s">
        <v>80</v>
      </c>
      <c r="AG110">
        <v>136817</v>
      </c>
      <c r="AH110" t="s">
        <v>45</v>
      </c>
      <c r="AJ110" s="1" t="str">
        <f>VLOOKUP(Custos[[#This Row],[ds_placa]],Consultas!B:C,2,0)</f>
        <v>Delivery</v>
      </c>
      <c r="AK110" t="str">
        <f>PROPER(TEXT(Custos[[#This Row],[dt_documento]],"MMMM"))</f>
        <v>Abril</v>
      </c>
      <c r="AL110" t="str">
        <f>TEXT(Custos[[#This Row],[dt_documento]],"AAAA")</f>
        <v>2025</v>
      </c>
    </row>
    <row r="111" spans="1:38" x14ac:dyDescent="0.25">
      <c r="A111">
        <v>989</v>
      </c>
      <c r="B111" t="s">
        <v>54</v>
      </c>
      <c r="C111">
        <v>393</v>
      </c>
      <c r="D111" t="s">
        <v>77</v>
      </c>
      <c r="E111" t="s">
        <v>78</v>
      </c>
      <c r="F111">
        <v>2011</v>
      </c>
      <c r="G111">
        <v>100050</v>
      </c>
      <c r="H111">
        <v>1437556</v>
      </c>
      <c r="I111">
        <v>32</v>
      </c>
      <c r="J111" t="s">
        <v>37</v>
      </c>
      <c r="K111">
        <v>5</v>
      </c>
      <c r="L111" t="s">
        <v>38</v>
      </c>
      <c r="M111">
        <v>128</v>
      </c>
      <c r="N111" t="s">
        <v>39</v>
      </c>
      <c r="O111" s="14">
        <v>45712</v>
      </c>
      <c r="P111" t="s">
        <v>71</v>
      </c>
      <c r="Q111" t="s">
        <v>522</v>
      </c>
      <c r="R111">
        <v>435741</v>
      </c>
      <c r="S111">
        <v>100050</v>
      </c>
      <c r="T111" t="s">
        <v>42</v>
      </c>
      <c r="U111">
        <v>1</v>
      </c>
      <c r="V111" t="s">
        <v>43</v>
      </c>
      <c r="W111">
        <v>109.27</v>
      </c>
      <c r="X111">
        <v>109.27</v>
      </c>
      <c r="Y111">
        <v>109.27</v>
      </c>
      <c r="Z111">
        <v>3500</v>
      </c>
      <c r="AA111">
        <v>0</v>
      </c>
      <c r="AB111">
        <v>15</v>
      </c>
      <c r="AC111">
        <v>60</v>
      </c>
      <c r="AD111">
        <v>29.81</v>
      </c>
      <c r="AE111">
        <v>340076</v>
      </c>
      <c r="AF111" t="s">
        <v>80</v>
      </c>
      <c r="AG111">
        <v>136817</v>
      </c>
      <c r="AH111" t="s">
        <v>45</v>
      </c>
      <c r="AJ111" s="1" t="str">
        <f>VLOOKUP(Custos[[#This Row],[ds_placa]],Consultas!B:C,2,0)</f>
        <v>Delivery</v>
      </c>
      <c r="AK111" t="str">
        <f>PROPER(TEXT(Custos[[#This Row],[dt_documento]],"MMMM"))</f>
        <v>Fevereiro</v>
      </c>
      <c r="AL111" t="str">
        <f>TEXT(Custos[[#This Row],[dt_documento]],"AAAA")</f>
        <v>2025</v>
      </c>
    </row>
    <row r="112" spans="1:38" x14ac:dyDescent="0.25">
      <c r="A112">
        <v>1019</v>
      </c>
      <c r="B112" t="s">
        <v>88</v>
      </c>
      <c r="C112">
        <v>423</v>
      </c>
      <c r="D112" t="s">
        <v>89</v>
      </c>
      <c r="E112" t="s">
        <v>90</v>
      </c>
      <c r="F112">
        <v>2011</v>
      </c>
      <c r="G112">
        <v>100050</v>
      </c>
      <c r="H112">
        <v>1424093</v>
      </c>
      <c r="I112">
        <v>32</v>
      </c>
      <c r="J112" t="s">
        <v>37</v>
      </c>
      <c r="K112">
        <v>5</v>
      </c>
      <c r="L112" t="s">
        <v>38</v>
      </c>
      <c r="M112">
        <v>1</v>
      </c>
      <c r="N112" t="s">
        <v>58</v>
      </c>
      <c r="O112" s="14">
        <v>45658</v>
      </c>
      <c r="P112" t="s">
        <v>66</v>
      </c>
      <c r="Q112" t="s">
        <v>573</v>
      </c>
      <c r="R112">
        <v>916571</v>
      </c>
      <c r="S112">
        <v>100050</v>
      </c>
      <c r="T112" t="s">
        <v>42</v>
      </c>
      <c r="U112">
        <v>171.12</v>
      </c>
      <c r="V112" t="s">
        <v>61</v>
      </c>
      <c r="W112">
        <v>1004.48</v>
      </c>
      <c r="X112">
        <v>5.87</v>
      </c>
      <c r="Y112">
        <v>1004.48</v>
      </c>
      <c r="Z112">
        <v>12000</v>
      </c>
      <c r="AA112">
        <v>0</v>
      </c>
      <c r="AB112">
        <v>15</v>
      </c>
      <c r="AC112">
        <v>60</v>
      </c>
      <c r="AD112">
        <v>52.06</v>
      </c>
      <c r="AE112">
        <v>240581</v>
      </c>
      <c r="AF112" t="s">
        <v>92</v>
      </c>
      <c r="AG112">
        <v>237039</v>
      </c>
      <c r="AH112" t="s">
        <v>65</v>
      </c>
      <c r="AJ112" s="1" t="str">
        <f>VLOOKUP(Custos[[#This Row],[ds_placa]],Consultas!B:C,2,0)</f>
        <v>Truck</v>
      </c>
      <c r="AK112" t="str">
        <f>PROPER(TEXT(Custos[[#This Row],[dt_documento]],"MMMM"))</f>
        <v>Janeiro</v>
      </c>
      <c r="AL112" t="str">
        <f>TEXT(Custos[[#This Row],[dt_documento]],"AAAA")</f>
        <v>2025</v>
      </c>
    </row>
    <row r="113" spans="1:38" x14ac:dyDescent="0.25">
      <c r="A113">
        <v>1019</v>
      </c>
      <c r="B113" t="s">
        <v>88</v>
      </c>
      <c r="C113">
        <v>423</v>
      </c>
      <c r="D113" t="s">
        <v>89</v>
      </c>
      <c r="E113" t="s">
        <v>90</v>
      </c>
      <c r="F113">
        <v>2011</v>
      </c>
      <c r="G113">
        <v>100050</v>
      </c>
      <c r="H113">
        <v>1424223</v>
      </c>
      <c r="I113">
        <v>32</v>
      </c>
      <c r="J113" t="s">
        <v>37</v>
      </c>
      <c r="K113">
        <v>5</v>
      </c>
      <c r="L113" t="s">
        <v>38</v>
      </c>
      <c r="M113">
        <v>1</v>
      </c>
      <c r="N113" t="s">
        <v>58</v>
      </c>
      <c r="O113" s="14">
        <v>45658</v>
      </c>
      <c r="P113" t="s">
        <v>48</v>
      </c>
      <c r="Q113" t="s">
        <v>574</v>
      </c>
      <c r="R113">
        <v>917831</v>
      </c>
      <c r="S113">
        <v>100050</v>
      </c>
      <c r="T113" t="s">
        <v>42</v>
      </c>
      <c r="U113">
        <v>213.8</v>
      </c>
      <c r="V113" t="s">
        <v>61</v>
      </c>
      <c r="W113">
        <v>1334.11</v>
      </c>
      <c r="X113">
        <v>6.24</v>
      </c>
      <c r="Y113">
        <v>1334.11</v>
      </c>
      <c r="Z113">
        <v>12000</v>
      </c>
      <c r="AA113">
        <v>0</v>
      </c>
      <c r="AB113">
        <v>15</v>
      </c>
      <c r="AC113">
        <v>60</v>
      </c>
      <c r="AD113">
        <v>52.06</v>
      </c>
      <c r="AE113">
        <v>240581</v>
      </c>
      <c r="AF113" t="s">
        <v>92</v>
      </c>
      <c r="AG113">
        <v>181175</v>
      </c>
      <c r="AH113" t="s">
        <v>82</v>
      </c>
      <c r="AJ113" s="1" t="str">
        <f>VLOOKUP(Custos[[#This Row],[ds_placa]],Consultas!B:C,2,0)</f>
        <v>Truck</v>
      </c>
      <c r="AK113" t="str">
        <f>PROPER(TEXT(Custos[[#This Row],[dt_documento]],"MMMM"))</f>
        <v>Janeiro</v>
      </c>
      <c r="AL113" t="str">
        <f>TEXT(Custos[[#This Row],[dt_documento]],"AAAA")</f>
        <v>2025</v>
      </c>
    </row>
    <row r="114" spans="1:38" x14ac:dyDescent="0.25">
      <c r="A114">
        <v>1019</v>
      </c>
      <c r="B114" t="s">
        <v>88</v>
      </c>
      <c r="C114">
        <v>423</v>
      </c>
      <c r="D114" t="s">
        <v>89</v>
      </c>
      <c r="E114" t="s">
        <v>90</v>
      </c>
      <c r="F114">
        <v>2011</v>
      </c>
      <c r="G114">
        <v>100050</v>
      </c>
      <c r="H114">
        <v>1424675</v>
      </c>
      <c r="I114">
        <v>32</v>
      </c>
      <c r="J114" t="s">
        <v>37</v>
      </c>
      <c r="K114">
        <v>5</v>
      </c>
      <c r="L114" t="s">
        <v>38</v>
      </c>
      <c r="M114">
        <v>1</v>
      </c>
      <c r="N114" t="s">
        <v>58</v>
      </c>
      <c r="O114" s="14">
        <v>45658</v>
      </c>
      <c r="P114" t="s">
        <v>66</v>
      </c>
      <c r="Q114" t="s">
        <v>575</v>
      </c>
      <c r="R114">
        <v>918266</v>
      </c>
      <c r="S114">
        <v>100050</v>
      </c>
      <c r="T114" t="s">
        <v>42</v>
      </c>
      <c r="U114">
        <v>212.34</v>
      </c>
      <c r="V114" t="s">
        <v>61</v>
      </c>
      <c r="W114">
        <v>1235.82</v>
      </c>
      <c r="X114">
        <v>5.82</v>
      </c>
      <c r="Y114">
        <v>1235.82</v>
      </c>
      <c r="Z114">
        <v>12000</v>
      </c>
      <c r="AA114">
        <v>0</v>
      </c>
      <c r="AB114">
        <v>15</v>
      </c>
      <c r="AC114">
        <v>60</v>
      </c>
      <c r="AD114">
        <v>52.06</v>
      </c>
      <c r="AE114">
        <v>240581</v>
      </c>
      <c r="AF114" t="s">
        <v>92</v>
      </c>
      <c r="AG114">
        <v>155747</v>
      </c>
      <c r="AH114" t="s">
        <v>63</v>
      </c>
      <c r="AJ114" s="1" t="str">
        <f>VLOOKUP(Custos[[#This Row],[ds_placa]],Consultas!B:C,2,0)</f>
        <v>Truck</v>
      </c>
      <c r="AK114" t="str">
        <f>PROPER(TEXT(Custos[[#This Row],[dt_documento]],"MMMM"))</f>
        <v>Janeiro</v>
      </c>
      <c r="AL114" t="str">
        <f>TEXT(Custos[[#This Row],[dt_documento]],"AAAA")</f>
        <v>2025</v>
      </c>
    </row>
    <row r="115" spans="1:38" x14ac:dyDescent="0.25">
      <c r="A115">
        <v>1019</v>
      </c>
      <c r="B115" t="s">
        <v>88</v>
      </c>
      <c r="C115">
        <v>423</v>
      </c>
      <c r="D115" t="s">
        <v>89</v>
      </c>
      <c r="E115" t="s">
        <v>90</v>
      </c>
      <c r="F115">
        <v>2011</v>
      </c>
      <c r="G115">
        <v>100050</v>
      </c>
      <c r="H115">
        <v>1424767</v>
      </c>
      <c r="I115">
        <v>32</v>
      </c>
      <c r="J115" t="s">
        <v>37</v>
      </c>
      <c r="K115">
        <v>5</v>
      </c>
      <c r="L115" t="s">
        <v>38</v>
      </c>
      <c r="M115">
        <v>1</v>
      </c>
      <c r="N115" t="s">
        <v>58</v>
      </c>
      <c r="O115" s="14">
        <v>45666</v>
      </c>
      <c r="P115" t="s">
        <v>40</v>
      </c>
      <c r="Q115" t="s">
        <v>576</v>
      </c>
      <c r="R115">
        <v>918930</v>
      </c>
      <c r="S115">
        <v>100050</v>
      </c>
      <c r="T115" t="s">
        <v>42</v>
      </c>
      <c r="U115">
        <v>202.62</v>
      </c>
      <c r="V115" t="s">
        <v>61</v>
      </c>
      <c r="W115">
        <v>1159.03</v>
      </c>
      <c r="X115">
        <v>5.72</v>
      </c>
      <c r="Y115">
        <v>1159.03</v>
      </c>
      <c r="Z115">
        <v>12000</v>
      </c>
      <c r="AA115">
        <v>0</v>
      </c>
      <c r="AB115">
        <v>15</v>
      </c>
      <c r="AC115">
        <v>60</v>
      </c>
      <c r="AD115">
        <v>52.06</v>
      </c>
      <c r="AE115">
        <v>240581</v>
      </c>
      <c r="AF115" t="s">
        <v>92</v>
      </c>
      <c r="AG115">
        <v>193510</v>
      </c>
      <c r="AH115" t="s">
        <v>65</v>
      </c>
      <c r="AJ115" s="1" t="str">
        <f>VLOOKUP(Custos[[#This Row],[ds_placa]],Consultas!B:C,2,0)</f>
        <v>Truck</v>
      </c>
      <c r="AK115" t="str">
        <f>PROPER(TEXT(Custos[[#This Row],[dt_documento]],"MMMM"))</f>
        <v>Janeiro</v>
      </c>
      <c r="AL115" t="str">
        <f>TEXT(Custos[[#This Row],[dt_documento]],"AAAA")</f>
        <v>2025</v>
      </c>
    </row>
    <row r="116" spans="1:38" x14ac:dyDescent="0.25">
      <c r="A116">
        <v>1019</v>
      </c>
      <c r="B116" t="s">
        <v>88</v>
      </c>
      <c r="C116">
        <v>423</v>
      </c>
      <c r="D116" t="s">
        <v>89</v>
      </c>
      <c r="E116" t="s">
        <v>90</v>
      </c>
      <c r="F116">
        <v>2011</v>
      </c>
      <c r="G116">
        <v>100050</v>
      </c>
      <c r="H116">
        <v>1429580</v>
      </c>
      <c r="I116">
        <v>32</v>
      </c>
      <c r="J116" t="s">
        <v>37</v>
      </c>
      <c r="K116">
        <v>5</v>
      </c>
      <c r="L116" t="s">
        <v>38</v>
      </c>
      <c r="M116">
        <v>1</v>
      </c>
      <c r="N116" t="s">
        <v>58</v>
      </c>
      <c r="O116" s="14">
        <v>45670</v>
      </c>
      <c r="P116" t="s">
        <v>71</v>
      </c>
      <c r="Q116" t="s">
        <v>577</v>
      </c>
      <c r="R116">
        <v>919579</v>
      </c>
      <c r="S116">
        <v>100050</v>
      </c>
      <c r="T116" t="s">
        <v>42</v>
      </c>
      <c r="U116">
        <v>185.26</v>
      </c>
      <c r="V116" t="s">
        <v>61</v>
      </c>
      <c r="W116">
        <v>1059.76</v>
      </c>
      <c r="X116">
        <v>5.72</v>
      </c>
      <c r="Y116">
        <v>1059.76</v>
      </c>
      <c r="Z116">
        <v>12000</v>
      </c>
      <c r="AA116">
        <v>0</v>
      </c>
      <c r="AB116">
        <v>15</v>
      </c>
      <c r="AC116">
        <v>60</v>
      </c>
      <c r="AD116">
        <v>52.06</v>
      </c>
      <c r="AE116">
        <v>240581</v>
      </c>
      <c r="AF116" t="s">
        <v>92</v>
      </c>
      <c r="AG116">
        <v>235651</v>
      </c>
      <c r="AH116" t="s">
        <v>65</v>
      </c>
      <c r="AJ116" s="1" t="str">
        <f>VLOOKUP(Custos[[#This Row],[ds_placa]],Consultas!B:C,2,0)</f>
        <v>Truck</v>
      </c>
      <c r="AK116" t="str">
        <f>PROPER(TEXT(Custos[[#This Row],[dt_documento]],"MMMM"))</f>
        <v>Janeiro</v>
      </c>
      <c r="AL116" t="str">
        <f>TEXT(Custos[[#This Row],[dt_documento]],"AAAA")</f>
        <v>2025</v>
      </c>
    </row>
    <row r="117" spans="1:38" x14ac:dyDescent="0.25">
      <c r="A117">
        <v>1019</v>
      </c>
      <c r="B117" t="s">
        <v>88</v>
      </c>
      <c r="C117">
        <v>423</v>
      </c>
      <c r="D117" t="s">
        <v>89</v>
      </c>
      <c r="E117" t="s">
        <v>90</v>
      </c>
      <c r="F117">
        <v>2011</v>
      </c>
      <c r="G117">
        <v>100050</v>
      </c>
      <c r="H117">
        <v>1429625</v>
      </c>
      <c r="I117">
        <v>32</v>
      </c>
      <c r="J117" t="s">
        <v>37</v>
      </c>
      <c r="K117">
        <v>5</v>
      </c>
      <c r="L117" t="s">
        <v>38</v>
      </c>
      <c r="M117">
        <v>1</v>
      </c>
      <c r="N117" t="s">
        <v>58</v>
      </c>
      <c r="O117" s="14">
        <v>45672</v>
      </c>
      <c r="P117" t="s">
        <v>86</v>
      </c>
      <c r="Q117" t="s">
        <v>578</v>
      </c>
      <c r="R117">
        <v>920335</v>
      </c>
      <c r="S117">
        <v>100050</v>
      </c>
      <c r="T117" t="s">
        <v>42</v>
      </c>
      <c r="U117">
        <v>209.17</v>
      </c>
      <c r="V117" t="s">
        <v>61</v>
      </c>
      <c r="W117">
        <v>1196.45</v>
      </c>
      <c r="X117">
        <v>5.72</v>
      </c>
      <c r="Y117">
        <v>1196.45</v>
      </c>
      <c r="Z117">
        <v>12000</v>
      </c>
      <c r="AA117">
        <v>0</v>
      </c>
      <c r="AB117">
        <v>15</v>
      </c>
      <c r="AC117">
        <v>60</v>
      </c>
      <c r="AD117">
        <v>52.06</v>
      </c>
      <c r="AE117">
        <v>240581</v>
      </c>
      <c r="AF117" t="s">
        <v>92</v>
      </c>
      <c r="AG117">
        <v>225097</v>
      </c>
      <c r="AH117" t="s">
        <v>65</v>
      </c>
      <c r="AJ117" s="1" t="str">
        <f>VLOOKUP(Custos[[#This Row],[ds_placa]],Consultas!B:C,2,0)</f>
        <v>Truck</v>
      </c>
      <c r="AK117" t="str">
        <f>PROPER(TEXT(Custos[[#This Row],[dt_documento]],"MMMM"))</f>
        <v>Janeiro</v>
      </c>
      <c r="AL117" t="str">
        <f>TEXT(Custos[[#This Row],[dt_documento]],"AAAA")</f>
        <v>2025</v>
      </c>
    </row>
    <row r="118" spans="1:38" x14ac:dyDescent="0.25">
      <c r="A118">
        <v>1019</v>
      </c>
      <c r="B118" t="s">
        <v>88</v>
      </c>
      <c r="C118">
        <v>423</v>
      </c>
      <c r="D118" t="s">
        <v>89</v>
      </c>
      <c r="E118" t="s">
        <v>90</v>
      </c>
      <c r="F118">
        <v>2011</v>
      </c>
      <c r="G118">
        <v>100050</v>
      </c>
      <c r="H118">
        <v>1429671</v>
      </c>
      <c r="I118">
        <v>32</v>
      </c>
      <c r="J118" t="s">
        <v>37</v>
      </c>
      <c r="K118">
        <v>5</v>
      </c>
      <c r="L118" t="s">
        <v>38</v>
      </c>
      <c r="M118">
        <v>1</v>
      </c>
      <c r="N118" t="s">
        <v>58</v>
      </c>
      <c r="O118" s="14">
        <v>45673</v>
      </c>
      <c r="P118" t="s">
        <v>40</v>
      </c>
      <c r="Q118" t="s">
        <v>579</v>
      </c>
      <c r="R118">
        <v>920856</v>
      </c>
      <c r="S118">
        <v>100050</v>
      </c>
      <c r="T118" t="s">
        <v>42</v>
      </c>
      <c r="U118">
        <v>140.97999999999999</v>
      </c>
      <c r="V118" t="s">
        <v>61</v>
      </c>
      <c r="W118">
        <v>813.45</v>
      </c>
      <c r="X118">
        <v>5.77</v>
      </c>
      <c r="Y118">
        <v>813.45</v>
      </c>
      <c r="Z118">
        <v>12000</v>
      </c>
      <c r="AA118">
        <v>0</v>
      </c>
      <c r="AB118">
        <v>15</v>
      </c>
      <c r="AC118">
        <v>60</v>
      </c>
      <c r="AD118">
        <v>52.06</v>
      </c>
      <c r="AE118">
        <v>240581</v>
      </c>
      <c r="AF118" t="s">
        <v>92</v>
      </c>
      <c r="AG118">
        <v>237039</v>
      </c>
      <c r="AH118" t="s">
        <v>65</v>
      </c>
      <c r="AJ118" s="1" t="str">
        <f>VLOOKUP(Custos[[#This Row],[ds_placa]],Consultas!B:C,2,0)</f>
        <v>Truck</v>
      </c>
      <c r="AK118" t="str">
        <f>PROPER(TEXT(Custos[[#This Row],[dt_documento]],"MMMM"))</f>
        <v>Janeiro</v>
      </c>
      <c r="AL118" t="str">
        <f>TEXT(Custos[[#This Row],[dt_documento]],"AAAA")</f>
        <v>2025</v>
      </c>
    </row>
    <row r="119" spans="1:38" x14ac:dyDescent="0.25">
      <c r="A119">
        <v>1019</v>
      </c>
      <c r="B119" t="s">
        <v>88</v>
      </c>
      <c r="C119">
        <v>423</v>
      </c>
      <c r="D119" t="s">
        <v>89</v>
      </c>
      <c r="E119" t="s">
        <v>90</v>
      </c>
      <c r="F119">
        <v>2011</v>
      </c>
      <c r="G119">
        <v>100050</v>
      </c>
      <c r="H119">
        <v>1429702</v>
      </c>
      <c r="I119">
        <v>32</v>
      </c>
      <c r="J119" t="s">
        <v>37</v>
      </c>
      <c r="K119">
        <v>5</v>
      </c>
      <c r="L119" t="s">
        <v>38</v>
      </c>
      <c r="M119">
        <v>1</v>
      </c>
      <c r="N119" t="s">
        <v>58</v>
      </c>
      <c r="O119" s="14">
        <v>45675</v>
      </c>
      <c r="P119" t="s">
        <v>66</v>
      </c>
      <c r="Q119" t="s">
        <v>580</v>
      </c>
      <c r="R119">
        <v>921602</v>
      </c>
      <c r="S119">
        <v>100050</v>
      </c>
      <c r="T119" t="s">
        <v>42</v>
      </c>
      <c r="U119">
        <v>182.9</v>
      </c>
      <c r="V119" t="s">
        <v>61</v>
      </c>
      <c r="W119">
        <v>1095.99</v>
      </c>
      <c r="X119">
        <v>5.992</v>
      </c>
      <c r="Y119">
        <v>1095.99</v>
      </c>
      <c r="Z119">
        <v>12000</v>
      </c>
      <c r="AA119">
        <v>0</v>
      </c>
      <c r="AB119">
        <v>15</v>
      </c>
      <c r="AC119">
        <v>60</v>
      </c>
      <c r="AD119">
        <v>52.06</v>
      </c>
      <c r="AE119">
        <v>240581</v>
      </c>
      <c r="AF119" t="s">
        <v>92</v>
      </c>
      <c r="AG119">
        <v>326957</v>
      </c>
      <c r="AH119" t="s">
        <v>63</v>
      </c>
      <c r="AJ119" s="1" t="str">
        <f>VLOOKUP(Custos[[#This Row],[ds_placa]],Consultas!B:C,2,0)</f>
        <v>Truck</v>
      </c>
      <c r="AK119" t="str">
        <f>PROPER(TEXT(Custos[[#This Row],[dt_documento]],"MMMM"))</f>
        <v>Janeiro</v>
      </c>
      <c r="AL119" t="str">
        <f>TEXT(Custos[[#This Row],[dt_documento]],"AAAA")</f>
        <v>2025</v>
      </c>
    </row>
    <row r="120" spans="1:38" x14ac:dyDescent="0.25">
      <c r="A120">
        <v>1019</v>
      </c>
      <c r="B120" t="s">
        <v>88</v>
      </c>
      <c r="C120">
        <v>423</v>
      </c>
      <c r="D120" t="s">
        <v>89</v>
      </c>
      <c r="E120" t="s">
        <v>90</v>
      </c>
      <c r="F120">
        <v>2011</v>
      </c>
      <c r="G120">
        <v>100050</v>
      </c>
      <c r="H120">
        <v>1429799</v>
      </c>
      <c r="I120">
        <v>32</v>
      </c>
      <c r="J120" t="s">
        <v>37</v>
      </c>
      <c r="K120">
        <v>5</v>
      </c>
      <c r="L120" t="s">
        <v>38</v>
      </c>
      <c r="M120">
        <v>1</v>
      </c>
      <c r="N120" t="s">
        <v>58</v>
      </c>
      <c r="O120" s="14">
        <v>45681</v>
      </c>
      <c r="P120" t="s">
        <v>48</v>
      </c>
      <c r="Q120" t="s">
        <v>581</v>
      </c>
      <c r="R120">
        <v>922701</v>
      </c>
      <c r="S120">
        <v>100050</v>
      </c>
      <c r="T120" t="s">
        <v>42</v>
      </c>
      <c r="U120">
        <v>145.74</v>
      </c>
      <c r="V120" t="s">
        <v>61</v>
      </c>
      <c r="W120">
        <v>840.92</v>
      </c>
      <c r="X120">
        <v>5.77</v>
      </c>
      <c r="Y120">
        <v>840.92</v>
      </c>
      <c r="Z120">
        <v>12000</v>
      </c>
      <c r="AA120">
        <v>0</v>
      </c>
      <c r="AB120">
        <v>15</v>
      </c>
      <c r="AC120">
        <v>60</v>
      </c>
      <c r="AD120">
        <v>52.06</v>
      </c>
      <c r="AE120">
        <v>240581</v>
      </c>
      <c r="AF120" t="s">
        <v>92</v>
      </c>
      <c r="AG120">
        <v>111366</v>
      </c>
      <c r="AH120" t="s">
        <v>63</v>
      </c>
      <c r="AJ120" s="1" t="str">
        <f>VLOOKUP(Custos[[#This Row],[ds_placa]],Consultas!B:C,2,0)</f>
        <v>Truck</v>
      </c>
      <c r="AK120" t="str">
        <f>PROPER(TEXT(Custos[[#This Row],[dt_documento]],"MMMM"))</f>
        <v>Janeiro</v>
      </c>
      <c r="AL120" t="str">
        <f>TEXT(Custos[[#This Row],[dt_documento]],"AAAA")</f>
        <v>2025</v>
      </c>
    </row>
    <row r="121" spans="1:38" x14ac:dyDescent="0.25">
      <c r="A121">
        <v>1019</v>
      </c>
      <c r="B121" t="s">
        <v>88</v>
      </c>
      <c r="C121">
        <v>423</v>
      </c>
      <c r="D121" t="s">
        <v>89</v>
      </c>
      <c r="E121" t="s">
        <v>90</v>
      </c>
      <c r="F121">
        <v>2011</v>
      </c>
      <c r="G121">
        <v>100050</v>
      </c>
      <c r="H121">
        <v>1429800</v>
      </c>
      <c r="I121">
        <v>32</v>
      </c>
      <c r="J121" t="s">
        <v>37</v>
      </c>
      <c r="K121">
        <v>5</v>
      </c>
      <c r="L121" t="s">
        <v>38</v>
      </c>
      <c r="M121">
        <v>1</v>
      </c>
      <c r="N121" t="s">
        <v>58</v>
      </c>
      <c r="O121" s="14">
        <v>45681</v>
      </c>
      <c r="P121" t="s">
        <v>48</v>
      </c>
      <c r="Q121" t="s">
        <v>582</v>
      </c>
      <c r="R121">
        <v>922227</v>
      </c>
      <c r="S121">
        <v>100050</v>
      </c>
      <c r="T121" t="s">
        <v>42</v>
      </c>
      <c r="U121">
        <v>162.65</v>
      </c>
      <c r="V121" t="s">
        <v>61</v>
      </c>
      <c r="W121">
        <v>1031.22</v>
      </c>
      <c r="X121">
        <v>6.34</v>
      </c>
      <c r="Y121">
        <v>1031.22</v>
      </c>
      <c r="Z121">
        <v>12000</v>
      </c>
      <c r="AA121">
        <v>0</v>
      </c>
      <c r="AB121">
        <v>15</v>
      </c>
      <c r="AC121">
        <v>60</v>
      </c>
      <c r="AD121">
        <v>52.06</v>
      </c>
      <c r="AE121">
        <v>240581</v>
      </c>
      <c r="AF121" t="s">
        <v>92</v>
      </c>
      <c r="AG121">
        <v>111367</v>
      </c>
      <c r="AH121" t="s">
        <v>63</v>
      </c>
      <c r="AJ121" s="1" t="str">
        <f>VLOOKUP(Custos[[#This Row],[ds_placa]],Consultas!B:C,2,0)</f>
        <v>Truck</v>
      </c>
      <c r="AK121" t="str">
        <f>PROPER(TEXT(Custos[[#This Row],[dt_documento]],"MMMM"))</f>
        <v>Janeiro</v>
      </c>
      <c r="AL121" t="str">
        <f>TEXT(Custos[[#This Row],[dt_documento]],"AAAA")</f>
        <v>2025</v>
      </c>
    </row>
    <row r="122" spans="1:38" x14ac:dyDescent="0.25">
      <c r="A122">
        <v>1019</v>
      </c>
      <c r="B122" t="s">
        <v>88</v>
      </c>
      <c r="C122">
        <v>423</v>
      </c>
      <c r="D122" t="s">
        <v>89</v>
      </c>
      <c r="E122" t="s">
        <v>90</v>
      </c>
      <c r="F122">
        <v>2011</v>
      </c>
      <c r="G122">
        <v>100050</v>
      </c>
      <c r="H122">
        <v>1437703</v>
      </c>
      <c r="I122">
        <v>32</v>
      </c>
      <c r="J122" t="s">
        <v>37</v>
      </c>
      <c r="K122">
        <v>5</v>
      </c>
      <c r="L122" t="s">
        <v>38</v>
      </c>
      <c r="M122">
        <v>1</v>
      </c>
      <c r="N122" t="s">
        <v>58</v>
      </c>
      <c r="O122" s="14">
        <v>45689</v>
      </c>
      <c r="P122" t="s">
        <v>71</v>
      </c>
      <c r="Q122" t="s">
        <v>583</v>
      </c>
      <c r="R122">
        <v>923416</v>
      </c>
      <c r="S122">
        <v>100050</v>
      </c>
      <c r="T122" t="s">
        <v>42</v>
      </c>
      <c r="U122">
        <v>199.38</v>
      </c>
      <c r="V122" t="s">
        <v>61</v>
      </c>
      <c r="W122">
        <v>1150.43</v>
      </c>
      <c r="X122">
        <v>5.77</v>
      </c>
      <c r="Y122">
        <v>1150.43</v>
      </c>
      <c r="Z122">
        <v>12000</v>
      </c>
      <c r="AA122">
        <v>0</v>
      </c>
      <c r="AB122">
        <v>15</v>
      </c>
      <c r="AC122">
        <v>60</v>
      </c>
      <c r="AD122">
        <v>52.06</v>
      </c>
      <c r="AE122">
        <v>240581</v>
      </c>
      <c r="AF122" t="s">
        <v>92</v>
      </c>
      <c r="AG122">
        <v>111366</v>
      </c>
      <c r="AH122" t="s">
        <v>63</v>
      </c>
      <c r="AJ122" s="1" t="str">
        <f>VLOOKUP(Custos[[#This Row],[ds_placa]],Consultas!B:C,2,0)</f>
        <v>Truck</v>
      </c>
      <c r="AK122" t="str">
        <f>PROPER(TEXT(Custos[[#This Row],[dt_documento]],"MMMM"))</f>
        <v>Fevereiro</v>
      </c>
      <c r="AL122" t="str">
        <f>TEXT(Custos[[#This Row],[dt_documento]],"AAAA")</f>
        <v>2025</v>
      </c>
    </row>
    <row r="123" spans="1:38" x14ac:dyDescent="0.25">
      <c r="A123">
        <v>1019</v>
      </c>
      <c r="B123" t="s">
        <v>88</v>
      </c>
      <c r="C123">
        <v>423</v>
      </c>
      <c r="D123" t="s">
        <v>89</v>
      </c>
      <c r="E123" t="s">
        <v>90</v>
      </c>
      <c r="F123">
        <v>2011</v>
      </c>
      <c r="G123">
        <v>100050</v>
      </c>
      <c r="H123">
        <v>1437738</v>
      </c>
      <c r="I123">
        <v>32</v>
      </c>
      <c r="J123" t="s">
        <v>37</v>
      </c>
      <c r="K123">
        <v>5</v>
      </c>
      <c r="L123" t="s">
        <v>38</v>
      </c>
      <c r="M123">
        <v>1</v>
      </c>
      <c r="N123" t="s">
        <v>58</v>
      </c>
      <c r="O123" s="14">
        <v>45689</v>
      </c>
      <c r="P123" t="s">
        <v>86</v>
      </c>
      <c r="Q123" t="s">
        <v>584</v>
      </c>
      <c r="R123">
        <v>924399</v>
      </c>
      <c r="S123">
        <v>100050</v>
      </c>
      <c r="T123" t="s">
        <v>42</v>
      </c>
      <c r="U123">
        <v>211.16</v>
      </c>
      <c r="V123" t="s">
        <v>61</v>
      </c>
      <c r="W123">
        <v>1218.4100000000001</v>
      </c>
      <c r="X123">
        <v>5.77</v>
      </c>
      <c r="Y123">
        <v>1218.4100000000001</v>
      </c>
      <c r="Z123">
        <v>12000</v>
      </c>
      <c r="AA123">
        <v>0</v>
      </c>
      <c r="AB123">
        <v>15</v>
      </c>
      <c r="AC123">
        <v>60</v>
      </c>
      <c r="AD123">
        <v>52.06</v>
      </c>
      <c r="AE123">
        <v>240581</v>
      </c>
      <c r="AF123" t="s">
        <v>92</v>
      </c>
      <c r="AG123">
        <v>155747</v>
      </c>
      <c r="AH123" t="s">
        <v>63</v>
      </c>
      <c r="AJ123" s="1" t="str">
        <f>VLOOKUP(Custos[[#This Row],[ds_placa]],Consultas!B:C,2,0)</f>
        <v>Truck</v>
      </c>
      <c r="AK123" t="str">
        <f>PROPER(TEXT(Custos[[#This Row],[dt_documento]],"MMMM"))</f>
        <v>Fevereiro</v>
      </c>
      <c r="AL123" t="str">
        <f>TEXT(Custos[[#This Row],[dt_documento]],"AAAA")</f>
        <v>2025</v>
      </c>
    </row>
    <row r="124" spans="1:38" x14ac:dyDescent="0.25">
      <c r="A124">
        <v>1019</v>
      </c>
      <c r="B124" t="s">
        <v>88</v>
      </c>
      <c r="C124">
        <v>423</v>
      </c>
      <c r="D124" t="s">
        <v>89</v>
      </c>
      <c r="E124" t="s">
        <v>90</v>
      </c>
      <c r="F124">
        <v>2011</v>
      </c>
      <c r="G124">
        <v>100050</v>
      </c>
      <c r="H124">
        <v>1437808</v>
      </c>
      <c r="I124">
        <v>32</v>
      </c>
      <c r="J124" t="s">
        <v>37</v>
      </c>
      <c r="K124">
        <v>5</v>
      </c>
      <c r="L124" t="s">
        <v>38</v>
      </c>
      <c r="M124">
        <v>1</v>
      </c>
      <c r="N124" t="s">
        <v>58</v>
      </c>
      <c r="O124" s="14">
        <v>45688</v>
      </c>
      <c r="P124" t="s">
        <v>48</v>
      </c>
      <c r="Q124" t="s">
        <v>585</v>
      </c>
      <c r="R124">
        <v>924941</v>
      </c>
      <c r="S124">
        <v>100050</v>
      </c>
      <c r="T124" t="s">
        <v>42</v>
      </c>
      <c r="U124">
        <v>160.84</v>
      </c>
      <c r="V124" t="s">
        <v>61</v>
      </c>
      <c r="W124">
        <v>928.04</v>
      </c>
      <c r="X124">
        <v>5.77</v>
      </c>
      <c r="Y124">
        <v>928.04</v>
      </c>
      <c r="Z124">
        <v>12000</v>
      </c>
      <c r="AA124">
        <v>0</v>
      </c>
      <c r="AB124">
        <v>15</v>
      </c>
      <c r="AC124">
        <v>60</v>
      </c>
      <c r="AD124">
        <v>52.06</v>
      </c>
      <c r="AE124">
        <v>240581</v>
      </c>
      <c r="AF124" t="s">
        <v>92</v>
      </c>
      <c r="AG124">
        <v>207410</v>
      </c>
      <c r="AH124" t="s">
        <v>65</v>
      </c>
      <c r="AJ124" s="1" t="str">
        <f>VLOOKUP(Custos[[#This Row],[ds_placa]],Consultas!B:C,2,0)</f>
        <v>Truck</v>
      </c>
      <c r="AK124" t="str">
        <f>PROPER(TEXT(Custos[[#This Row],[dt_documento]],"MMMM"))</f>
        <v>Janeiro</v>
      </c>
      <c r="AL124" t="str">
        <f>TEXT(Custos[[#This Row],[dt_documento]],"AAAA")</f>
        <v>2025</v>
      </c>
    </row>
    <row r="125" spans="1:38" x14ac:dyDescent="0.25">
      <c r="A125">
        <v>1019</v>
      </c>
      <c r="B125" t="s">
        <v>88</v>
      </c>
      <c r="C125">
        <v>423</v>
      </c>
      <c r="D125" t="s">
        <v>89</v>
      </c>
      <c r="E125" t="s">
        <v>90</v>
      </c>
      <c r="F125">
        <v>2011</v>
      </c>
      <c r="G125">
        <v>100050</v>
      </c>
      <c r="H125">
        <v>1437827</v>
      </c>
      <c r="I125">
        <v>32</v>
      </c>
      <c r="J125" t="s">
        <v>37</v>
      </c>
      <c r="K125">
        <v>5</v>
      </c>
      <c r="L125" t="s">
        <v>38</v>
      </c>
      <c r="M125">
        <v>1</v>
      </c>
      <c r="N125" t="s">
        <v>58</v>
      </c>
      <c r="O125" s="14">
        <v>45692</v>
      </c>
      <c r="P125" t="s">
        <v>59</v>
      </c>
      <c r="Q125" t="s">
        <v>586</v>
      </c>
      <c r="R125">
        <v>925728</v>
      </c>
      <c r="S125">
        <v>100050</v>
      </c>
      <c r="T125" t="s">
        <v>42</v>
      </c>
      <c r="U125">
        <v>190.03</v>
      </c>
      <c r="V125" t="s">
        <v>61</v>
      </c>
      <c r="W125">
        <v>1157.28</v>
      </c>
      <c r="X125">
        <v>6.09</v>
      </c>
      <c r="Y125">
        <v>1157.28</v>
      </c>
      <c r="Z125">
        <v>12000</v>
      </c>
      <c r="AA125">
        <v>0</v>
      </c>
      <c r="AB125">
        <v>15</v>
      </c>
      <c r="AC125">
        <v>60</v>
      </c>
      <c r="AD125">
        <v>52.06</v>
      </c>
      <c r="AE125">
        <v>240581</v>
      </c>
      <c r="AF125" t="s">
        <v>92</v>
      </c>
      <c r="AG125">
        <v>237039</v>
      </c>
      <c r="AH125" t="s">
        <v>65</v>
      </c>
      <c r="AJ125" s="1" t="str">
        <f>VLOOKUP(Custos[[#This Row],[ds_placa]],Consultas!B:C,2,0)</f>
        <v>Truck</v>
      </c>
      <c r="AK125" t="str">
        <f>PROPER(TEXT(Custos[[#This Row],[dt_documento]],"MMMM"))</f>
        <v>Fevereiro</v>
      </c>
      <c r="AL125" t="str">
        <f>TEXT(Custos[[#This Row],[dt_documento]],"AAAA")</f>
        <v>2025</v>
      </c>
    </row>
    <row r="126" spans="1:38" x14ac:dyDescent="0.25">
      <c r="A126">
        <v>1019</v>
      </c>
      <c r="B126" t="s">
        <v>88</v>
      </c>
      <c r="C126">
        <v>423</v>
      </c>
      <c r="D126" t="s">
        <v>89</v>
      </c>
      <c r="E126" t="s">
        <v>90</v>
      </c>
      <c r="F126">
        <v>2011</v>
      </c>
      <c r="G126">
        <v>100050</v>
      </c>
      <c r="H126">
        <v>1437880</v>
      </c>
      <c r="I126">
        <v>32</v>
      </c>
      <c r="J126" t="s">
        <v>37</v>
      </c>
      <c r="K126">
        <v>5</v>
      </c>
      <c r="L126" t="s">
        <v>38</v>
      </c>
      <c r="M126">
        <v>1</v>
      </c>
      <c r="N126" t="s">
        <v>58</v>
      </c>
      <c r="O126" s="14">
        <v>45693</v>
      </c>
      <c r="P126" t="s">
        <v>86</v>
      </c>
      <c r="Q126" t="s">
        <v>587</v>
      </c>
      <c r="R126">
        <v>926252</v>
      </c>
      <c r="S126">
        <v>100050</v>
      </c>
      <c r="T126" t="s">
        <v>42</v>
      </c>
      <c r="U126">
        <v>124.67</v>
      </c>
      <c r="V126" t="s">
        <v>61</v>
      </c>
      <c r="W126">
        <v>830.3</v>
      </c>
      <c r="X126">
        <v>6.66</v>
      </c>
      <c r="Y126">
        <v>830.3</v>
      </c>
      <c r="Z126">
        <v>12000</v>
      </c>
      <c r="AA126">
        <v>0</v>
      </c>
      <c r="AB126">
        <v>15</v>
      </c>
      <c r="AC126">
        <v>60</v>
      </c>
      <c r="AD126">
        <v>52.06</v>
      </c>
      <c r="AE126">
        <v>240581</v>
      </c>
      <c r="AF126" t="s">
        <v>92</v>
      </c>
      <c r="AG126">
        <v>111366</v>
      </c>
      <c r="AH126" t="s">
        <v>63</v>
      </c>
      <c r="AJ126" s="1" t="str">
        <f>VLOOKUP(Custos[[#This Row],[ds_placa]],Consultas!B:C,2,0)</f>
        <v>Truck</v>
      </c>
      <c r="AK126" t="str">
        <f>PROPER(TEXT(Custos[[#This Row],[dt_documento]],"MMMM"))</f>
        <v>Fevereiro</v>
      </c>
      <c r="AL126" t="str">
        <f>TEXT(Custos[[#This Row],[dt_documento]],"AAAA")</f>
        <v>2025</v>
      </c>
    </row>
    <row r="127" spans="1:38" x14ac:dyDescent="0.25">
      <c r="A127">
        <v>1019</v>
      </c>
      <c r="B127" t="s">
        <v>88</v>
      </c>
      <c r="C127">
        <v>423</v>
      </c>
      <c r="D127" t="s">
        <v>89</v>
      </c>
      <c r="E127" t="s">
        <v>90</v>
      </c>
      <c r="F127">
        <v>2011</v>
      </c>
      <c r="G127">
        <v>100050</v>
      </c>
      <c r="H127">
        <v>1437918</v>
      </c>
      <c r="I127">
        <v>32</v>
      </c>
      <c r="J127" t="s">
        <v>37</v>
      </c>
      <c r="K127">
        <v>5</v>
      </c>
      <c r="L127" t="s">
        <v>38</v>
      </c>
      <c r="M127">
        <v>1</v>
      </c>
      <c r="N127" t="s">
        <v>58</v>
      </c>
      <c r="O127" s="14">
        <v>45695</v>
      </c>
      <c r="P127" t="s">
        <v>48</v>
      </c>
      <c r="Q127" t="s">
        <v>588</v>
      </c>
      <c r="R127">
        <v>927032</v>
      </c>
      <c r="S127">
        <v>100050</v>
      </c>
      <c r="T127" t="s">
        <v>42</v>
      </c>
      <c r="U127">
        <v>207.36</v>
      </c>
      <c r="V127" t="s">
        <v>61</v>
      </c>
      <c r="W127">
        <v>1262.83</v>
      </c>
      <c r="X127">
        <v>6.09</v>
      </c>
      <c r="Y127">
        <v>1262.83</v>
      </c>
      <c r="Z127">
        <v>12000</v>
      </c>
      <c r="AA127">
        <v>0</v>
      </c>
      <c r="AB127">
        <v>15</v>
      </c>
      <c r="AC127">
        <v>60</v>
      </c>
      <c r="AD127">
        <v>52.06</v>
      </c>
      <c r="AE127">
        <v>240581</v>
      </c>
      <c r="AF127" t="s">
        <v>92</v>
      </c>
      <c r="AG127">
        <v>111366</v>
      </c>
      <c r="AH127" t="s">
        <v>63</v>
      </c>
      <c r="AJ127" s="1" t="str">
        <f>VLOOKUP(Custos[[#This Row],[ds_placa]],Consultas!B:C,2,0)</f>
        <v>Truck</v>
      </c>
      <c r="AK127" t="str">
        <f>PROPER(TEXT(Custos[[#This Row],[dt_documento]],"MMMM"))</f>
        <v>Fevereiro</v>
      </c>
      <c r="AL127" t="str">
        <f>TEXT(Custos[[#This Row],[dt_documento]],"AAAA")</f>
        <v>2025</v>
      </c>
    </row>
    <row r="128" spans="1:38" x14ac:dyDescent="0.25">
      <c r="A128">
        <v>1019</v>
      </c>
      <c r="B128" t="s">
        <v>88</v>
      </c>
      <c r="C128">
        <v>423</v>
      </c>
      <c r="D128" t="s">
        <v>89</v>
      </c>
      <c r="E128" t="s">
        <v>90</v>
      </c>
      <c r="F128">
        <v>2011</v>
      </c>
      <c r="G128">
        <v>100050</v>
      </c>
      <c r="H128">
        <v>1438229</v>
      </c>
      <c r="I128">
        <v>32</v>
      </c>
      <c r="J128" t="s">
        <v>37</v>
      </c>
      <c r="K128">
        <v>5</v>
      </c>
      <c r="L128" t="s">
        <v>38</v>
      </c>
      <c r="M128">
        <v>1</v>
      </c>
      <c r="N128" t="s">
        <v>58</v>
      </c>
      <c r="O128" s="14">
        <v>45699</v>
      </c>
      <c r="P128" t="s">
        <v>59</v>
      </c>
      <c r="Q128" t="s">
        <v>589</v>
      </c>
      <c r="R128">
        <v>927706</v>
      </c>
      <c r="S128">
        <v>100050</v>
      </c>
      <c r="T128" t="s">
        <v>42</v>
      </c>
      <c r="U128">
        <v>201</v>
      </c>
      <c r="V128" t="s">
        <v>61</v>
      </c>
      <c r="W128">
        <v>1224.0899999999999</v>
      </c>
      <c r="X128">
        <v>6.09</v>
      </c>
      <c r="Y128">
        <v>1224.0899999999999</v>
      </c>
      <c r="Z128">
        <v>12000</v>
      </c>
      <c r="AA128">
        <v>0</v>
      </c>
      <c r="AB128">
        <v>15</v>
      </c>
      <c r="AC128">
        <v>60</v>
      </c>
      <c r="AD128">
        <v>52.06</v>
      </c>
      <c r="AE128">
        <v>240581</v>
      </c>
      <c r="AF128" t="s">
        <v>92</v>
      </c>
      <c r="AG128">
        <v>357072</v>
      </c>
      <c r="AH128" t="s">
        <v>63</v>
      </c>
      <c r="AJ128" s="1" t="str">
        <f>VLOOKUP(Custos[[#This Row],[ds_placa]],Consultas!B:C,2,0)</f>
        <v>Truck</v>
      </c>
      <c r="AK128" t="str">
        <f>PROPER(TEXT(Custos[[#This Row],[dt_documento]],"MMMM"))</f>
        <v>Fevereiro</v>
      </c>
      <c r="AL128" t="str">
        <f>TEXT(Custos[[#This Row],[dt_documento]],"AAAA")</f>
        <v>2025</v>
      </c>
    </row>
    <row r="129" spans="1:38" x14ac:dyDescent="0.25">
      <c r="A129">
        <v>1019</v>
      </c>
      <c r="B129" t="s">
        <v>88</v>
      </c>
      <c r="C129">
        <v>423</v>
      </c>
      <c r="D129" t="s">
        <v>89</v>
      </c>
      <c r="E129" t="s">
        <v>90</v>
      </c>
      <c r="F129">
        <v>2011</v>
      </c>
      <c r="G129">
        <v>100050</v>
      </c>
      <c r="H129">
        <v>1438236</v>
      </c>
      <c r="I129">
        <v>32</v>
      </c>
      <c r="J129" t="s">
        <v>37</v>
      </c>
      <c r="K129">
        <v>5</v>
      </c>
      <c r="L129" t="s">
        <v>38</v>
      </c>
      <c r="M129">
        <v>1</v>
      </c>
      <c r="N129" t="s">
        <v>58</v>
      </c>
      <c r="O129" s="14">
        <v>45700</v>
      </c>
      <c r="P129" t="s">
        <v>86</v>
      </c>
      <c r="Q129" t="s">
        <v>590</v>
      </c>
      <c r="R129">
        <v>928298</v>
      </c>
      <c r="S129">
        <v>100050</v>
      </c>
      <c r="T129" t="s">
        <v>42</v>
      </c>
      <c r="U129">
        <v>176.24</v>
      </c>
      <c r="V129" t="s">
        <v>61</v>
      </c>
      <c r="W129">
        <v>1073.3</v>
      </c>
      <c r="X129">
        <v>6.09</v>
      </c>
      <c r="Y129">
        <v>1073.3</v>
      </c>
      <c r="Z129">
        <v>12000</v>
      </c>
      <c r="AA129">
        <v>0</v>
      </c>
      <c r="AB129">
        <v>15</v>
      </c>
      <c r="AC129">
        <v>60</v>
      </c>
      <c r="AD129">
        <v>52.06</v>
      </c>
      <c r="AE129">
        <v>240581</v>
      </c>
      <c r="AF129" t="s">
        <v>92</v>
      </c>
      <c r="AG129">
        <v>52174</v>
      </c>
      <c r="AH129" t="s">
        <v>65</v>
      </c>
      <c r="AJ129" s="1" t="str">
        <f>VLOOKUP(Custos[[#This Row],[ds_placa]],Consultas!B:C,2,0)</f>
        <v>Truck</v>
      </c>
      <c r="AK129" t="str">
        <f>PROPER(TEXT(Custos[[#This Row],[dt_documento]],"MMMM"))</f>
        <v>Fevereiro</v>
      </c>
      <c r="AL129" t="str">
        <f>TEXT(Custos[[#This Row],[dt_documento]],"AAAA")</f>
        <v>2025</v>
      </c>
    </row>
    <row r="130" spans="1:38" x14ac:dyDescent="0.25">
      <c r="A130">
        <v>1019</v>
      </c>
      <c r="B130" t="s">
        <v>88</v>
      </c>
      <c r="C130">
        <v>423</v>
      </c>
      <c r="D130" t="s">
        <v>89</v>
      </c>
      <c r="E130" t="s">
        <v>90</v>
      </c>
      <c r="F130">
        <v>2011</v>
      </c>
      <c r="G130">
        <v>100050</v>
      </c>
      <c r="H130">
        <v>1438268</v>
      </c>
      <c r="I130">
        <v>32</v>
      </c>
      <c r="J130" t="s">
        <v>37</v>
      </c>
      <c r="K130">
        <v>5</v>
      </c>
      <c r="L130" t="s">
        <v>38</v>
      </c>
      <c r="M130">
        <v>1</v>
      </c>
      <c r="N130" t="s">
        <v>58</v>
      </c>
      <c r="O130" s="14">
        <v>45701</v>
      </c>
      <c r="P130" t="s">
        <v>40</v>
      </c>
      <c r="Q130" t="s">
        <v>591</v>
      </c>
      <c r="R130">
        <v>929357</v>
      </c>
      <c r="S130">
        <v>100050</v>
      </c>
      <c r="T130" t="s">
        <v>42</v>
      </c>
      <c r="U130">
        <v>179.84</v>
      </c>
      <c r="V130" t="s">
        <v>61</v>
      </c>
      <c r="W130">
        <v>1095.23</v>
      </c>
      <c r="X130">
        <v>6.09</v>
      </c>
      <c r="Y130">
        <v>1095.23</v>
      </c>
      <c r="Z130">
        <v>12000</v>
      </c>
      <c r="AA130">
        <v>0</v>
      </c>
      <c r="AB130">
        <v>15</v>
      </c>
      <c r="AC130">
        <v>60</v>
      </c>
      <c r="AD130">
        <v>52.06</v>
      </c>
      <c r="AE130">
        <v>240581</v>
      </c>
      <c r="AF130" t="s">
        <v>92</v>
      </c>
      <c r="AG130">
        <v>111366</v>
      </c>
      <c r="AH130" t="s">
        <v>63</v>
      </c>
      <c r="AJ130" s="1" t="str">
        <f>VLOOKUP(Custos[[#This Row],[ds_placa]],Consultas!B:C,2,0)</f>
        <v>Truck</v>
      </c>
      <c r="AK130" t="str">
        <f>PROPER(TEXT(Custos[[#This Row],[dt_documento]],"MMMM"))</f>
        <v>Fevereiro</v>
      </c>
      <c r="AL130" t="str">
        <f>TEXT(Custos[[#This Row],[dt_documento]],"AAAA")</f>
        <v>2025</v>
      </c>
    </row>
    <row r="131" spans="1:38" x14ac:dyDescent="0.25">
      <c r="A131">
        <v>1019</v>
      </c>
      <c r="B131" t="s">
        <v>88</v>
      </c>
      <c r="C131">
        <v>423</v>
      </c>
      <c r="D131" t="s">
        <v>89</v>
      </c>
      <c r="E131" t="s">
        <v>90</v>
      </c>
      <c r="F131">
        <v>2011</v>
      </c>
      <c r="G131">
        <v>100050</v>
      </c>
      <c r="H131">
        <v>1438269</v>
      </c>
      <c r="I131">
        <v>32</v>
      </c>
      <c r="J131" t="s">
        <v>37</v>
      </c>
      <c r="K131">
        <v>5</v>
      </c>
      <c r="L131" t="s">
        <v>38</v>
      </c>
      <c r="M131">
        <v>1</v>
      </c>
      <c r="N131" t="s">
        <v>58</v>
      </c>
      <c r="O131" s="14">
        <v>45701</v>
      </c>
      <c r="P131" t="s">
        <v>40</v>
      </c>
      <c r="Q131" t="s">
        <v>592</v>
      </c>
      <c r="R131">
        <v>928626</v>
      </c>
      <c r="S131">
        <v>100050</v>
      </c>
      <c r="T131" t="s">
        <v>42</v>
      </c>
      <c r="U131">
        <v>89.35</v>
      </c>
      <c r="V131" t="s">
        <v>61</v>
      </c>
      <c r="W131">
        <v>544.11</v>
      </c>
      <c r="X131">
        <v>6.09</v>
      </c>
      <c r="Y131">
        <v>544.11</v>
      </c>
      <c r="Z131">
        <v>12000</v>
      </c>
      <c r="AA131">
        <v>0</v>
      </c>
      <c r="AB131">
        <v>15</v>
      </c>
      <c r="AC131">
        <v>60</v>
      </c>
      <c r="AD131">
        <v>52.06</v>
      </c>
      <c r="AE131">
        <v>240581</v>
      </c>
      <c r="AF131" t="s">
        <v>92</v>
      </c>
      <c r="AG131">
        <v>111367</v>
      </c>
      <c r="AH131" t="s">
        <v>63</v>
      </c>
      <c r="AJ131" s="1" t="str">
        <f>VLOOKUP(Custos[[#This Row],[ds_placa]],Consultas!B:C,2,0)</f>
        <v>Truck</v>
      </c>
      <c r="AK131" t="str">
        <f>PROPER(TEXT(Custos[[#This Row],[dt_documento]],"MMMM"))</f>
        <v>Fevereiro</v>
      </c>
      <c r="AL131" t="str">
        <f>TEXT(Custos[[#This Row],[dt_documento]],"AAAA")</f>
        <v>2025</v>
      </c>
    </row>
    <row r="132" spans="1:38" x14ac:dyDescent="0.25">
      <c r="A132">
        <v>1019</v>
      </c>
      <c r="B132" t="s">
        <v>88</v>
      </c>
      <c r="C132">
        <v>423</v>
      </c>
      <c r="D132" t="s">
        <v>89</v>
      </c>
      <c r="E132" t="s">
        <v>90</v>
      </c>
      <c r="F132">
        <v>2011</v>
      </c>
      <c r="G132">
        <v>100050</v>
      </c>
      <c r="H132">
        <v>1438377</v>
      </c>
      <c r="I132">
        <v>32</v>
      </c>
      <c r="J132" t="s">
        <v>37</v>
      </c>
      <c r="K132">
        <v>5</v>
      </c>
      <c r="L132" t="s">
        <v>38</v>
      </c>
      <c r="M132">
        <v>1</v>
      </c>
      <c r="N132" t="s">
        <v>58</v>
      </c>
      <c r="O132" s="14">
        <v>45706</v>
      </c>
      <c r="P132" t="s">
        <v>59</v>
      </c>
      <c r="Q132" t="s">
        <v>593</v>
      </c>
      <c r="R132">
        <v>930003</v>
      </c>
      <c r="S132">
        <v>100050</v>
      </c>
      <c r="T132" t="s">
        <v>42</v>
      </c>
      <c r="U132">
        <v>201.93</v>
      </c>
      <c r="V132" t="s">
        <v>61</v>
      </c>
      <c r="W132">
        <v>1229.72</v>
      </c>
      <c r="X132">
        <v>6.09</v>
      </c>
      <c r="Y132">
        <v>1229.72</v>
      </c>
      <c r="Z132">
        <v>12000</v>
      </c>
      <c r="AA132">
        <v>0</v>
      </c>
      <c r="AB132">
        <v>15</v>
      </c>
      <c r="AC132">
        <v>60</v>
      </c>
      <c r="AD132">
        <v>52.06</v>
      </c>
      <c r="AE132">
        <v>240581</v>
      </c>
      <c r="AF132" t="s">
        <v>92</v>
      </c>
      <c r="AG132">
        <v>207410</v>
      </c>
      <c r="AH132" t="s">
        <v>65</v>
      </c>
      <c r="AJ132" s="1" t="str">
        <f>VLOOKUP(Custos[[#This Row],[ds_placa]],Consultas!B:C,2,0)</f>
        <v>Truck</v>
      </c>
      <c r="AK132" t="str">
        <f>PROPER(TEXT(Custos[[#This Row],[dt_documento]],"MMMM"))</f>
        <v>Fevereiro</v>
      </c>
      <c r="AL132" t="str">
        <f>TEXT(Custos[[#This Row],[dt_documento]],"AAAA")</f>
        <v>2025</v>
      </c>
    </row>
    <row r="133" spans="1:38" x14ac:dyDescent="0.25">
      <c r="A133">
        <v>1019</v>
      </c>
      <c r="B133" t="s">
        <v>88</v>
      </c>
      <c r="C133">
        <v>423</v>
      </c>
      <c r="D133" t="s">
        <v>89</v>
      </c>
      <c r="E133" t="s">
        <v>90</v>
      </c>
      <c r="F133">
        <v>2011</v>
      </c>
      <c r="G133">
        <v>100050</v>
      </c>
      <c r="H133">
        <v>1438384</v>
      </c>
      <c r="I133">
        <v>32</v>
      </c>
      <c r="J133" t="s">
        <v>37</v>
      </c>
      <c r="K133">
        <v>5</v>
      </c>
      <c r="L133" t="s">
        <v>38</v>
      </c>
      <c r="M133">
        <v>1</v>
      </c>
      <c r="N133" t="s">
        <v>58</v>
      </c>
      <c r="O133" s="14">
        <v>45707</v>
      </c>
      <c r="P133" t="s">
        <v>86</v>
      </c>
      <c r="Q133" t="s">
        <v>594</v>
      </c>
      <c r="R133">
        <v>930541</v>
      </c>
      <c r="S133">
        <v>100050</v>
      </c>
      <c r="T133" t="s">
        <v>42</v>
      </c>
      <c r="U133">
        <v>161.09</v>
      </c>
      <c r="V133" t="s">
        <v>61</v>
      </c>
      <c r="W133">
        <v>981.04</v>
      </c>
      <c r="X133">
        <v>6.09</v>
      </c>
      <c r="Y133">
        <v>981.04</v>
      </c>
      <c r="Z133">
        <v>12000</v>
      </c>
      <c r="AA133">
        <v>0</v>
      </c>
      <c r="AB133">
        <v>15</v>
      </c>
      <c r="AC133">
        <v>60</v>
      </c>
      <c r="AD133">
        <v>52.06</v>
      </c>
      <c r="AE133">
        <v>240581</v>
      </c>
      <c r="AF133" t="s">
        <v>92</v>
      </c>
      <c r="AG133">
        <v>237039</v>
      </c>
      <c r="AH133" t="s">
        <v>65</v>
      </c>
      <c r="AJ133" s="1" t="str">
        <f>VLOOKUP(Custos[[#This Row],[ds_placa]],Consultas!B:C,2,0)</f>
        <v>Truck</v>
      </c>
      <c r="AK133" t="str">
        <f>PROPER(TEXT(Custos[[#This Row],[dt_documento]],"MMMM"))</f>
        <v>Fevereiro</v>
      </c>
      <c r="AL133" t="str">
        <f>TEXT(Custos[[#This Row],[dt_documento]],"AAAA")</f>
        <v>2025</v>
      </c>
    </row>
    <row r="134" spans="1:38" x14ac:dyDescent="0.25">
      <c r="A134">
        <v>1019</v>
      </c>
      <c r="B134" t="s">
        <v>88</v>
      </c>
      <c r="C134">
        <v>423</v>
      </c>
      <c r="D134" t="s">
        <v>89</v>
      </c>
      <c r="E134" t="s">
        <v>90</v>
      </c>
      <c r="F134">
        <v>2011</v>
      </c>
      <c r="G134">
        <v>100050</v>
      </c>
      <c r="H134">
        <v>1441659</v>
      </c>
      <c r="I134">
        <v>32</v>
      </c>
      <c r="J134" t="s">
        <v>37</v>
      </c>
      <c r="K134">
        <v>5</v>
      </c>
      <c r="L134" t="s">
        <v>38</v>
      </c>
      <c r="M134">
        <v>1</v>
      </c>
      <c r="N134" t="s">
        <v>58</v>
      </c>
      <c r="O134" s="14">
        <v>45717</v>
      </c>
      <c r="P134" t="s">
        <v>59</v>
      </c>
      <c r="Q134" t="s">
        <v>595</v>
      </c>
      <c r="R134">
        <v>931248</v>
      </c>
      <c r="S134">
        <v>100050</v>
      </c>
      <c r="T134" t="s">
        <v>42</v>
      </c>
      <c r="U134">
        <v>204.42</v>
      </c>
      <c r="V134" t="s">
        <v>61</v>
      </c>
      <c r="W134">
        <v>1347.06</v>
      </c>
      <c r="X134">
        <v>6.59</v>
      </c>
      <c r="Y134">
        <v>1347.06</v>
      </c>
      <c r="Z134">
        <v>12000</v>
      </c>
      <c r="AA134">
        <v>0</v>
      </c>
      <c r="AB134">
        <v>15</v>
      </c>
      <c r="AC134">
        <v>60</v>
      </c>
      <c r="AD134">
        <v>52.06</v>
      </c>
      <c r="AE134">
        <v>240581</v>
      </c>
      <c r="AF134" t="s">
        <v>92</v>
      </c>
      <c r="AG134">
        <v>186568</v>
      </c>
      <c r="AH134" t="s">
        <v>65</v>
      </c>
      <c r="AJ134" s="1" t="str">
        <f>VLOOKUP(Custos[[#This Row],[ds_placa]],Consultas!B:C,2,0)</f>
        <v>Truck</v>
      </c>
      <c r="AK134" t="str">
        <f>PROPER(TEXT(Custos[[#This Row],[dt_documento]],"MMMM"))</f>
        <v>Março</v>
      </c>
      <c r="AL134" t="str">
        <f>TEXT(Custos[[#This Row],[dt_documento]],"AAAA")</f>
        <v>2025</v>
      </c>
    </row>
    <row r="135" spans="1:38" x14ac:dyDescent="0.25">
      <c r="A135">
        <v>1019</v>
      </c>
      <c r="B135" t="s">
        <v>88</v>
      </c>
      <c r="C135">
        <v>423</v>
      </c>
      <c r="D135" t="s">
        <v>89</v>
      </c>
      <c r="E135" t="s">
        <v>90</v>
      </c>
      <c r="F135">
        <v>2011</v>
      </c>
      <c r="G135">
        <v>100050</v>
      </c>
      <c r="H135">
        <v>1441667</v>
      </c>
      <c r="I135">
        <v>32</v>
      </c>
      <c r="J135" t="s">
        <v>37</v>
      </c>
      <c r="K135">
        <v>5</v>
      </c>
      <c r="L135" t="s">
        <v>38</v>
      </c>
      <c r="M135">
        <v>1</v>
      </c>
      <c r="N135" t="s">
        <v>58</v>
      </c>
      <c r="O135" s="14">
        <v>45717</v>
      </c>
      <c r="P135" t="s">
        <v>86</v>
      </c>
      <c r="Q135" t="s">
        <v>596</v>
      </c>
      <c r="R135">
        <v>932047</v>
      </c>
      <c r="S135">
        <v>100050</v>
      </c>
      <c r="T135" t="s">
        <v>42</v>
      </c>
      <c r="U135">
        <v>229.16</v>
      </c>
      <c r="V135" t="s">
        <v>61</v>
      </c>
      <c r="W135">
        <v>1395.59</v>
      </c>
      <c r="X135">
        <v>6.09</v>
      </c>
      <c r="Y135">
        <v>1395.59</v>
      </c>
      <c r="Z135">
        <v>12000</v>
      </c>
      <c r="AA135">
        <v>0</v>
      </c>
      <c r="AB135">
        <v>15</v>
      </c>
      <c r="AC135">
        <v>60</v>
      </c>
      <c r="AD135">
        <v>52.06</v>
      </c>
      <c r="AE135">
        <v>240581</v>
      </c>
      <c r="AF135" t="s">
        <v>92</v>
      </c>
      <c r="AG135">
        <v>36015</v>
      </c>
      <c r="AH135" t="s">
        <v>65</v>
      </c>
      <c r="AJ135" s="1" t="str">
        <f>VLOOKUP(Custos[[#This Row],[ds_placa]],Consultas!B:C,2,0)</f>
        <v>Truck</v>
      </c>
      <c r="AK135" t="str">
        <f>PROPER(TEXT(Custos[[#This Row],[dt_documento]],"MMMM"))</f>
        <v>Março</v>
      </c>
      <c r="AL135" t="str">
        <f>TEXT(Custos[[#This Row],[dt_documento]],"AAAA")</f>
        <v>2025</v>
      </c>
    </row>
    <row r="136" spans="1:38" x14ac:dyDescent="0.25">
      <c r="A136">
        <v>1019</v>
      </c>
      <c r="B136" t="s">
        <v>88</v>
      </c>
      <c r="C136">
        <v>423</v>
      </c>
      <c r="D136" t="s">
        <v>89</v>
      </c>
      <c r="E136" t="s">
        <v>90</v>
      </c>
      <c r="F136">
        <v>2011</v>
      </c>
      <c r="G136">
        <v>100050</v>
      </c>
      <c r="H136">
        <v>1441740</v>
      </c>
      <c r="I136">
        <v>32</v>
      </c>
      <c r="J136" t="s">
        <v>37</v>
      </c>
      <c r="K136">
        <v>5</v>
      </c>
      <c r="L136" t="s">
        <v>38</v>
      </c>
      <c r="M136">
        <v>1</v>
      </c>
      <c r="N136" t="s">
        <v>58</v>
      </c>
      <c r="O136" s="14">
        <v>45717</v>
      </c>
      <c r="P136" t="s">
        <v>66</v>
      </c>
      <c r="Q136" t="s">
        <v>597</v>
      </c>
      <c r="R136">
        <v>932628</v>
      </c>
      <c r="S136">
        <v>100050</v>
      </c>
      <c r="T136" t="s">
        <v>42</v>
      </c>
      <c r="U136">
        <v>196.77</v>
      </c>
      <c r="V136" t="s">
        <v>61</v>
      </c>
      <c r="W136">
        <v>1198.3399999999999</v>
      </c>
      <c r="X136">
        <v>6.09</v>
      </c>
      <c r="Y136">
        <v>1198.3399999999999</v>
      </c>
      <c r="Z136">
        <v>12000</v>
      </c>
      <c r="AA136">
        <v>0</v>
      </c>
      <c r="AB136">
        <v>15</v>
      </c>
      <c r="AC136">
        <v>60</v>
      </c>
      <c r="AD136">
        <v>52.06</v>
      </c>
      <c r="AE136">
        <v>240581</v>
      </c>
      <c r="AF136" t="s">
        <v>92</v>
      </c>
      <c r="AG136">
        <v>111367</v>
      </c>
      <c r="AH136" t="s">
        <v>63</v>
      </c>
      <c r="AJ136" s="1" t="str">
        <f>VLOOKUP(Custos[[#This Row],[ds_placa]],Consultas!B:C,2,0)</f>
        <v>Truck</v>
      </c>
      <c r="AK136" t="str">
        <f>PROPER(TEXT(Custos[[#This Row],[dt_documento]],"MMMM"))</f>
        <v>Março</v>
      </c>
      <c r="AL136" t="str">
        <f>TEXT(Custos[[#This Row],[dt_documento]],"AAAA")</f>
        <v>2025</v>
      </c>
    </row>
    <row r="137" spans="1:38" x14ac:dyDescent="0.25">
      <c r="A137">
        <v>1019</v>
      </c>
      <c r="B137" t="s">
        <v>88</v>
      </c>
      <c r="C137">
        <v>423</v>
      </c>
      <c r="D137" t="s">
        <v>89</v>
      </c>
      <c r="E137" t="s">
        <v>90</v>
      </c>
      <c r="F137">
        <v>2011</v>
      </c>
      <c r="G137">
        <v>100050</v>
      </c>
      <c r="H137">
        <v>1442486</v>
      </c>
      <c r="I137">
        <v>32</v>
      </c>
      <c r="J137" t="s">
        <v>37</v>
      </c>
      <c r="K137">
        <v>5</v>
      </c>
      <c r="L137" t="s">
        <v>38</v>
      </c>
      <c r="M137">
        <v>1</v>
      </c>
      <c r="N137" t="s">
        <v>58</v>
      </c>
      <c r="O137" s="14">
        <v>45720</v>
      </c>
      <c r="P137" t="s">
        <v>59</v>
      </c>
      <c r="Q137" t="s">
        <v>598</v>
      </c>
      <c r="R137">
        <v>933385</v>
      </c>
      <c r="S137">
        <v>100050</v>
      </c>
      <c r="T137" t="s">
        <v>42</v>
      </c>
      <c r="U137">
        <v>228.13</v>
      </c>
      <c r="V137" t="s">
        <v>61</v>
      </c>
      <c r="W137">
        <v>1389.31</v>
      </c>
      <c r="X137">
        <v>6.09</v>
      </c>
      <c r="Y137">
        <v>1389.31</v>
      </c>
      <c r="Z137">
        <v>12000</v>
      </c>
      <c r="AA137">
        <v>0</v>
      </c>
      <c r="AB137">
        <v>15</v>
      </c>
      <c r="AC137">
        <v>60</v>
      </c>
      <c r="AD137">
        <v>52.06</v>
      </c>
      <c r="AE137">
        <v>240581</v>
      </c>
      <c r="AF137" t="s">
        <v>92</v>
      </c>
      <c r="AG137">
        <v>237039</v>
      </c>
      <c r="AH137" t="s">
        <v>65</v>
      </c>
      <c r="AJ137" s="1" t="str">
        <f>VLOOKUP(Custos[[#This Row],[ds_placa]],Consultas!B:C,2,0)</f>
        <v>Truck</v>
      </c>
      <c r="AK137" t="str">
        <f>PROPER(TEXT(Custos[[#This Row],[dt_documento]],"MMMM"))</f>
        <v>Março</v>
      </c>
      <c r="AL137" t="str">
        <f>TEXT(Custos[[#This Row],[dt_documento]],"AAAA")</f>
        <v>2025</v>
      </c>
    </row>
    <row r="138" spans="1:38" x14ac:dyDescent="0.25">
      <c r="A138">
        <v>1019</v>
      </c>
      <c r="B138" t="s">
        <v>88</v>
      </c>
      <c r="C138">
        <v>423</v>
      </c>
      <c r="D138" t="s">
        <v>89</v>
      </c>
      <c r="E138" t="s">
        <v>90</v>
      </c>
      <c r="F138">
        <v>2011</v>
      </c>
      <c r="G138">
        <v>100050</v>
      </c>
      <c r="H138">
        <v>1441771</v>
      </c>
      <c r="I138">
        <v>32</v>
      </c>
      <c r="J138" t="s">
        <v>37</v>
      </c>
      <c r="K138">
        <v>5</v>
      </c>
      <c r="L138" t="s">
        <v>38</v>
      </c>
      <c r="M138">
        <v>1</v>
      </c>
      <c r="N138" t="s">
        <v>58</v>
      </c>
      <c r="O138" s="14">
        <v>45721</v>
      </c>
      <c r="P138" t="s">
        <v>86</v>
      </c>
      <c r="Q138" t="s">
        <v>599</v>
      </c>
      <c r="R138">
        <v>933900</v>
      </c>
      <c r="S138">
        <v>100050</v>
      </c>
      <c r="T138" t="s">
        <v>42</v>
      </c>
      <c r="U138">
        <v>169.9</v>
      </c>
      <c r="V138" t="s">
        <v>61</v>
      </c>
      <c r="W138">
        <v>1034.69</v>
      </c>
      <c r="X138">
        <v>6.09</v>
      </c>
      <c r="Y138">
        <v>1034.69</v>
      </c>
      <c r="Z138">
        <v>12000</v>
      </c>
      <c r="AA138">
        <v>0</v>
      </c>
      <c r="AB138">
        <v>15</v>
      </c>
      <c r="AC138">
        <v>60</v>
      </c>
      <c r="AD138">
        <v>52.06</v>
      </c>
      <c r="AE138">
        <v>240581</v>
      </c>
      <c r="AF138" t="s">
        <v>92</v>
      </c>
      <c r="AG138">
        <v>111366</v>
      </c>
      <c r="AH138" t="s">
        <v>63</v>
      </c>
      <c r="AJ138" s="1" t="str">
        <f>VLOOKUP(Custos[[#This Row],[ds_placa]],Consultas!B:C,2,0)</f>
        <v>Truck</v>
      </c>
      <c r="AK138" t="str">
        <f>PROPER(TEXT(Custos[[#This Row],[dt_documento]],"MMMM"))</f>
        <v>Março</v>
      </c>
      <c r="AL138" t="str">
        <f>TEXT(Custos[[#This Row],[dt_documento]],"AAAA")</f>
        <v>2025</v>
      </c>
    </row>
    <row r="139" spans="1:38" x14ac:dyDescent="0.25">
      <c r="A139">
        <v>1019</v>
      </c>
      <c r="B139" t="s">
        <v>88</v>
      </c>
      <c r="C139">
        <v>423</v>
      </c>
      <c r="D139" t="s">
        <v>89</v>
      </c>
      <c r="E139" t="s">
        <v>90</v>
      </c>
      <c r="F139">
        <v>2011</v>
      </c>
      <c r="G139">
        <v>100050</v>
      </c>
      <c r="H139">
        <v>1441811</v>
      </c>
      <c r="I139">
        <v>32</v>
      </c>
      <c r="J139" t="s">
        <v>37</v>
      </c>
      <c r="K139">
        <v>5</v>
      </c>
      <c r="L139" t="s">
        <v>38</v>
      </c>
      <c r="M139">
        <v>1</v>
      </c>
      <c r="N139" t="s">
        <v>58</v>
      </c>
      <c r="O139" s="14">
        <v>45723</v>
      </c>
      <c r="P139" t="s">
        <v>48</v>
      </c>
      <c r="Q139" t="s">
        <v>600</v>
      </c>
      <c r="R139">
        <v>934541</v>
      </c>
      <c r="S139">
        <v>100050</v>
      </c>
      <c r="T139" t="s">
        <v>42</v>
      </c>
      <c r="U139">
        <v>215.7</v>
      </c>
      <c r="V139" t="s">
        <v>61</v>
      </c>
      <c r="W139">
        <v>1529.31</v>
      </c>
      <c r="X139">
        <v>7.09</v>
      </c>
      <c r="Y139">
        <v>1529.31</v>
      </c>
      <c r="Z139">
        <v>12000</v>
      </c>
      <c r="AA139">
        <v>0</v>
      </c>
      <c r="AB139">
        <v>15</v>
      </c>
      <c r="AC139">
        <v>60</v>
      </c>
      <c r="AD139">
        <v>52.06</v>
      </c>
      <c r="AE139">
        <v>240581</v>
      </c>
      <c r="AF139" t="s">
        <v>92</v>
      </c>
      <c r="AG139">
        <v>374804</v>
      </c>
      <c r="AH139" t="s">
        <v>68</v>
      </c>
      <c r="AJ139" s="1" t="str">
        <f>VLOOKUP(Custos[[#This Row],[ds_placa]],Consultas!B:C,2,0)</f>
        <v>Truck</v>
      </c>
      <c r="AK139" t="str">
        <f>PROPER(TEXT(Custos[[#This Row],[dt_documento]],"MMMM"))</f>
        <v>Março</v>
      </c>
      <c r="AL139" t="str">
        <f>TEXT(Custos[[#This Row],[dt_documento]],"AAAA")</f>
        <v>2025</v>
      </c>
    </row>
    <row r="140" spans="1:38" x14ac:dyDescent="0.25">
      <c r="A140">
        <v>1019</v>
      </c>
      <c r="B140" t="s">
        <v>88</v>
      </c>
      <c r="C140">
        <v>423</v>
      </c>
      <c r="D140" t="s">
        <v>89</v>
      </c>
      <c r="E140" t="s">
        <v>90</v>
      </c>
      <c r="F140">
        <v>2011</v>
      </c>
      <c r="G140">
        <v>100050</v>
      </c>
      <c r="H140">
        <v>1448773</v>
      </c>
      <c r="I140">
        <v>32</v>
      </c>
      <c r="J140" t="s">
        <v>37</v>
      </c>
      <c r="K140">
        <v>5</v>
      </c>
      <c r="L140" t="s">
        <v>38</v>
      </c>
      <c r="M140">
        <v>1</v>
      </c>
      <c r="N140" t="s">
        <v>58</v>
      </c>
      <c r="O140" s="14">
        <v>45727</v>
      </c>
      <c r="P140" t="s">
        <v>59</v>
      </c>
      <c r="Q140" t="s">
        <v>91</v>
      </c>
      <c r="R140">
        <v>935251</v>
      </c>
      <c r="S140">
        <v>100050</v>
      </c>
      <c r="T140" t="s">
        <v>42</v>
      </c>
      <c r="U140">
        <v>207.76</v>
      </c>
      <c r="V140" t="s">
        <v>61</v>
      </c>
      <c r="W140">
        <v>1265.27</v>
      </c>
      <c r="X140">
        <v>6.09</v>
      </c>
      <c r="Y140">
        <v>1265.27</v>
      </c>
      <c r="Z140">
        <v>12000</v>
      </c>
      <c r="AA140">
        <v>0</v>
      </c>
      <c r="AB140">
        <v>15</v>
      </c>
      <c r="AC140">
        <v>60</v>
      </c>
      <c r="AD140">
        <v>52.06</v>
      </c>
      <c r="AE140">
        <v>240581</v>
      </c>
      <c r="AF140" t="s">
        <v>92</v>
      </c>
      <c r="AG140">
        <v>207410</v>
      </c>
      <c r="AH140" t="s">
        <v>65</v>
      </c>
      <c r="AJ140" s="1" t="str">
        <f>VLOOKUP(Custos[[#This Row],[ds_placa]],Consultas!B:C,2,0)</f>
        <v>Truck</v>
      </c>
      <c r="AK140" t="str">
        <f>PROPER(TEXT(Custos[[#This Row],[dt_documento]],"MMMM"))</f>
        <v>Março</v>
      </c>
      <c r="AL140" t="str">
        <f>TEXT(Custos[[#This Row],[dt_documento]],"AAAA")</f>
        <v>2025</v>
      </c>
    </row>
    <row r="141" spans="1:38" x14ac:dyDescent="0.25">
      <c r="A141">
        <v>1019</v>
      </c>
      <c r="B141" t="s">
        <v>88</v>
      </c>
      <c r="C141">
        <v>423</v>
      </c>
      <c r="D141" t="s">
        <v>89</v>
      </c>
      <c r="E141" t="s">
        <v>90</v>
      </c>
      <c r="F141">
        <v>2011</v>
      </c>
      <c r="G141">
        <v>100050</v>
      </c>
      <c r="H141">
        <v>1448819</v>
      </c>
      <c r="I141">
        <v>32</v>
      </c>
      <c r="J141" t="s">
        <v>37</v>
      </c>
      <c r="K141">
        <v>5</v>
      </c>
      <c r="L141" t="s">
        <v>38</v>
      </c>
      <c r="M141">
        <v>1</v>
      </c>
      <c r="N141" t="s">
        <v>58</v>
      </c>
      <c r="O141" s="14">
        <v>45728</v>
      </c>
      <c r="P141" t="s">
        <v>86</v>
      </c>
      <c r="Q141" t="s">
        <v>93</v>
      </c>
      <c r="R141">
        <v>935887</v>
      </c>
      <c r="S141">
        <v>100050</v>
      </c>
      <c r="T141" t="s">
        <v>42</v>
      </c>
      <c r="U141">
        <v>200.1</v>
      </c>
      <c r="V141" t="s">
        <v>61</v>
      </c>
      <c r="W141">
        <v>1218.6099999999999</v>
      </c>
      <c r="X141">
        <v>6.09</v>
      </c>
      <c r="Y141">
        <v>1218.6099999999999</v>
      </c>
      <c r="Z141">
        <v>12000</v>
      </c>
      <c r="AA141">
        <v>0</v>
      </c>
      <c r="AB141">
        <v>15</v>
      </c>
      <c r="AC141">
        <v>60</v>
      </c>
      <c r="AD141">
        <v>52.06</v>
      </c>
      <c r="AE141">
        <v>240581</v>
      </c>
      <c r="AF141" t="s">
        <v>92</v>
      </c>
      <c r="AG141">
        <v>357072</v>
      </c>
      <c r="AH141" t="s">
        <v>63</v>
      </c>
      <c r="AJ141" s="1" t="str">
        <f>VLOOKUP(Custos[[#This Row],[ds_placa]],Consultas!B:C,2,0)</f>
        <v>Truck</v>
      </c>
      <c r="AK141" t="str">
        <f>PROPER(TEXT(Custos[[#This Row],[dt_documento]],"MMMM"))</f>
        <v>Março</v>
      </c>
      <c r="AL141" t="str">
        <f>TEXT(Custos[[#This Row],[dt_documento]],"AAAA")</f>
        <v>2025</v>
      </c>
    </row>
    <row r="142" spans="1:38" x14ac:dyDescent="0.25">
      <c r="A142">
        <v>1019</v>
      </c>
      <c r="B142" t="s">
        <v>88</v>
      </c>
      <c r="C142">
        <v>423</v>
      </c>
      <c r="D142" t="s">
        <v>89</v>
      </c>
      <c r="E142" t="s">
        <v>90</v>
      </c>
      <c r="F142">
        <v>2011</v>
      </c>
      <c r="G142">
        <v>100050</v>
      </c>
      <c r="H142">
        <v>1469090</v>
      </c>
      <c r="I142">
        <v>32</v>
      </c>
      <c r="J142" t="s">
        <v>37</v>
      </c>
      <c r="K142">
        <v>5</v>
      </c>
      <c r="L142" t="s">
        <v>38</v>
      </c>
      <c r="M142">
        <v>1</v>
      </c>
      <c r="N142" t="s">
        <v>58</v>
      </c>
      <c r="O142" s="14">
        <v>45778</v>
      </c>
      <c r="P142" t="s">
        <v>40</v>
      </c>
      <c r="Q142" t="s">
        <v>709</v>
      </c>
      <c r="R142">
        <v>936592</v>
      </c>
      <c r="S142">
        <v>100050</v>
      </c>
      <c r="T142" t="s">
        <v>42</v>
      </c>
      <c r="U142">
        <v>234.85</v>
      </c>
      <c r="V142" t="s">
        <v>61</v>
      </c>
      <c r="W142">
        <v>1564.11</v>
      </c>
      <c r="X142">
        <v>6.66</v>
      </c>
      <c r="Y142">
        <v>1564.11</v>
      </c>
      <c r="Z142">
        <v>12000</v>
      </c>
      <c r="AA142">
        <v>0</v>
      </c>
      <c r="AB142">
        <v>15</v>
      </c>
      <c r="AC142">
        <v>60</v>
      </c>
      <c r="AD142">
        <v>52.06</v>
      </c>
      <c r="AE142">
        <v>240581</v>
      </c>
      <c r="AF142" t="s">
        <v>92</v>
      </c>
      <c r="AG142">
        <v>111366</v>
      </c>
      <c r="AH142" t="s">
        <v>63</v>
      </c>
      <c r="AJ142" s="1" t="str">
        <f>VLOOKUP(Custos[[#This Row],[ds_placa]],Consultas!B:C,2,0)</f>
        <v>Truck</v>
      </c>
      <c r="AK142" t="str">
        <f>PROPER(TEXT(Custos[[#This Row],[dt_documento]],"MMMM"))</f>
        <v>Maio</v>
      </c>
      <c r="AL142" t="str">
        <f>TEXT(Custos[[#This Row],[dt_documento]],"AAAA")</f>
        <v>2025</v>
      </c>
    </row>
    <row r="143" spans="1:38" x14ac:dyDescent="0.25">
      <c r="A143">
        <v>1019</v>
      </c>
      <c r="B143" t="s">
        <v>88</v>
      </c>
      <c r="C143">
        <v>423</v>
      </c>
      <c r="D143" t="s">
        <v>89</v>
      </c>
      <c r="E143" t="s">
        <v>90</v>
      </c>
      <c r="F143">
        <v>2011</v>
      </c>
      <c r="G143">
        <v>100050</v>
      </c>
      <c r="H143">
        <v>1448907</v>
      </c>
      <c r="I143">
        <v>32</v>
      </c>
      <c r="J143" t="s">
        <v>37</v>
      </c>
      <c r="K143">
        <v>5</v>
      </c>
      <c r="L143" t="s">
        <v>38</v>
      </c>
      <c r="M143">
        <v>1</v>
      </c>
      <c r="N143" t="s">
        <v>58</v>
      </c>
      <c r="O143" s="14">
        <v>45733</v>
      </c>
      <c r="P143" t="s">
        <v>71</v>
      </c>
      <c r="Q143" t="s">
        <v>94</v>
      </c>
      <c r="R143">
        <v>937235</v>
      </c>
      <c r="S143">
        <v>100050</v>
      </c>
      <c r="T143" t="s">
        <v>42</v>
      </c>
      <c r="U143">
        <v>162.78</v>
      </c>
      <c r="V143" t="s">
        <v>61</v>
      </c>
      <c r="W143">
        <v>991.33</v>
      </c>
      <c r="X143">
        <v>6.09</v>
      </c>
      <c r="Y143">
        <v>991.33</v>
      </c>
      <c r="Z143">
        <v>12000</v>
      </c>
      <c r="AA143">
        <v>0</v>
      </c>
      <c r="AB143">
        <v>15</v>
      </c>
      <c r="AC143">
        <v>60</v>
      </c>
      <c r="AD143">
        <v>52.06</v>
      </c>
      <c r="AE143">
        <v>240581</v>
      </c>
      <c r="AF143" t="s">
        <v>92</v>
      </c>
      <c r="AG143">
        <v>237039</v>
      </c>
      <c r="AH143" t="s">
        <v>65</v>
      </c>
      <c r="AJ143" s="1" t="str">
        <f>VLOOKUP(Custos[[#This Row],[ds_placa]],Consultas!B:C,2,0)</f>
        <v>Truck</v>
      </c>
      <c r="AK143" t="str">
        <f>PROPER(TEXT(Custos[[#This Row],[dt_documento]],"MMMM"))</f>
        <v>Março</v>
      </c>
      <c r="AL143" t="str">
        <f>TEXT(Custos[[#This Row],[dt_documento]],"AAAA")</f>
        <v>2025</v>
      </c>
    </row>
    <row r="144" spans="1:38" x14ac:dyDescent="0.25">
      <c r="A144">
        <v>1019</v>
      </c>
      <c r="B144" t="s">
        <v>88</v>
      </c>
      <c r="C144">
        <v>423</v>
      </c>
      <c r="D144" t="s">
        <v>89</v>
      </c>
      <c r="E144" t="s">
        <v>90</v>
      </c>
      <c r="F144">
        <v>2011</v>
      </c>
      <c r="G144">
        <v>100050</v>
      </c>
      <c r="H144">
        <v>1448980</v>
      </c>
      <c r="I144">
        <v>32</v>
      </c>
      <c r="J144" t="s">
        <v>37</v>
      </c>
      <c r="K144">
        <v>5</v>
      </c>
      <c r="L144" t="s">
        <v>38</v>
      </c>
      <c r="M144">
        <v>1</v>
      </c>
      <c r="N144" t="s">
        <v>58</v>
      </c>
      <c r="O144" s="14">
        <v>45735</v>
      </c>
      <c r="P144" t="s">
        <v>86</v>
      </c>
      <c r="Q144" t="s">
        <v>95</v>
      </c>
      <c r="R144">
        <v>938063</v>
      </c>
      <c r="S144">
        <v>100050</v>
      </c>
      <c r="T144" t="s">
        <v>42</v>
      </c>
      <c r="U144">
        <v>214.16</v>
      </c>
      <c r="V144" t="s">
        <v>61</v>
      </c>
      <c r="W144">
        <v>1304.23</v>
      </c>
      <c r="X144">
        <v>6.09</v>
      </c>
      <c r="Y144">
        <v>1304.23</v>
      </c>
      <c r="Z144">
        <v>12000</v>
      </c>
      <c r="AA144">
        <v>0</v>
      </c>
      <c r="AB144">
        <v>15</v>
      </c>
      <c r="AC144">
        <v>60</v>
      </c>
      <c r="AD144">
        <v>52.06</v>
      </c>
      <c r="AE144">
        <v>240581</v>
      </c>
      <c r="AF144" t="s">
        <v>92</v>
      </c>
      <c r="AG144">
        <v>186568</v>
      </c>
      <c r="AH144" t="s">
        <v>65</v>
      </c>
      <c r="AJ144" s="1" t="str">
        <f>VLOOKUP(Custos[[#This Row],[ds_placa]],Consultas!B:C,2,0)</f>
        <v>Truck</v>
      </c>
      <c r="AK144" t="str">
        <f>PROPER(TEXT(Custos[[#This Row],[dt_documento]],"MMMM"))</f>
        <v>Março</v>
      </c>
      <c r="AL144" t="str">
        <f>TEXT(Custos[[#This Row],[dt_documento]],"AAAA")</f>
        <v>2025</v>
      </c>
    </row>
    <row r="145" spans="1:38" x14ac:dyDescent="0.25">
      <c r="A145">
        <v>1019</v>
      </c>
      <c r="B145" t="s">
        <v>88</v>
      </c>
      <c r="C145">
        <v>423</v>
      </c>
      <c r="D145" t="s">
        <v>89</v>
      </c>
      <c r="E145" t="s">
        <v>90</v>
      </c>
      <c r="F145">
        <v>2011</v>
      </c>
      <c r="G145">
        <v>100050</v>
      </c>
      <c r="H145">
        <v>1449033</v>
      </c>
      <c r="I145">
        <v>32</v>
      </c>
      <c r="J145" t="s">
        <v>37</v>
      </c>
      <c r="K145">
        <v>5</v>
      </c>
      <c r="L145" t="s">
        <v>38</v>
      </c>
      <c r="M145">
        <v>1</v>
      </c>
      <c r="N145" t="s">
        <v>58</v>
      </c>
      <c r="O145" s="14">
        <v>45737</v>
      </c>
      <c r="P145" t="s">
        <v>48</v>
      </c>
      <c r="Q145" t="s">
        <v>96</v>
      </c>
      <c r="R145">
        <v>939157</v>
      </c>
      <c r="S145">
        <v>100050</v>
      </c>
      <c r="T145" t="s">
        <v>42</v>
      </c>
      <c r="U145">
        <v>228.44</v>
      </c>
      <c r="V145" t="s">
        <v>61</v>
      </c>
      <c r="W145">
        <v>1391.2</v>
      </c>
      <c r="X145">
        <v>6.09</v>
      </c>
      <c r="Y145">
        <v>1391.2</v>
      </c>
      <c r="Z145">
        <v>12000</v>
      </c>
      <c r="AA145">
        <v>0</v>
      </c>
      <c r="AB145">
        <v>15</v>
      </c>
      <c r="AC145">
        <v>60</v>
      </c>
      <c r="AD145">
        <v>52.06</v>
      </c>
      <c r="AE145">
        <v>240581</v>
      </c>
      <c r="AF145" t="s">
        <v>92</v>
      </c>
      <c r="AG145">
        <v>111366</v>
      </c>
      <c r="AH145" t="s">
        <v>63</v>
      </c>
      <c r="AJ145" s="1" t="str">
        <f>VLOOKUP(Custos[[#This Row],[ds_placa]],Consultas!B:C,2,0)</f>
        <v>Truck</v>
      </c>
      <c r="AK145" t="str">
        <f>PROPER(TEXT(Custos[[#This Row],[dt_documento]],"MMMM"))</f>
        <v>Março</v>
      </c>
      <c r="AL145" t="str">
        <f>TEXT(Custos[[#This Row],[dt_documento]],"AAAA")</f>
        <v>2025</v>
      </c>
    </row>
    <row r="146" spans="1:38" x14ac:dyDescent="0.25">
      <c r="A146">
        <v>1019</v>
      </c>
      <c r="B146" t="s">
        <v>88</v>
      </c>
      <c r="C146">
        <v>423</v>
      </c>
      <c r="D146" t="s">
        <v>89</v>
      </c>
      <c r="E146" t="s">
        <v>90</v>
      </c>
      <c r="F146">
        <v>2011</v>
      </c>
      <c r="G146">
        <v>100050</v>
      </c>
      <c r="H146">
        <v>1449034</v>
      </c>
      <c r="I146">
        <v>32</v>
      </c>
      <c r="J146" t="s">
        <v>37</v>
      </c>
      <c r="K146">
        <v>5</v>
      </c>
      <c r="L146" t="s">
        <v>38</v>
      </c>
      <c r="M146">
        <v>1</v>
      </c>
      <c r="N146" t="s">
        <v>58</v>
      </c>
      <c r="O146" s="14">
        <v>45737</v>
      </c>
      <c r="P146" t="s">
        <v>48</v>
      </c>
      <c r="Q146" t="s">
        <v>97</v>
      </c>
      <c r="R146">
        <v>938522</v>
      </c>
      <c r="S146">
        <v>100050</v>
      </c>
      <c r="T146" t="s">
        <v>42</v>
      </c>
      <c r="U146">
        <v>139.4</v>
      </c>
      <c r="V146" t="s">
        <v>61</v>
      </c>
      <c r="W146">
        <v>848.92</v>
      </c>
      <c r="X146">
        <v>6.09</v>
      </c>
      <c r="Y146">
        <v>848.92</v>
      </c>
      <c r="Z146">
        <v>12000</v>
      </c>
      <c r="AA146">
        <v>0</v>
      </c>
      <c r="AB146">
        <v>15</v>
      </c>
      <c r="AC146">
        <v>60</v>
      </c>
      <c r="AD146">
        <v>52.06</v>
      </c>
      <c r="AE146">
        <v>240581</v>
      </c>
      <c r="AF146" t="s">
        <v>92</v>
      </c>
      <c r="AG146">
        <v>111367</v>
      </c>
      <c r="AH146" t="s">
        <v>63</v>
      </c>
      <c r="AJ146" s="1" t="str">
        <f>VLOOKUP(Custos[[#This Row],[ds_placa]],Consultas!B:C,2,0)</f>
        <v>Truck</v>
      </c>
      <c r="AK146" t="str">
        <f>PROPER(TEXT(Custos[[#This Row],[dt_documento]],"MMMM"))</f>
        <v>Março</v>
      </c>
      <c r="AL146" t="str">
        <f>TEXT(Custos[[#This Row],[dt_documento]],"AAAA")</f>
        <v>2025</v>
      </c>
    </row>
    <row r="147" spans="1:38" x14ac:dyDescent="0.25">
      <c r="A147">
        <v>1019</v>
      </c>
      <c r="B147" t="s">
        <v>88</v>
      </c>
      <c r="C147">
        <v>423</v>
      </c>
      <c r="D147" t="s">
        <v>89</v>
      </c>
      <c r="E147" t="s">
        <v>90</v>
      </c>
      <c r="F147">
        <v>2011</v>
      </c>
      <c r="G147">
        <v>100050</v>
      </c>
      <c r="H147">
        <v>1469171</v>
      </c>
      <c r="I147">
        <v>32</v>
      </c>
      <c r="J147" t="s">
        <v>37</v>
      </c>
      <c r="K147">
        <v>5</v>
      </c>
      <c r="L147" t="s">
        <v>38</v>
      </c>
      <c r="M147">
        <v>1</v>
      </c>
      <c r="N147" t="s">
        <v>58</v>
      </c>
      <c r="O147" s="14">
        <v>45778</v>
      </c>
      <c r="P147" t="s">
        <v>59</v>
      </c>
      <c r="Q147" t="s">
        <v>710</v>
      </c>
      <c r="R147">
        <v>939949</v>
      </c>
      <c r="S147">
        <v>100050</v>
      </c>
      <c r="T147" t="s">
        <v>42</v>
      </c>
      <c r="U147">
        <v>213.49</v>
      </c>
      <c r="V147" t="s">
        <v>61</v>
      </c>
      <c r="W147">
        <v>1300.1500000000001</v>
      </c>
      <c r="X147">
        <v>6.09</v>
      </c>
      <c r="Y147">
        <v>1300.1500000000001</v>
      </c>
      <c r="Z147">
        <v>12000</v>
      </c>
      <c r="AA147">
        <v>0</v>
      </c>
      <c r="AB147">
        <v>15</v>
      </c>
      <c r="AC147">
        <v>60</v>
      </c>
      <c r="AD147">
        <v>52.06</v>
      </c>
      <c r="AE147">
        <v>240581</v>
      </c>
      <c r="AF147" t="s">
        <v>92</v>
      </c>
      <c r="AG147">
        <v>326957</v>
      </c>
      <c r="AH147" t="s">
        <v>63</v>
      </c>
      <c r="AJ147" s="1" t="str">
        <f>VLOOKUP(Custos[[#This Row],[ds_placa]],Consultas!B:C,2,0)</f>
        <v>Truck</v>
      </c>
      <c r="AK147" t="str">
        <f>PROPER(TEXT(Custos[[#This Row],[dt_documento]],"MMMM"))</f>
        <v>Maio</v>
      </c>
      <c r="AL147" t="str">
        <f>TEXT(Custos[[#This Row],[dt_documento]],"AAAA")</f>
        <v>2025</v>
      </c>
    </row>
    <row r="148" spans="1:38" x14ac:dyDescent="0.25">
      <c r="A148">
        <v>1019</v>
      </c>
      <c r="B148" t="s">
        <v>88</v>
      </c>
      <c r="C148">
        <v>423</v>
      </c>
      <c r="D148" t="s">
        <v>89</v>
      </c>
      <c r="E148" t="s">
        <v>90</v>
      </c>
      <c r="F148">
        <v>2011</v>
      </c>
      <c r="G148">
        <v>100050</v>
      </c>
      <c r="H148">
        <v>1470425</v>
      </c>
      <c r="I148">
        <v>32</v>
      </c>
      <c r="J148" t="s">
        <v>37</v>
      </c>
      <c r="K148">
        <v>5</v>
      </c>
      <c r="L148" t="s">
        <v>38</v>
      </c>
      <c r="M148">
        <v>1</v>
      </c>
      <c r="N148" t="s">
        <v>58</v>
      </c>
      <c r="O148" s="14">
        <v>45778</v>
      </c>
      <c r="P148" t="s">
        <v>40</v>
      </c>
      <c r="Q148" t="s">
        <v>711</v>
      </c>
      <c r="R148">
        <v>944121</v>
      </c>
      <c r="S148">
        <v>100050</v>
      </c>
      <c r="T148" t="s">
        <v>42</v>
      </c>
      <c r="U148">
        <v>203.61</v>
      </c>
      <c r="V148" t="s">
        <v>61</v>
      </c>
      <c r="W148">
        <v>1219.6199999999999</v>
      </c>
      <c r="X148">
        <v>5.99</v>
      </c>
      <c r="Y148">
        <v>1219.6199999999999</v>
      </c>
      <c r="Z148">
        <v>12000</v>
      </c>
      <c r="AA148">
        <v>0</v>
      </c>
      <c r="AB148">
        <v>15</v>
      </c>
      <c r="AC148">
        <v>60</v>
      </c>
      <c r="AD148">
        <v>52.06</v>
      </c>
      <c r="AE148">
        <v>240581</v>
      </c>
      <c r="AF148" t="s">
        <v>92</v>
      </c>
      <c r="AG148">
        <v>237039</v>
      </c>
      <c r="AH148" t="s">
        <v>65</v>
      </c>
      <c r="AJ148" s="1" t="str">
        <f>VLOOKUP(Custos[[#This Row],[ds_placa]],Consultas!B:C,2,0)</f>
        <v>Truck</v>
      </c>
      <c r="AK148" t="str">
        <f>PROPER(TEXT(Custos[[#This Row],[dt_documento]],"MMMM"))</f>
        <v>Maio</v>
      </c>
      <c r="AL148" t="str">
        <f>TEXT(Custos[[#This Row],[dt_documento]],"AAAA")</f>
        <v>2025</v>
      </c>
    </row>
    <row r="149" spans="1:38" x14ac:dyDescent="0.25">
      <c r="A149">
        <v>1019</v>
      </c>
      <c r="B149" t="s">
        <v>88</v>
      </c>
      <c r="C149">
        <v>423</v>
      </c>
      <c r="D149" t="s">
        <v>89</v>
      </c>
      <c r="E149" t="s">
        <v>90</v>
      </c>
      <c r="F149">
        <v>2011</v>
      </c>
      <c r="G149">
        <v>100050</v>
      </c>
      <c r="H149">
        <v>1470479</v>
      </c>
      <c r="I149">
        <v>32</v>
      </c>
      <c r="J149" t="s">
        <v>37</v>
      </c>
      <c r="K149">
        <v>5</v>
      </c>
      <c r="L149" t="s">
        <v>38</v>
      </c>
      <c r="M149">
        <v>1</v>
      </c>
      <c r="N149" t="s">
        <v>58</v>
      </c>
      <c r="O149" s="14">
        <v>45778</v>
      </c>
      <c r="P149" t="s">
        <v>48</v>
      </c>
      <c r="Q149" t="s">
        <v>712</v>
      </c>
      <c r="R149">
        <v>944642</v>
      </c>
      <c r="S149">
        <v>100050</v>
      </c>
      <c r="T149" t="s">
        <v>42</v>
      </c>
      <c r="U149">
        <v>167.64</v>
      </c>
      <c r="V149" t="s">
        <v>61</v>
      </c>
      <c r="W149">
        <v>1099.72</v>
      </c>
      <c r="X149">
        <v>6.56</v>
      </c>
      <c r="Y149">
        <v>1099.72</v>
      </c>
      <c r="Z149">
        <v>12000</v>
      </c>
      <c r="AA149">
        <v>0</v>
      </c>
      <c r="AB149">
        <v>15</v>
      </c>
      <c r="AC149">
        <v>60</v>
      </c>
      <c r="AD149">
        <v>52.06</v>
      </c>
      <c r="AE149">
        <v>240581</v>
      </c>
      <c r="AF149" t="s">
        <v>92</v>
      </c>
      <c r="AG149">
        <v>111366</v>
      </c>
      <c r="AH149" t="s">
        <v>63</v>
      </c>
      <c r="AJ149" s="1" t="str">
        <f>VLOOKUP(Custos[[#This Row],[ds_placa]],Consultas!B:C,2,0)</f>
        <v>Truck</v>
      </c>
      <c r="AK149" t="str">
        <f>PROPER(TEXT(Custos[[#This Row],[dt_documento]],"MMMM"))</f>
        <v>Maio</v>
      </c>
      <c r="AL149" t="str">
        <f>TEXT(Custos[[#This Row],[dt_documento]],"AAAA")</f>
        <v>2025</v>
      </c>
    </row>
    <row r="150" spans="1:38" x14ac:dyDescent="0.25">
      <c r="A150">
        <v>1019</v>
      </c>
      <c r="B150" t="s">
        <v>88</v>
      </c>
      <c r="C150">
        <v>423</v>
      </c>
      <c r="D150" t="s">
        <v>89</v>
      </c>
      <c r="E150" t="s">
        <v>90</v>
      </c>
      <c r="F150">
        <v>2011</v>
      </c>
      <c r="G150">
        <v>100050</v>
      </c>
      <c r="H150">
        <v>1471408</v>
      </c>
      <c r="I150">
        <v>32</v>
      </c>
      <c r="J150" t="s">
        <v>37</v>
      </c>
      <c r="K150">
        <v>5</v>
      </c>
      <c r="L150" t="s">
        <v>38</v>
      </c>
      <c r="M150">
        <v>1</v>
      </c>
      <c r="N150" t="s">
        <v>58</v>
      </c>
      <c r="O150" s="14">
        <v>45778</v>
      </c>
      <c r="P150" t="s">
        <v>66</v>
      </c>
      <c r="Q150" t="s">
        <v>713</v>
      </c>
      <c r="R150">
        <v>945441</v>
      </c>
      <c r="S150">
        <v>100050</v>
      </c>
      <c r="T150" t="s">
        <v>42</v>
      </c>
      <c r="U150">
        <v>230.24</v>
      </c>
      <c r="V150" t="s">
        <v>61</v>
      </c>
      <c r="W150">
        <v>1356.12</v>
      </c>
      <c r="X150">
        <v>5.89</v>
      </c>
      <c r="Y150">
        <v>1356.12</v>
      </c>
      <c r="Z150">
        <v>12000</v>
      </c>
      <c r="AA150">
        <v>0</v>
      </c>
      <c r="AB150">
        <v>15</v>
      </c>
      <c r="AC150">
        <v>60</v>
      </c>
      <c r="AD150">
        <v>52.06</v>
      </c>
      <c r="AE150">
        <v>240581</v>
      </c>
      <c r="AF150" t="s">
        <v>92</v>
      </c>
      <c r="AG150">
        <v>237039</v>
      </c>
      <c r="AH150" t="s">
        <v>65</v>
      </c>
      <c r="AJ150" s="1" t="str">
        <f>VLOOKUP(Custos[[#This Row],[ds_placa]],Consultas!B:C,2,0)</f>
        <v>Truck</v>
      </c>
      <c r="AK150" t="str">
        <f>PROPER(TEXT(Custos[[#This Row],[dt_documento]],"MMMM"))</f>
        <v>Maio</v>
      </c>
      <c r="AL150" t="str">
        <f>TEXT(Custos[[#This Row],[dt_documento]],"AAAA")</f>
        <v>2025</v>
      </c>
    </row>
    <row r="151" spans="1:38" x14ac:dyDescent="0.25">
      <c r="A151">
        <v>1019</v>
      </c>
      <c r="B151" t="s">
        <v>88</v>
      </c>
      <c r="C151">
        <v>423</v>
      </c>
      <c r="D151" t="s">
        <v>89</v>
      </c>
      <c r="E151" t="s">
        <v>90</v>
      </c>
      <c r="F151">
        <v>2011</v>
      </c>
      <c r="G151">
        <v>100050</v>
      </c>
      <c r="H151">
        <v>1471495</v>
      </c>
      <c r="I151">
        <v>32</v>
      </c>
      <c r="J151" t="s">
        <v>37</v>
      </c>
      <c r="K151">
        <v>5</v>
      </c>
      <c r="L151" t="s">
        <v>38</v>
      </c>
      <c r="M151">
        <v>1</v>
      </c>
      <c r="N151" t="s">
        <v>58</v>
      </c>
      <c r="O151" s="14">
        <v>45777</v>
      </c>
      <c r="P151" t="s">
        <v>86</v>
      </c>
      <c r="Q151" t="s">
        <v>714</v>
      </c>
      <c r="R151">
        <v>946087</v>
      </c>
      <c r="S151">
        <v>100050</v>
      </c>
      <c r="T151" t="s">
        <v>42</v>
      </c>
      <c r="U151">
        <v>169.01</v>
      </c>
      <c r="V151" t="s">
        <v>61</v>
      </c>
      <c r="W151">
        <v>970.09</v>
      </c>
      <c r="X151">
        <v>5.74</v>
      </c>
      <c r="Y151">
        <v>970.09</v>
      </c>
      <c r="Z151">
        <v>12000</v>
      </c>
      <c r="AA151">
        <v>0</v>
      </c>
      <c r="AB151">
        <v>15</v>
      </c>
      <c r="AC151">
        <v>60</v>
      </c>
      <c r="AD151">
        <v>52.06</v>
      </c>
      <c r="AE151">
        <v>240581</v>
      </c>
      <c r="AF151" t="s">
        <v>92</v>
      </c>
      <c r="AJ151" s="1" t="str">
        <f>VLOOKUP(Custos[[#This Row],[ds_placa]],Consultas!B:C,2,0)</f>
        <v>Truck</v>
      </c>
      <c r="AK151" t="str">
        <f>PROPER(TEXT(Custos[[#This Row],[dt_documento]],"MMMM"))</f>
        <v>Abril</v>
      </c>
      <c r="AL151" t="str">
        <f>TEXT(Custos[[#This Row],[dt_documento]],"AAAA")</f>
        <v>2025</v>
      </c>
    </row>
    <row r="152" spans="1:38" x14ac:dyDescent="0.25">
      <c r="A152">
        <v>1019</v>
      </c>
      <c r="B152" t="s">
        <v>88</v>
      </c>
      <c r="C152">
        <v>423</v>
      </c>
      <c r="D152" t="s">
        <v>89</v>
      </c>
      <c r="E152" t="s">
        <v>90</v>
      </c>
      <c r="F152">
        <v>2011</v>
      </c>
      <c r="G152">
        <v>100050</v>
      </c>
      <c r="H152">
        <v>1471578</v>
      </c>
      <c r="I152">
        <v>32</v>
      </c>
      <c r="J152" t="s">
        <v>37</v>
      </c>
      <c r="K152">
        <v>5</v>
      </c>
      <c r="L152" t="s">
        <v>38</v>
      </c>
      <c r="M152">
        <v>1</v>
      </c>
      <c r="N152" t="s">
        <v>58</v>
      </c>
      <c r="O152" s="14">
        <v>45783</v>
      </c>
      <c r="P152" t="s">
        <v>59</v>
      </c>
      <c r="Q152" t="s">
        <v>715</v>
      </c>
      <c r="R152">
        <v>946959</v>
      </c>
      <c r="S152">
        <v>100050</v>
      </c>
      <c r="T152" t="s">
        <v>42</v>
      </c>
      <c r="U152">
        <v>232.79</v>
      </c>
      <c r="V152" t="s">
        <v>61</v>
      </c>
      <c r="W152">
        <v>1487.46</v>
      </c>
      <c r="X152">
        <v>6.39</v>
      </c>
      <c r="Y152">
        <v>1487.46</v>
      </c>
      <c r="Z152">
        <v>12000</v>
      </c>
      <c r="AA152">
        <v>0</v>
      </c>
      <c r="AB152">
        <v>15</v>
      </c>
      <c r="AC152">
        <v>60</v>
      </c>
      <c r="AD152">
        <v>52.06</v>
      </c>
      <c r="AE152">
        <v>240581</v>
      </c>
      <c r="AF152" t="s">
        <v>92</v>
      </c>
      <c r="AG152">
        <v>186568</v>
      </c>
      <c r="AH152" t="s">
        <v>65</v>
      </c>
      <c r="AJ152" s="1" t="str">
        <f>VLOOKUP(Custos[[#This Row],[ds_placa]],Consultas!B:C,2,0)</f>
        <v>Truck</v>
      </c>
      <c r="AK152" t="str">
        <f>PROPER(TEXT(Custos[[#This Row],[dt_documento]],"MMMM"))</f>
        <v>Maio</v>
      </c>
      <c r="AL152" t="str">
        <f>TEXT(Custos[[#This Row],[dt_documento]],"AAAA")</f>
        <v>2025</v>
      </c>
    </row>
    <row r="153" spans="1:38" x14ac:dyDescent="0.25">
      <c r="A153">
        <v>1019</v>
      </c>
      <c r="B153" t="s">
        <v>88</v>
      </c>
      <c r="C153">
        <v>423</v>
      </c>
      <c r="D153" t="s">
        <v>89</v>
      </c>
      <c r="E153" t="s">
        <v>90</v>
      </c>
      <c r="F153">
        <v>2011</v>
      </c>
      <c r="G153">
        <v>100050</v>
      </c>
      <c r="H153">
        <v>1471632</v>
      </c>
      <c r="I153">
        <v>32</v>
      </c>
      <c r="J153" t="s">
        <v>37</v>
      </c>
      <c r="K153">
        <v>5</v>
      </c>
      <c r="L153" t="s">
        <v>38</v>
      </c>
      <c r="M153">
        <v>1</v>
      </c>
      <c r="N153" t="s">
        <v>58</v>
      </c>
      <c r="O153" s="14">
        <v>45785</v>
      </c>
      <c r="P153" t="s">
        <v>40</v>
      </c>
      <c r="Q153" t="s">
        <v>716</v>
      </c>
      <c r="R153">
        <v>947601</v>
      </c>
      <c r="S153">
        <v>100050</v>
      </c>
      <c r="T153" t="s">
        <v>42</v>
      </c>
      <c r="U153">
        <v>174.1</v>
      </c>
      <c r="V153" t="s">
        <v>61</v>
      </c>
      <c r="W153">
        <v>999.33</v>
      </c>
      <c r="X153">
        <v>5.74</v>
      </c>
      <c r="Y153">
        <v>999.33</v>
      </c>
      <c r="Z153">
        <v>12000</v>
      </c>
      <c r="AA153">
        <v>0</v>
      </c>
      <c r="AB153">
        <v>15</v>
      </c>
      <c r="AC153">
        <v>60</v>
      </c>
      <c r="AD153">
        <v>52.06</v>
      </c>
      <c r="AE153">
        <v>240581</v>
      </c>
      <c r="AF153" t="s">
        <v>92</v>
      </c>
      <c r="AG153">
        <v>237039</v>
      </c>
      <c r="AH153" t="s">
        <v>65</v>
      </c>
      <c r="AJ153" s="1" t="str">
        <f>VLOOKUP(Custos[[#This Row],[ds_placa]],Consultas!B:C,2,0)</f>
        <v>Truck</v>
      </c>
      <c r="AK153" t="str">
        <f>PROPER(TEXT(Custos[[#This Row],[dt_documento]],"MMMM"))</f>
        <v>Maio</v>
      </c>
      <c r="AL153" t="str">
        <f>TEXT(Custos[[#This Row],[dt_documento]],"AAAA")</f>
        <v>2025</v>
      </c>
    </row>
    <row r="154" spans="1:38" x14ac:dyDescent="0.25">
      <c r="A154">
        <v>1019</v>
      </c>
      <c r="B154" t="s">
        <v>88</v>
      </c>
      <c r="C154">
        <v>423</v>
      </c>
      <c r="D154" t="s">
        <v>89</v>
      </c>
      <c r="E154" t="s">
        <v>90</v>
      </c>
      <c r="F154">
        <v>2011</v>
      </c>
      <c r="G154">
        <v>100050</v>
      </c>
      <c r="H154">
        <v>1476787</v>
      </c>
      <c r="I154">
        <v>32</v>
      </c>
      <c r="J154" t="s">
        <v>37</v>
      </c>
      <c r="K154">
        <v>5</v>
      </c>
      <c r="L154" t="s">
        <v>38</v>
      </c>
      <c r="M154">
        <v>1</v>
      </c>
      <c r="N154" t="s">
        <v>58</v>
      </c>
      <c r="O154" s="14">
        <v>45791</v>
      </c>
      <c r="P154" t="s">
        <v>86</v>
      </c>
      <c r="Q154" t="s">
        <v>717</v>
      </c>
      <c r="R154">
        <v>947601</v>
      </c>
      <c r="S154">
        <v>100050</v>
      </c>
      <c r="T154" t="s">
        <v>42</v>
      </c>
      <c r="U154">
        <v>1</v>
      </c>
      <c r="V154" t="s">
        <v>61</v>
      </c>
      <c r="W154">
        <v>1301.8599999999999</v>
      </c>
      <c r="X154">
        <v>1301.8599999999999</v>
      </c>
      <c r="Y154">
        <v>1301.8599999999999</v>
      </c>
      <c r="Z154">
        <v>12000</v>
      </c>
      <c r="AA154">
        <v>0</v>
      </c>
      <c r="AB154">
        <v>15</v>
      </c>
      <c r="AC154">
        <v>60</v>
      </c>
      <c r="AD154">
        <v>52.06</v>
      </c>
      <c r="AE154">
        <v>240581</v>
      </c>
      <c r="AF154" t="s">
        <v>92</v>
      </c>
      <c r="AG154">
        <v>403922</v>
      </c>
      <c r="AH154" t="s">
        <v>63</v>
      </c>
      <c r="AJ154" s="1" t="str">
        <f>VLOOKUP(Custos[[#This Row],[ds_placa]],Consultas!B:C,2,0)</f>
        <v>Truck</v>
      </c>
      <c r="AK154" t="str">
        <f>PROPER(TEXT(Custos[[#This Row],[dt_documento]],"MMMM"))</f>
        <v>Maio</v>
      </c>
      <c r="AL154" t="str">
        <f>TEXT(Custos[[#This Row],[dt_documento]],"AAAA")</f>
        <v>2025</v>
      </c>
    </row>
    <row r="155" spans="1:38" x14ac:dyDescent="0.25">
      <c r="A155">
        <v>1019</v>
      </c>
      <c r="B155" t="s">
        <v>88</v>
      </c>
      <c r="C155">
        <v>423</v>
      </c>
      <c r="D155" t="s">
        <v>89</v>
      </c>
      <c r="E155" t="s">
        <v>90</v>
      </c>
      <c r="F155">
        <v>2011</v>
      </c>
      <c r="G155">
        <v>100050</v>
      </c>
      <c r="H155">
        <v>1470949</v>
      </c>
      <c r="I155">
        <v>32</v>
      </c>
      <c r="J155" t="s">
        <v>37</v>
      </c>
      <c r="K155">
        <v>5</v>
      </c>
      <c r="L155" t="s">
        <v>38</v>
      </c>
      <c r="M155">
        <v>3</v>
      </c>
      <c r="N155" t="s">
        <v>704</v>
      </c>
      <c r="O155" s="14">
        <v>45778</v>
      </c>
      <c r="P155" t="s">
        <v>59</v>
      </c>
      <c r="Q155" t="s">
        <v>718</v>
      </c>
      <c r="R155">
        <v>944642</v>
      </c>
      <c r="S155">
        <v>100050</v>
      </c>
      <c r="T155" t="s">
        <v>42</v>
      </c>
      <c r="U155">
        <v>1</v>
      </c>
      <c r="V155" t="s">
        <v>52</v>
      </c>
      <c r="W155">
        <v>4320</v>
      </c>
      <c r="X155">
        <v>4320</v>
      </c>
      <c r="Y155">
        <v>4320</v>
      </c>
      <c r="Z155">
        <v>12000</v>
      </c>
      <c r="AA155">
        <v>0</v>
      </c>
      <c r="AB155">
        <v>15</v>
      </c>
      <c r="AC155">
        <v>60</v>
      </c>
      <c r="AD155">
        <v>52.06</v>
      </c>
      <c r="AE155">
        <v>240581</v>
      </c>
      <c r="AF155" t="s">
        <v>92</v>
      </c>
      <c r="AG155">
        <v>279192</v>
      </c>
      <c r="AH155" t="s">
        <v>674</v>
      </c>
      <c r="AJ155" s="1" t="str">
        <f>VLOOKUP(Custos[[#This Row],[ds_placa]],Consultas!B:C,2,0)</f>
        <v>Truck</v>
      </c>
      <c r="AK155" t="str">
        <f>PROPER(TEXT(Custos[[#This Row],[dt_documento]],"MMMM"))</f>
        <v>Maio</v>
      </c>
      <c r="AL155" t="str">
        <f>TEXT(Custos[[#This Row],[dt_documento]],"AAAA")</f>
        <v>2025</v>
      </c>
    </row>
    <row r="156" spans="1:38" x14ac:dyDescent="0.25">
      <c r="A156">
        <v>1019</v>
      </c>
      <c r="B156" t="s">
        <v>88</v>
      </c>
      <c r="C156">
        <v>423</v>
      </c>
      <c r="D156" t="s">
        <v>89</v>
      </c>
      <c r="E156" t="s">
        <v>90</v>
      </c>
      <c r="F156">
        <v>2011</v>
      </c>
      <c r="G156">
        <v>100050</v>
      </c>
      <c r="H156">
        <v>1429834</v>
      </c>
      <c r="I156">
        <v>32</v>
      </c>
      <c r="J156" t="s">
        <v>37</v>
      </c>
      <c r="K156">
        <v>5</v>
      </c>
      <c r="L156" t="s">
        <v>38</v>
      </c>
      <c r="M156">
        <v>4</v>
      </c>
      <c r="N156" t="s">
        <v>47</v>
      </c>
      <c r="O156" s="14">
        <v>45663</v>
      </c>
      <c r="P156" t="s">
        <v>71</v>
      </c>
      <c r="Q156" t="s">
        <v>601</v>
      </c>
      <c r="R156">
        <v>922701</v>
      </c>
      <c r="S156">
        <v>100050</v>
      </c>
      <c r="T156" t="s">
        <v>42</v>
      </c>
      <c r="U156">
        <v>1</v>
      </c>
      <c r="V156" t="s">
        <v>52</v>
      </c>
      <c r="W156">
        <v>415</v>
      </c>
      <c r="X156">
        <v>415</v>
      </c>
      <c r="Y156">
        <v>415</v>
      </c>
      <c r="Z156">
        <v>12000</v>
      </c>
      <c r="AA156">
        <v>0</v>
      </c>
      <c r="AB156">
        <v>15</v>
      </c>
      <c r="AC156">
        <v>60</v>
      </c>
      <c r="AD156">
        <v>52.06</v>
      </c>
      <c r="AE156">
        <v>240581</v>
      </c>
      <c r="AF156" t="s">
        <v>92</v>
      </c>
      <c r="AG156">
        <v>340393</v>
      </c>
      <c r="AH156" t="s">
        <v>51</v>
      </c>
      <c r="AJ156" s="1" t="str">
        <f>VLOOKUP(Custos[[#This Row],[ds_placa]],Consultas!B:C,2,0)</f>
        <v>Truck</v>
      </c>
      <c r="AK156" t="str">
        <f>PROPER(TEXT(Custos[[#This Row],[dt_documento]],"MMMM"))</f>
        <v>Janeiro</v>
      </c>
      <c r="AL156" t="str">
        <f>TEXT(Custos[[#This Row],[dt_documento]],"AAAA")</f>
        <v>2025</v>
      </c>
    </row>
    <row r="157" spans="1:38" x14ac:dyDescent="0.25">
      <c r="A157">
        <v>1019</v>
      </c>
      <c r="B157" t="s">
        <v>88</v>
      </c>
      <c r="C157">
        <v>423</v>
      </c>
      <c r="D157" t="s">
        <v>89</v>
      </c>
      <c r="E157" t="s">
        <v>90</v>
      </c>
      <c r="F157">
        <v>2011</v>
      </c>
      <c r="G157">
        <v>100050</v>
      </c>
      <c r="H157">
        <v>1429835</v>
      </c>
      <c r="I157">
        <v>32</v>
      </c>
      <c r="J157" t="s">
        <v>37</v>
      </c>
      <c r="K157">
        <v>5</v>
      </c>
      <c r="L157" t="s">
        <v>38</v>
      </c>
      <c r="M157">
        <v>4</v>
      </c>
      <c r="N157" t="s">
        <v>47</v>
      </c>
      <c r="O157" s="14">
        <v>45663</v>
      </c>
      <c r="P157" t="s">
        <v>71</v>
      </c>
      <c r="Q157" t="s">
        <v>601</v>
      </c>
      <c r="R157">
        <v>922701</v>
      </c>
      <c r="S157">
        <v>100050</v>
      </c>
      <c r="T157" t="s">
        <v>42</v>
      </c>
      <c r="U157">
        <v>1</v>
      </c>
      <c r="V157" t="s">
        <v>52</v>
      </c>
      <c r="W157">
        <v>4</v>
      </c>
      <c r="X157">
        <v>4</v>
      </c>
      <c r="Y157">
        <v>4</v>
      </c>
      <c r="Z157">
        <v>12000</v>
      </c>
      <c r="AA157">
        <v>0</v>
      </c>
      <c r="AB157">
        <v>15</v>
      </c>
      <c r="AC157">
        <v>60</v>
      </c>
      <c r="AD157">
        <v>52.06</v>
      </c>
      <c r="AE157">
        <v>240581</v>
      </c>
      <c r="AF157" t="s">
        <v>92</v>
      </c>
      <c r="AG157">
        <v>340393</v>
      </c>
      <c r="AH157" t="s">
        <v>51</v>
      </c>
      <c r="AJ157" s="1" t="str">
        <f>VLOOKUP(Custos[[#This Row],[ds_placa]],Consultas!B:C,2,0)</f>
        <v>Truck</v>
      </c>
      <c r="AK157" t="str">
        <f>PROPER(TEXT(Custos[[#This Row],[dt_documento]],"MMMM"))</f>
        <v>Janeiro</v>
      </c>
      <c r="AL157" t="str">
        <f>TEXT(Custos[[#This Row],[dt_documento]],"AAAA")</f>
        <v>2025</v>
      </c>
    </row>
    <row r="158" spans="1:38" x14ac:dyDescent="0.25">
      <c r="A158">
        <v>1019</v>
      </c>
      <c r="B158" t="s">
        <v>88</v>
      </c>
      <c r="C158">
        <v>423</v>
      </c>
      <c r="D158" t="s">
        <v>89</v>
      </c>
      <c r="E158" t="s">
        <v>90</v>
      </c>
      <c r="F158">
        <v>2011</v>
      </c>
      <c r="G158">
        <v>100050</v>
      </c>
      <c r="H158">
        <v>1429835</v>
      </c>
      <c r="I158">
        <v>32</v>
      </c>
      <c r="J158" t="s">
        <v>37</v>
      </c>
      <c r="K158">
        <v>5</v>
      </c>
      <c r="L158" t="s">
        <v>38</v>
      </c>
      <c r="M158">
        <v>4</v>
      </c>
      <c r="N158" t="s">
        <v>47</v>
      </c>
      <c r="O158" s="14">
        <v>45663</v>
      </c>
      <c r="P158" t="s">
        <v>71</v>
      </c>
      <c r="Q158" t="s">
        <v>601</v>
      </c>
      <c r="R158">
        <v>922701</v>
      </c>
      <c r="S158">
        <v>100050</v>
      </c>
      <c r="T158" t="s">
        <v>42</v>
      </c>
      <c r="U158">
        <v>1</v>
      </c>
      <c r="V158" t="s">
        <v>52</v>
      </c>
      <c r="W158">
        <v>2238.6999999999998</v>
      </c>
      <c r="X158">
        <v>2238.6999999999998</v>
      </c>
      <c r="Y158">
        <v>2238.6999999999998</v>
      </c>
      <c r="Z158">
        <v>12000</v>
      </c>
      <c r="AA158">
        <v>0</v>
      </c>
      <c r="AB158">
        <v>15</v>
      </c>
      <c r="AC158">
        <v>60</v>
      </c>
      <c r="AD158">
        <v>52.06</v>
      </c>
      <c r="AE158">
        <v>240581</v>
      </c>
      <c r="AF158" t="s">
        <v>92</v>
      </c>
      <c r="AG158">
        <v>340393</v>
      </c>
      <c r="AH158" t="s">
        <v>51</v>
      </c>
      <c r="AJ158" s="1" t="str">
        <f>VLOOKUP(Custos[[#This Row],[ds_placa]],Consultas!B:C,2,0)</f>
        <v>Truck</v>
      </c>
      <c r="AK158" t="str">
        <f>PROPER(TEXT(Custos[[#This Row],[dt_documento]],"MMMM"))</f>
        <v>Janeiro</v>
      </c>
      <c r="AL158" t="str">
        <f>TEXT(Custos[[#This Row],[dt_documento]],"AAAA")</f>
        <v>2025</v>
      </c>
    </row>
    <row r="159" spans="1:38" x14ac:dyDescent="0.25">
      <c r="A159">
        <v>1019</v>
      </c>
      <c r="B159" t="s">
        <v>88</v>
      </c>
      <c r="C159">
        <v>423</v>
      </c>
      <c r="D159" t="s">
        <v>89</v>
      </c>
      <c r="E159" t="s">
        <v>90</v>
      </c>
      <c r="F159">
        <v>2011</v>
      </c>
      <c r="G159">
        <v>100050</v>
      </c>
      <c r="H159">
        <v>1423935</v>
      </c>
      <c r="I159">
        <v>32</v>
      </c>
      <c r="J159" t="s">
        <v>37</v>
      </c>
      <c r="K159">
        <v>5</v>
      </c>
      <c r="L159" t="s">
        <v>38</v>
      </c>
      <c r="M159">
        <v>4</v>
      </c>
      <c r="N159" t="s">
        <v>47</v>
      </c>
      <c r="O159" s="14">
        <v>45666</v>
      </c>
      <c r="P159" t="s">
        <v>40</v>
      </c>
      <c r="Q159" t="s">
        <v>602</v>
      </c>
      <c r="R159">
        <v>913002</v>
      </c>
      <c r="S159">
        <v>100050</v>
      </c>
      <c r="T159" t="s">
        <v>42</v>
      </c>
      <c r="U159">
        <v>1</v>
      </c>
      <c r="V159" t="s">
        <v>52</v>
      </c>
      <c r="W159">
        <v>240</v>
      </c>
      <c r="X159">
        <v>240</v>
      </c>
      <c r="Y159">
        <v>240</v>
      </c>
      <c r="Z159">
        <v>12000</v>
      </c>
      <c r="AA159">
        <v>0</v>
      </c>
      <c r="AB159">
        <v>15</v>
      </c>
      <c r="AC159">
        <v>60</v>
      </c>
      <c r="AD159">
        <v>52.06</v>
      </c>
      <c r="AE159">
        <v>240581</v>
      </c>
      <c r="AF159" t="s">
        <v>92</v>
      </c>
      <c r="AG159">
        <v>340393</v>
      </c>
      <c r="AH159" t="s">
        <v>51</v>
      </c>
      <c r="AJ159" s="1" t="str">
        <f>VLOOKUP(Custos[[#This Row],[ds_placa]],Consultas!B:C,2,0)</f>
        <v>Truck</v>
      </c>
      <c r="AK159" t="str">
        <f>PROPER(TEXT(Custos[[#This Row],[dt_documento]],"MMMM"))</f>
        <v>Janeiro</v>
      </c>
      <c r="AL159" t="str">
        <f>TEXT(Custos[[#This Row],[dt_documento]],"AAAA")</f>
        <v>2025</v>
      </c>
    </row>
    <row r="160" spans="1:38" x14ac:dyDescent="0.25">
      <c r="A160">
        <v>1019</v>
      </c>
      <c r="B160" t="s">
        <v>88</v>
      </c>
      <c r="C160">
        <v>423</v>
      </c>
      <c r="D160" t="s">
        <v>89</v>
      </c>
      <c r="E160" t="s">
        <v>90</v>
      </c>
      <c r="F160">
        <v>2011</v>
      </c>
      <c r="G160">
        <v>100050</v>
      </c>
      <c r="H160">
        <v>1442711</v>
      </c>
      <c r="I160">
        <v>32</v>
      </c>
      <c r="J160" t="s">
        <v>37</v>
      </c>
      <c r="K160">
        <v>5</v>
      </c>
      <c r="L160" t="s">
        <v>38</v>
      </c>
      <c r="M160">
        <v>4</v>
      </c>
      <c r="N160" t="s">
        <v>47</v>
      </c>
      <c r="O160" s="14">
        <v>45726</v>
      </c>
      <c r="P160" t="s">
        <v>71</v>
      </c>
      <c r="Q160" t="s">
        <v>603</v>
      </c>
      <c r="R160">
        <v>934541</v>
      </c>
      <c r="S160">
        <v>100050</v>
      </c>
      <c r="T160" t="s">
        <v>42</v>
      </c>
      <c r="U160">
        <v>1</v>
      </c>
      <c r="V160" t="s">
        <v>52</v>
      </c>
      <c r="W160">
        <v>4</v>
      </c>
      <c r="X160">
        <v>4</v>
      </c>
      <c r="Y160">
        <v>4</v>
      </c>
      <c r="Z160">
        <v>12000</v>
      </c>
      <c r="AA160">
        <v>0</v>
      </c>
      <c r="AB160">
        <v>15</v>
      </c>
      <c r="AC160">
        <v>60</v>
      </c>
      <c r="AD160">
        <v>52.06</v>
      </c>
      <c r="AE160">
        <v>240581</v>
      </c>
      <c r="AF160" t="s">
        <v>92</v>
      </c>
      <c r="AG160">
        <v>340393</v>
      </c>
      <c r="AH160" t="s">
        <v>51</v>
      </c>
      <c r="AJ160" s="1" t="str">
        <f>VLOOKUP(Custos[[#This Row],[ds_placa]],Consultas!B:C,2,0)</f>
        <v>Truck</v>
      </c>
      <c r="AK160" t="str">
        <f>PROPER(TEXT(Custos[[#This Row],[dt_documento]],"MMMM"))</f>
        <v>Março</v>
      </c>
      <c r="AL160" t="str">
        <f>TEXT(Custos[[#This Row],[dt_documento]],"AAAA")</f>
        <v>2025</v>
      </c>
    </row>
    <row r="161" spans="1:38" x14ac:dyDescent="0.25">
      <c r="A161">
        <v>1019</v>
      </c>
      <c r="B161" t="s">
        <v>88</v>
      </c>
      <c r="C161">
        <v>423</v>
      </c>
      <c r="D161" t="s">
        <v>89</v>
      </c>
      <c r="E161" t="s">
        <v>90</v>
      </c>
      <c r="F161">
        <v>2011</v>
      </c>
      <c r="G161">
        <v>100050</v>
      </c>
      <c r="H161">
        <v>1442711</v>
      </c>
      <c r="I161">
        <v>32</v>
      </c>
      <c r="J161" t="s">
        <v>37</v>
      </c>
      <c r="K161">
        <v>5</v>
      </c>
      <c r="L161" t="s">
        <v>38</v>
      </c>
      <c r="M161">
        <v>4</v>
      </c>
      <c r="N161" t="s">
        <v>47</v>
      </c>
      <c r="O161" s="14">
        <v>45726</v>
      </c>
      <c r="P161" t="s">
        <v>71</v>
      </c>
      <c r="Q161" t="s">
        <v>603</v>
      </c>
      <c r="R161">
        <v>934541</v>
      </c>
      <c r="S161">
        <v>100050</v>
      </c>
      <c r="T161" t="s">
        <v>42</v>
      </c>
      <c r="U161">
        <v>1</v>
      </c>
      <c r="V161" t="s">
        <v>52</v>
      </c>
      <c r="W161">
        <v>3535.35</v>
      </c>
      <c r="X161">
        <v>3535.35</v>
      </c>
      <c r="Y161">
        <v>3535.35</v>
      </c>
      <c r="Z161">
        <v>12000</v>
      </c>
      <c r="AA161">
        <v>0</v>
      </c>
      <c r="AB161">
        <v>15</v>
      </c>
      <c r="AC161">
        <v>60</v>
      </c>
      <c r="AD161">
        <v>52.06</v>
      </c>
      <c r="AE161">
        <v>240581</v>
      </c>
      <c r="AF161" t="s">
        <v>92</v>
      </c>
      <c r="AG161">
        <v>340393</v>
      </c>
      <c r="AH161" t="s">
        <v>51</v>
      </c>
      <c r="AJ161" s="1" t="str">
        <f>VLOOKUP(Custos[[#This Row],[ds_placa]],Consultas!B:C,2,0)</f>
        <v>Truck</v>
      </c>
      <c r="AK161" t="str">
        <f>PROPER(TEXT(Custos[[#This Row],[dt_documento]],"MMMM"))</f>
        <v>Março</v>
      </c>
      <c r="AL161" t="str">
        <f>TEXT(Custos[[#This Row],[dt_documento]],"AAAA")</f>
        <v>2025</v>
      </c>
    </row>
    <row r="162" spans="1:38" x14ac:dyDescent="0.25">
      <c r="A162">
        <v>1019</v>
      </c>
      <c r="B162" t="s">
        <v>88</v>
      </c>
      <c r="C162">
        <v>423</v>
      </c>
      <c r="D162" t="s">
        <v>89</v>
      </c>
      <c r="E162" t="s">
        <v>90</v>
      </c>
      <c r="F162">
        <v>2011</v>
      </c>
      <c r="G162">
        <v>100050</v>
      </c>
      <c r="H162">
        <v>1442712</v>
      </c>
      <c r="I162">
        <v>32</v>
      </c>
      <c r="J162" t="s">
        <v>37</v>
      </c>
      <c r="K162">
        <v>5</v>
      </c>
      <c r="L162" t="s">
        <v>38</v>
      </c>
      <c r="M162">
        <v>4</v>
      </c>
      <c r="N162" t="s">
        <v>47</v>
      </c>
      <c r="O162" s="14">
        <v>45726</v>
      </c>
      <c r="P162" t="s">
        <v>71</v>
      </c>
      <c r="Q162" t="s">
        <v>603</v>
      </c>
      <c r="R162">
        <v>934541</v>
      </c>
      <c r="S162">
        <v>100050</v>
      </c>
      <c r="T162" t="s">
        <v>42</v>
      </c>
      <c r="U162">
        <v>1</v>
      </c>
      <c r="V162" t="s">
        <v>52</v>
      </c>
      <c r="W162">
        <v>950</v>
      </c>
      <c r="X162">
        <v>950</v>
      </c>
      <c r="Y162">
        <v>950</v>
      </c>
      <c r="Z162">
        <v>12000</v>
      </c>
      <c r="AA162">
        <v>0</v>
      </c>
      <c r="AB162">
        <v>15</v>
      </c>
      <c r="AC162">
        <v>60</v>
      </c>
      <c r="AD162">
        <v>52.06</v>
      </c>
      <c r="AE162">
        <v>240581</v>
      </c>
      <c r="AF162" t="s">
        <v>92</v>
      </c>
      <c r="AG162">
        <v>340393</v>
      </c>
      <c r="AH162" t="s">
        <v>51</v>
      </c>
      <c r="AJ162" s="1" t="str">
        <f>VLOOKUP(Custos[[#This Row],[ds_placa]],Consultas!B:C,2,0)</f>
        <v>Truck</v>
      </c>
      <c r="AK162" t="str">
        <f>PROPER(TEXT(Custos[[#This Row],[dt_documento]],"MMMM"))</f>
        <v>Março</v>
      </c>
      <c r="AL162" t="str">
        <f>TEXT(Custos[[#This Row],[dt_documento]],"AAAA")</f>
        <v>2025</v>
      </c>
    </row>
    <row r="163" spans="1:38" x14ac:dyDescent="0.25">
      <c r="A163">
        <v>1019</v>
      </c>
      <c r="B163" t="s">
        <v>88</v>
      </c>
      <c r="C163">
        <v>423</v>
      </c>
      <c r="D163" t="s">
        <v>89</v>
      </c>
      <c r="E163" t="s">
        <v>90</v>
      </c>
      <c r="F163">
        <v>2011</v>
      </c>
      <c r="G163">
        <v>100050</v>
      </c>
      <c r="H163">
        <v>1445992</v>
      </c>
      <c r="I163">
        <v>32</v>
      </c>
      <c r="J163" t="s">
        <v>37</v>
      </c>
      <c r="K163">
        <v>5</v>
      </c>
      <c r="L163" t="s">
        <v>38</v>
      </c>
      <c r="M163">
        <v>4</v>
      </c>
      <c r="N163" t="s">
        <v>47</v>
      </c>
      <c r="O163" s="14">
        <v>45733</v>
      </c>
      <c r="P163" t="s">
        <v>71</v>
      </c>
      <c r="Q163" t="s">
        <v>604</v>
      </c>
      <c r="R163">
        <v>934541</v>
      </c>
      <c r="S163">
        <v>100050</v>
      </c>
      <c r="T163" t="s">
        <v>42</v>
      </c>
      <c r="U163">
        <v>1</v>
      </c>
      <c r="V163" t="s">
        <v>52</v>
      </c>
      <c r="W163">
        <v>560</v>
      </c>
      <c r="X163">
        <v>560</v>
      </c>
      <c r="Y163">
        <v>560</v>
      </c>
      <c r="Z163">
        <v>12000</v>
      </c>
      <c r="AA163">
        <v>0</v>
      </c>
      <c r="AB163">
        <v>15</v>
      </c>
      <c r="AC163">
        <v>60</v>
      </c>
      <c r="AD163">
        <v>52.06</v>
      </c>
      <c r="AE163">
        <v>240581</v>
      </c>
      <c r="AF163" t="s">
        <v>92</v>
      </c>
      <c r="AG163">
        <v>383271</v>
      </c>
      <c r="AH163" t="s">
        <v>100</v>
      </c>
      <c r="AJ163" s="1" t="str">
        <f>VLOOKUP(Custos[[#This Row],[ds_placa]],Consultas!B:C,2,0)</f>
        <v>Truck</v>
      </c>
      <c r="AK163" t="str">
        <f>PROPER(TEXT(Custos[[#This Row],[dt_documento]],"MMMM"))</f>
        <v>Março</v>
      </c>
      <c r="AL163" t="str">
        <f>TEXT(Custos[[#This Row],[dt_documento]],"AAAA")</f>
        <v>2025</v>
      </c>
    </row>
    <row r="164" spans="1:38" x14ac:dyDescent="0.25">
      <c r="A164">
        <v>1019</v>
      </c>
      <c r="B164" t="s">
        <v>88</v>
      </c>
      <c r="C164">
        <v>423</v>
      </c>
      <c r="D164" t="s">
        <v>89</v>
      </c>
      <c r="E164" t="s">
        <v>90</v>
      </c>
      <c r="F164">
        <v>2011</v>
      </c>
      <c r="G164">
        <v>100050</v>
      </c>
      <c r="H164">
        <v>1446061</v>
      </c>
      <c r="I164">
        <v>32</v>
      </c>
      <c r="J164" t="s">
        <v>37</v>
      </c>
      <c r="K164">
        <v>5</v>
      </c>
      <c r="L164" t="s">
        <v>38</v>
      </c>
      <c r="M164">
        <v>4</v>
      </c>
      <c r="N164" t="s">
        <v>47</v>
      </c>
      <c r="O164" s="14">
        <v>45733</v>
      </c>
      <c r="P164" t="s">
        <v>71</v>
      </c>
      <c r="Q164" t="s">
        <v>604</v>
      </c>
      <c r="R164">
        <v>934541</v>
      </c>
      <c r="S164">
        <v>100050</v>
      </c>
      <c r="T164" t="s">
        <v>42</v>
      </c>
      <c r="U164">
        <v>1</v>
      </c>
      <c r="V164" t="s">
        <v>52</v>
      </c>
      <c r="W164">
        <v>2462.6999999999998</v>
      </c>
      <c r="X164">
        <v>2462.6999999999998</v>
      </c>
      <c r="Y164">
        <v>2462.6999999999998</v>
      </c>
      <c r="Z164">
        <v>12000</v>
      </c>
      <c r="AA164">
        <v>0</v>
      </c>
      <c r="AB164">
        <v>15</v>
      </c>
      <c r="AC164">
        <v>60</v>
      </c>
      <c r="AD164">
        <v>52.06</v>
      </c>
      <c r="AE164">
        <v>240581</v>
      </c>
      <c r="AF164" t="s">
        <v>92</v>
      </c>
      <c r="AG164">
        <v>383271</v>
      </c>
      <c r="AH164" t="s">
        <v>100</v>
      </c>
      <c r="AJ164" s="1" t="str">
        <f>VLOOKUP(Custos[[#This Row],[ds_placa]],Consultas!B:C,2,0)</f>
        <v>Truck</v>
      </c>
      <c r="AK164" t="str">
        <f>PROPER(TEXT(Custos[[#This Row],[dt_documento]],"MMMM"))</f>
        <v>Março</v>
      </c>
      <c r="AL164" t="str">
        <f>TEXT(Custos[[#This Row],[dt_documento]],"AAAA")</f>
        <v>2025</v>
      </c>
    </row>
    <row r="165" spans="1:38" x14ac:dyDescent="0.25">
      <c r="A165">
        <v>1019</v>
      </c>
      <c r="B165" t="s">
        <v>88</v>
      </c>
      <c r="C165">
        <v>423</v>
      </c>
      <c r="D165" t="s">
        <v>89</v>
      </c>
      <c r="E165" t="s">
        <v>90</v>
      </c>
      <c r="F165">
        <v>2011</v>
      </c>
      <c r="G165">
        <v>100050</v>
      </c>
      <c r="H165">
        <v>1447225</v>
      </c>
      <c r="I165">
        <v>32</v>
      </c>
      <c r="J165" t="s">
        <v>37</v>
      </c>
      <c r="K165">
        <v>5</v>
      </c>
      <c r="L165" t="s">
        <v>38</v>
      </c>
      <c r="M165">
        <v>4</v>
      </c>
      <c r="N165" t="s">
        <v>47</v>
      </c>
      <c r="O165" s="14">
        <v>45737</v>
      </c>
      <c r="P165" t="s">
        <v>48</v>
      </c>
      <c r="Q165" t="s">
        <v>605</v>
      </c>
      <c r="R165">
        <v>934541</v>
      </c>
      <c r="S165">
        <v>100050</v>
      </c>
      <c r="T165" t="s">
        <v>42</v>
      </c>
      <c r="U165">
        <v>1</v>
      </c>
      <c r="V165" t="s">
        <v>52</v>
      </c>
      <c r="W165">
        <v>570</v>
      </c>
      <c r="X165">
        <v>570</v>
      </c>
      <c r="Y165">
        <v>570</v>
      </c>
      <c r="Z165">
        <v>12000</v>
      </c>
      <c r="AA165">
        <v>0</v>
      </c>
      <c r="AB165">
        <v>15</v>
      </c>
      <c r="AC165">
        <v>60</v>
      </c>
      <c r="AD165">
        <v>52.06</v>
      </c>
      <c r="AE165">
        <v>240581</v>
      </c>
      <c r="AF165" t="s">
        <v>92</v>
      </c>
      <c r="AG165">
        <v>340393</v>
      </c>
      <c r="AH165" t="s">
        <v>51</v>
      </c>
      <c r="AJ165" s="1" t="str">
        <f>VLOOKUP(Custos[[#This Row],[ds_placa]],Consultas!B:C,2,0)</f>
        <v>Truck</v>
      </c>
      <c r="AK165" t="str">
        <f>PROPER(TEXT(Custos[[#This Row],[dt_documento]],"MMMM"))</f>
        <v>Março</v>
      </c>
      <c r="AL165" t="str">
        <f>TEXT(Custos[[#This Row],[dt_documento]],"AAAA")</f>
        <v>2025</v>
      </c>
    </row>
    <row r="166" spans="1:38" x14ac:dyDescent="0.25">
      <c r="A166">
        <v>1019</v>
      </c>
      <c r="B166" t="s">
        <v>88</v>
      </c>
      <c r="C166">
        <v>423</v>
      </c>
      <c r="D166" t="s">
        <v>89</v>
      </c>
      <c r="E166" t="s">
        <v>90</v>
      </c>
      <c r="F166">
        <v>2011</v>
      </c>
      <c r="G166">
        <v>100050</v>
      </c>
      <c r="H166">
        <v>1459546</v>
      </c>
      <c r="I166">
        <v>32</v>
      </c>
      <c r="J166" t="s">
        <v>37</v>
      </c>
      <c r="K166">
        <v>5</v>
      </c>
      <c r="L166" t="s">
        <v>38</v>
      </c>
      <c r="M166">
        <v>4</v>
      </c>
      <c r="N166" t="s">
        <v>47</v>
      </c>
      <c r="O166" s="14">
        <v>45748</v>
      </c>
      <c r="P166" t="s">
        <v>48</v>
      </c>
      <c r="Q166" t="s">
        <v>98</v>
      </c>
      <c r="R166">
        <v>939157</v>
      </c>
      <c r="S166">
        <v>100050</v>
      </c>
      <c r="T166" t="s">
        <v>42</v>
      </c>
      <c r="U166">
        <v>1</v>
      </c>
      <c r="V166" t="s">
        <v>52</v>
      </c>
      <c r="W166">
        <v>294.42</v>
      </c>
      <c r="X166">
        <v>294.42</v>
      </c>
      <c r="Y166">
        <v>294.42</v>
      </c>
      <c r="Z166">
        <v>12000</v>
      </c>
      <c r="AA166">
        <v>0</v>
      </c>
      <c r="AB166">
        <v>15</v>
      </c>
      <c r="AC166">
        <v>60</v>
      </c>
      <c r="AD166">
        <v>52.06</v>
      </c>
      <c r="AE166">
        <v>240581</v>
      </c>
      <c r="AF166" t="s">
        <v>92</v>
      </c>
      <c r="AG166">
        <v>340393</v>
      </c>
      <c r="AH166" t="s">
        <v>51</v>
      </c>
      <c r="AJ166" s="1" t="str">
        <f>VLOOKUP(Custos[[#This Row],[ds_placa]],Consultas!B:C,2,0)</f>
        <v>Truck</v>
      </c>
      <c r="AK166" t="str">
        <f>PROPER(TEXT(Custos[[#This Row],[dt_documento]],"MMMM"))</f>
        <v>Abril</v>
      </c>
      <c r="AL166" t="str">
        <f>TEXT(Custos[[#This Row],[dt_documento]],"AAAA")</f>
        <v>2025</v>
      </c>
    </row>
    <row r="167" spans="1:38" x14ac:dyDescent="0.25">
      <c r="A167">
        <v>1019</v>
      </c>
      <c r="B167" t="s">
        <v>88</v>
      </c>
      <c r="C167">
        <v>423</v>
      </c>
      <c r="D167" t="s">
        <v>89</v>
      </c>
      <c r="E167" t="s">
        <v>90</v>
      </c>
      <c r="F167">
        <v>2011</v>
      </c>
      <c r="G167">
        <v>100050</v>
      </c>
      <c r="H167">
        <v>1459547</v>
      </c>
      <c r="I167">
        <v>32</v>
      </c>
      <c r="J167" t="s">
        <v>37</v>
      </c>
      <c r="K167">
        <v>5</v>
      </c>
      <c r="L167" t="s">
        <v>38</v>
      </c>
      <c r="M167">
        <v>4</v>
      </c>
      <c r="N167" t="s">
        <v>47</v>
      </c>
      <c r="O167" s="14">
        <v>45748</v>
      </c>
      <c r="P167" t="s">
        <v>48</v>
      </c>
      <c r="Q167" t="s">
        <v>98</v>
      </c>
      <c r="R167">
        <v>939157</v>
      </c>
      <c r="S167">
        <v>100050</v>
      </c>
      <c r="T167" t="s">
        <v>42</v>
      </c>
      <c r="U167">
        <v>1</v>
      </c>
      <c r="V167" t="s">
        <v>52</v>
      </c>
      <c r="W167">
        <v>830</v>
      </c>
      <c r="X167">
        <v>830</v>
      </c>
      <c r="Y167">
        <v>830</v>
      </c>
      <c r="Z167">
        <v>12000</v>
      </c>
      <c r="AA167">
        <v>0</v>
      </c>
      <c r="AB167">
        <v>15</v>
      </c>
      <c r="AC167">
        <v>60</v>
      </c>
      <c r="AD167">
        <v>52.06</v>
      </c>
      <c r="AE167">
        <v>240581</v>
      </c>
      <c r="AF167" t="s">
        <v>92</v>
      </c>
      <c r="AG167">
        <v>340393</v>
      </c>
      <c r="AH167" t="s">
        <v>51</v>
      </c>
      <c r="AJ167" s="1" t="str">
        <f>VLOOKUP(Custos[[#This Row],[ds_placa]],Consultas!B:C,2,0)</f>
        <v>Truck</v>
      </c>
      <c r="AK167" t="str">
        <f>PROPER(TEXT(Custos[[#This Row],[dt_documento]],"MMMM"))</f>
        <v>Abril</v>
      </c>
      <c r="AL167" t="str">
        <f>TEXT(Custos[[#This Row],[dt_documento]],"AAAA")</f>
        <v>2025</v>
      </c>
    </row>
    <row r="168" spans="1:38" x14ac:dyDescent="0.25">
      <c r="A168">
        <v>1019</v>
      </c>
      <c r="B168" t="s">
        <v>88</v>
      </c>
      <c r="C168">
        <v>423</v>
      </c>
      <c r="D168" t="s">
        <v>89</v>
      </c>
      <c r="E168" t="s">
        <v>90</v>
      </c>
      <c r="F168">
        <v>2011</v>
      </c>
      <c r="G168">
        <v>100050</v>
      </c>
      <c r="H168">
        <v>1457551</v>
      </c>
      <c r="I168">
        <v>32</v>
      </c>
      <c r="J168" t="s">
        <v>37</v>
      </c>
      <c r="K168">
        <v>5</v>
      </c>
      <c r="L168" t="s">
        <v>38</v>
      </c>
      <c r="M168">
        <v>4</v>
      </c>
      <c r="N168" t="s">
        <v>47</v>
      </c>
      <c r="O168" s="14">
        <v>45756</v>
      </c>
      <c r="P168" t="s">
        <v>86</v>
      </c>
      <c r="Q168" t="s">
        <v>99</v>
      </c>
      <c r="R168">
        <v>939157</v>
      </c>
      <c r="S168">
        <v>100050</v>
      </c>
      <c r="T168" t="s">
        <v>42</v>
      </c>
      <c r="U168">
        <v>1</v>
      </c>
      <c r="V168" t="s">
        <v>52</v>
      </c>
      <c r="W168">
        <v>358</v>
      </c>
      <c r="X168">
        <v>358</v>
      </c>
      <c r="Y168">
        <v>358</v>
      </c>
      <c r="Z168">
        <v>12000</v>
      </c>
      <c r="AA168">
        <v>0</v>
      </c>
      <c r="AB168">
        <v>15</v>
      </c>
      <c r="AC168">
        <v>60</v>
      </c>
      <c r="AD168">
        <v>52.06</v>
      </c>
      <c r="AE168">
        <v>240581</v>
      </c>
      <c r="AF168" t="s">
        <v>92</v>
      </c>
      <c r="AG168">
        <v>383271</v>
      </c>
      <c r="AH168" t="s">
        <v>100</v>
      </c>
      <c r="AJ168" s="1" t="str">
        <f>VLOOKUP(Custos[[#This Row],[ds_placa]],Consultas!B:C,2,0)</f>
        <v>Truck</v>
      </c>
      <c r="AK168" t="str">
        <f>PROPER(TEXT(Custos[[#This Row],[dt_documento]],"MMMM"))</f>
        <v>Abril</v>
      </c>
      <c r="AL168" t="str">
        <f>TEXT(Custos[[#This Row],[dt_documento]],"AAAA")</f>
        <v>2025</v>
      </c>
    </row>
    <row r="169" spans="1:38" x14ac:dyDescent="0.25">
      <c r="A169">
        <v>1019</v>
      </c>
      <c r="B169" t="s">
        <v>88</v>
      </c>
      <c r="C169">
        <v>423</v>
      </c>
      <c r="D169" t="s">
        <v>89</v>
      </c>
      <c r="E169" t="s">
        <v>90</v>
      </c>
      <c r="F169">
        <v>2011</v>
      </c>
      <c r="G169">
        <v>100050</v>
      </c>
      <c r="H169">
        <v>1457594</v>
      </c>
      <c r="I169">
        <v>32</v>
      </c>
      <c r="J169" t="s">
        <v>37</v>
      </c>
      <c r="K169">
        <v>5</v>
      </c>
      <c r="L169" t="s">
        <v>38</v>
      </c>
      <c r="M169">
        <v>4</v>
      </c>
      <c r="N169" t="s">
        <v>47</v>
      </c>
      <c r="O169" s="14">
        <v>45756</v>
      </c>
      <c r="P169" t="s">
        <v>86</v>
      </c>
      <c r="Q169" t="s">
        <v>99</v>
      </c>
      <c r="R169">
        <v>939157</v>
      </c>
      <c r="S169">
        <v>100050</v>
      </c>
      <c r="T169" t="s">
        <v>42</v>
      </c>
      <c r="U169">
        <v>1</v>
      </c>
      <c r="V169" t="s">
        <v>52</v>
      </c>
      <c r="W169">
        <v>280</v>
      </c>
      <c r="X169">
        <v>280</v>
      </c>
      <c r="Y169">
        <v>280</v>
      </c>
      <c r="Z169">
        <v>12000</v>
      </c>
      <c r="AA169">
        <v>0</v>
      </c>
      <c r="AB169">
        <v>15</v>
      </c>
      <c r="AC169">
        <v>60</v>
      </c>
      <c r="AD169">
        <v>52.06</v>
      </c>
      <c r="AE169">
        <v>240581</v>
      </c>
      <c r="AF169" t="s">
        <v>92</v>
      </c>
      <c r="AG169">
        <v>383271</v>
      </c>
      <c r="AH169" t="s">
        <v>100</v>
      </c>
      <c r="AJ169" s="1" t="str">
        <f>VLOOKUP(Custos[[#This Row],[ds_placa]],Consultas!B:C,2,0)</f>
        <v>Truck</v>
      </c>
      <c r="AK169" t="str">
        <f>PROPER(TEXT(Custos[[#This Row],[dt_documento]],"MMMM"))</f>
        <v>Abril</v>
      </c>
      <c r="AL169" t="str">
        <f>TEXT(Custos[[#This Row],[dt_documento]],"AAAA")</f>
        <v>2025</v>
      </c>
    </row>
    <row r="170" spans="1:38" x14ac:dyDescent="0.25">
      <c r="A170">
        <v>1019</v>
      </c>
      <c r="B170" t="s">
        <v>88</v>
      </c>
      <c r="C170">
        <v>423</v>
      </c>
      <c r="D170" t="s">
        <v>89</v>
      </c>
      <c r="E170" t="s">
        <v>90</v>
      </c>
      <c r="F170">
        <v>2011</v>
      </c>
      <c r="G170">
        <v>100050</v>
      </c>
      <c r="H170">
        <v>1458440</v>
      </c>
      <c r="I170">
        <v>32</v>
      </c>
      <c r="J170" t="s">
        <v>37</v>
      </c>
      <c r="K170">
        <v>5</v>
      </c>
      <c r="L170" t="s">
        <v>38</v>
      </c>
      <c r="M170">
        <v>4</v>
      </c>
      <c r="N170" t="s">
        <v>47</v>
      </c>
      <c r="O170" s="14">
        <v>45764</v>
      </c>
      <c r="P170" t="s">
        <v>40</v>
      </c>
      <c r="Q170" t="s">
        <v>101</v>
      </c>
      <c r="R170">
        <v>939157</v>
      </c>
      <c r="S170">
        <v>100050</v>
      </c>
      <c r="T170" t="s">
        <v>42</v>
      </c>
      <c r="U170">
        <v>1</v>
      </c>
      <c r="V170" t="s">
        <v>52</v>
      </c>
      <c r="W170">
        <v>594</v>
      </c>
      <c r="X170">
        <v>594</v>
      </c>
      <c r="Y170">
        <v>594</v>
      </c>
      <c r="Z170">
        <v>12000</v>
      </c>
      <c r="AA170">
        <v>0</v>
      </c>
      <c r="AB170">
        <v>15</v>
      </c>
      <c r="AC170">
        <v>60</v>
      </c>
      <c r="AD170">
        <v>52.06</v>
      </c>
      <c r="AE170">
        <v>240581</v>
      </c>
      <c r="AF170" t="s">
        <v>92</v>
      </c>
      <c r="AG170">
        <v>340393</v>
      </c>
      <c r="AH170" t="s">
        <v>51</v>
      </c>
      <c r="AJ170" s="1" t="str">
        <f>VLOOKUP(Custos[[#This Row],[ds_placa]],Consultas!B:C,2,0)</f>
        <v>Truck</v>
      </c>
      <c r="AK170" t="str">
        <f>PROPER(TEXT(Custos[[#This Row],[dt_documento]],"MMMM"))</f>
        <v>Abril</v>
      </c>
      <c r="AL170" t="str">
        <f>TEXT(Custos[[#This Row],[dt_documento]],"AAAA")</f>
        <v>2025</v>
      </c>
    </row>
    <row r="171" spans="1:38" x14ac:dyDescent="0.25">
      <c r="A171">
        <v>1019</v>
      </c>
      <c r="B171" t="s">
        <v>88</v>
      </c>
      <c r="C171">
        <v>423</v>
      </c>
      <c r="D171" t="s">
        <v>89</v>
      </c>
      <c r="E171" t="s">
        <v>90</v>
      </c>
      <c r="F171">
        <v>2011</v>
      </c>
      <c r="G171">
        <v>100050</v>
      </c>
      <c r="H171">
        <v>1458441</v>
      </c>
      <c r="I171">
        <v>32</v>
      </c>
      <c r="J171" t="s">
        <v>37</v>
      </c>
      <c r="K171">
        <v>5</v>
      </c>
      <c r="L171" t="s">
        <v>38</v>
      </c>
      <c r="M171">
        <v>4</v>
      </c>
      <c r="N171" t="s">
        <v>47</v>
      </c>
      <c r="O171" s="14">
        <v>45764</v>
      </c>
      <c r="P171" t="s">
        <v>40</v>
      </c>
      <c r="Q171" t="s">
        <v>101</v>
      </c>
      <c r="R171">
        <v>939157</v>
      </c>
      <c r="S171">
        <v>100050</v>
      </c>
      <c r="T171" t="s">
        <v>42</v>
      </c>
      <c r="U171">
        <v>1</v>
      </c>
      <c r="V171" t="s">
        <v>52</v>
      </c>
      <c r="W171">
        <v>1640</v>
      </c>
      <c r="X171">
        <v>1640</v>
      </c>
      <c r="Y171">
        <v>1640</v>
      </c>
      <c r="Z171">
        <v>12000</v>
      </c>
      <c r="AA171">
        <v>0</v>
      </c>
      <c r="AB171">
        <v>15</v>
      </c>
      <c r="AC171">
        <v>60</v>
      </c>
      <c r="AD171">
        <v>52.06</v>
      </c>
      <c r="AE171">
        <v>240581</v>
      </c>
      <c r="AF171" t="s">
        <v>92</v>
      </c>
      <c r="AG171">
        <v>340393</v>
      </c>
      <c r="AH171" t="s">
        <v>51</v>
      </c>
      <c r="AJ171" s="1" t="str">
        <f>VLOOKUP(Custos[[#This Row],[ds_placa]],Consultas!B:C,2,0)</f>
        <v>Truck</v>
      </c>
      <c r="AK171" t="str">
        <f>PROPER(TEXT(Custos[[#This Row],[dt_documento]],"MMMM"))</f>
        <v>Abril</v>
      </c>
      <c r="AL171" t="str">
        <f>TEXT(Custos[[#This Row],[dt_documento]],"AAAA")</f>
        <v>2025</v>
      </c>
    </row>
    <row r="172" spans="1:38" x14ac:dyDescent="0.25">
      <c r="A172">
        <v>1019</v>
      </c>
      <c r="B172" t="s">
        <v>88</v>
      </c>
      <c r="C172">
        <v>423</v>
      </c>
      <c r="D172" t="s">
        <v>89</v>
      </c>
      <c r="E172" t="s">
        <v>90</v>
      </c>
      <c r="F172">
        <v>2011</v>
      </c>
      <c r="G172">
        <v>100050</v>
      </c>
      <c r="H172">
        <v>1471344</v>
      </c>
      <c r="I172">
        <v>32</v>
      </c>
      <c r="J172" t="s">
        <v>37</v>
      </c>
      <c r="K172">
        <v>5</v>
      </c>
      <c r="L172" t="s">
        <v>38</v>
      </c>
      <c r="M172">
        <v>4</v>
      </c>
      <c r="N172" t="s">
        <v>47</v>
      </c>
      <c r="O172" s="14">
        <v>45791</v>
      </c>
      <c r="P172" t="s">
        <v>86</v>
      </c>
      <c r="Q172" t="s">
        <v>719</v>
      </c>
      <c r="R172">
        <v>944642</v>
      </c>
      <c r="S172">
        <v>100050</v>
      </c>
      <c r="T172" t="s">
        <v>42</v>
      </c>
      <c r="U172">
        <v>1</v>
      </c>
      <c r="V172" t="s">
        <v>52</v>
      </c>
      <c r="W172">
        <v>3517.6</v>
      </c>
      <c r="X172">
        <v>3517.6</v>
      </c>
      <c r="Y172">
        <v>3517.6</v>
      </c>
      <c r="Z172">
        <v>12000</v>
      </c>
      <c r="AA172">
        <v>0</v>
      </c>
      <c r="AB172">
        <v>15</v>
      </c>
      <c r="AC172">
        <v>60</v>
      </c>
      <c r="AD172">
        <v>52.06</v>
      </c>
      <c r="AE172">
        <v>240581</v>
      </c>
      <c r="AF172" t="s">
        <v>92</v>
      </c>
      <c r="AG172">
        <v>383271</v>
      </c>
      <c r="AH172" t="s">
        <v>100</v>
      </c>
      <c r="AJ172" s="1" t="str">
        <f>VLOOKUP(Custos[[#This Row],[ds_placa]],Consultas!B:C,2,0)</f>
        <v>Truck</v>
      </c>
      <c r="AK172" t="str">
        <f>PROPER(TEXT(Custos[[#This Row],[dt_documento]],"MMMM"))</f>
        <v>Maio</v>
      </c>
      <c r="AL172" t="str">
        <f>TEXT(Custos[[#This Row],[dt_documento]],"AAAA")</f>
        <v>2025</v>
      </c>
    </row>
    <row r="173" spans="1:38" x14ac:dyDescent="0.25">
      <c r="A173">
        <v>1019</v>
      </c>
      <c r="B173" t="s">
        <v>88</v>
      </c>
      <c r="C173">
        <v>423</v>
      </c>
      <c r="D173" t="s">
        <v>89</v>
      </c>
      <c r="E173" t="s">
        <v>90</v>
      </c>
      <c r="F173">
        <v>2011</v>
      </c>
      <c r="G173">
        <v>100050</v>
      </c>
      <c r="H173">
        <v>1471345</v>
      </c>
      <c r="I173">
        <v>32</v>
      </c>
      <c r="J173" t="s">
        <v>37</v>
      </c>
      <c r="K173">
        <v>5</v>
      </c>
      <c r="L173" t="s">
        <v>38</v>
      </c>
      <c r="M173">
        <v>4</v>
      </c>
      <c r="N173" t="s">
        <v>47</v>
      </c>
      <c r="O173" s="14">
        <v>45791</v>
      </c>
      <c r="P173" t="s">
        <v>86</v>
      </c>
      <c r="Q173" t="s">
        <v>719</v>
      </c>
      <c r="R173">
        <v>944642</v>
      </c>
      <c r="S173">
        <v>100050</v>
      </c>
      <c r="T173" t="s">
        <v>42</v>
      </c>
      <c r="U173">
        <v>1</v>
      </c>
      <c r="V173" t="s">
        <v>52</v>
      </c>
      <c r="W173">
        <v>4880</v>
      </c>
      <c r="X173">
        <v>4880</v>
      </c>
      <c r="Y173">
        <v>4880</v>
      </c>
      <c r="Z173">
        <v>12000</v>
      </c>
      <c r="AA173">
        <v>0</v>
      </c>
      <c r="AB173">
        <v>15</v>
      </c>
      <c r="AC173">
        <v>60</v>
      </c>
      <c r="AD173">
        <v>52.06</v>
      </c>
      <c r="AE173">
        <v>240581</v>
      </c>
      <c r="AF173" t="s">
        <v>92</v>
      </c>
      <c r="AG173">
        <v>383271</v>
      </c>
      <c r="AH173" t="s">
        <v>100</v>
      </c>
      <c r="AJ173" s="1" t="str">
        <f>VLOOKUP(Custos[[#This Row],[ds_placa]],Consultas!B:C,2,0)</f>
        <v>Truck</v>
      </c>
      <c r="AK173" t="str">
        <f>PROPER(TEXT(Custos[[#This Row],[dt_documento]],"MMMM"))</f>
        <v>Maio</v>
      </c>
      <c r="AL173" t="str">
        <f>TEXT(Custos[[#This Row],[dt_documento]],"AAAA")</f>
        <v>2025</v>
      </c>
    </row>
    <row r="174" spans="1:38" x14ac:dyDescent="0.25">
      <c r="A174">
        <v>1019</v>
      </c>
      <c r="B174" t="s">
        <v>88</v>
      </c>
      <c r="C174">
        <v>423</v>
      </c>
      <c r="D174" t="s">
        <v>89</v>
      </c>
      <c r="E174" t="s">
        <v>90</v>
      </c>
      <c r="F174">
        <v>2011</v>
      </c>
      <c r="G174">
        <v>100050</v>
      </c>
      <c r="H174">
        <v>1472275</v>
      </c>
      <c r="I174">
        <v>32</v>
      </c>
      <c r="J174" t="s">
        <v>37</v>
      </c>
      <c r="K174">
        <v>5</v>
      </c>
      <c r="L174" t="s">
        <v>38</v>
      </c>
      <c r="M174">
        <v>4</v>
      </c>
      <c r="N174" t="s">
        <v>47</v>
      </c>
      <c r="O174" s="14">
        <v>45793</v>
      </c>
      <c r="P174" t="s">
        <v>48</v>
      </c>
      <c r="Q174" t="s">
        <v>720</v>
      </c>
      <c r="R174">
        <v>947601</v>
      </c>
      <c r="S174">
        <v>100050</v>
      </c>
      <c r="T174" t="s">
        <v>42</v>
      </c>
      <c r="U174">
        <v>1</v>
      </c>
      <c r="V174" t="s">
        <v>52</v>
      </c>
      <c r="W174">
        <v>481.38</v>
      </c>
      <c r="X174">
        <v>481.38</v>
      </c>
      <c r="Y174">
        <v>481.38</v>
      </c>
      <c r="Z174">
        <v>12000</v>
      </c>
      <c r="AA174">
        <v>0</v>
      </c>
      <c r="AB174">
        <v>15</v>
      </c>
      <c r="AC174">
        <v>60</v>
      </c>
      <c r="AD174">
        <v>52.06</v>
      </c>
      <c r="AE174">
        <v>240581</v>
      </c>
      <c r="AF174" t="s">
        <v>92</v>
      </c>
      <c r="AG174">
        <v>230479</v>
      </c>
      <c r="AH174" t="s">
        <v>721</v>
      </c>
      <c r="AJ174" s="1" t="str">
        <f>VLOOKUP(Custos[[#This Row],[ds_placa]],Consultas!B:C,2,0)</f>
        <v>Truck</v>
      </c>
      <c r="AK174" t="str">
        <f>PROPER(TEXT(Custos[[#This Row],[dt_documento]],"MMMM"))</f>
        <v>Maio</v>
      </c>
      <c r="AL174" t="str">
        <f>TEXT(Custos[[#This Row],[dt_documento]],"AAAA")</f>
        <v>2025</v>
      </c>
    </row>
    <row r="175" spans="1:38" x14ac:dyDescent="0.25">
      <c r="A175">
        <v>1019</v>
      </c>
      <c r="B175" t="s">
        <v>88</v>
      </c>
      <c r="C175">
        <v>423</v>
      </c>
      <c r="D175" t="s">
        <v>89</v>
      </c>
      <c r="E175" t="s">
        <v>90</v>
      </c>
      <c r="F175">
        <v>2011</v>
      </c>
      <c r="G175">
        <v>100050</v>
      </c>
      <c r="H175">
        <v>1472278</v>
      </c>
      <c r="I175">
        <v>32</v>
      </c>
      <c r="J175" t="s">
        <v>37</v>
      </c>
      <c r="K175">
        <v>5</v>
      </c>
      <c r="L175" t="s">
        <v>38</v>
      </c>
      <c r="M175">
        <v>4</v>
      </c>
      <c r="N175" t="s">
        <v>47</v>
      </c>
      <c r="O175" s="14">
        <v>45793</v>
      </c>
      <c r="P175" t="s">
        <v>48</v>
      </c>
      <c r="Q175" t="s">
        <v>720</v>
      </c>
      <c r="R175">
        <v>947601</v>
      </c>
      <c r="S175">
        <v>100050</v>
      </c>
      <c r="T175" t="s">
        <v>42</v>
      </c>
      <c r="U175">
        <v>1</v>
      </c>
      <c r="V175" t="s">
        <v>52</v>
      </c>
      <c r="W175">
        <v>286</v>
      </c>
      <c r="X175">
        <v>286</v>
      </c>
      <c r="Y175">
        <v>286</v>
      </c>
      <c r="Z175">
        <v>12000</v>
      </c>
      <c r="AA175">
        <v>0</v>
      </c>
      <c r="AB175">
        <v>15</v>
      </c>
      <c r="AC175">
        <v>60</v>
      </c>
      <c r="AD175">
        <v>52.06</v>
      </c>
      <c r="AE175">
        <v>240581</v>
      </c>
      <c r="AF175" t="s">
        <v>92</v>
      </c>
      <c r="AG175">
        <v>230479</v>
      </c>
      <c r="AH175" t="s">
        <v>721</v>
      </c>
      <c r="AJ175" s="1" t="str">
        <f>VLOOKUP(Custos[[#This Row],[ds_placa]],Consultas!B:C,2,0)</f>
        <v>Truck</v>
      </c>
      <c r="AK175" t="str">
        <f>PROPER(TEXT(Custos[[#This Row],[dt_documento]],"MMMM"))</f>
        <v>Maio</v>
      </c>
      <c r="AL175" t="str">
        <f>TEXT(Custos[[#This Row],[dt_documento]],"AAAA")</f>
        <v>2025</v>
      </c>
    </row>
    <row r="176" spans="1:38" x14ac:dyDescent="0.25">
      <c r="A176">
        <v>1019</v>
      </c>
      <c r="B176" t="s">
        <v>88</v>
      </c>
      <c r="C176">
        <v>423</v>
      </c>
      <c r="D176" t="s">
        <v>89</v>
      </c>
      <c r="E176" t="s">
        <v>90</v>
      </c>
      <c r="F176">
        <v>2011</v>
      </c>
      <c r="G176">
        <v>100050</v>
      </c>
      <c r="H176">
        <v>1480770</v>
      </c>
      <c r="I176">
        <v>32</v>
      </c>
      <c r="J176" t="s">
        <v>37</v>
      </c>
      <c r="K176">
        <v>5</v>
      </c>
      <c r="L176" t="s">
        <v>38</v>
      </c>
      <c r="M176">
        <v>4</v>
      </c>
      <c r="N176" t="s">
        <v>47</v>
      </c>
      <c r="O176" s="14">
        <v>45812</v>
      </c>
      <c r="P176" t="s">
        <v>86</v>
      </c>
      <c r="Q176" t="s">
        <v>722</v>
      </c>
      <c r="R176">
        <v>947601</v>
      </c>
      <c r="S176">
        <v>100050</v>
      </c>
      <c r="T176" t="s">
        <v>42</v>
      </c>
      <c r="U176">
        <v>1</v>
      </c>
      <c r="V176" t="s">
        <v>52</v>
      </c>
      <c r="W176">
        <v>420</v>
      </c>
      <c r="X176">
        <v>420</v>
      </c>
      <c r="Y176">
        <v>420</v>
      </c>
      <c r="Z176">
        <v>12000</v>
      </c>
      <c r="AA176">
        <v>0</v>
      </c>
      <c r="AB176">
        <v>15</v>
      </c>
      <c r="AC176">
        <v>60</v>
      </c>
      <c r="AD176">
        <v>52.06</v>
      </c>
      <c r="AE176">
        <v>240581</v>
      </c>
      <c r="AF176" t="s">
        <v>92</v>
      </c>
      <c r="AG176">
        <v>383271</v>
      </c>
      <c r="AH176" t="s">
        <v>100</v>
      </c>
      <c r="AJ176" s="1" t="str">
        <f>VLOOKUP(Custos[[#This Row],[ds_placa]],Consultas!B:C,2,0)</f>
        <v>Truck</v>
      </c>
      <c r="AK176" t="str">
        <f>PROPER(TEXT(Custos[[#This Row],[dt_documento]],"MMMM"))</f>
        <v>Junho</v>
      </c>
      <c r="AL176" t="str">
        <f>TEXT(Custos[[#This Row],[dt_documento]],"AAAA")</f>
        <v>2025</v>
      </c>
    </row>
    <row r="177" spans="1:38" x14ac:dyDescent="0.25">
      <c r="A177">
        <v>1019</v>
      </c>
      <c r="B177" t="s">
        <v>88</v>
      </c>
      <c r="C177">
        <v>423</v>
      </c>
      <c r="D177" t="s">
        <v>89</v>
      </c>
      <c r="E177" t="s">
        <v>90</v>
      </c>
      <c r="F177">
        <v>2011</v>
      </c>
      <c r="G177">
        <v>100050</v>
      </c>
      <c r="H177">
        <v>1480771</v>
      </c>
      <c r="I177">
        <v>32</v>
      </c>
      <c r="J177" t="s">
        <v>37</v>
      </c>
      <c r="K177">
        <v>5</v>
      </c>
      <c r="L177" t="s">
        <v>38</v>
      </c>
      <c r="M177">
        <v>4</v>
      </c>
      <c r="N177" t="s">
        <v>47</v>
      </c>
      <c r="O177" s="14">
        <v>45812</v>
      </c>
      <c r="P177" t="s">
        <v>86</v>
      </c>
      <c r="Q177" t="s">
        <v>722</v>
      </c>
      <c r="R177">
        <v>947601</v>
      </c>
      <c r="S177">
        <v>100050</v>
      </c>
      <c r="T177" t="s">
        <v>42</v>
      </c>
      <c r="U177">
        <v>1</v>
      </c>
      <c r="V177" t="s">
        <v>52</v>
      </c>
      <c r="W177">
        <v>104</v>
      </c>
      <c r="X177">
        <v>104</v>
      </c>
      <c r="Y177">
        <v>104</v>
      </c>
      <c r="Z177">
        <v>12000</v>
      </c>
      <c r="AA177">
        <v>0</v>
      </c>
      <c r="AB177">
        <v>15</v>
      </c>
      <c r="AC177">
        <v>60</v>
      </c>
      <c r="AD177">
        <v>52.06</v>
      </c>
      <c r="AE177">
        <v>240581</v>
      </c>
      <c r="AF177" t="s">
        <v>92</v>
      </c>
      <c r="AG177">
        <v>383271</v>
      </c>
      <c r="AH177" t="s">
        <v>100</v>
      </c>
      <c r="AJ177" s="1" t="str">
        <f>VLOOKUP(Custos[[#This Row],[ds_placa]],Consultas!B:C,2,0)</f>
        <v>Truck</v>
      </c>
      <c r="AK177" t="str">
        <f>PROPER(TEXT(Custos[[#This Row],[dt_documento]],"MMMM"))</f>
        <v>Junho</v>
      </c>
      <c r="AL177" t="str">
        <f>TEXT(Custos[[#This Row],[dt_documento]],"AAAA")</f>
        <v>2025</v>
      </c>
    </row>
    <row r="178" spans="1:38" x14ac:dyDescent="0.25">
      <c r="A178">
        <v>1019</v>
      </c>
      <c r="B178" t="s">
        <v>88</v>
      </c>
      <c r="C178">
        <v>423</v>
      </c>
      <c r="D178" t="s">
        <v>89</v>
      </c>
      <c r="E178" t="s">
        <v>90</v>
      </c>
      <c r="F178">
        <v>2011</v>
      </c>
      <c r="G178">
        <v>100050</v>
      </c>
      <c r="H178">
        <v>1486340</v>
      </c>
      <c r="I178">
        <v>32</v>
      </c>
      <c r="J178" t="s">
        <v>37</v>
      </c>
      <c r="K178">
        <v>5</v>
      </c>
      <c r="L178" t="s">
        <v>38</v>
      </c>
      <c r="M178">
        <v>4</v>
      </c>
      <c r="N178" t="s">
        <v>47</v>
      </c>
      <c r="O178" s="14">
        <v>45825</v>
      </c>
      <c r="P178" t="s">
        <v>59</v>
      </c>
      <c r="Q178" t="s">
        <v>723</v>
      </c>
      <c r="R178">
        <v>947601</v>
      </c>
      <c r="S178">
        <v>100050</v>
      </c>
      <c r="T178" t="s">
        <v>42</v>
      </c>
      <c r="U178">
        <v>1</v>
      </c>
      <c r="V178" t="s">
        <v>52</v>
      </c>
      <c r="W178">
        <v>2401.1</v>
      </c>
      <c r="X178">
        <v>0</v>
      </c>
      <c r="Y178">
        <v>2401.1</v>
      </c>
      <c r="Z178">
        <v>12000</v>
      </c>
      <c r="AA178">
        <v>0</v>
      </c>
      <c r="AB178">
        <v>15</v>
      </c>
      <c r="AC178">
        <v>60</v>
      </c>
      <c r="AD178">
        <v>52.06</v>
      </c>
      <c r="AE178">
        <v>240581</v>
      </c>
      <c r="AF178" t="s">
        <v>92</v>
      </c>
      <c r="AG178">
        <v>383271</v>
      </c>
      <c r="AH178" t="s">
        <v>100</v>
      </c>
      <c r="AJ178" s="1" t="str">
        <f>VLOOKUP(Custos[[#This Row],[ds_placa]],Consultas!B:C,2,0)</f>
        <v>Truck</v>
      </c>
      <c r="AK178" t="str">
        <f>PROPER(TEXT(Custos[[#This Row],[dt_documento]],"MMMM"))</f>
        <v>Junho</v>
      </c>
      <c r="AL178" t="str">
        <f>TEXT(Custos[[#This Row],[dt_documento]],"AAAA")</f>
        <v>2025</v>
      </c>
    </row>
    <row r="179" spans="1:38" x14ac:dyDescent="0.25">
      <c r="A179">
        <v>1019</v>
      </c>
      <c r="B179" t="s">
        <v>88</v>
      </c>
      <c r="C179">
        <v>423</v>
      </c>
      <c r="D179" t="s">
        <v>89</v>
      </c>
      <c r="E179" t="s">
        <v>90</v>
      </c>
      <c r="F179">
        <v>2011</v>
      </c>
      <c r="G179">
        <v>100050</v>
      </c>
      <c r="H179">
        <v>1486341</v>
      </c>
      <c r="I179">
        <v>32</v>
      </c>
      <c r="J179" t="s">
        <v>37</v>
      </c>
      <c r="K179">
        <v>5</v>
      </c>
      <c r="L179" t="s">
        <v>38</v>
      </c>
      <c r="M179">
        <v>4</v>
      </c>
      <c r="N179" t="s">
        <v>47</v>
      </c>
      <c r="O179" s="14">
        <v>45825</v>
      </c>
      <c r="P179" t="s">
        <v>59</v>
      </c>
      <c r="Q179" t="s">
        <v>723</v>
      </c>
      <c r="R179">
        <v>947601</v>
      </c>
      <c r="S179">
        <v>100050</v>
      </c>
      <c r="T179" t="s">
        <v>42</v>
      </c>
      <c r="U179">
        <v>1</v>
      </c>
      <c r="V179" t="s">
        <v>52</v>
      </c>
      <c r="W179">
        <v>560</v>
      </c>
      <c r="X179">
        <v>560</v>
      </c>
      <c r="Y179">
        <v>560</v>
      </c>
      <c r="Z179">
        <v>12000</v>
      </c>
      <c r="AA179">
        <v>0</v>
      </c>
      <c r="AB179">
        <v>15</v>
      </c>
      <c r="AC179">
        <v>60</v>
      </c>
      <c r="AD179">
        <v>52.06</v>
      </c>
      <c r="AE179">
        <v>240581</v>
      </c>
      <c r="AF179" t="s">
        <v>92</v>
      </c>
      <c r="AG179">
        <v>383271</v>
      </c>
      <c r="AH179" t="s">
        <v>100</v>
      </c>
      <c r="AJ179" s="1" t="str">
        <f>VLOOKUP(Custos[[#This Row],[ds_placa]],Consultas!B:C,2,0)</f>
        <v>Truck</v>
      </c>
      <c r="AK179" t="str">
        <f>PROPER(TEXT(Custos[[#This Row],[dt_documento]],"MMMM"))</f>
        <v>Junho</v>
      </c>
      <c r="AL179" t="str">
        <f>TEXT(Custos[[#This Row],[dt_documento]],"AAAA")</f>
        <v>2025</v>
      </c>
    </row>
    <row r="180" spans="1:38" x14ac:dyDescent="0.25">
      <c r="A180">
        <v>1019</v>
      </c>
      <c r="B180" t="s">
        <v>88</v>
      </c>
      <c r="C180">
        <v>423</v>
      </c>
      <c r="D180" t="s">
        <v>89</v>
      </c>
      <c r="E180" t="s">
        <v>90</v>
      </c>
      <c r="F180">
        <v>2011</v>
      </c>
      <c r="G180">
        <v>100050</v>
      </c>
      <c r="H180">
        <v>1456066</v>
      </c>
      <c r="I180">
        <v>32</v>
      </c>
      <c r="J180" t="s">
        <v>37</v>
      </c>
      <c r="K180">
        <v>5</v>
      </c>
      <c r="L180" t="s">
        <v>38</v>
      </c>
      <c r="M180">
        <v>66</v>
      </c>
      <c r="N180" t="s">
        <v>70</v>
      </c>
      <c r="O180" s="14">
        <v>45748</v>
      </c>
      <c r="P180" t="s">
        <v>59</v>
      </c>
      <c r="Q180" t="s">
        <v>102</v>
      </c>
      <c r="R180">
        <v>939157</v>
      </c>
      <c r="S180">
        <v>100050</v>
      </c>
      <c r="T180" t="s">
        <v>42</v>
      </c>
      <c r="U180">
        <v>1</v>
      </c>
      <c r="V180" t="s">
        <v>73</v>
      </c>
      <c r="W180">
        <v>156.18</v>
      </c>
      <c r="X180">
        <v>156.18</v>
      </c>
      <c r="Y180">
        <v>156.18</v>
      </c>
      <c r="Z180">
        <v>12000</v>
      </c>
      <c r="AA180">
        <v>0</v>
      </c>
      <c r="AB180">
        <v>15</v>
      </c>
      <c r="AC180">
        <v>60</v>
      </c>
      <c r="AD180">
        <v>52.06</v>
      </c>
      <c r="AE180">
        <v>240581</v>
      </c>
      <c r="AF180" t="s">
        <v>92</v>
      </c>
      <c r="AG180">
        <v>136817</v>
      </c>
      <c r="AH180" t="s">
        <v>45</v>
      </c>
      <c r="AJ180" s="1" t="str">
        <f>VLOOKUP(Custos[[#This Row],[ds_placa]],Consultas!B:C,2,0)</f>
        <v>Truck</v>
      </c>
      <c r="AK180" t="str">
        <f>PROPER(TEXT(Custos[[#This Row],[dt_documento]],"MMMM"))</f>
        <v>Abril</v>
      </c>
      <c r="AL180" t="str">
        <f>TEXT(Custos[[#This Row],[dt_documento]],"AAAA")</f>
        <v>2025</v>
      </c>
    </row>
    <row r="181" spans="1:38" x14ac:dyDescent="0.25">
      <c r="A181">
        <v>1019</v>
      </c>
      <c r="B181" t="s">
        <v>88</v>
      </c>
      <c r="C181">
        <v>423</v>
      </c>
      <c r="D181" t="s">
        <v>89</v>
      </c>
      <c r="E181" t="s">
        <v>90</v>
      </c>
      <c r="F181">
        <v>2011</v>
      </c>
      <c r="G181">
        <v>100050</v>
      </c>
      <c r="H181">
        <v>1456067</v>
      </c>
      <c r="I181">
        <v>32</v>
      </c>
      <c r="J181" t="s">
        <v>37</v>
      </c>
      <c r="K181">
        <v>5</v>
      </c>
      <c r="L181" t="s">
        <v>38</v>
      </c>
      <c r="M181">
        <v>66</v>
      </c>
      <c r="N181" t="s">
        <v>70</v>
      </c>
      <c r="O181" s="14">
        <v>45748</v>
      </c>
      <c r="P181" t="s">
        <v>59</v>
      </c>
      <c r="Q181" t="s">
        <v>103</v>
      </c>
      <c r="R181">
        <v>939157</v>
      </c>
      <c r="S181">
        <v>100050</v>
      </c>
      <c r="T181" t="s">
        <v>42</v>
      </c>
      <c r="U181">
        <v>1</v>
      </c>
      <c r="V181" t="s">
        <v>73</v>
      </c>
      <c r="W181">
        <v>156.18</v>
      </c>
      <c r="X181">
        <v>156.18</v>
      </c>
      <c r="Y181">
        <v>156.18</v>
      </c>
      <c r="Z181">
        <v>12000</v>
      </c>
      <c r="AA181">
        <v>0</v>
      </c>
      <c r="AB181">
        <v>15</v>
      </c>
      <c r="AC181">
        <v>60</v>
      </c>
      <c r="AD181">
        <v>52.06</v>
      </c>
      <c r="AE181">
        <v>240581</v>
      </c>
      <c r="AF181" t="s">
        <v>92</v>
      </c>
      <c r="AG181">
        <v>136817</v>
      </c>
      <c r="AH181" t="s">
        <v>45</v>
      </c>
      <c r="AJ181" s="1" t="str">
        <f>VLOOKUP(Custos[[#This Row],[ds_placa]],Consultas!B:C,2,0)</f>
        <v>Truck</v>
      </c>
      <c r="AK181" t="str">
        <f>PROPER(TEXT(Custos[[#This Row],[dt_documento]],"MMMM"))</f>
        <v>Abril</v>
      </c>
      <c r="AL181" t="str">
        <f>TEXT(Custos[[#This Row],[dt_documento]],"AAAA")</f>
        <v>2025</v>
      </c>
    </row>
    <row r="182" spans="1:38" x14ac:dyDescent="0.25">
      <c r="A182">
        <v>1019</v>
      </c>
      <c r="B182" t="s">
        <v>88</v>
      </c>
      <c r="C182">
        <v>423</v>
      </c>
      <c r="D182" t="s">
        <v>89</v>
      </c>
      <c r="E182" t="s">
        <v>90</v>
      </c>
      <c r="F182">
        <v>2011</v>
      </c>
      <c r="G182">
        <v>100050</v>
      </c>
      <c r="H182">
        <v>1456107</v>
      </c>
      <c r="I182">
        <v>32</v>
      </c>
      <c r="J182" t="s">
        <v>37</v>
      </c>
      <c r="K182">
        <v>5</v>
      </c>
      <c r="L182" t="s">
        <v>38</v>
      </c>
      <c r="M182">
        <v>66</v>
      </c>
      <c r="N182" t="s">
        <v>70</v>
      </c>
      <c r="O182" s="14">
        <v>45748</v>
      </c>
      <c r="P182" t="s">
        <v>59</v>
      </c>
      <c r="Q182" t="s">
        <v>104</v>
      </c>
      <c r="R182">
        <v>939157</v>
      </c>
      <c r="S182">
        <v>100050</v>
      </c>
      <c r="T182" t="s">
        <v>42</v>
      </c>
      <c r="U182">
        <v>1</v>
      </c>
      <c r="V182" t="s">
        <v>73</v>
      </c>
      <c r="W182">
        <v>156.18</v>
      </c>
      <c r="X182">
        <v>156.18</v>
      </c>
      <c r="Y182">
        <v>156.18</v>
      </c>
      <c r="Z182">
        <v>12000</v>
      </c>
      <c r="AA182">
        <v>0</v>
      </c>
      <c r="AB182">
        <v>15</v>
      </c>
      <c r="AC182">
        <v>60</v>
      </c>
      <c r="AD182">
        <v>52.06</v>
      </c>
      <c r="AE182">
        <v>240581</v>
      </c>
      <c r="AF182" t="s">
        <v>92</v>
      </c>
      <c r="AG182">
        <v>136817</v>
      </c>
      <c r="AH182" t="s">
        <v>45</v>
      </c>
      <c r="AJ182" s="1" t="str">
        <f>VLOOKUP(Custos[[#This Row],[ds_placa]],Consultas!B:C,2,0)</f>
        <v>Truck</v>
      </c>
      <c r="AK182" t="str">
        <f>PROPER(TEXT(Custos[[#This Row],[dt_documento]],"MMMM"))</f>
        <v>Abril</v>
      </c>
      <c r="AL182" t="str">
        <f>TEXT(Custos[[#This Row],[dt_documento]],"AAAA")</f>
        <v>2025</v>
      </c>
    </row>
    <row r="183" spans="1:38" x14ac:dyDescent="0.25">
      <c r="A183">
        <v>1019</v>
      </c>
      <c r="B183" t="s">
        <v>88</v>
      </c>
      <c r="C183">
        <v>423</v>
      </c>
      <c r="D183" t="s">
        <v>89</v>
      </c>
      <c r="E183" t="s">
        <v>90</v>
      </c>
      <c r="F183">
        <v>2011</v>
      </c>
      <c r="G183">
        <v>100050</v>
      </c>
      <c r="H183">
        <v>1456110</v>
      </c>
      <c r="I183">
        <v>32</v>
      </c>
      <c r="J183" t="s">
        <v>37</v>
      </c>
      <c r="K183">
        <v>5</v>
      </c>
      <c r="L183" t="s">
        <v>38</v>
      </c>
      <c r="M183">
        <v>66</v>
      </c>
      <c r="N183" t="s">
        <v>70</v>
      </c>
      <c r="O183" s="14">
        <v>45748</v>
      </c>
      <c r="P183" t="s">
        <v>59</v>
      </c>
      <c r="Q183" t="s">
        <v>105</v>
      </c>
      <c r="R183">
        <v>939157</v>
      </c>
      <c r="S183">
        <v>100050</v>
      </c>
      <c r="T183" t="s">
        <v>42</v>
      </c>
      <c r="U183">
        <v>1</v>
      </c>
      <c r="V183" t="s">
        <v>73</v>
      </c>
      <c r="W183">
        <v>156.18</v>
      </c>
      <c r="X183">
        <v>156.18</v>
      </c>
      <c r="Y183">
        <v>156.18</v>
      </c>
      <c r="Z183">
        <v>12000</v>
      </c>
      <c r="AA183">
        <v>0</v>
      </c>
      <c r="AB183">
        <v>15</v>
      </c>
      <c r="AC183">
        <v>60</v>
      </c>
      <c r="AD183">
        <v>52.06</v>
      </c>
      <c r="AE183">
        <v>240581</v>
      </c>
      <c r="AF183" t="s">
        <v>92</v>
      </c>
      <c r="AG183">
        <v>136817</v>
      </c>
      <c r="AH183" t="s">
        <v>45</v>
      </c>
      <c r="AJ183" s="1" t="str">
        <f>VLOOKUP(Custos[[#This Row],[ds_placa]],Consultas!B:C,2,0)</f>
        <v>Truck</v>
      </c>
      <c r="AK183" t="str">
        <f>PROPER(TEXT(Custos[[#This Row],[dt_documento]],"MMMM"))</f>
        <v>Abril</v>
      </c>
      <c r="AL183" t="str">
        <f>TEXT(Custos[[#This Row],[dt_documento]],"AAAA")</f>
        <v>2025</v>
      </c>
    </row>
    <row r="184" spans="1:38" x14ac:dyDescent="0.25">
      <c r="A184">
        <v>1019</v>
      </c>
      <c r="B184" t="s">
        <v>88</v>
      </c>
      <c r="C184">
        <v>423</v>
      </c>
      <c r="D184" t="s">
        <v>89</v>
      </c>
      <c r="E184" t="s">
        <v>90</v>
      </c>
      <c r="F184">
        <v>2011</v>
      </c>
      <c r="G184">
        <v>100050</v>
      </c>
      <c r="H184">
        <v>1456112</v>
      </c>
      <c r="I184">
        <v>32</v>
      </c>
      <c r="J184" t="s">
        <v>37</v>
      </c>
      <c r="K184">
        <v>5</v>
      </c>
      <c r="L184" t="s">
        <v>38</v>
      </c>
      <c r="M184">
        <v>66</v>
      </c>
      <c r="N184" t="s">
        <v>70</v>
      </c>
      <c r="O184" s="14">
        <v>45757</v>
      </c>
      <c r="P184" t="s">
        <v>40</v>
      </c>
      <c r="Q184" t="s">
        <v>106</v>
      </c>
      <c r="R184">
        <v>939157</v>
      </c>
      <c r="S184">
        <v>100050</v>
      </c>
      <c r="T184" t="s">
        <v>42</v>
      </c>
      <c r="U184">
        <v>1</v>
      </c>
      <c r="V184" t="s">
        <v>73</v>
      </c>
      <c r="W184">
        <v>312.36</v>
      </c>
      <c r="X184">
        <v>312.36</v>
      </c>
      <c r="Y184">
        <v>312.36</v>
      </c>
      <c r="Z184">
        <v>12000</v>
      </c>
      <c r="AA184">
        <v>0</v>
      </c>
      <c r="AB184">
        <v>15</v>
      </c>
      <c r="AC184">
        <v>60</v>
      </c>
      <c r="AD184">
        <v>52.06</v>
      </c>
      <c r="AE184">
        <v>240581</v>
      </c>
      <c r="AF184" t="s">
        <v>92</v>
      </c>
      <c r="AG184">
        <v>136817</v>
      </c>
      <c r="AH184" t="s">
        <v>45</v>
      </c>
      <c r="AJ184" s="1" t="str">
        <f>VLOOKUP(Custos[[#This Row],[ds_placa]],Consultas!B:C,2,0)</f>
        <v>Truck</v>
      </c>
      <c r="AK184" t="str">
        <f>PROPER(TEXT(Custos[[#This Row],[dt_documento]],"MMMM"))</f>
        <v>Abril</v>
      </c>
      <c r="AL184" t="str">
        <f>TEXT(Custos[[#This Row],[dt_documento]],"AAAA")</f>
        <v>2025</v>
      </c>
    </row>
    <row r="185" spans="1:38" x14ac:dyDescent="0.25">
      <c r="A185">
        <v>1019</v>
      </c>
      <c r="B185" t="s">
        <v>88</v>
      </c>
      <c r="C185">
        <v>423</v>
      </c>
      <c r="D185" t="s">
        <v>89</v>
      </c>
      <c r="E185" t="s">
        <v>90</v>
      </c>
      <c r="F185">
        <v>2011</v>
      </c>
      <c r="G185">
        <v>100050</v>
      </c>
      <c r="H185">
        <v>1456113</v>
      </c>
      <c r="I185">
        <v>32</v>
      </c>
      <c r="J185" t="s">
        <v>37</v>
      </c>
      <c r="K185">
        <v>5</v>
      </c>
      <c r="L185" t="s">
        <v>38</v>
      </c>
      <c r="M185">
        <v>66</v>
      </c>
      <c r="N185" t="s">
        <v>70</v>
      </c>
      <c r="O185" s="14">
        <v>45757</v>
      </c>
      <c r="P185" t="s">
        <v>40</v>
      </c>
      <c r="Q185" t="s">
        <v>107</v>
      </c>
      <c r="R185">
        <v>939157</v>
      </c>
      <c r="S185">
        <v>100050</v>
      </c>
      <c r="T185" t="s">
        <v>42</v>
      </c>
      <c r="U185">
        <v>1</v>
      </c>
      <c r="V185" t="s">
        <v>73</v>
      </c>
      <c r="W185">
        <v>312.36</v>
      </c>
      <c r="X185">
        <v>312.36</v>
      </c>
      <c r="Y185">
        <v>312.36</v>
      </c>
      <c r="Z185">
        <v>12000</v>
      </c>
      <c r="AA185">
        <v>0</v>
      </c>
      <c r="AB185">
        <v>15</v>
      </c>
      <c r="AC185">
        <v>60</v>
      </c>
      <c r="AD185">
        <v>52.06</v>
      </c>
      <c r="AE185">
        <v>240581</v>
      </c>
      <c r="AF185" t="s">
        <v>92</v>
      </c>
      <c r="AG185">
        <v>136817</v>
      </c>
      <c r="AH185" t="s">
        <v>45</v>
      </c>
      <c r="AJ185" s="1" t="str">
        <f>VLOOKUP(Custos[[#This Row],[ds_placa]],Consultas!B:C,2,0)</f>
        <v>Truck</v>
      </c>
      <c r="AK185" t="str">
        <f>PROPER(TEXT(Custos[[#This Row],[dt_documento]],"MMMM"))</f>
        <v>Abril</v>
      </c>
      <c r="AL185" t="str">
        <f>TEXT(Custos[[#This Row],[dt_documento]],"AAAA")</f>
        <v>2025</v>
      </c>
    </row>
    <row r="186" spans="1:38" x14ac:dyDescent="0.25">
      <c r="A186">
        <v>1019</v>
      </c>
      <c r="B186" t="s">
        <v>88</v>
      </c>
      <c r="C186">
        <v>423</v>
      </c>
      <c r="D186" t="s">
        <v>89</v>
      </c>
      <c r="E186" t="s">
        <v>90</v>
      </c>
      <c r="F186">
        <v>2011</v>
      </c>
      <c r="G186">
        <v>100050</v>
      </c>
      <c r="H186">
        <v>1456114</v>
      </c>
      <c r="I186">
        <v>32</v>
      </c>
      <c r="J186" t="s">
        <v>37</v>
      </c>
      <c r="K186">
        <v>5</v>
      </c>
      <c r="L186" t="s">
        <v>38</v>
      </c>
      <c r="M186">
        <v>66</v>
      </c>
      <c r="N186" t="s">
        <v>70</v>
      </c>
      <c r="O186" s="14">
        <v>45757</v>
      </c>
      <c r="P186" t="s">
        <v>40</v>
      </c>
      <c r="Q186" t="s">
        <v>108</v>
      </c>
      <c r="R186">
        <v>939157</v>
      </c>
      <c r="S186">
        <v>100050</v>
      </c>
      <c r="T186" t="s">
        <v>42</v>
      </c>
      <c r="U186">
        <v>1</v>
      </c>
      <c r="V186" t="s">
        <v>73</v>
      </c>
      <c r="W186">
        <v>312.36</v>
      </c>
      <c r="X186">
        <v>312.36</v>
      </c>
      <c r="Y186">
        <v>312.36</v>
      </c>
      <c r="Z186">
        <v>12000</v>
      </c>
      <c r="AA186">
        <v>0</v>
      </c>
      <c r="AB186">
        <v>15</v>
      </c>
      <c r="AC186">
        <v>60</v>
      </c>
      <c r="AD186">
        <v>52.06</v>
      </c>
      <c r="AE186">
        <v>240581</v>
      </c>
      <c r="AF186" t="s">
        <v>92</v>
      </c>
      <c r="AG186">
        <v>136817</v>
      </c>
      <c r="AH186" t="s">
        <v>45</v>
      </c>
      <c r="AJ186" s="1" t="str">
        <f>VLOOKUP(Custos[[#This Row],[ds_placa]],Consultas!B:C,2,0)</f>
        <v>Truck</v>
      </c>
      <c r="AK186" t="str">
        <f>PROPER(TEXT(Custos[[#This Row],[dt_documento]],"MMMM"))</f>
        <v>Abril</v>
      </c>
      <c r="AL186" t="str">
        <f>TEXT(Custos[[#This Row],[dt_documento]],"AAAA")</f>
        <v>2025</v>
      </c>
    </row>
    <row r="187" spans="1:38" x14ac:dyDescent="0.25">
      <c r="A187">
        <v>1019</v>
      </c>
      <c r="B187" t="s">
        <v>88</v>
      </c>
      <c r="C187">
        <v>423</v>
      </c>
      <c r="D187" t="s">
        <v>89</v>
      </c>
      <c r="E187" t="s">
        <v>90</v>
      </c>
      <c r="F187">
        <v>2011</v>
      </c>
      <c r="G187">
        <v>100050</v>
      </c>
      <c r="H187">
        <v>1456115</v>
      </c>
      <c r="I187">
        <v>32</v>
      </c>
      <c r="J187" t="s">
        <v>37</v>
      </c>
      <c r="K187">
        <v>5</v>
      </c>
      <c r="L187" t="s">
        <v>38</v>
      </c>
      <c r="M187">
        <v>66</v>
      </c>
      <c r="N187" t="s">
        <v>70</v>
      </c>
      <c r="O187" s="14">
        <v>45757</v>
      </c>
      <c r="P187" t="s">
        <v>40</v>
      </c>
      <c r="Q187" t="s">
        <v>109</v>
      </c>
      <c r="R187">
        <v>939157</v>
      </c>
      <c r="S187">
        <v>100050</v>
      </c>
      <c r="T187" t="s">
        <v>42</v>
      </c>
      <c r="U187">
        <v>1</v>
      </c>
      <c r="V187" t="s">
        <v>73</v>
      </c>
      <c r="W187">
        <v>312.36</v>
      </c>
      <c r="X187">
        <v>312.36</v>
      </c>
      <c r="Y187">
        <v>312.36</v>
      </c>
      <c r="Z187">
        <v>12000</v>
      </c>
      <c r="AA187">
        <v>0</v>
      </c>
      <c r="AB187">
        <v>15</v>
      </c>
      <c r="AC187">
        <v>60</v>
      </c>
      <c r="AD187">
        <v>52.06</v>
      </c>
      <c r="AE187">
        <v>240581</v>
      </c>
      <c r="AF187" t="s">
        <v>92</v>
      </c>
      <c r="AG187">
        <v>136817</v>
      </c>
      <c r="AH187" t="s">
        <v>45</v>
      </c>
      <c r="AJ187" s="1" t="str">
        <f>VLOOKUP(Custos[[#This Row],[ds_placa]],Consultas!B:C,2,0)</f>
        <v>Truck</v>
      </c>
      <c r="AK187" t="str">
        <f>PROPER(TEXT(Custos[[#This Row],[dt_documento]],"MMMM"))</f>
        <v>Abril</v>
      </c>
      <c r="AL187" t="str">
        <f>TEXT(Custos[[#This Row],[dt_documento]],"AAAA")</f>
        <v>2025</v>
      </c>
    </row>
    <row r="188" spans="1:38" x14ac:dyDescent="0.25">
      <c r="A188">
        <v>1019</v>
      </c>
      <c r="B188" t="s">
        <v>88</v>
      </c>
      <c r="C188">
        <v>423</v>
      </c>
      <c r="D188" t="s">
        <v>89</v>
      </c>
      <c r="E188" t="s">
        <v>90</v>
      </c>
      <c r="F188">
        <v>2011</v>
      </c>
      <c r="G188">
        <v>100050</v>
      </c>
      <c r="H188">
        <v>1459000</v>
      </c>
      <c r="I188">
        <v>32</v>
      </c>
      <c r="J188" t="s">
        <v>37</v>
      </c>
      <c r="K188">
        <v>5</v>
      </c>
      <c r="L188" t="s">
        <v>38</v>
      </c>
      <c r="M188">
        <v>66</v>
      </c>
      <c r="N188" t="s">
        <v>70</v>
      </c>
      <c r="O188" s="14">
        <v>45757</v>
      </c>
      <c r="P188" t="s">
        <v>40</v>
      </c>
      <c r="R188">
        <v>939157</v>
      </c>
      <c r="S188">
        <v>100050</v>
      </c>
      <c r="T188" t="s">
        <v>42</v>
      </c>
      <c r="U188">
        <v>1</v>
      </c>
      <c r="V188" t="s">
        <v>73</v>
      </c>
      <c r="W188">
        <v>104.12</v>
      </c>
      <c r="X188">
        <v>104.12</v>
      </c>
      <c r="Y188">
        <v>104.12</v>
      </c>
      <c r="Z188">
        <v>12000</v>
      </c>
      <c r="AA188">
        <v>0</v>
      </c>
      <c r="AB188">
        <v>15</v>
      </c>
      <c r="AC188">
        <v>60</v>
      </c>
      <c r="AD188">
        <v>52.06</v>
      </c>
      <c r="AE188">
        <v>240581</v>
      </c>
      <c r="AF188" t="s">
        <v>92</v>
      </c>
      <c r="AG188">
        <v>136817</v>
      </c>
      <c r="AH188" t="s">
        <v>45</v>
      </c>
      <c r="AJ188" s="1" t="str">
        <f>VLOOKUP(Custos[[#This Row],[ds_placa]],Consultas!B:C,2,0)</f>
        <v>Truck</v>
      </c>
      <c r="AK188" t="str">
        <f>PROPER(TEXT(Custos[[#This Row],[dt_documento]],"MMMM"))</f>
        <v>Abril</v>
      </c>
      <c r="AL188" t="str">
        <f>TEXT(Custos[[#This Row],[dt_documento]],"AAAA")</f>
        <v>2025</v>
      </c>
    </row>
    <row r="189" spans="1:38" x14ac:dyDescent="0.25">
      <c r="A189">
        <v>1019</v>
      </c>
      <c r="B189" t="s">
        <v>88</v>
      </c>
      <c r="C189">
        <v>423</v>
      </c>
      <c r="D189" t="s">
        <v>89</v>
      </c>
      <c r="E189" t="s">
        <v>90</v>
      </c>
      <c r="F189">
        <v>2011</v>
      </c>
      <c r="G189">
        <v>100050</v>
      </c>
      <c r="H189">
        <v>1459515</v>
      </c>
      <c r="I189">
        <v>32</v>
      </c>
      <c r="J189" t="s">
        <v>37</v>
      </c>
      <c r="K189">
        <v>5</v>
      </c>
      <c r="L189" t="s">
        <v>38</v>
      </c>
      <c r="M189">
        <v>87</v>
      </c>
      <c r="N189" t="s">
        <v>76</v>
      </c>
      <c r="O189" s="14">
        <v>45764</v>
      </c>
      <c r="P189" t="s">
        <v>40</v>
      </c>
      <c r="Q189" t="s">
        <v>41</v>
      </c>
      <c r="R189">
        <v>939157</v>
      </c>
      <c r="S189">
        <v>100050</v>
      </c>
      <c r="T189" t="s">
        <v>42</v>
      </c>
      <c r="U189">
        <v>1</v>
      </c>
      <c r="V189" t="s">
        <v>43</v>
      </c>
      <c r="W189">
        <v>1800.69</v>
      </c>
      <c r="X189">
        <v>1800.69</v>
      </c>
      <c r="Y189">
        <v>1800.69</v>
      </c>
      <c r="Z189">
        <v>12000</v>
      </c>
      <c r="AA189">
        <v>0</v>
      </c>
      <c r="AB189">
        <v>15</v>
      </c>
      <c r="AC189">
        <v>60</v>
      </c>
      <c r="AD189">
        <v>52.06</v>
      </c>
      <c r="AE189">
        <v>240581</v>
      </c>
      <c r="AF189" t="s">
        <v>92</v>
      </c>
      <c r="AG189">
        <v>136817</v>
      </c>
      <c r="AH189" t="s">
        <v>45</v>
      </c>
      <c r="AJ189" s="1" t="str">
        <f>VLOOKUP(Custos[[#This Row],[ds_placa]],Consultas!B:C,2,0)</f>
        <v>Truck</v>
      </c>
      <c r="AK189" t="str">
        <f>PROPER(TEXT(Custos[[#This Row],[dt_documento]],"MMMM"))</f>
        <v>Abril</v>
      </c>
      <c r="AL189" t="str">
        <f>TEXT(Custos[[#This Row],[dt_documento]],"AAAA")</f>
        <v>2025</v>
      </c>
    </row>
    <row r="190" spans="1:38" x14ac:dyDescent="0.25">
      <c r="A190">
        <v>1019</v>
      </c>
      <c r="B190" t="s">
        <v>88</v>
      </c>
      <c r="C190">
        <v>423</v>
      </c>
      <c r="D190" t="s">
        <v>89</v>
      </c>
      <c r="E190" t="s">
        <v>90</v>
      </c>
      <c r="F190">
        <v>2011</v>
      </c>
      <c r="G190">
        <v>100050</v>
      </c>
      <c r="H190">
        <v>1437562</v>
      </c>
      <c r="I190">
        <v>32</v>
      </c>
      <c r="J190" t="s">
        <v>37</v>
      </c>
      <c r="K190">
        <v>5</v>
      </c>
      <c r="L190" t="s">
        <v>38</v>
      </c>
      <c r="M190">
        <v>128</v>
      </c>
      <c r="N190" t="s">
        <v>39</v>
      </c>
      <c r="O190" s="14">
        <v>45712</v>
      </c>
      <c r="P190" t="s">
        <v>71</v>
      </c>
      <c r="Q190" t="s">
        <v>522</v>
      </c>
      <c r="R190">
        <v>922701</v>
      </c>
      <c r="S190">
        <v>100050</v>
      </c>
      <c r="T190" t="s">
        <v>42</v>
      </c>
      <c r="U190">
        <v>1</v>
      </c>
      <c r="V190" t="s">
        <v>43</v>
      </c>
      <c r="W190">
        <v>109.27</v>
      </c>
      <c r="X190">
        <v>109.27</v>
      </c>
      <c r="Y190">
        <v>109.27</v>
      </c>
      <c r="Z190">
        <v>12000</v>
      </c>
      <c r="AA190">
        <v>0</v>
      </c>
      <c r="AB190">
        <v>15</v>
      </c>
      <c r="AC190">
        <v>60</v>
      </c>
      <c r="AD190">
        <v>52.06</v>
      </c>
      <c r="AE190">
        <v>240581</v>
      </c>
      <c r="AF190" t="s">
        <v>92</v>
      </c>
      <c r="AG190">
        <v>136817</v>
      </c>
      <c r="AH190" t="s">
        <v>45</v>
      </c>
      <c r="AJ190" s="1" t="str">
        <f>VLOOKUP(Custos[[#This Row],[ds_placa]],Consultas!B:C,2,0)</f>
        <v>Truck</v>
      </c>
      <c r="AK190" t="str">
        <f>PROPER(TEXT(Custos[[#This Row],[dt_documento]],"MMMM"))</f>
        <v>Fevereiro</v>
      </c>
      <c r="AL190" t="str">
        <f>TEXT(Custos[[#This Row],[dt_documento]],"AAAA")</f>
        <v>2025</v>
      </c>
    </row>
    <row r="191" spans="1:38" x14ac:dyDescent="0.25">
      <c r="A191">
        <v>1024</v>
      </c>
      <c r="B191" t="s">
        <v>110</v>
      </c>
      <c r="C191">
        <v>427</v>
      </c>
      <c r="D191" t="s">
        <v>111</v>
      </c>
      <c r="E191" t="s">
        <v>112</v>
      </c>
      <c r="F191">
        <v>2012</v>
      </c>
      <c r="G191">
        <v>100050</v>
      </c>
      <c r="H191">
        <v>1429583</v>
      </c>
      <c r="I191">
        <v>32</v>
      </c>
      <c r="J191" t="s">
        <v>37</v>
      </c>
      <c r="K191">
        <v>5</v>
      </c>
      <c r="L191" t="s">
        <v>38</v>
      </c>
      <c r="M191">
        <v>1</v>
      </c>
      <c r="N191" t="s">
        <v>58</v>
      </c>
      <c r="O191" s="14">
        <v>45671</v>
      </c>
      <c r="P191" t="s">
        <v>59</v>
      </c>
      <c r="Q191" t="s">
        <v>606</v>
      </c>
      <c r="R191">
        <v>914202</v>
      </c>
      <c r="S191">
        <v>100050</v>
      </c>
      <c r="T191" t="s">
        <v>42</v>
      </c>
      <c r="U191">
        <v>259.38</v>
      </c>
      <c r="V191" t="s">
        <v>61</v>
      </c>
      <c r="W191">
        <v>1483.66</v>
      </c>
      <c r="X191">
        <v>5.72</v>
      </c>
      <c r="Y191">
        <v>1483.66</v>
      </c>
      <c r="Z191">
        <v>25000</v>
      </c>
      <c r="AA191">
        <v>0</v>
      </c>
      <c r="AB191">
        <v>15</v>
      </c>
      <c r="AC191">
        <v>60</v>
      </c>
      <c r="AD191">
        <v>94.03</v>
      </c>
      <c r="AE191">
        <v>354553</v>
      </c>
      <c r="AF191" t="s">
        <v>44</v>
      </c>
      <c r="AG191">
        <v>277935</v>
      </c>
      <c r="AH191" t="s">
        <v>63</v>
      </c>
      <c r="AJ191" s="1" t="str">
        <f>VLOOKUP(Custos[[#This Row],[ds_placa]],Consultas!B:C,2,0)</f>
        <v>Cavalo</v>
      </c>
      <c r="AK191" t="str">
        <f>PROPER(TEXT(Custos[[#This Row],[dt_documento]],"MMMM"))</f>
        <v>Janeiro</v>
      </c>
      <c r="AL191" t="str">
        <f>TEXT(Custos[[#This Row],[dt_documento]],"AAAA")</f>
        <v>2025</v>
      </c>
    </row>
    <row r="192" spans="1:38" x14ac:dyDescent="0.25">
      <c r="A192">
        <v>1024</v>
      </c>
      <c r="B192" t="s">
        <v>110</v>
      </c>
      <c r="C192">
        <v>427</v>
      </c>
      <c r="D192" t="s">
        <v>111</v>
      </c>
      <c r="E192" t="s">
        <v>112</v>
      </c>
      <c r="F192">
        <v>2012</v>
      </c>
      <c r="G192">
        <v>100050</v>
      </c>
      <c r="H192">
        <v>1429747</v>
      </c>
      <c r="I192">
        <v>32</v>
      </c>
      <c r="J192" t="s">
        <v>37</v>
      </c>
      <c r="K192">
        <v>5</v>
      </c>
      <c r="L192" t="s">
        <v>38</v>
      </c>
      <c r="M192">
        <v>1</v>
      </c>
      <c r="N192" t="s">
        <v>58</v>
      </c>
      <c r="O192" s="14">
        <v>45678</v>
      </c>
      <c r="P192" t="s">
        <v>59</v>
      </c>
      <c r="Q192" t="s">
        <v>607</v>
      </c>
      <c r="R192">
        <v>914900</v>
      </c>
      <c r="S192">
        <v>100050</v>
      </c>
      <c r="T192" t="s">
        <v>42</v>
      </c>
      <c r="U192">
        <v>268.73</v>
      </c>
      <c r="V192" t="s">
        <v>61</v>
      </c>
      <c r="W192">
        <v>1577.44</v>
      </c>
      <c r="X192">
        <v>5.87</v>
      </c>
      <c r="Y192">
        <v>1577.44</v>
      </c>
      <c r="Z192">
        <v>25000</v>
      </c>
      <c r="AA192">
        <v>0</v>
      </c>
      <c r="AB192">
        <v>15</v>
      </c>
      <c r="AC192">
        <v>60</v>
      </c>
      <c r="AD192">
        <v>94.03</v>
      </c>
      <c r="AE192">
        <v>354553</v>
      </c>
      <c r="AF192" t="s">
        <v>44</v>
      </c>
      <c r="AG192">
        <v>277935</v>
      </c>
      <c r="AH192" t="s">
        <v>63</v>
      </c>
      <c r="AJ192" s="1" t="str">
        <f>VLOOKUP(Custos[[#This Row],[ds_placa]],Consultas!B:C,2,0)</f>
        <v>Cavalo</v>
      </c>
      <c r="AK192" t="str">
        <f>PROPER(TEXT(Custos[[#This Row],[dt_documento]],"MMMM"))</f>
        <v>Janeiro</v>
      </c>
      <c r="AL192" t="str">
        <f>TEXT(Custos[[#This Row],[dt_documento]],"AAAA")</f>
        <v>2025</v>
      </c>
    </row>
    <row r="193" spans="1:38" x14ac:dyDescent="0.25">
      <c r="A193">
        <v>1024</v>
      </c>
      <c r="B193" t="s">
        <v>110</v>
      </c>
      <c r="C193">
        <v>427</v>
      </c>
      <c r="D193" t="s">
        <v>111</v>
      </c>
      <c r="E193" t="s">
        <v>112</v>
      </c>
      <c r="F193">
        <v>2012</v>
      </c>
      <c r="G193">
        <v>100050</v>
      </c>
      <c r="H193">
        <v>1437722</v>
      </c>
      <c r="I193">
        <v>32</v>
      </c>
      <c r="J193" t="s">
        <v>37</v>
      </c>
      <c r="K193">
        <v>5</v>
      </c>
      <c r="L193" t="s">
        <v>38</v>
      </c>
      <c r="M193">
        <v>1</v>
      </c>
      <c r="N193" t="s">
        <v>58</v>
      </c>
      <c r="O193" s="14">
        <v>45689</v>
      </c>
      <c r="P193" t="s">
        <v>59</v>
      </c>
      <c r="Q193" t="s">
        <v>608</v>
      </c>
      <c r="R193">
        <v>915855</v>
      </c>
      <c r="S193">
        <v>100050</v>
      </c>
      <c r="T193" t="s">
        <v>42</v>
      </c>
      <c r="U193">
        <v>305.08</v>
      </c>
      <c r="V193" t="s">
        <v>61</v>
      </c>
      <c r="W193">
        <v>1790.79</v>
      </c>
      <c r="X193">
        <v>5.87</v>
      </c>
      <c r="Y193">
        <v>1790.79</v>
      </c>
      <c r="Z193">
        <v>25000</v>
      </c>
      <c r="AA193">
        <v>0</v>
      </c>
      <c r="AB193">
        <v>15</v>
      </c>
      <c r="AC193">
        <v>60</v>
      </c>
      <c r="AD193">
        <v>94.03</v>
      </c>
      <c r="AE193">
        <v>354553</v>
      </c>
      <c r="AF193" t="s">
        <v>44</v>
      </c>
      <c r="AG193">
        <v>111369</v>
      </c>
      <c r="AH193" t="s">
        <v>65</v>
      </c>
      <c r="AJ193" s="1" t="str">
        <f>VLOOKUP(Custos[[#This Row],[ds_placa]],Consultas!B:C,2,0)</f>
        <v>Cavalo</v>
      </c>
      <c r="AK193" t="str">
        <f>PROPER(TEXT(Custos[[#This Row],[dt_documento]],"MMMM"))</f>
        <v>Fevereiro</v>
      </c>
      <c r="AL193" t="str">
        <f>TEXT(Custos[[#This Row],[dt_documento]],"AAAA")</f>
        <v>2025</v>
      </c>
    </row>
    <row r="194" spans="1:38" x14ac:dyDescent="0.25">
      <c r="A194">
        <v>1024</v>
      </c>
      <c r="B194" t="s">
        <v>110</v>
      </c>
      <c r="C194">
        <v>427</v>
      </c>
      <c r="D194" t="s">
        <v>111</v>
      </c>
      <c r="E194" t="s">
        <v>112</v>
      </c>
      <c r="F194">
        <v>2012</v>
      </c>
      <c r="G194">
        <v>100050</v>
      </c>
      <c r="H194">
        <v>1437733</v>
      </c>
      <c r="I194">
        <v>32</v>
      </c>
      <c r="J194" t="s">
        <v>37</v>
      </c>
      <c r="K194">
        <v>5</v>
      </c>
      <c r="L194" t="s">
        <v>38</v>
      </c>
      <c r="M194">
        <v>1</v>
      </c>
      <c r="N194" t="s">
        <v>58</v>
      </c>
      <c r="O194" s="14">
        <v>45689</v>
      </c>
      <c r="P194" t="s">
        <v>86</v>
      </c>
      <c r="Q194" t="s">
        <v>609</v>
      </c>
      <c r="R194">
        <v>916512</v>
      </c>
      <c r="S194">
        <v>100050</v>
      </c>
      <c r="T194" t="s">
        <v>42</v>
      </c>
      <c r="U194">
        <v>216.68</v>
      </c>
      <c r="V194" t="s">
        <v>61</v>
      </c>
      <c r="W194">
        <v>1271.8800000000001</v>
      </c>
      <c r="X194">
        <v>5.87</v>
      </c>
      <c r="Y194">
        <v>1271.8800000000001</v>
      </c>
      <c r="Z194">
        <v>25000</v>
      </c>
      <c r="AA194">
        <v>0</v>
      </c>
      <c r="AB194">
        <v>15</v>
      </c>
      <c r="AC194">
        <v>60</v>
      </c>
      <c r="AD194">
        <v>94.03</v>
      </c>
      <c r="AE194">
        <v>354553</v>
      </c>
      <c r="AF194" t="s">
        <v>44</v>
      </c>
      <c r="AG194">
        <v>111367</v>
      </c>
      <c r="AH194" t="s">
        <v>63</v>
      </c>
      <c r="AJ194" s="1" t="str">
        <f>VLOOKUP(Custos[[#This Row],[ds_placa]],Consultas!B:C,2,0)</f>
        <v>Cavalo</v>
      </c>
      <c r="AK194" t="str">
        <f>PROPER(TEXT(Custos[[#This Row],[dt_documento]],"MMMM"))</f>
        <v>Fevereiro</v>
      </c>
      <c r="AL194" t="str">
        <f>TEXT(Custos[[#This Row],[dt_documento]],"AAAA")</f>
        <v>2025</v>
      </c>
    </row>
    <row r="195" spans="1:38" x14ac:dyDescent="0.25">
      <c r="A195">
        <v>1024</v>
      </c>
      <c r="B195" t="s">
        <v>110</v>
      </c>
      <c r="C195">
        <v>427</v>
      </c>
      <c r="D195" t="s">
        <v>111</v>
      </c>
      <c r="E195" t="s">
        <v>112</v>
      </c>
      <c r="F195">
        <v>2012</v>
      </c>
      <c r="G195">
        <v>100050</v>
      </c>
      <c r="H195">
        <v>1437797</v>
      </c>
      <c r="I195">
        <v>32</v>
      </c>
      <c r="J195" t="s">
        <v>37</v>
      </c>
      <c r="K195">
        <v>5</v>
      </c>
      <c r="L195" t="s">
        <v>38</v>
      </c>
      <c r="M195">
        <v>1</v>
      </c>
      <c r="N195" t="s">
        <v>58</v>
      </c>
      <c r="O195" s="14">
        <v>45688</v>
      </c>
      <c r="P195" t="s">
        <v>48</v>
      </c>
      <c r="Q195" t="s">
        <v>610</v>
      </c>
      <c r="R195">
        <v>917163</v>
      </c>
      <c r="S195">
        <v>100050</v>
      </c>
      <c r="T195" t="s">
        <v>42</v>
      </c>
      <c r="U195">
        <v>220</v>
      </c>
      <c r="V195" t="s">
        <v>61</v>
      </c>
      <c r="W195">
        <v>1291.4000000000001</v>
      </c>
      <c r="X195">
        <v>5.87</v>
      </c>
      <c r="Y195">
        <v>1291.4000000000001</v>
      </c>
      <c r="Z195">
        <v>25000</v>
      </c>
      <c r="AA195">
        <v>0</v>
      </c>
      <c r="AB195">
        <v>15</v>
      </c>
      <c r="AC195">
        <v>60</v>
      </c>
      <c r="AD195">
        <v>94.03</v>
      </c>
      <c r="AE195">
        <v>354553</v>
      </c>
      <c r="AF195" t="s">
        <v>44</v>
      </c>
      <c r="AJ195" s="1" t="str">
        <f>VLOOKUP(Custos[[#This Row],[ds_placa]],Consultas!B:C,2,0)</f>
        <v>Cavalo</v>
      </c>
      <c r="AK195" t="str">
        <f>PROPER(TEXT(Custos[[#This Row],[dt_documento]],"MMMM"))</f>
        <v>Janeiro</v>
      </c>
      <c r="AL195" t="str">
        <f>TEXT(Custos[[#This Row],[dt_documento]],"AAAA")</f>
        <v>2025</v>
      </c>
    </row>
    <row r="196" spans="1:38" x14ac:dyDescent="0.25">
      <c r="A196">
        <v>1024</v>
      </c>
      <c r="B196" t="s">
        <v>110</v>
      </c>
      <c r="C196">
        <v>427</v>
      </c>
      <c r="D196" t="s">
        <v>111</v>
      </c>
      <c r="E196" t="s">
        <v>112</v>
      </c>
      <c r="F196">
        <v>2012</v>
      </c>
      <c r="G196">
        <v>100050</v>
      </c>
      <c r="H196">
        <v>1437818</v>
      </c>
      <c r="I196">
        <v>32</v>
      </c>
      <c r="J196" t="s">
        <v>37</v>
      </c>
      <c r="K196">
        <v>5</v>
      </c>
      <c r="L196" t="s">
        <v>38</v>
      </c>
      <c r="M196">
        <v>1</v>
      </c>
      <c r="N196" t="s">
        <v>58</v>
      </c>
      <c r="O196" s="14">
        <v>45692</v>
      </c>
      <c r="P196" t="s">
        <v>59</v>
      </c>
      <c r="Q196" t="s">
        <v>611</v>
      </c>
      <c r="R196">
        <v>917924</v>
      </c>
      <c r="S196">
        <v>100050</v>
      </c>
      <c r="T196" t="s">
        <v>42</v>
      </c>
      <c r="U196">
        <v>256</v>
      </c>
      <c r="V196" t="s">
        <v>61</v>
      </c>
      <c r="W196">
        <v>1584.64</v>
      </c>
      <c r="X196">
        <v>6.19</v>
      </c>
      <c r="Y196">
        <v>1584.64</v>
      </c>
      <c r="Z196">
        <v>25000</v>
      </c>
      <c r="AA196">
        <v>0</v>
      </c>
      <c r="AB196">
        <v>15</v>
      </c>
      <c r="AC196">
        <v>60</v>
      </c>
      <c r="AD196">
        <v>94.03</v>
      </c>
      <c r="AE196">
        <v>354553</v>
      </c>
      <c r="AF196" t="s">
        <v>44</v>
      </c>
      <c r="AG196">
        <v>277935</v>
      </c>
      <c r="AH196" t="s">
        <v>63</v>
      </c>
      <c r="AJ196" s="1" t="str">
        <f>VLOOKUP(Custos[[#This Row],[ds_placa]],Consultas!B:C,2,0)</f>
        <v>Cavalo</v>
      </c>
      <c r="AK196" t="str">
        <f>PROPER(TEXT(Custos[[#This Row],[dt_documento]],"MMMM"))</f>
        <v>Fevereiro</v>
      </c>
      <c r="AL196" t="str">
        <f>TEXT(Custos[[#This Row],[dt_documento]],"AAAA")</f>
        <v>2025</v>
      </c>
    </row>
    <row r="197" spans="1:38" x14ac:dyDescent="0.25">
      <c r="A197">
        <v>1024</v>
      </c>
      <c r="B197" t="s">
        <v>110</v>
      </c>
      <c r="C197">
        <v>427</v>
      </c>
      <c r="D197" t="s">
        <v>111</v>
      </c>
      <c r="E197" t="s">
        <v>112</v>
      </c>
      <c r="F197">
        <v>2012</v>
      </c>
      <c r="G197">
        <v>100050</v>
      </c>
      <c r="H197">
        <v>1437873</v>
      </c>
      <c r="I197">
        <v>32</v>
      </c>
      <c r="J197" t="s">
        <v>37</v>
      </c>
      <c r="K197">
        <v>5</v>
      </c>
      <c r="L197" t="s">
        <v>38</v>
      </c>
      <c r="M197">
        <v>1</v>
      </c>
      <c r="N197" t="s">
        <v>58</v>
      </c>
      <c r="O197" s="14">
        <v>45693</v>
      </c>
      <c r="P197" t="s">
        <v>86</v>
      </c>
      <c r="Q197" t="s">
        <v>612</v>
      </c>
      <c r="R197">
        <v>918560</v>
      </c>
      <c r="S197">
        <v>100050</v>
      </c>
      <c r="T197" t="s">
        <v>42</v>
      </c>
      <c r="U197">
        <v>213.57</v>
      </c>
      <c r="V197" t="s">
        <v>61</v>
      </c>
      <c r="W197">
        <v>1322</v>
      </c>
      <c r="X197">
        <v>6.19</v>
      </c>
      <c r="Y197">
        <v>1322</v>
      </c>
      <c r="Z197">
        <v>25000</v>
      </c>
      <c r="AA197">
        <v>0</v>
      </c>
      <c r="AB197">
        <v>15</v>
      </c>
      <c r="AC197">
        <v>60</v>
      </c>
      <c r="AD197">
        <v>94.03</v>
      </c>
      <c r="AE197">
        <v>354553</v>
      </c>
      <c r="AF197" t="s">
        <v>44</v>
      </c>
      <c r="AG197">
        <v>277935</v>
      </c>
      <c r="AH197" t="s">
        <v>63</v>
      </c>
      <c r="AJ197" s="1" t="str">
        <f>VLOOKUP(Custos[[#This Row],[ds_placa]],Consultas!B:C,2,0)</f>
        <v>Cavalo</v>
      </c>
      <c r="AK197" t="str">
        <f>PROPER(TEXT(Custos[[#This Row],[dt_documento]],"MMMM"))</f>
        <v>Fevereiro</v>
      </c>
      <c r="AL197" t="str">
        <f>TEXT(Custos[[#This Row],[dt_documento]],"AAAA")</f>
        <v>2025</v>
      </c>
    </row>
    <row r="198" spans="1:38" x14ac:dyDescent="0.25">
      <c r="A198">
        <v>1024</v>
      </c>
      <c r="B198" t="s">
        <v>110</v>
      </c>
      <c r="C198">
        <v>427</v>
      </c>
      <c r="D198" t="s">
        <v>111</v>
      </c>
      <c r="E198" t="s">
        <v>112</v>
      </c>
      <c r="F198">
        <v>2012</v>
      </c>
      <c r="G198">
        <v>100050</v>
      </c>
      <c r="H198">
        <v>1437907</v>
      </c>
      <c r="I198">
        <v>32</v>
      </c>
      <c r="J198" t="s">
        <v>37</v>
      </c>
      <c r="K198">
        <v>5</v>
      </c>
      <c r="L198" t="s">
        <v>38</v>
      </c>
      <c r="M198">
        <v>1</v>
      </c>
      <c r="N198" t="s">
        <v>58</v>
      </c>
      <c r="O198" s="14">
        <v>45695</v>
      </c>
      <c r="P198" t="s">
        <v>48</v>
      </c>
      <c r="Q198" t="s">
        <v>613</v>
      </c>
      <c r="R198">
        <v>919477</v>
      </c>
      <c r="S198">
        <v>100050</v>
      </c>
      <c r="T198" t="s">
        <v>42</v>
      </c>
      <c r="U198">
        <v>296.31</v>
      </c>
      <c r="V198" t="s">
        <v>61</v>
      </c>
      <c r="W198">
        <v>1834.16</v>
      </c>
      <c r="X198">
        <v>6.19</v>
      </c>
      <c r="Y198">
        <v>1834.16</v>
      </c>
      <c r="Z198">
        <v>25000</v>
      </c>
      <c r="AA198">
        <v>0</v>
      </c>
      <c r="AB198">
        <v>15</v>
      </c>
      <c r="AC198">
        <v>60</v>
      </c>
      <c r="AD198">
        <v>94.03</v>
      </c>
      <c r="AE198">
        <v>354553</v>
      </c>
      <c r="AF198" t="s">
        <v>44</v>
      </c>
      <c r="AG198">
        <v>237039</v>
      </c>
      <c r="AH198" t="s">
        <v>65</v>
      </c>
      <c r="AJ198" s="1" t="str">
        <f>VLOOKUP(Custos[[#This Row],[ds_placa]],Consultas!B:C,2,0)</f>
        <v>Cavalo</v>
      </c>
      <c r="AK198" t="str">
        <f>PROPER(TEXT(Custos[[#This Row],[dt_documento]],"MMMM"))</f>
        <v>Fevereiro</v>
      </c>
      <c r="AL198" t="str">
        <f>TEXT(Custos[[#This Row],[dt_documento]],"AAAA")</f>
        <v>2025</v>
      </c>
    </row>
    <row r="199" spans="1:38" x14ac:dyDescent="0.25">
      <c r="A199">
        <v>1024</v>
      </c>
      <c r="B199" t="s">
        <v>110</v>
      </c>
      <c r="C199">
        <v>427</v>
      </c>
      <c r="D199" t="s">
        <v>111</v>
      </c>
      <c r="E199" t="s">
        <v>112</v>
      </c>
      <c r="F199">
        <v>2012</v>
      </c>
      <c r="G199">
        <v>100050</v>
      </c>
      <c r="H199">
        <v>1438230</v>
      </c>
      <c r="I199">
        <v>32</v>
      </c>
      <c r="J199" t="s">
        <v>37</v>
      </c>
      <c r="K199">
        <v>5</v>
      </c>
      <c r="L199" t="s">
        <v>38</v>
      </c>
      <c r="M199">
        <v>1</v>
      </c>
      <c r="N199" t="s">
        <v>58</v>
      </c>
      <c r="O199" s="14">
        <v>45700</v>
      </c>
      <c r="P199" t="s">
        <v>86</v>
      </c>
      <c r="Q199" t="s">
        <v>614</v>
      </c>
      <c r="R199">
        <v>920423</v>
      </c>
      <c r="S199">
        <v>100050</v>
      </c>
      <c r="T199" t="s">
        <v>42</v>
      </c>
      <c r="U199">
        <v>276.05</v>
      </c>
      <c r="V199" t="s">
        <v>61</v>
      </c>
      <c r="W199">
        <v>1866.08</v>
      </c>
      <c r="X199">
        <v>6.76</v>
      </c>
      <c r="Y199">
        <v>1866.08</v>
      </c>
      <c r="Z199">
        <v>25000</v>
      </c>
      <c r="AA199">
        <v>0</v>
      </c>
      <c r="AB199">
        <v>15</v>
      </c>
      <c r="AC199">
        <v>60</v>
      </c>
      <c r="AD199">
        <v>94.03</v>
      </c>
      <c r="AE199">
        <v>354553</v>
      </c>
      <c r="AF199" t="s">
        <v>44</v>
      </c>
      <c r="AG199">
        <v>111367</v>
      </c>
      <c r="AH199" t="s">
        <v>63</v>
      </c>
      <c r="AJ199" s="1" t="str">
        <f>VLOOKUP(Custos[[#This Row],[ds_placa]],Consultas!B:C,2,0)</f>
        <v>Cavalo</v>
      </c>
      <c r="AK199" t="str">
        <f>PROPER(TEXT(Custos[[#This Row],[dt_documento]],"MMMM"))</f>
        <v>Fevereiro</v>
      </c>
      <c r="AL199" t="str">
        <f>TEXT(Custos[[#This Row],[dt_documento]],"AAAA")</f>
        <v>2025</v>
      </c>
    </row>
    <row r="200" spans="1:38" x14ac:dyDescent="0.25">
      <c r="A200">
        <v>1024</v>
      </c>
      <c r="B200" t="s">
        <v>110</v>
      </c>
      <c r="C200">
        <v>427</v>
      </c>
      <c r="D200" t="s">
        <v>111</v>
      </c>
      <c r="E200" t="s">
        <v>112</v>
      </c>
      <c r="F200">
        <v>2012</v>
      </c>
      <c r="G200">
        <v>100050</v>
      </c>
      <c r="H200">
        <v>1438290</v>
      </c>
      <c r="I200">
        <v>32</v>
      </c>
      <c r="J200" t="s">
        <v>37</v>
      </c>
      <c r="K200">
        <v>5</v>
      </c>
      <c r="L200" t="s">
        <v>38</v>
      </c>
      <c r="M200">
        <v>1</v>
      </c>
      <c r="N200" t="s">
        <v>58</v>
      </c>
      <c r="O200" s="14">
        <v>45702</v>
      </c>
      <c r="P200" t="s">
        <v>48</v>
      </c>
      <c r="Q200" t="s">
        <v>615</v>
      </c>
      <c r="R200">
        <v>920994</v>
      </c>
      <c r="S200">
        <v>100050</v>
      </c>
      <c r="T200" t="s">
        <v>42</v>
      </c>
      <c r="U200">
        <v>187.63</v>
      </c>
      <c r="V200" t="s">
        <v>61</v>
      </c>
      <c r="W200">
        <v>1161.44</v>
      </c>
      <c r="X200">
        <v>6.19</v>
      </c>
      <c r="Y200">
        <v>1161.44</v>
      </c>
      <c r="Z200">
        <v>25000</v>
      </c>
      <c r="AA200">
        <v>0</v>
      </c>
      <c r="AB200">
        <v>15</v>
      </c>
      <c r="AC200">
        <v>60</v>
      </c>
      <c r="AD200">
        <v>94.03</v>
      </c>
      <c r="AE200">
        <v>354553</v>
      </c>
      <c r="AF200" t="s">
        <v>44</v>
      </c>
      <c r="AG200">
        <v>111367</v>
      </c>
      <c r="AH200" t="s">
        <v>63</v>
      </c>
      <c r="AJ200" s="1" t="str">
        <f>VLOOKUP(Custos[[#This Row],[ds_placa]],Consultas!B:C,2,0)</f>
        <v>Cavalo</v>
      </c>
      <c r="AK200" t="str">
        <f>PROPER(TEXT(Custos[[#This Row],[dt_documento]],"MMMM"))</f>
        <v>Fevereiro</v>
      </c>
      <c r="AL200" t="str">
        <f>TEXT(Custos[[#This Row],[dt_documento]],"AAAA")</f>
        <v>2025</v>
      </c>
    </row>
    <row r="201" spans="1:38" x14ac:dyDescent="0.25">
      <c r="A201">
        <v>1024</v>
      </c>
      <c r="B201" t="s">
        <v>110</v>
      </c>
      <c r="C201">
        <v>427</v>
      </c>
      <c r="D201" t="s">
        <v>111</v>
      </c>
      <c r="E201" t="s">
        <v>112</v>
      </c>
      <c r="F201">
        <v>2012</v>
      </c>
      <c r="G201">
        <v>100050</v>
      </c>
      <c r="H201">
        <v>1438326</v>
      </c>
      <c r="I201">
        <v>32</v>
      </c>
      <c r="J201" t="s">
        <v>37</v>
      </c>
      <c r="K201">
        <v>5</v>
      </c>
      <c r="L201" t="s">
        <v>38</v>
      </c>
      <c r="M201">
        <v>1</v>
      </c>
      <c r="N201" t="s">
        <v>58</v>
      </c>
      <c r="O201" s="14">
        <v>45704</v>
      </c>
      <c r="P201" t="s">
        <v>616</v>
      </c>
      <c r="Q201" t="s">
        <v>617</v>
      </c>
      <c r="R201">
        <v>921524</v>
      </c>
      <c r="S201">
        <v>100050</v>
      </c>
      <c r="T201" t="s">
        <v>42</v>
      </c>
      <c r="U201">
        <v>190.58</v>
      </c>
      <c r="V201" t="s">
        <v>61</v>
      </c>
      <c r="W201">
        <v>1179.69</v>
      </c>
      <c r="X201">
        <v>6.19</v>
      </c>
      <c r="Y201">
        <v>1179.69</v>
      </c>
      <c r="Z201">
        <v>25000</v>
      </c>
      <c r="AA201">
        <v>0</v>
      </c>
      <c r="AB201">
        <v>15</v>
      </c>
      <c r="AC201">
        <v>60</v>
      </c>
      <c r="AD201">
        <v>94.03</v>
      </c>
      <c r="AE201">
        <v>354553</v>
      </c>
      <c r="AF201" t="s">
        <v>44</v>
      </c>
      <c r="AG201">
        <v>111367</v>
      </c>
      <c r="AH201" t="s">
        <v>63</v>
      </c>
      <c r="AJ201" s="1" t="str">
        <f>VLOOKUP(Custos[[#This Row],[ds_placa]],Consultas!B:C,2,0)</f>
        <v>Cavalo</v>
      </c>
      <c r="AK201" t="str">
        <f>PROPER(TEXT(Custos[[#This Row],[dt_documento]],"MMMM"))</f>
        <v>Fevereiro</v>
      </c>
      <c r="AL201" t="str">
        <f>TEXT(Custos[[#This Row],[dt_documento]],"AAAA")</f>
        <v>2025</v>
      </c>
    </row>
    <row r="202" spans="1:38" x14ac:dyDescent="0.25">
      <c r="A202">
        <v>1024</v>
      </c>
      <c r="B202" t="s">
        <v>110</v>
      </c>
      <c r="C202">
        <v>427</v>
      </c>
      <c r="D202" t="s">
        <v>111</v>
      </c>
      <c r="E202" t="s">
        <v>112</v>
      </c>
      <c r="F202">
        <v>2012</v>
      </c>
      <c r="G202">
        <v>100050</v>
      </c>
      <c r="H202">
        <v>1438328</v>
      </c>
      <c r="I202">
        <v>32</v>
      </c>
      <c r="J202" t="s">
        <v>37</v>
      </c>
      <c r="K202">
        <v>5</v>
      </c>
      <c r="L202" t="s">
        <v>38</v>
      </c>
      <c r="M202">
        <v>1</v>
      </c>
      <c r="N202" t="s">
        <v>58</v>
      </c>
      <c r="O202" s="14">
        <v>45705</v>
      </c>
      <c r="P202" t="s">
        <v>71</v>
      </c>
      <c r="Q202" t="s">
        <v>618</v>
      </c>
      <c r="R202">
        <v>922263</v>
      </c>
      <c r="S202">
        <v>100050</v>
      </c>
      <c r="T202" t="s">
        <v>42</v>
      </c>
      <c r="U202">
        <v>249.76</v>
      </c>
      <c r="V202" t="s">
        <v>61</v>
      </c>
      <c r="W202">
        <v>1546.02</v>
      </c>
      <c r="X202">
        <v>6.19</v>
      </c>
      <c r="Y202">
        <v>1546.02</v>
      </c>
      <c r="Z202">
        <v>25000</v>
      </c>
      <c r="AA202">
        <v>0</v>
      </c>
      <c r="AB202">
        <v>15</v>
      </c>
      <c r="AC202">
        <v>60</v>
      </c>
      <c r="AD202">
        <v>94.03</v>
      </c>
      <c r="AE202">
        <v>354553</v>
      </c>
      <c r="AF202" t="s">
        <v>44</v>
      </c>
      <c r="AG202">
        <v>111366</v>
      </c>
      <c r="AH202" t="s">
        <v>63</v>
      </c>
      <c r="AJ202" s="1" t="str">
        <f>VLOOKUP(Custos[[#This Row],[ds_placa]],Consultas!B:C,2,0)</f>
        <v>Cavalo</v>
      </c>
      <c r="AK202" t="str">
        <f>PROPER(TEXT(Custos[[#This Row],[dt_documento]],"MMMM"))</f>
        <v>Fevereiro</v>
      </c>
      <c r="AL202" t="str">
        <f>TEXT(Custos[[#This Row],[dt_documento]],"AAAA")</f>
        <v>2025</v>
      </c>
    </row>
    <row r="203" spans="1:38" x14ac:dyDescent="0.25">
      <c r="A203">
        <v>1024</v>
      </c>
      <c r="B203" t="s">
        <v>110</v>
      </c>
      <c r="C203">
        <v>427</v>
      </c>
      <c r="D203" t="s">
        <v>111</v>
      </c>
      <c r="E203" t="s">
        <v>112</v>
      </c>
      <c r="F203">
        <v>2012</v>
      </c>
      <c r="G203">
        <v>100050</v>
      </c>
      <c r="H203">
        <v>1438378</v>
      </c>
      <c r="I203">
        <v>32</v>
      </c>
      <c r="J203" t="s">
        <v>37</v>
      </c>
      <c r="K203">
        <v>5</v>
      </c>
      <c r="L203" t="s">
        <v>38</v>
      </c>
      <c r="M203">
        <v>1</v>
      </c>
      <c r="N203" t="s">
        <v>58</v>
      </c>
      <c r="O203" s="14">
        <v>45707</v>
      </c>
      <c r="P203" t="s">
        <v>86</v>
      </c>
      <c r="Q203" t="s">
        <v>619</v>
      </c>
      <c r="R203">
        <v>923194</v>
      </c>
      <c r="S203">
        <v>100050</v>
      </c>
      <c r="T203" t="s">
        <v>42</v>
      </c>
      <c r="U203">
        <v>308.02</v>
      </c>
      <c r="V203" t="s">
        <v>61</v>
      </c>
      <c r="W203">
        <v>1906.65</v>
      </c>
      <c r="X203">
        <v>6.19</v>
      </c>
      <c r="Y203">
        <v>1906.65</v>
      </c>
      <c r="Z203">
        <v>25000</v>
      </c>
      <c r="AA203">
        <v>0</v>
      </c>
      <c r="AB203">
        <v>15</v>
      </c>
      <c r="AC203">
        <v>60</v>
      </c>
      <c r="AD203">
        <v>94.03</v>
      </c>
      <c r="AE203">
        <v>354553</v>
      </c>
      <c r="AF203" t="s">
        <v>44</v>
      </c>
      <c r="AG203">
        <v>111366</v>
      </c>
      <c r="AH203" t="s">
        <v>63</v>
      </c>
      <c r="AJ203" s="1" t="str">
        <f>VLOOKUP(Custos[[#This Row],[ds_placa]],Consultas!B:C,2,0)</f>
        <v>Cavalo</v>
      </c>
      <c r="AK203" t="str">
        <f>PROPER(TEXT(Custos[[#This Row],[dt_documento]],"MMMM"))</f>
        <v>Fevereiro</v>
      </c>
      <c r="AL203" t="str">
        <f>TEXT(Custos[[#This Row],[dt_documento]],"AAAA")</f>
        <v>2025</v>
      </c>
    </row>
    <row r="204" spans="1:38" x14ac:dyDescent="0.25">
      <c r="A204">
        <v>1024</v>
      </c>
      <c r="B204" t="s">
        <v>110</v>
      </c>
      <c r="C204">
        <v>427</v>
      </c>
      <c r="D204" t="s">
        <v>111</v>
      </c>
      <c r="E204" t="s">
        <v>112</v>
      </c>
      <c r="F204">
        <v>2012</v>
      </c>
      <c r="G204">
        <v>100050</v>
      </c>
      <c r="H204">
        <v>1438454</v>
      </c>
      <c r="I204">
        <v>32</v>
      </c>
      <c r="J204" t="s">
        <v>37</v>
      </c>
      <c r="K204">
        <v>5</v>
      </c>
      <c r="L204" t="s">
        <v>38</v>
      </c>
      <c r="M204">
        <v>1</v>
      </c>
      <c r="N204" t="s">
        <v>58</v>
      </c>
      <c r="O204" s="14">
        <v>45709</v>
      </c>
      <c r="P204" t="s">
        <v>48</v>
      </c>
      <c r="Q204" t="s">
        <v>620</v>
      </c>
      <c r="R204">
        <v>923782</v>
      </c>
      <c r="S204">
        <v>100050</v>
      </c>
      <c r="T204" t="s">
        <v>42</v>
      </c>
      <c r="U204">
        <v>213.11</v>
      </c>
      <c r="V204" t="s">
        <v>61</v>
      </c>
      <c r="W204">
        <v>1319.15</v>
      </c>
      <c r="X204">
        <v>6.19</v>
      </c>
      <c r="Y204">
        <v>1319.15</v>
      </c>
      <c r="Z204">
        <v>25000</v>
      </c>
      <c r="AA204">
        <v>0</v>
      </c>
      <c r="AB204">
        <v>15</v>
      </c>
      <c r="AC204">
        <v>60</v>
      </c>
      <c r="AD204">
        <v>94.03</v>
      </c>
      <c r="AE204">
        <v>354553</v>
      </c>
      <c r="AF204" t="s">
        <v>44</v>
      </c>
      <c r="AG204">
        <v>238614</v>
      </c>
      <c r="AH204" t="s">
        <v>63</v>
      </c>
      <c r="AJ204" s="1" t="str">
        <f>VLOOKUP(Custos[[#This Row],[ds_placa]],Consultas!B:C,2,0)</f>
        <v>Cavalo</v>
      </c>
      <c r="AK204" t="str">
        <f>PROPER(TEXT(Custos[[#This Row],[dt_documento]],"MMMM"))</f>
        <v>Fevereiro</v>
      </c>
      <c r="AL204" t="str">
        <f>TEXT(Custos[[#This Row],[dt_documento]],"AAAA")</f>
        <v>2025</v>
      </c>
    </row>
    <row r="205" spans="1:38" x14ac:dyDescent="0.25">
      <c r="A205">
        <v>1024</v>
      </c>
      <c r="B205" t="s">
        <v>110</v>
      </c>
      <c r="C205">
        <v>427</v>
      </c>
      <c r="D205" t="s">
        <v>111</v>
      </c>
      <c r="E205" t="s">
        <v>112</v>
      </c>
      <c r="F205">
        <v>2012</v>
      </c>
      <c r="G205">
        <v>100050</v>
      </c>
      <c r="H205">
        <v>1441743</v>
      </c>
      <c r="I205">
        <v>32</v>
      </c>
      <c r="J205" t="s">
        <v>37</v>
      </c>
      <c r="K205">
        <v>5</v>
      </c>
      <c r="L205" t="s">
        <v>38</v>
      </c>
      <c r="M205">
        <v>1</v>
      </c>
      <c r="N205" t="s">
        <v>58</v>
      </c>
      <c r="O205" s="14">
        <v>45719</v>
      </c>
      <c r="P205" t="s">
        <v>71</v>
      </c>
      <c r="Q205" t="s">
        <v>621</v>
      </c>
      <c r="R205">
        <v>924472</v>
      </c>
      <c r="S205">
        <v>100050</v>
      </c>
      <c r="T205" t="s">
        <v>42</v>
      </c>
      <c r="U205">
        <v>260.02</v>
      </c>
      <c r="V205" t="s">
        <v>61</v>
      </c>
      <c r="W205">
        <v>1609.52</v>
      </c>
      <c r="X205">
        <v>6.19</v>
      </c>
      <c r="Y205">
        <v>1609.52</v>
      </c>
      <c r="Z205">
        <v>25000</v>
      </c>
      <c r="AA205">
        <v>0</v>
      </c>
      <c r="AB205">
        <v>15</v>
      </c>
      <c r="AC205">
        <v>60</v>
      </c>
      <c r="AD205">
        <v>94.03</v>
      </c>
      <c r="AE205">
        <v>354553</v>
      </c>
      <c r="AF205" t="s">
        <v>44</v>
      </c>
      <c r="AG205">
        <v>111369</v>
      </c>
      <c r="AH205" t="s">
        <v>65</v>
      </c>
      <c r="AJ205" s="1" t="str">
        <f>VLOOKUP(Custos[[#This Row],[ds_placa]],Consultas!B:C,2,0)</f>
        <v>Cavalo</v>
      </c>
      <c r="AK205" t="str">
        <f>PROPER(TEXT(Custos[[#This Row],[dt_documento]],"MMMM"))</f>
        <v>Março</v>
      </c>
      <c r="AL205" t="str">
        <f>TEXT(Custos[[#This Row],[dt_documento]],"AAAA")</f>
        <v>2025</v>
      </c>
    </row>
    <row r="206" spans="1:38" x14ac:dyDescent="0.25">
      <c r="A206">
        <v>1024</v>
      </c>
      <c r="B206" t="s">
        <v>110</v>
      </c>
      <c r="C206">
        <v>427</v>
      </c>
      <c r="D206" t="s">
        <v>111</v>
      </c>
      <c r="E206" t="s">
        <v>112</v>
      </c>
      <c r="F206">
        <v>2012</v>
      </c>
      <c r="G206">
        <v>100050</v>
      </c>
      <c r="H206">
        <v>1442479</v>
      </c>
      <c r="I206">
        <v>32</v>
      </c>
      <c r="J206" t="s">
        <v>37</v>
      </c>
      <c r="K206">
        <v>5</v>
      </c>
      <c r="L206" t="s">
        <v>38</v>
      </c>
      <c r="M206">
        <v>1</v>
      </c>
      <c r="N206" t="s">
        <v>58</v>
      </c>
      <c r="O206" s="14">
        <v>45720</v>
      </c>
      <c r="P206" t="s">
        <v>59</v>
      </c>
      <c r="Q206" t="s">
        <v>622</v>
      </c>
      <c r="R206">
        <v>924954</v>
      </c>
      <c r="S206">
        <v>100050</v>
      </c>
      <c r="T206" t="s">
        <v>42</v>
      </c>
      <c r="U206">
        <v>189.43</v>
      </c>
      <c r="V206" t="s">
        <v>61</v>
      </c>
      <c r="W206">
        <v>1172.57</v>
      </c>
      <c r="X206">
        <v>6.19</v>
      </c>
      <c r="Y206">
        <v>1172.57</v>
      </c>
      <c r="Z206">
        <v>25000</v>
      </c>
      <c r="AA206">
        <v>0</v>
      </c>
      <c r="AB206">
        <v>15</v>
      </c>
      <c r="AC206">
        <v>60</v>
      </c>
      <c r="AD206">
        <v>94.03</v>
      </c>
      <c r="AE206">
        <v>354553</v>
      </c>
      <c r="AF206" t="s">
        <v>44</v>
      </c>
      <c r="AG206">
        <v>372563</v>
      </c>
      <c r="AH206" t="s">
        <v>63</v>
      </c>
      <c r="AJ206" s="1" t="str">
        <f>VLOOKUP(Custos[[#This Row],[ds_placa]],Consultas!B:C,2,0)</f>
        <v>Cavalo</v>
      </c>
      <c r="AK206" t="str">
        <f>PROPER(TEXT(Custos[[#This Row],[dt_documento]],"MMMM"))</f>
        <v>Março</v>
      </c>
      <c r="AL206" t="str">
        <f>TEXT(Custos[[#This Row],[dt_documento]],"AAAA")</f>
        <v>2025</v>
      </c>
    </row>
    <row r="207" spans="1:38" x14ac:dyDescent="0.25">
      <c r="A207">
        <v>1024</v>
      </c>
      <c r="B207" t="s">
        <v>110</v>
      </c>
      <c r="C207">
        <v>427</v>
      </c>
      <c r="D207" t="s">
        <v>111</v>
      </c>
      <c r="E207" t="s">
        <v>112</v>
      </c>
      <c r="F207">
        <v>2012</v>
      </c>
      <c r="G207">
        <v>100050</v>
      </c>
      <c r="H207">
        <v>1442053</v>
      </c>
      <c r="I207">
        <v>32</v>
      </c>
      <c r="J207" t="s">
        <v>37</v>
      </c>
      <c r="K207">
        <v>5</v>
      </c>
      <c r="L207" t="s">
        <v>38</v>
      </c>
      <c r="M207">
        <v>1</v>
      </c>
      <c r="N207" t="s">
        <v>58</v>
      </c>
      <c r="O207" s="14">
        <v>45722</v>
      </c>
      <c r="P207" t="s">
        <v>40</v>
      </c>
      <c r="Q207" t="s">
        <v>623</v>
      </c>
      <c r="R207">
        <v>925929</v>
      </c>
      <c r="S207">
        <v>100050</v>
      </c>
      <c r="T207" t="s">
        <v>42</v>
      </c>
      <c r="U207">
        <v>310.05</v>
      </c>
      <c r="V207" t="s">
        <v>61</v>
      </c>
      <c r="W207">
        <v>1919.21</v>
      </c>
      <c r="X207">
        <v>6.19</v>
      </c>
      <c r="Y207">
        <v>1919.21</v>
      </c>
      <c r="Z207">
        <v>25000</v>
      </c>
      <c r="AA207">
        <v>0</v>
      </c>
      <c r="AB207">
        <v>15</v>
      </c>
      <c r="AC207">
        <v>60</v>
      </c>
      <c r="AD207">
        <v>94.03</v>
      </c>
      <c r="AE207">
        <v>354553</v>
      </c>
      <c r="AF207" t="s">
        <v>44</v>
      </c>
      <c r="AG207">
        <v>371671</v>
      </c>
      <c r="AH207" t="s">
        <v>624</v>
      </c>
      <c r="AJ207" s="1" t="str">
        <f>VLOOKUP(Custos[[#This Row],[ds_placa]],Consultas!B:C,2,0)</f>
        <v>Cavalo</v>
      </c>
      <c r="AK207" t="str">
        <f>PROPER(TEXT(Custos[[#This Row],[dt_documento]],"MMMM"))</f>
        <v>Março</v>
      </c>
      <c r="AL207" t="str">
        <f>TEXT(Custos[[#This Row],[dt_documento]],"AAAA")</f>
        <v>2025</v>
      </c>
    </row>
    <row r="208" spans="1:38" x14ac:dyDescent="0.25">
      <c r="A208">
        <v>1024</v>
      </c>
      <c r="B208" t="s">
        <v>110</v>
      </c>
      <c r="C208">
        <v>427</v>
      </c>
      <c r="D208" t="s">
        <v>111</v>
      </c>
      <c r="E208" t="s">
        <v>112</v>
      </c>
      <c r="F208">
        <v>2012</v>
      </c>
      <c r="G208">
        <v>100050</v>
      </c>
      <c r="H208">
        <v>1448762</v>
      </c>
      <c r="I208">
        <v>32</v>
      </c>
      <c r="J208" t="s">
        <v>37</v>
      </c>
      <c r="K208">
        <v>5</v>
      </c>
      <c r="L208" t="s">
        <v>38</v>
      </c>
      <c r="M208">
        <v>1</v>
      </c>
      <c r="N208" t="s">
        <v>58</v>
      </c>
      <c r="O208" s="14">
        <v>45727</v>
      </c>
      <c r="P208" t="s">
        <v>59</v>
      </c>
      <c r="Q208" t="s">
        <v>113</v>
      </c>
      <c r="R208">
        <v>926710</v>
      </c>
      <c r="S208">
        <v>100050</v>
      </c>
      <c r="T208" t="s">
        <v>42</v>
      </c>
      <c r="U208">
        <v>320</v>
      </c>
      <c r="V208" t="s">
        <v>61</v>
      </c>
      <c r="W208">
        <v>1980.8</v>
      </c>
      <c r="X208">
        <v>6.19</v>
      </c>
      <c r="Y208">
        <v>1980.8</v>
      </c>
      <c r="Z208">
        <v>25000</v>
      </c>
      <c r="AA208">
        <v>0</v>
      </c>
      <c r="AB208">
        <v>15</v>
      </c>
      <c r="AC208">
        <v>60</v>
      </c>
      <c r="AD208">
        <v>94.03</v>
      </c>
      <c r="AE208">
        <v>354553</v>
      </c>
      <c r="AF208" t="s">
        <v>44</v>
      </c>
      <c r="AG208">
        <v>238614</v>
      </c>
      <c r="AH208" t="s">
        <v>63</v>
      </c>
      <c r="AJ208" s="1" t="str">
        <f>VLOOKUP(Custos[[#This Row],[ds_placa]],Consultas!B:C,2,0)</f>
        <v>Cavalo</v>
      </c>
      <c r="AK208" t="str">
        <f>PROPER(TEXT(Custos[[#This Row],[dt_documento]],"MMMM"))</f>
        <v>Março</v>
      </c>
      <c r="AL208" t="str">
        <f>TEXT(Custos[[#This Row],[dt_documento]],"AAAA")</f>
        <v>2025</v>
      </c>
    </row>
    <row r="209" spans="1:38" x14ac:dyDescent="0.25">
      <c r="A209">
        <v>1024</v>
      </c>
      <c r="B209" t="s">
        <v>110</v>
      </c>
      <c r="C209">
        <v>427</v>
      </c>
      <c r="D209" t="s">
        <v>111</v>
      </c>
      <c r="E209" t="s">
        <v>112</v>
      </c>
      <c r="F209">
        <v>2012</v>
      </c>
      <c r="G209">
        <v>100050</v>
      </c>
      <c r="H209">
        <v>1469082</v>
      </c>
      <c r="I209">
        <v>32</v>
      </c>
      <c r="J209" t="s">
        <v>37</v>
      </c>
      <c r="K209">
        <v>5</v>
      </c>
      <c r="L209" t="s">
        <v>38</v>
      </c>
      <c r="M209">
        <v>1</v>
      </c>
      <c r="N209" t="s">
        <v>58</v>
      </c>
      <c r="O209" s="14">
        <v>45778</v>
      </c>
      <c r="P209" t="s">
        <v>40</v>
      </c>
      <c r="Q209" t="s">
        <v>724</v>
      </c>
      <c r="R209">
        <v>927307</v>
      </c>
      <c r="S209">
        <v>100050</v>
      </c>
      <c r="T209" t="s">
        <v>42</v>
      </c>
      <c r="U209">
        <v>206.74</v>
      </c>
      <c r="V209" t="s">
        <v>61</v>
      </c>
      <c r="W209">
        <v>1279.72</v>
      </c>
      <c r="X209">
        <v>6.19</v>
      </c>
      <c r="Y209">
        <v>1279.72</v>
      </c>
      <c r="Z209">
        <v>25000</v>
      </c>
      <c r="AA209">
        <v>0</v>
      </c>
      <c r="AB209">
        <v>15</v>
      </c>
      <c r="AC209">
        <v>60</v>
      </c>
      <c r="AD209">
        <v>94.03</v>
      </c>
      <c r="AE209">
        <v>354553</v>
      </c>
      <c r="AF209" t="s">
        <v>44</v>
      </c>
      <c r="AG209">
        <v>280550</v>
      </c>
      <c r="AH209" t="s">
        <v>63</v>
      </c>
      <c r="AJ209" s="1" t="str">
        <f>VLOOKUP(Custos[[#This Row],[ds_placa]],Consultas!B:C,2,0)</f>
        <v>Cavalo</v>
      </c>
      <c r="AK209" t="str">
        <f>PROPER(TEXT(Custos[[#This Row],[dt_documento]],"MMMM"))</f>
        <v>Maio</v>
      </c>
      <c r="AL209" t="str">
        <f>TEXT(Custos[[#This Row],[dt_documento]],"AAAA")</f>
        <v>2025</v>
      </c>
    </row>
    <row r="210" spans="1:38" x14ac:dyDescent="0.25">
      <c r="A210">
        <v>1024</v>
      </c>
      <c r="B210" t="s">
        <v>110</v>
      </c>
      <c r="C210">
        <v>427</v>
      </c>
      <c r="D210" t="s">
        <v>111</v>
      </c>
      <c r="E210" t="s">
        <v>112</v>
      </c>
      <c r="F210">
        <v>2012</v>
      </c>
      <c r="G210">
        <v>100050</v>
      </c>
      <c r="H210">
        <v>1469095</v>
      </c>
      <c r="I210">
        <v>32</v>
      </c>
      <c r="J210" t="s">
        <v>37</v>
      </c>
      <c r="K210">
        <v>5</v>
      </c>
      <c r="L210" t="s">
        <v>38</v>
      </c>
      <c r="M210">
        <v>1</v>
      </c>
      <c r="N210" t="s">
        <v>58</v>
      </c>
      <c r="O210" s="14">
        <v>45778</v>
      </c>
      <c r="P210" t="s">
        <v>48</v>
      </c>
      <c r="Q210" t="s">
        <v>725</v>
      </c>
      <c r="R210">
        <v>927817</v>
      </c>
      <c r="S210">
        <v>100050</v>
      </c>
      <c r="T210" t="s">
        <v>42</v>
      </c>
      <c r="U210">
        <v>200</v>
      </c>
      <c r="V210" t="s">
        <v>61</v>
      </c>
      <c r="W210">
        <v>1238</v>
      </c>
      <c r="X210">
        <v>6.19</v>
      </c>
      <c r="Y210">
        <v>1238</v>
      </c>
      <c r="Z210">
        <v>25000</v>
      </c>
      <c r="AA210">
        <v>0</v>
      </c>
      <c r="AB210">
        <v>15</v>
      </c>
      <c r="AC210">
        <v>60</v>
      </c>
      <c r="AD210">
        <v>94.03</v>
      </c>
      <c r="AE210">
        <v>354553</v>
      </c>
      <c r="AF210" t="s">
        <v>44</v>
      </c>
      <c r="AG210">
        <v>371671</v>
      </c>
      <c r="AH210" t="s">
        <v>624</v>
      </c>
      <c r="AJ210" s="1" t="str">
        <f>VLOOKUP(Custos[[#This Row],[ds_placa]],Consultas!B:C,2,0)</f>
        <v>Cavalo</v>
      </c>
      <c r="AK210" t="str">
        <f>PROPER(TEXT(Custos[[#This Row],[dt_documento]],"MMMM"))</f>
        <v>Maio</v>
      </c>
      <c r="AL210" t="str">
        <f>TEXT(Custos[[#This Row],[dt_documento]],"AAAA")</f>
        <v>2025</v>
      </c>
    </row>
    <row r="211" spans="1:38" x14ac:dyDescent="0.25">
      <c r="A211">
        <v>1024</v>
      </c>
      <c r="B211" t="s">
        <v>110</v>
      </c>
      <c r="C211">
        <v>427</v>
      </c>
      <c r="D211" t="s">
        <v>111</v>
      </c>
      <c r="E211" t="s">
        <v>112</v>
      </c>
      <c r="F211">
        <v>2012</v>
      </c>
      <c r="G211">
        <v>100050</v>
      </c>
      <c r="H211">
        <v>1448973</v>
      </c>
      <c r="I211">
        <v>32</v>
      </c>
      <c r="J211" t="s">
        <v>37</v>
      </c>
      <c r="K211">
        <v>5</v>
      </c>
      <c r="L211" t="s">
        <v>38</v>
      </c>
      <c r="M211">
        <v>1</v>
      </c>
      <c r="N211" t="s">
        <v>58</v>
      </c>
      <c r="O211" s="14">
        <v>45735</v>
      </c>
      <c r="P211" t="s">
        <v>86</v>
      </c>
      <c r="Q211" t="s">
        <v>114</v>
      </c>
      <c r="R211">
        <v>929392</v>
      </c>
      <c r="S211">
        <v>100050</v>
      </c>
      <c r="T211" t="s">
        <v>42</v>
      </c>
      <c r="U211">
        <v>255.01</v>
      </c>
      <c r="V211" t="s">
        <v>61</v>
      </c>
      <c r="W211">
        <v>1578.52</v>
      </c>
      <c r="X211">
        <v>6.19</v>
      </c>
      <c r="Y211">
        <v>1578.52</v>
      </c>
      <c r="Z211">
        <v>25000</v>
      </c>
      <c r="AA211">
        <v>0</v>
      </c>
      <c r="AB211">
        <v>15</v>
      </c>
      <c r="AC211">
        <v>60</v>
      </c>
      <c r="AD211">
        <v>94.03</v>
      </c>
      <c r="AE211">
        <v>354553</v>
      </c>
      <c r="AF211" t="s">
        <v>44</v>
      </c>
      <c r="AG211">
        <v>111366</v>
      </c>
      <c r="AH211" t="s">
        <v>63</v>
      </c>
      <c r="AJ211" s="1" t="str">
        <f>VLOOKUP(Custos[[#This Row],[ds_placa]],Consultas!B:C,2,0)</f>
        <v>Cavalo</v>
      </c>
      <c r="AK211" t="str">
        <f>PROPER(TEXT(Custos[[#This Row],[dt_documento]],"MMMM"))</f>
        <v>Março</v>
      </c>
      <c r="AL211" t="str">
        <f>TEXT(Custos[[#This Row],[dt_documento]],"AAAA")</f>
        <v>2025</v>
      </c>
    </row>
    <row r="212" spans="1:38" x14ac:dyDescent="0.25">
      <c r="A212">
        <v>1024</v>
      </c>
      <c r="B212" t="s">
        <v>110</v>
      </c>
      <c r="C212">
        <v>427</v>
      </c>
      <c r="D212" t="s">
        <v>111</v>
      </c>
      <c r="E212" t="s">
        <v>112</v>
      </c>
      <c r="F212">
        <v>2012</v>
      </c>
      <c r="G212">
        <v>100050</v>
      </c>
      <c r="H212">
        <v>1448974</v>
      </c>
      <c r="I212">
        <v>32</v>
      </c>
      <c r="J212" t="s">
        <v>37</v>
      </c>
      <c r="K212">
        <v>5</v>
      </c>
      <c r="L212" t="s">
        <v>38</v>
      </c>
      <c r="M212">
        <v>1</v>
      </c>
      <c r="N212" t="s">
        <v>58</v>
      </c>
      <c r="O212" s="14">
        <v>45735</v>
      </c>
      <c r="P212" t="s">
        <v>86</v>
      </c>
      <c r="Q212" t="s">
        <v>115</v>
      </c>
      <c r="R212">
        <v>928661</v>
      </c>
      <c r="S212">
        <v>100050</v>
      </c>
      <c r="T212" t="s">
        <v>42</v>
      </c>
      <c r="U212">
        <v>293.95999999999998</v>
      </c>
      <c r="V212" t="s">
        <v>61</v>
      </c>
      <c r="W212">
        <v>1819.64</v>
      </c>
      <c r="X212">
        <v>6.19</v>
      </c>
      <c r="Y212">
        <v>1819.64</v>
      </c>
      <c r="Z212">
        <v>25000</v>
      </c>
      <c r="AA212">
        <v>0</v>
      </c>
      <c r="AB212">
        <v>15</v>
      </c>
      <c r="AC212">
        <v>60</v>
      </c>
      <c r="AD212">
        <v>94.03</v>
      </c>
      <c r="AE212">
        <v>354553</v>
      </c>
      <c r="AF212" t="s">
        <v>44</v>
      </c>
      <c r="AG212">
        <v>111367</v>
      </c>
      <c r="AH212" t="s">
        <v>63</v>
      </c>
      <c r="AJ212" s="1" t="str">
        <f>VLOOKUP(Custos[[#This Row],[ds_placa]],Consultas!B:C,2,0)</f>
        <v>Cavalo</v>
      </c>
      <c r="AK212" t="str">
        <f>PROPER(TEXT(Custos[[#This Row],[dt_documento]],"MMMM"))</f>
        <v>Março</v>
      </c>
      <c r="AL212" t="str">
        <f>TEXT(Custos[[#This Row],[dt_documento]],"AAAA")</f>
        <v>2025</v>
      </c>
    </row>
    <row r="213" spans="1:38" x14ac:dyDescent="0.25">
      <c r="A213">
        <v>1024</v>
      </c>
      <c r="B213" t="s">
        <v>110</v>
      </c>
      <c r="C213">
        <v>427</v>
      </c>
      <c r="D213" t="s">
        <v>111</v>
      </c>
      <c r="E213" t="s">
        <v>112</v>
      </c>
      <c r="F213">
        <v>2012</v>
      </c>
      <c r="G213">
        <v>100050</v>
      </c>
      <c r="H213">
        <v>1449022</v>
      </c>
      <c r="I213">
        <v>32</v>
      </c>
      <c r="J213" t="s">
        <v>37</v>
      </c>
      <c r="K213">
        <v>5</v>
      </c>
      <c r="L213" t="s">
        <v>38</v>
      </c>
      <c r="M213">
        <v>1</v>
      </c>
      <c r="N213" t="s">
        <v>58</v>
      </c>
      <c r="O213" s="14">
        <v>45737</v>
      </c>
      <c r="P213" t="s">
        <v>48</v>
      </c>
      <c r="Q213" t="s">
        <v>116</v>
      </c>
      <c r="R213">
        <v>929984</v>
      </c>
      <c r="S213">
        <v>100050</v>
      </c>
      <c r="T213" t="s">
        <v>42</v>
      </c>
      <c r="U213">
        <v>226.12</v>
      </c>
      <c r="V213" t="s">
        <v>61</v>
      </c>
      <c r="W213">
        <v>1399.68</v>
      </c>
      <c r="X213">
        <v>6.19</v>
      </c>
      <c r="Y213">
        <v>1399.68</v>
      </c>
      <c r="Z213">
        <v>25000</v>
      </c>
      <c r="AA213">
        <v>0</v>
      </c>
      <c r="AB213">
        <v>15</v>
      </c>
      <c r="AC213">
        <v>60</v>
      </c>
      <c r="AD213">
        <v>94.03</v>
      </c>
      <c r="AE213">
        <v>354553</v>
      </c>
      <c r="AF213" t="s">
        <v>44</v>
      </c>
      <c r="AG213">
        <v>238614</v>
      </c>
      <c r="AH213" t="s">
        <v>63</v>
      </c>
      <c r="AJ213" s="1" t="str">
        <f>VLOOKUP(Custos[[#This Row],[ds_placa]],Consultas!B:C,2,0)</f>
        <v>Cavalo</v>
      </c>
      <c r="AK213" t="str">
        <f>PROPER(TEXT(Custos[[#This Row],[dt_documento]],"MMMM"))</f>
        <v>Março</v>
      </c>
      <c r="AL213" t="str">
        <f>TEXT(Custos[[#This Row],[dt_documento]],"AAAA")</f>
        <v>2025</v>
      </c>
    </row>
    <row r="214" spans="1:38" x14ac:dyDescent="0.25">
      <c r="A214">
        <v>1024</v>
      </c>
      <c r="B214" t="s">
        <v>110</v>
      </c>
      <c r="C214">
        <v>427</v>
      </c>
      <c r="D214" t="s">
        <v>111</v>
      </c>
      <c r="E214" t="s">
        <v>112</v>
      </c>
      <c r="F214">
        <v>2012</v>
      </c>
      <c r="G214">
        <v>100050</v>
      </c>
      <c r="H214">
        <v>1469163</v>
      </c>
      <c r="I214">
        <v>32</v>
      </c>
      <c r="J214" t="s">
        <v>37</v>
      </c>
      <c r="K214">
        <v>5</v>
      </c>
      <c r="L214" t="s">
        <v>38</v>
      </c>
      <c r="M214">
        <v>1</v>
      </c>
      <c r="N214" t="s">
        <v>58</v>
      </c>
      <c r="O214" s="14">
        <v>45778</v>
      </c>
      <c r="P214" t="s">
        <v>59</v>
      </c>
      <c r="Q214" t="s">
        <v>726</v>
      </c>
      <c r="R214">
        <v>930694</v>
      </c>
      <c r="S214">
        <v>100050</v>
      </c>
      <c r="T214" t="s">
        <v>42</v>
      </c>
      <c r="U214">
        <v>236.12</v>
      </c>
      <c r="V214" t="s">
        <v>61</v>
      </c>
      <c r="W214">
        <v>1461.58</v>
      </c>
      <c r="X214">
        <v>6.19</v>
      </c>
      <c r="Y214">
        <v>1461.58</v>
      </c>
      <c r="Z214">
        <v>25000</v>
      </c>
      <c r="AA214">
        <v>0</v>
      </c>
      <c r="AB214">
        <v>15</v>
      </c>
      <c r="AC214">
        <v>60</v>
      </c>
      <c r="AD214">
        <v>94.03</v>
      </c>
      <c r="AE214">
        <v>354553</v>
      </c>
      <c r="AF214" t="s">
        <v>44</v>
      </c>
      <c r="AG214">
        <v>111366</v>
      </c>
      <c r="AH214" t="s">
        <v>63</v>
      </c>
      <c r="AJ214" s="1" t="str">
        <f>VLOOKUP(Custos[[#This Row],[ds_placa]],Consultas!B:C,2,0)</f>
        <v>Cavalo</v>
      </c>
      <c r="AK214" t="str">
        <f>PROPER(TEXT(Custos[[#This Row],[dt_documento]],"MMMM"))</f>
        <v>Maio</v>
      </c>
      <c r="AL214" t="str">
        <f>TEXT(Custos[[#This Row],[dt_documento]],"AAAA")</f>
        <v>2025</v>
      </c>
    </row>
    <row r="215" spans="1:38" x14ac:dyDescent="0.25">
      <c r="A215">
        <v>1024</v>
      </c>
      <c r="B215" t="s">
        <v>110</v>
      </c>
      <c r="C215">
        <v>427</v>
      </c>
      <c r="D215" t="s">
        <v>111</v>
      </c>
      <c r="E215" t="s">
        <v>112</v>
      </c>
      <c r="F215">
        <v>2012</v>
      </c>
      <c r="G215">
        <v>100050</v>
      </c>
      <c r="H215">
        <v>1470516</v>
      </c>
      <c r="I215">
        <v>32</v>
      </c>
      <c r="J215" t="s">
        <v>37</v>
      </c>
      <c r="K215">
        <v>5</v>
      </c>
      <c r="L215" t="s">
        <v>38</v>
      </c>
      <c r="M215">
        <v>1</v>
      </c>
      <c r="N215" t="s">
        <v>58</v>
      </c>
      <c r="O215" s="14">
        <v>45778</v>
      </c>
      <c r="P215" t="s">
        <v>59</v>
      </c>
      <c r="Q215" t="s">
        <v>727</v>
      </c>
      <c r="R215">
        <v>935424</v>
      </c>
      <c r="S215">
        <v>100050</v>
      </c>
      <c r="T215" t="s">
        <v>42</v>
      </c>
      <c r="U215">
        <v>240.39</v>
      </c>
      <c r="V215" t="s">
        <v>61</v>
      </c>
      <c r="W215">
        <v>1463.94</v>
      </c>
      <c r="X215">
        <v>6.09</v>
      </c>
      <c r="Y215">
        <v>1463.94</v>
      </c>
      <c r="Z215">
        <v>25000</v>
      </c>
      <c r="AA215">
        <v>0</v>
      </c>
      <c r="AB215">
        <v>15</v>
      </c>
      <c r="AC215">
        <v>60</v>
      </c>
      <c r="AD215">
        <v>94.03</v>
      </c>
      <c r="AE215">
        <v>354553</v>
      </c>
      <c r="AF215" t="s">
        <v>44</v>
      </c>
      <c r="AG215">
        <v>111369</v>
      </c>
      <c r="AH215" t="s">
        <v>65</v>
      </c>
      <c r="AJ215" s="1" t="str">
        <f>VLOOKUP(Custos[[#This Row],[ds_placa]],Consultas!B:C,2,0)</f>
        <v>Cavalo</v>
      </c>
      <c r="AK215" t="str">
        <f>PROPER(TEXT(Custos[[#This Row],[dt_documento]],"MMMM"))</f>
        <v>Maio</v>
      </c>
      <c r="AL215" t="str">
        <f>TEXT(Custos[[#This Row],[dt_documento]],"AAAA")</f>
        <v>2025</v>
      </c>
    </row>
    <row r="216" spans="1:38" x14ac:dyDescent="0.25">
      <c r="A216">
        <v>1024</v>
      </c>
      <c r="B216" t="s">
        <v>110</v>
      </c>
      <c r="C216">
        <v>427</v>
      </c>
      <c r="D216" t="s">
        <v>111</v>
      </c>
      <c r="E216" t="s">
        <v>112</v>
      </c>
      <c r="F216">
        <v>2012</v>
      </c>
      <c r="G216">
        <v>100050</v>
      </c>
      <c r="H216">
        <v>1470545</v>
      </c>
      <c r="I216">
        <v>32</v>
      </c>
      <c r="J216" t="s">
        <v>37</v>
      </c>
      <c r="K216">
        <v>5</v>
      </c>
      <c r="L216" t="s">
        <v>38</v>
      </c>
      <c r="M216">
        <v>1</v>
      </c>
      <c r="N216" t="s">
        <v>58</v>
      </c>
      <c r="O216" s="14">
        <v>45778</v>
      </c>
      <c r="P216" t="s">
        <v>86</v>
      </c>
      <c r="Q216" t="s">
        <v>728</v>
      </c>
      <c r="R216">
        <v>936109</v>
      </c>
      <c r="S216">
        <v>100050</v>
      </c>
      <c r="T216" t="s">
        <v>42</v>
      </c>
      <c r="U216">
        <v>232</v>
      </c>
      <c r="V216" t="s">
        <v>61</v>
      </c>
      <c r="W216">
        <v>1412.88</v>
      </c>
      <c r="X216">
        <v>6.09</v>
      </c>
      <c r="Y216">
        <v>1412.88</v>
      </c>
      <c r="Z216">
        <v>25000</v>
      </c>
      <c r="AA216">
        <v>0</v>
      </c>
      <c r="AB216">
        <v>15</v>
      </c>
      <c r="AC216">
        <v>60</v>
      </c>
      <c r="AD216">
        <v>94.03</v>
      </c>
      <c r="AE216">
        <v>354553</v>
      </c>
      <c r="AF216" t="s">
        <v>44</v>
      </c>
      <c r="AJ216" s="1" t="str">
        <f>VLOOKUP(Custos[[#This Row],[ds_placa]],Consultas!B:C,2,0)</f>
        <v>Cavalo</v>
      </c>
      <c r="AK216" t="str">
        <f>PROPER(TEXT(Custos[[#This Row],[dt_documento]],"MMMM"))</f>
        <v>Maio</v>
      </c>
      <c r="AL216" t="str">
        <f>TEXT(Custos[[#This Row],[dt_documento]],"AAAA")</f>
        <v>2025</v>
      </c>
    </row>
    <row r="217" spans="1:38" x14ac:dyDescent="0.25">
      <c r="A217">
        <v>1024</v>
      </c>
      <c r="B217" t="s">
        <v>110</v>
      </c>
      <c r="C217">
        <v>427</v>
      </c>
      <c r="D217" t="s">
        <v>111</v>
      </c>
      <c r="E217" t="s">
        <v>112</v>
      </c>
      <c r="F217">
        <v>2012</v>
      </c>
      <c r="G217">
        <v>100050</v>
      </c>
      <c r="H217">
        <v>1470590</v>
      </c>
      <c r="I217">
        <v>32</v>
      </c>
      <c r="J217" t="s">
        <v>37</v>
      </c>
      <c r="K217">
        <v>5</v>
      </c>
      <c r="L217" t="s">
        <v>38</v>
      </c>
      <c r="M217">
        <v>1</v>
      </c>
      <c r="N217" t="s">
        <v>58</v>
      </c>
      <c r="O217" s="14">
        <v>45778</v>
      </c>
      <c r="P217" t="s">
        <v>40</v>
      </c>
      <c r="Q217" t="s">
        <v>729</v>
      </c>
      <c r="R217">
        <v>937118</v>
      </c>
      <c r="S217">
        <v>100050</v>
      </c>
      <c r="T217" t="s">
        <v>42</v>
      </c>
      <c r="U217">
        <v>201.66</v>
      </c>
      <c r="V217" t="s">
        <v>61</v>
      </c>
      <c r="W217">
        <v>1228.1099999999999</v>
      </c>
      <c r="X217">
        <v>6.09</v>
      </c>
      <c r="Y217">
        <v>1228.1099999999999</v>
      </c>
      <c r="Z217">
        <v>25000</v>
      </c>
      <c r="AA217">
        <v>0</v>
      </c>
      <c r="AB217">
        <v>15</v>
      </c>
      <c r="AC217">
        <v>60</v>
      </c>
      <c r="AD217">
        <v>94.03</v>
      </c>
      <c r="AE217">
        <v>354553</v>
      </c>
      <c r="AF217" t="s">
        <v>44</v>
      </c>
      <c r="AG217">
        <v>102051</v>
      </c>
      <c r="AH217" t="s">
        <v>65</v>
      </c>
      <c r="AJ217" s="1" t="str">
        <f>VLOOKUP(Custos[[#This Row],[ds_placa]],Consultas!B:C,2,0)</f>
        <v>Cavalo</v>
      </c>
      <c r="AK217" t="str">
        <f>PROPER(TEXT(Custos[[#This Row],[dt_documento]],"MMMM"))</f>
        <v>Maio</v>
      </c>
      <c r="AL217" t="str">
        <f>TEXT(Custos[[#This Row],[dt_documento]],"AAAA")</f>
        <v>2025</v>
      </c>
    </row>
    <row r="218" spans="1:38" x14ac:dyDescent="0.25">
      <c r="A218">
        <v>1024</v>
      </c>
      <c r="B218" t="s">
        <v>110</v>
      </c>
      <c r="C218">
        <v>427</v>
      </c>
      <c r="D218" t="s">
        <v>111</v>
      </c>
      <c r="E218" t="s">
        <v>112</v>
      </c>
      <c r="F218">
        <v>2012</v>
      </c>
      <c r="G218">
        <v>100050</v>
      </c>
      <c r="H218">
        <v>1470591</v>
      </c>
      <c r="I218">
        <v>32</v>
      </c>
      <c r="J218" t="s">
        <v>37</v>
      </c>
      <c r="K218">
        <v>5</v>
      </c>
      <c r="L218" t="s">
        <v>38</v>
      </c>
      <c r="M218">
        <v>1</v>
      </c>
      <c r="N218" t="s">
        <v>58</v>
      </c>
      <c r="O218" s="14">
        <v>45778</v>
      </c>
      <c r="P218" t="s">
        <v>40</v>
      </c>
      <c r="Q218" t="s">
        <v>730</v>
      </c>
      <c r="R218">
        <v>936539</v>
      </c>
      <c r="S218">
        <v>100050</v>
      </c>
      <c r="T218" t="s">
        <v>42</v>
      </c>
      <c r="U218">
        <v>137.30000000000001</v>
      </c>
      <c r="V218" t="s">
        <v>61</v>
      </c>
      <c r="W218">
        <v>836.15</v>
      </c>
      <c r="X218">
        <v>6.09</v>
      </c>
      <c r="Y218">
        <v>836.15</v>
      </c>
      <c r="Z218">
        <v>25000</v>
      </c>
      <c r="AA218">
        <v>0</v>
      </c>
      <c r="AB218">
        <v>15</v>
      </c>
      <c r="AC218">
        <v>60</v>
      </c>
      <c r="AD218">
        <v>94.03</v>
      </c>
      <c r="AE218">
        <v>354553</v>
      </c>
      <c r="AF218" t="s">
        <v>44</v>
      </c>
      <c r="AG218">
        <v>111367</v>
      </c>
      <c r="AH218" t="s">
        <v>63</v>
      </c>
      <c r="AJ218" s="1" t="str">
        <f>VLOOKUP(Custos[[#This Row],[ds_placa]],Consultas!B:C,2,0)</f>
        <v>Cavalo</v>
      </c>
      <c r="AK218" t="str">
        <f>PROPER(TEXT(Custos[[#This Row],[dt_documento]],"MMMM"))</f>
        <v>Maio</v>
      </c>
      <c r="AL218" t="str">
        <f>TEXT(Custos[[#This Row],[dt_documento]],"AAAA")</f>
        <v>2025</v>
      </c>
    </row>
    <row r="219" spans="1:38" x14ac:dyDescent="0.25">
      <c r="A219">
        <v>1024</v>
      </c>
      <c r="B219" t="s">
        <v>110</v>
      </c>
      <c r="C219">
        <v>427</v>
      </c>
      <c r="D219" t="s">
        <v>111</v>
      </c>
      <c r="E219" t="s">
        <v>112</v>
      </c>
      <c r="F219">
        <v>2012</v>
      </c>
      <c r="G219">
        <v>100050</v>
      </c>
      <c r="H219">
        <v>1470654</v>
      </c>
      <c r="I219">
        <v>32</v>
      </c>
      <c r="J219" t="s">
        <v>37</v>
      </c>
      <c r="K219">
        <v>5</v>
      </c>
      <c r="L219" t="s">
        <v>38</v>
      </c>
      <c r="M219">
        <v>1</v>
      </c>
      <c r="N219" t="s">
        <v>58</v>
      </c>
      <c r="O219" s="14">
        <v>45778</v>
      </c>
      <c r="P219" t="s">
        <v>86</v>
      </c>
      <c r="Q219" t="s">
        <v>731</v>
      </c>
      <c r="R219">
        <v>937860</v>
      </c>
      <c r="S219">
        <v>100050</v>
      </c>
      <c r="T219" t="s">
        <v>42</v>
      </c>
      <c r="U219">
        <v>260</v>
      </c>
      <c r="V219" t="s">
        <v>61</v>
      </c>
      <c r="W219">
        <v>1557.4</v>
      </c>
      <c r="X219">
        <v>5.99</v>
      </c>
      <c r="Y219">
        <v>1557.4</v>
      </c>
      <c r="Z219">
        <v>25000</v>
      </c>
      <c r="AA219">
        <v>0</v>
      </c>
      <c r="AB219">
        <v>15</v>
      </c>
      <c r="AC219">
        <v>60</v>
      </c>
      <c r="AD219">
        <v>94.03</v>
      </c>
      <c r="AE219">
        <v>354553</v>
      </c>
      <c r="AF219" t="s">
        <v>44</v>
      </c>
      <c r="AJ219" s="1" t="str">
        <f>VLOOKUP(Custos[[#This Row],[ds_placa]],Consultas!B:C,2,0)</f>
        <v>Cavalo</v>
      </c>
      <c r="AK219" t="str">
        <f>PROPER(TEXT(Custos[[#This Row],[dt_documento]],"MMMM"))</f>
        <v>Maio</v>
      </c>
      <c r="AL219" t="str">
        <f>TEXT(Custos[[#This Row],[dt_documento]],"AAAA")</f>
        <v>2025</v>
      </c>
    </row>
    <row r="220" spans="1:38" x14ac:dyDescent="0.25">
      <c r="A220">
        <v>1024</v>
      </c>
      <c r="B220" t="s">
        <v>110</v>
      </c>
      <c r="C220">
        <v>427</v>
      </c>
      <c r="D220" t="s">
        <v>111</v>
      </c>
      <c r="E220" t="s">
        <v>112</v>
      </c>
      <c r="F220">
        <v>2012</v>
      </c>
      <c r="G220">
        <v>100050</v>
      </c>
      <c r="H220">
        <v>1470687</v>
      </c>
      <c r="I220">
        <v>32</v>
      </c>
      <c r="J220" t="s">
        <v>37</v>
      </c>
      <c r="K220">
        <v>5</v>
      </c>
      <c r="L220" t="s">
        <v>38</v>
      </c>
      <c r="M220">
        <v>1</v>
      </c>
      <c r="N220" t="s">
        <v>58</v>
      </c>
      <c r="O220" s="14">
        <v>45778</v>
      </c>
      <c r="P220" t="s">
        <v>40</v>
      </c>
      <c r="Q220" t="s">
        <v>732</v>
      </c>
      <c r="R220">
        <v>938605</v>
      </c>
      <c r="S220">
        <v>100050</v>
      </c>
      <c r="T220" t="s">
        <v>42</v>
      </c>
      <c r="U220">
        <v>243.94</v>
      </c>
      <c r="V220" t="s">
        <v>61</v>
      </c>
      <c r="W220">
        <v>1461.19</v>
      </c>
      <c r="X220">
        <v>5.99</v>
      </c>
      <c r="Y220">
        <v>1461.19</v>
      </c>
      <c r="Z220">
        <v>25000</v>
      </c>
      <c r="AA220">
        <v>0</v>
      </c>
      <c r="AB220">
        <v>15</v>
      </c>
      <c r="AC220">
        <v>60</v>
      </c>
      <c r="AD220">
        <v>94.03</v>
      </c>
      <c r="AE220">
        <v>354553</v>
      </c>
      <c r="AF220" t="s">
        <v>44</v>
      </c>
      <c r="AG220">
        <v>111366</v>
      </c>
      <c r="AH220" t="s">
        <v>63</v>
      </c>
      <c r="AJ220" s="1" t="str">
        <f>VLOOKUP(Custos[[#This Row],[ds_placa]],Consultas!B:C,2,0)</f>
        <v>Cavalo</v>
      </c>
      <c r="AK220" t="str">
        <f>PROPER(TEXT(Custos[[#This Row],[dt_documento]],"MMMM"))</f>
        <v>Maio</v>
      </c>
      <c r="AL220" t="str">
        <f>TEXT(Custos[[#This Row],[dt_documento]],"AAAA")</f>
        <v>2025</v>
      </c>
    </row>
    <row r="221" spans="1:38" x14ac:dyDescent="0.25">
      <c r="A221">
        <v>1024</v>
      </c>
      <c r="B221" t="s">
        <v>110</v>
      </c>
      <c r="C221">
        <v>427</v>
      </c>
      <c r="D221" t="s">
        <v>111</v>
      </c>
      <c r="E221" t="s">
        <v>112</v>
      </c>
      <c r="F221">
        <v>2012</v>
      </c>
      <c r="G221">
        <v>100050</v>
      </c>
      <c r="H221">
        <v>1471490</v>
      </c>
      <c r="I221">
        <v>32</v>
      </c>
      <c r="J221" t="s">
        <v>37</v>
      </c>
      <c r="K221">
        <v>5</v>
      </c>
      <c r="L221" t="s">
        <v>38</v>
      </c>
      <c r="M221">
        <v>1</v>
      </c>
      <c r="N221" t="s">
        <v>58</v>
      </c>
      <c r="O221" s="14">
        <v>45777</v>
      </c>
      <c r="P221" t="s">
        <v>86</v>
      </c>
      <c r="Q221" t="s">
        <v>733</v>
      </c>
      <c r="R221">
        <v>939379</v>
      </c>
      <c r="S221">
        <v>100050</v>
      </c>
      <c r="T221" t="s">
        <v>42</v>
      </c>
      <c r="U221">
        <v>292.02999999999997</v>
      </c>
      <c r="V221" t="s">
        <v>61</v>
      </c>
      <c r="W221">
        <v>1690.85</v>
      </c>
      <c r="X221">
        <v>5.79</v>
      </c>
      <c r="Y221">
        <v>1690.85</v>
      </c>
      <c r="Z221">
        <v>25000</v>
      </c>
      <c r="AA221">
        <v>0</v>
      </c>
      <c r="AB221">
        <v>15</v>
      </c>
      <c r="AC221">
        <v>60</v>
      </c>
      <c r="AD221">
        <v>94.03</v>
      </c>
      <c r="AE221">
        <v>354553</v>
      </c>
      <c r="AF221" t="s">
        <v>44</v>
      </c>
      <c r="AJ221" s="1" t="str">
        <f>VLOOKUP(Custos[[#This Row],[ds_placa]],Consultas!B:C,2,0)</f>
        <v>Cavalo</v>
      </c>
      <c r="AK221" t="str">
        <f>PROPER(TEXT(Custos[[#This Row],[dt_documento]],"MMMM"))</f>
        <v>Abril</v>
      </c>
      <c r="AL221" t="str">
        <f>TEXT(Custos[[#This Row],[dt_documento]],"AAAA")</f>
        <v>2025</v>
      </c>
    </row>
    <row r="222" spans="1:38" x14ac:dyDescent="0.25">
      <c r="A222">
        <v>1024</v>
      </c>
      <c r="B222" t="s">
        <v>110</v>
      </c>
      <c r="C222">
        <v>427</v>
      </c>
      <c r="D222" t="s">
        <v>111</v>
      </c>
      <c r="E222" t="s">
        <v>112</v>
      </c>
      <c r="F222">
        <v>2012</v>
      </c>
      <c r="G222">
        <v>100050</v>
      </c>
      <c r="H222">
        <v>1471521</v>
      </c>
      <c r="I222">
        <v>32</v>
      </c>
      <c r="J222" t="s">
        <v>37</v>
      </c>
      <c r="K222">
        <v>5</v>
      </c>
      <c r="L222" t="s">
        <v>38</v>
      </c>
      <c r="M222">
        <v>1</v>
      </c>
      <c r="N222" t="s">
        <v>58</v>
      </c>
      <c r="O222" s="14">
        <v>45780</v>
      </c>
      <c r="P222" t="s">
        <v>66</v>
      </c>
      <c r="Q222" t="s">
        <v>734</v>
      </c>
      <c r="R222">
        <v>940280</v>
      </c>
      <c r="S222">
        <v>100050</v>
      </c>
      <c r="T222" t="s">
        <v>42</v>
      </c>
      <c r="U222">
        <v>300.81</v>
      </c>
      <c r="V222" t="s">
        <v>61</v>
      </c>
      <c r="W222">
        <v>1741.69</v>
      </c>
      <c r="X222">
        <v>5.79</v>
      </c>
      <c r="Y222">
        <v>1741.69</v>
      </c>
      <c r="Z222">
        <v>25000</v>
      </c>
      <c r="AA222">
        <v>0</v>
      </c>
      <c r="AB222">
        <v>15</v>
      </c>
      <c r="AC222">
        <v>60</v>
      </c>
      <c r="AD222">
        <v>94.03</v>
      </c>
      <c r="AE222">
        <v>354553</v>
      </c>
      <c r="AF222" t="s">
        <v>44</v>
      </c>
      <c r="AG222">
        <v>111366</v>
      </c>
      <c r="AH222" t="s">
        <v>63</v>
      </c>
      <c r="AJ222" s="1" t="str">
        <f>VLOOKUP(Custos[[#This Row],[ds_placa]],Consultas!B:C,2,0)</f>
        <v>Cavalo</v>
      </c>
      <c r="AK222" t="str">
        <f>PROPER(TEXT(Custos[[#This Row],[dt_documento]],"MMMM"))</f>
        <v>Maio</v>
      </c>
      <c r="AL222" t="str">
        <f>TEXT(Custos[[#This Row],[dt_documento]],"AAAA")</f>
        <v>2025</v>
      </c>
    </row>
    <row r="223" spans="1:38" x14ac:dyDescent="0.25">
      <c r="A223">
        <v>1024</v>
      </c>
      <c r="B223" t="s">
        <v>110</v>
      </c>
      <c r="C223">
        <v>427</v>
      </c>
      <c r="D223" t="s">
        <v>111</v>
      </c>
      <c r="E223" t="s">
        <v>112</v>
      </c>
      <c r="F223">
        <v>2012</v>
      </c>
      <c r="G223">
        <v>100050</v>
      </c>
      <c r="H223">
        <v>1471570</v>
      </c>
      <c r="I223">
        <v>32</v>
      </c>
      <c r="J223" t="s">
        <v>37</v>
      </c>
      <c r="K223">
        <v>5</v>
      </c>
      <c r="L223" t="s">
        <v>38</v>
      </c>
      <c r="M223">
        <v>1</v>
      </c>
      <c r="N223" t="s">
        <v>58</v>
      </c>
      <c r="O223" s="14">
        <v>45783</v>
      </c>
      <c r="P223" t="s">
        <v>59</v>
      </c>
      <c r="Q223" t="s">
        <v>735</v>
      </c>
      <c r="R223">
        <v>940986</v>
      </c>
      <c r="S223">
        <v>100050</v>
      </c>
      <c r="T223" t="s">
        <v>42</v>
      </c>
      <c r="U223">
        <v>249.81</v>
      </c>
      <c r="V223" t="s">
        <v>61</v>
      </c>
      <c r="W223">
        <v>1446.4</v>
      </c>
      <c r="X223">
        <v>5.79</v>
      </c>
      <c r="Y223">
        <v>1446.4</v>
      </c>
      <c r="Z223">
        <v>25000</v>
      </c>
      <c r="AA223">
        <v>0</v>
      </c>
      <c r="AB223">
        <v>15</v>
      </c>
      <c r="AC223">
        <v>60</v>
      </c>
      <c r="AD223">
        <v>94.03</v>
      </c>
      <c r="AE223">
        <v>354553</v>
      </c>
      <c r="AF223" t="s">
        <v>44</v>
      </c>
      <c r="AG223">
        <v>237039</v>
      </c>
      <c r="AH223" t="s">
        <v>65</v>
      </c>
      <c r="AJ223" s="1" t="str">
        <f>VLOOKUP(Custos[[#This Row],[ds_placa]],Consultas!B:C,2,0)</f>
        <v>Cavalo</v>
      </c>
      <c r="AK223" t="str">
        <f>PROPER(TEXT(Custos[[#This Row],[dt_documento]],"MMMM"))</f>
        <v>Maio</v>
      </c>
      <c r="AL223" t="str">
        <f>TEXT(Custos[[#This Row],[dt_documento]],"AAAA")</f>
        <v>2025</v>
      </c>
    </row>
    <row r="224" spans="1:38" x14ac:dyDescent="0.25">
      <c r="A224">
        <v>1024</v>
      </c>
      <c r="B224" t="s">
        <v>110</v>
      </c>
      <c r="C224">
        <v>427</v>
      </c>
      <c r="D224" t="s">
        <v>111</v>
      </c>
      <c r="E224" t="s">
        <v>112</v>
      </c>
      <c r="F224">
        <v>2012</v>
      </c>
      <c r="G224">
        <v>100050</v>
      </c>
      <c r="H224">
        <v>1471652</v>
      </c>
      <c r="I224">
        <v>32</v>
      </c>
      <c r="J224" t="s">
        <v>37</v>
      </c>
      <c r="K224">
        <v>5</v>
      </c>
      <c r="L224" t="s">
        <v>38</v>
      </c>
      <c r="M224">
        <v>1</v>
      </c>
      <c r="N224" t="s">
        <v>58</v>
      </c>
      <c r="O224" s="14">
        <v>45786</v>
      </c>
      <c r="P224" t="s">
        <v>48</v>
      </c>
      <c r="Q224" t="s">
        <v>736</v>
      </c>
      <c r="R224">
        <v>942074</v>
      </c>
      <c r="S224">
        <v>100050</v>
      </c>
      <c r="T224" t="s">
        <v>42</v>
      </c>
      <c r="U224">
        <v>209.93</v>
      </c>
      <c r="V224" t="s">
        <v>61</v>
      </c>
      <c r="W224">
        <v>1198.7</v>
      </c>
      <c r="X224">
        <v>5.71</v>
      </c>
      <c r="Y224">
        <v>1198.7</v>
      </c>
      <c r="Z224">
        <v>25000</v>
      </c>
      <c r="AA224">
        <v>0</v>
      </c>
      <c r="AB224">
        <v>15</v>
      </c>
      <c r="AC224">
        <v>60</v>
      </c>
      <c r="AD224">
        <v>94.03</v>
      </c>
      <c r="AE224">
        <v>354553</v>
      </c>
      <c r="AF224" t="s">
        <v>44</v>
      </c>
      <c r="AG224">
        <v>277935</v>
      </c>
      <c r="AH224" t="s">
        <v>63</v>
      </c>
      <c r="AJ224" s="1" t="str">
        <f>VLOOKUP(Custos[[#This Row],[ds_placa]],Consultas!B:C,2,0)</f>
        <v>Cavalo</v>
      </c>
      <c r="AK224" t="str">
        <f>PROPER(TEXT(Custos[[#This Row],[dt_documento]],"MMMM"))</f>
        <v>Maio</v>
      </c>
      <c r="AL224" t="str">
        <f>TEXT(Custos[[#This Row],[dt_documento]],"AAAA")</f>
        <v>2025</v>
      </c>
    </row>
    <row r="225" spans="1:38" x14ac:dyDescent="0.25">
      <c r="A225">
        <v>1024</v>
      </c>
      <c r="B225" t="s">
        <v>110</v>
      </c>
      <c r="C225">
        <v>427</v>
      </c>
      <c r="D225" t="s">
        <v>111</v>
      </c>
      <c r="E225" t="s">
        <v>112</v>
      </c>
      <c r="F225">
        <v>2012</v>
      </c>
      <c r="G225">
        <v>100050</v>
      </c>
      <c r="H225">
        <v>1471653</v>
      </c>
      <c r="I225">
        <v>32</v>
      </c>
      <c r="J225" t="s">
        <v>37</v>
      </c>
      <c r="K225">
        <v>5</v>
      </c>
      <c r="L225" t="s">
        <v>38</v>
      </c>
      <c r="M225">
        <v>1</v>
      </c>
      <c r="N225" t="s">
        <v>58</v>
      </c>
      <c r="O225" s="14">
        <v>45786</v>
      </c>
      <c r="P225" t="s">
        <v>48</v>
      </c>
      <c r="Q225" t="s">
        <v>737</v>
      </c>
      <c r="R225">
        <v>941556</v>
      </c>
      <c r="S225">
        <v>100050</v>
      </c>
      <c r="T225" t="s">
        <v>42</v>
      </c>
      <c r="U225">
        <v>212.76</v>
      </c>
      <c r="V225" t="s">
        <v>61</v>
      </c>
      <c r="W225">
        <v>1214.83</v>
      </c>
      <c r="X225">
        <v>5.71</v>
      </c>
      <c r="Y225">
        <v>1214.83</v>
      </c>
      <c r="Z225">
        <v>25000</v>
      </c>
      <c r="AA225">
        <v>0</v>
      </c>
      <c r="AB225">
        <v>15</v>
      </c>
      <c r="AC225">
        <v>60</v>
      </c>
      <c r="AD225">
        <v>94.03</v>
      </c>
      <c r="AE225">
        <v>354553</v>
      </c>
      <c r="AF225" t="s">
        <v>44</v>
      </c>
      <c r="AG225">
        <v>111369</v>
      </c>
      <c r="AH225" t="s">
        <v>65</v>
      </c>
      <c r="AJ225" s="1" t="str">
        <f>VLOOKUP(Custos[[#This Row],[ds_placa]],Consultas!B:C,2,0)</f>
        <v>Cavalo</v>
      </c>
      <c r="AK225" t="str">
        <f>PROPER(TEXT(Custos[[#This Row],[dt_documento]],"MMMM"))</f>
        <v>Maio</v>
      </c>
      <c r="AL225" t="str">
        <f>TEXT(Custos[[#This Row],[dt_documento]],"AAAA")</f>
        <v>2025</v>
      </c>
    </row>
    <row r="226" spans="1:38" x14ac:dyDescent="0.25">
      <c r="A226">
        <v>1024</v>
      </c>
      <c r="B226" t="s">
        <v>110</v>
      </c>
      <c r="C226">
        <v>427</v>
      </c>
      <c r="D226" t="s">
        <v>111</v>
      </c>
      <c r="E226" t="s">
        <v>112</v>
      </c>
      <c r="F226">
        <v>2012</v>
      </c>
      <c r="G226">
        <v>100050</v>
      </c>
      <c r="H226">
        <v>1428901</v>
      </c>
      <c r="I226">
        <v>32</v>
      </c>
      <c r="J226" t="s">
        <v>37</v>
      </c>
      <c r="K226">
        <v>5</v>
      </c>
      <c r="L226" t="s">
        <v>38</v>
      </c>
      <c r="M226">
        <v>4</v>
      </c>
      <c r="N226" t="s">
        <v>47</v>
      </c>
      <c r="O226" s="14">
        <v>45672</v>
      </c>
      <c r="P226" t="s">
        <v>86</v>
      </c>
      <c r="Q226" t="s">
        <v>625</v>
      </c>
      <c r="R226">
        <v>913596</v>
      </c>
      <c r="S226">
        <v>100050</v>
      </c>
      <c r="T226" t="s">
        <v>42</v>
      </c>
      <c r="U226">
        <v>1</v>
      </c>
      <c r="V226" t="s">
        <v>52</v>
      </c>
      <c r="W226">
        <v>1471.72</v>
      </c>
      <c r="X226">
        <v>1471.72</v>
      </c>
      <c r="Y226">
        <v>1471.72</v>
      </c>
      <c r="Z226">
        <v>25000</v>
      </c>
      <c r="AA226">
        <v>0</v>
      </c>
      <c r="AB226">
        <v>15</v>
      </c>
      <c r="AC226">
        <v>60</v>
      </c>
      <c r="AD226">
        <v>94.03</v>
      </c>
      <c r="AE226">
        <v>354553</v>
      </c>
      <c r="AF226" t="s">
        <v>44</v>
      </c>
      <c r="AG226">
        <v>351768</v>
      </c>
      <c r="AH226" t="s">
        <v>549</v>
      </c>
      <c r="AJ226" s="1" t="str">
        <f>VLOOKUP(Custos[[#This Row],[ds_placa]],Consultas!B:C,2,0)</f>
        <v>Cavalo</v>
      </c>
      <c r="AK226" t="str">
        <f>PROPER(TEXT(Custos[[#This Row],[dt_documento]],"MMMM"))</f>
        <v>Janeiro</v>
      </c>
      <c r="AL226" t="str">
        <f>TEXT(Custos[[#This Row],[dt_documento]],"AAAA")</f>
        <v>2025</v>
      </c>
    </row>
    <row r="227" spans="1:38" x14ac:dyDescent="0.25">
      <c r="A227">
        <v>1024</v>
      </c>
      <c r="B227" t="s">
        <v>110</v>
      </c>
      <c r="C227">
        <v>427</v>
      </c>
      <c r="D227" t="s">
        <v>111</v>
      </c>
      <c r="E227" t="s">
        <v>112</v>
      </c>
      <c r="F227">
        <v>2012</v>
      </c>
      <c r="G227">
        <v>100050</v>
      </c>
      <c r="H227">
        <v>1428903</v>
      </c>
      <c r="I227">
        <v>32</v>
      </c>
      <c r="J227" t="s">
        <v>37</v>
      </c>
      <c r="K227">
        <v>5</v>
      </c>
      <c r="L227" t="s">
        <v>38</v>
      </c>
      <c r="M227">
        <v>4</v>
      </c>
      <c r="N227" t="s">
        <v>47</v>
      </c>
      <c r="O227" s="14">
        <v>45672</v>
      </c>
      <c r="P227" t="s">
        <v>86</v>
      </c>
      <c r="Q227" t="s">
        <v>625</v>
      </c>
      <c r="R227">
        <v>913596</v>
      </c>
      <c r="S227">
        <v>100050</v>
      </c>
      <c r="T227" t="s">
        <v>42</v>
      </c>
      <c r="U227">
        <v>1</v>
      </c>
      <c r="V227" t="s">
        <v>52</v>
      </c>
      <c r="W227">
        <v>1638</v>
      </c>
      <c r="X227">
        <v>1638</v>
      </c>
      <c r="Y227">
        <v>1638</v>
      </c>
      <c r="Z227">
        <v>25000</v>
      </c>
      <c r="AA227">
        <v>0</v>
      </c>
      <c r="AB227">
        <v>15</v>
      </c>
      <c r="AC227">
        <v>60</v>
      </c>
      <c r="AD227">
        <v>94.03</v>
      </c>
      <c r="AE227">
        <v>354553</v>
      </c>
      <c r="AF227" t="s">
        <v>44</v>
      </c>
      <c r="AG227">
        <v>351768</v>
      </c>
      <c r="AH227" t="s">
        <v>549</v>
      </c>
      <c r="AJ227" s="1" t="str">
        <f>VLOOKUP(Custos[[#This Row],[ds_placa]],Consultas!B:C,2,0)</f>
        <v>Cavalo</v>
      </c>
      <c r="AK227" t="str">
        <f>PROPER(TEXT(Custos[[#This Row],[dt_documento]],"MMMM"))</f>
        <v>Janeiro</v>
      </c>
      <c r="AL227" t="str">
        <f>TEXT(Custos[[#This Row],[dt_documento]],"AAAA")</f>
        <v>2025</v>
      </c>
    </row>
    <row r="228" spans="1:38" x14ac:dyDescent="0.25">
      <c r="A228">
        <v>1024</v>
      </c>
      <c r="B228" t="s">
        <v>110</v>
      </c>
      <c r="C228">
        <v>427</v>
      </c>
      <c r="D228" t="s">
        <v>111</v>
      </c>
      <c r="E228" t="s">
        <v>112</v>
      </c>
      <c r="F228">
        <v>2012</v>
      </c>
      <c r="G228">
        <v>100050</v>
      </c>
      <c r="H228">
        <v>1429149</v>
      </c>
      <c r="I228">
        <v>32</v>
      </c>
      <c r="J228" t="s">
        <v>37</v>
      </c>
      <c r="K228">
        <v>5</v>
      </c>
      <c r="L228" t="s">
        <v>38</v>
      </c>
      <c r="M228">
        <v>4</v>
      </c>
      <c r="N228" t="s">
        <v>47</v>
      </c>
      <c r="O228" s="14">
        <v>45674</v>
      </c>
      <c r="P228" t="s">
        <v>48</v>
      </c>
      <c r="Q228" t="s">
        <v>626</v>
      </c>
      <c r="R228">
        <v>913596</v>
      </c>
      <c r="S228">
        <v>100050</v>
      </c>
      <c r="T228" t="s">
        <v>42</v>
      </c>
      <c r="U228">
        <v>1</v>
      </c>
      <c r="V228" t="s">
        <v>52</v>
      </c>
      <c r="W228">
        <v>187</v>
      </c>
      <c r="X228">
        <v>187</v>
      </c>
      <c r="Y228">
        <v>187</v>
      </c>
      <c r="Z228">
        <v>25000</v>
      </c>
      <c r="AA228">
        <v>0</v>
      </c>
      <c r="AB228">
        <v>15</v>
      </c>
      <c r="AC228">
        <v>60</v>
      </c>
      <c r="AD228">
        <v>94.03</v>
      </c>
      <c r="AE228">
        <v>354553</v>
      </c>
      <c r="AF228" t="s">
        <v>44</v>
      </c>
      <c r="AG228">
        <v>340393</v>
      </c>
      <c r="AH228" t="s">
        <v>51</v>
      </c>
      <c r="AJ228" s="1" t="str">
        <f>VLOOKUP(Custos[[#This Row],[ds_placa]],Consultas!B:C,2,0)</f>
        <v>Cavalo</v>
      </c>
      <c r="AK228" t="str">
        <f>PROPER(TEXT(Custos[[#This Row],[dt_documento]],"MMMM"))</f>
        <v>Janeiro</v>
      </c>
      <c r="AL228" t="str">
        <f>TEXT(Custos[[#This Row],[dt_documento]],"AAAA")</f>
        <v>2025</v>
      </c>
    </row>
    <row r="229" spans="1:38" x14ac:dyDescent="0.25">
      <c r="A229">
        <v>1024</v>
      </c>
      <c r="B229" t="s">
        <v>110</v>
      </c>
      <c r="C229">
        <v>427</v>
      </c>
      <c r="D229" t="s">
        <v>111</v>
      </c>
      <c r="E229" t="s">
        <v>112</v>
      </c>
      <c r="F229">
        <v>2012</v>
      </c>
      <c r="G229">
        <v>100050</v>
      </c>
      <c r="H229">
        <v>1429150</v>
      </c>
      <c r="I229">
        <v>32</v>
      </c>
      <c r="J229" t="s">
        <v>37</v>
      </c>
      <c r="K229">
        <v>5</v>
      </c>
      <c r="L229" t="s">
        <v>38</v>
      </c>
      <c r="M229">
        <v>4</v>
      </c>
      <c r="N229" t="s">
        <v>47</v>
      </c>
      <c r="O229" s="14">
        <v>45674</v>
      </c>
      <c r="P229" t="s">
        <v>48</v>
      </c>
      <c r="Q229" t="s">
        <v>626</v>
      </c>
      <c r="R229">
        <v>913596</v>
      </c>
      <c r="S229">
        <v>100050</v>
      </c>
      <c r="T229" t="s">
        <v>42</v>
      </c>
      <c r="U229">
        <v>1</v>
      </c>
      <c r="V229" t="s">
        <v>52</v>
      </c>
      <c r="W229">
        <v>350</v>
      </c>
      <c r="X229">
        <v>350</v>
      </c>
      <c r="Y229">
        <v>350</v>
      </c>
      <c r="Z229">
        <v>25000</v>
      </c>
      <c r="AA229">
        <v>0</v>
      </c>
      <c r="AB229">
        <v>15</v>
      </c>
      <c r="AC229">
        <v>60</v>
      </c>
      <c r="AD229">
        <v>94.03</v>
      </c>
      <c r="AE229">
        <v>354553</v>
      </c>
      <c r="AF229" t="s">
        <v>44</v>
      </c>
      <c r="AG229">
        <v>340393</v>
      </c>
      <c r="AH229" t="s">
        <v>51</v>
      </c>
      <c r="AJ229" s="1" t="str">
        <f>VLOOKUP(Custos[[#This Row],[ds_placa]],Consultas!B:C,2,0)</f>
        <v>Cavalo</v>
      </c>
      <c r="AK229" t="str">
        <f>PROPER(TEXT(Custos[[#This Row],[dt_documento]],"MMMM"))</f>
        <v>Janeiro</v>
      </c>
      <c r="AL229" t="str">
        <f>TEXT(Custos[[#This Row],[dt_documento]],"AAAA")</f>
        <v>2025</v>
      </c>
    </row>
    <row r="230" spans="1:38" x14ac:dyDescent="0.25">
      <c r="A230">
        <v>1024</v>
      </c>
      <c r="B230" t="s">
        <v>110</v>
      </c>
      <c r="C230">
        <v>427</v>
      </c>
      <c r="D230" t="s">
        <v>111</v>
      </c>
      <c r="E230" t="s">
        <v>112</v>
      </c>
      <c r="F230">
        <v>2012</v>
      </c>
      <c r="G230">
        <v>100050</v>
      </c>
      <c r="H230">
        <v>1433412</v>
      </c>
      <c r="I230">
        <v>32</v>
      </c>
      <c r="J230" t="s">
        <v>37</v>
      </c>
      <c r="K230">
        <v>5</v>
      </c>
      <c r="L230" t="s">
        <v>38</v>
      </c>
      <c r="M230">
        <v>4</v>
      </c>
      <c r="N230" t="s">
        <v>47</v>
      </c>
      <c r="O230" s="14">
        <v>45691</v>
      </c>
      <c r="P230" t="s">
        <v>71</v>
      </c>
      <c r="Q230" t="s">
        <v>627</v>
      </c>
      <c r="R230">
        <v>914900</v>
      </c>
      <c r="S230">
        <v>100050</v>
      </c>
      <c r="T230" t="s">
        <v>42</v>
      </c>
      <c r="U230">
        <v>1</v>
      </c>
      <c r="V230" t="s">
        <v>52</v>
      </c>
      <c r="W230">
        <v>150</v>
      </c>
      <c r="X230">
        <v>150</v>
      </c>
      <c r="Y230">
        <v>150</v>
      </c>
      <c r="Z230">
        <v>25000</v>
      </c>
      <c r="AA230">
        <v>0</v>
      </c>
      <c r="AB230">
        <v>15</v>
      </c>
      <c r="AC230">
        <v>60</v>
      </c>
      <c r="AD230">
        <v>94.03</v>
      </c>
      <c r="AE230">
        <v>354553</v>
      </c>
      <c r="AF230" t="s">
        <v>44</v>
      </c>
      <c r="AG230">
        <v>340393</v>
      </c>
      <c r="AH230" t="s">
        <v>51</v>
      </c>
      <c r="AJ230" s="1" t="str">
        <f>VLOOKUP(Custos[[#This Row],[ds_placa]],Consultas!B:C,2,0)</f>
        <v>Cavalo</v>
      </c>
      <c r="AK230" t="str">
        <f>PROPER(TEXT(Custos[[#This Row],[dt_documento]],"MMMM"))</f>
        <v>Fevereiro</v>
      </c>
      <c r="AL230" t="str">
        <f>TEXT(Custos[[#This Row],[dt_documento]],"AAAA")</f>
        <v>2025</v>
      </c>
    </row>
    <row r="231" spans="1:38" x14ac:dyDescent="0.25">
      <c r="A231">
        <v>1024</v>
      </c>
      <c r="B231" t="s">
        <v>110</v>
      </c>
      <c r="C231">
        <v>427</v>
      </c>
      <c r="D231" t="s">
        <v>111</v>
      </c>
      <c r="E231" t="s">
        <v>112</v>
      </c>
      <c r="F231">
        <v>2012</v>
      </c>
      <c r="G231">
        <v>100050</v>
      </c>
      <c r="H231">
        <v>1436081</v>
      </c>
      <c r="I231">
        <v>32</v>
      </c>
      <c r="J231" t="s">
        <v>37</v>
      </c>
      <c r="K231">
        <v>5</v>
      </c>
      <c r="L231" t="s">
        <v>38</v>
      </c>
      <c r="M231">
        <v>4</v>
      </c>
      <c r="N231" t="s">
        <v>47</v>
      </c>
      <c r="O231" s="14">
        <v>45701</v>
      </c>
      <c r="P231" t="s">
        <v>40</v>
      </c>
      <c r="Q231" t="s">
        <v>628</v>
      </c>
      <c r="R231">
        <v>914900</v>
      </c>
      <c r="S231">
        <v>100050</v>
      </c>
      <c r="T231" t="s">
        <v>42</v>
      </c>
      <c r="U231">
        <v>1</v>
      </c>
      <c r="V231" t="s">
        <v>52</v>
      </c>
      <c r="W231">
        <v>3695.54</v>
      </c>
      <c r="X231">
        <v>3695.54</v>
      </c>
      <c r="Y231">
        <v>3695.54</v>
      </c>
      <c r="Z231">
        <v>25000</v>
      </c>
      <c r="AA231">
        <v>0</v>
      </c>
      <c r="AB231">
        <v>15</v>
      </c>
      <c r="AC231">
        <v>60</v>
      </c>
      <c r="AD231">
        <v>94.03</v>
      </c>
      <c r="AE231">
        <v>354553</v>
      </c>
      <c r="AF231" t="s">
        <v>44</v>
      </c>
      <c r="AG231">
        <v>340393</v>
      </c>
      <c r="AH231" t="s">
        <v>51</v>
      </c>
      <c r="AJ231" s="1" t="str">
        <f>VLOOKUP(Custos[[#This Row],[ds_placa]],Consultas!B:C,2,0)</f>
        <v>Cavalo</v>
      </c>
      <c r="AK231" t="str">
        <f>PROPER(TEXT(Custos[[#This Row],[dt_documento]],"MMMM"))</f>
        <v>Fevereiro</v>
      </c>
      <c r="AL231" t="str">
        <f>TEXT(Custos[[#This Row],[dt_documento]],"AAAA")</f>
        <v>2025</v>
      </c>
    </row>
    <row r="232" spans="1:38" x14ac:dyDescent="0.25">
      <c r="A232">
        <v>1024</v>
      </c>
      <c r="B232" t="s">
        <v>110</v>
      </c>
      <c r="C232">
        <v>427</v>
      </c>
      <c r="D232" t="s">
        <v>111</v>
      </c>
      <c r="E232" t="s">
        <v>112</v>
      </c>
      <c r="F232">
        <v>2012</v>
      </c>
      <c r="G232">
        <v>100050</v>
      </c>
      <c r="H232">
        <v>1436082</v>
      </c>
      <c r="I232">
        <v>32</v>
      </c>
      <c r="J232" t="s">
        <v>37</v>
      </c>
      <c r="K232">
        <v>5</v>
      </c>
      <c r="L232" t="s">
        <v>38</v>
      </c>
      <c r="M232">
        <v>4</v>
      </c>
      <c r="N232" t="s">
        <v>47</v>
      </c>
      <c r="O232" s="14">
        <v>45701</v>
      </c>
      <c r="P232" t="s">
        <v>40</v>
      </c>
      <c r="Q232" t="s">
        <v>628</v>
      </c>
      <c r="R232">
        <v>914900</v>
      </c>
      <c r="S232">
        <v>100050</v>
      </c>
      <c r="T232" t="s">
        <v>42</v>
      </c>
      <c r="U232">
        <v>1</v>
      </c>
      <c r="V232" t="s">
        <v>52</v>
      </c>
      <c r="W232">
        <v>900</v>
      </c>
      <c r="X232">
        <v>900</v>
      </c>
      <c r="Y232">
        <v>900</v>
      </c>
      <c r="Z232">
        <v>25000</v>
      </c>
      <c r="AA232">
        <v>0</v>
      </c>
      <c r="AB232">
        <v>15</v>
      </c>
      <c r="AC232">
        <v>60</v>
      </c>
      <c r="AD232">
        <v>94.03</v>
      </c>
      <c r="AE232">
        <v>354553</v>
      </c>
      <c r="AF232" t="s">
        <v>44</v>
      </c>
      <c r="AG232">
        <v>340393</v>
      </c>
      <c r="AH232" t="s">
        <v>51</v>
      </c>
      <c r="AJ232" s="1" t="str">
        <f>VLOOKUP(Custos[[#This Row],[ds_placa]],Consultas!B:C,2,0)</f>
        <v>Cavalo</v>
      </c>
      <c r="AK232" t="str">
        <f>PROPER(TEXT(Custos[[#This Row],[dt_documento]],"MMMM"))</f>
        <v>Fevereiro</v>
      </c>
      <c r="AL232" t="str">
        <f>TEXT(Custos[[#This Row],[dt_documento]],"AAAA")</f>
        <v>2025</v>
      </c>
    </row>
    <row r="233" spans="1:38" x14ac:dyDescent="0.25">
      <c r="A233">
        <v>1024</v>
      </c>
      <c r="B233" t="s">
        <v>110</v>
      </c>
      <c r="C233">
        <v>427</v>
      </c>
      <c r="D233" t="s">
        <v>111</v>
      </c>
      <c r="E233" t="s">
        <v>112</v>
      </c>
      <c r="F233">
        <v>2012</v>
      </c>
      <c r="G233">
        <v>100050</v>
      </c>
      <c r="H233">
        <v>1458788</v>
      </c>
      <c r="I233">
        <v>32</v>
      </c>
      <c r="J233" t="s">
        <v>37</v>
      </c>
      <c r="K233">
        <v>5</v>
      </c>
      <c r="L233" t="s">
        <v>38</v>
      </c>
      <c r="M233">
        <v>4</v>
      </c>
      <c r="N233" t="s">
        <v>47</v>
      </c>
      <c r="O233" s="14">
        <v>45748</v>
      </c>
      <c r="P233" t="s">
        <v>48</v>
      </c>
      <c r="Q233" t="s">
        <v>117</v>
      </c>
      <c r="R233">
        <v>929984</v>
      </c>
      <c r="S233">
        <v>100050</v>
      </c>
      <c r="T233" t="s">
        <v>42</v>
      </c>
      <c r="U233">
        <v>1</v>
      </c>
      <c r="V233" t="s">
        <v>50</v>
      </c>
      <c r="W233">
        <v>6</v>
      </c>
      <c r="X233">
        <v>6</v>
      </c>
      <c r="Y233">
        <v>6</v>
      </c>
      <c r="Z233">
        <v>25000</v>
      </c>
      <c r="AA233">
        <v>0</v>
      </c>
      <c r="AB233">
        <v>15</v>
      </c>
      <c r="AC233">
        <v>60</v>
      </c>
      <c r="AD233">
        <v>94.03</v>
      </c>
      <c r="AE233">
        <v>354553</v>
      </c>
      <c r="AF233" t="s">
        <v>44</v>
      </c>
      <c r="AG233">
        <v>340393</v>
      </c>
      <c r="AH233" t="s">
        <v>51</v>
      </c>
      <c r="AJ233" s="1" t="str">
        <f>VLOOKUP(Custos[[#This Row],[ds_placa]],Consultas!B:C,2,0)</f>
        <v>Cavalo</v>
      </c>
      <c r="AK233" t="str">
        <f>PROPER(TEXT(Custos[[#This Row],[dt_documento]],"MMMM"))</f>
        <v>Abril</v>
      </c>
      <c r="AL233" t="str">
        <f>TEXT(Custos[[#This Row],[dt_documento]],"AAAA")</f>
        <v>2025</v>
      </c>
    </row>
    <row r="234" spans="1:38" x14ac:dyDescent="0.25">
      <c r="A234">
        <v>1024</v>
      </c>
      <c r="B234" t="s">
        <v>110</v>
      </c>
      <c r="C234">
        <v>427</v>
      </c>
      <c r="D234" t="s">
        <v>111</v>
      </c>
      <c r="E234" t="s">
        <v>112</v>
      </c>
      <c r="F234">
        <v>2012</v>
      </c>
      <c r="G234">
        <v>100050</v>
      </c>
      <c r="H234">
        <v>1458788</v>
      </c>
      <c r="I234">
        <v>32</v>
      </c>
      <c r="J234" t="s">
        <v>37</v>
      </c>
      <c r="K234">
        <v>5</v>
      </c>
      <c r="L234" t="s">
        <v>38</v>
      </c>
      <c r="M234">
        <v>4</v>
      </c>
      <c r="N234" t="s">
        <v>47</v>
      </c>
      <c r="O234" s="14">
        <v>45748</v>
      </c>
      <c r="P234" t="s">
        <v>48</v>
      </c>
      <c r="Q234" t="s">
        <v>117</v>
      </c>
      <c r="R234">
        <v>929984</v>
      </c>
      <c r="S234">
        <v>100050</v>
      </c>
      <c r="T234" t="s">
        <v>42</v>
      </c>
      <c r="U234">
        <v>1</v>
      </c>
      <c r="V234" t="s">
        <v>52</v>
      </c>
      <c r="W234">
        <v>4739.82</v>
      </c>
      <c r="X234">
        <v>4739.82</v>
      </c>
      <c r="Y234">
        <v>4739.82</v>
      </c>
      <c r="Z234">
        <v>25000</v>
      </c>
      <c r="AA234">
        <v>0</v>
      </c>
      <c r="AB234">
        <v>15</v>
      </c>
      <c r="AC234">
        <v>60</v>
      </c>
      <c r="AD234">
        <v>94.03</v>
      </c>
      <c r="AE234">
        <v>354553</v>
      </c>
      <c r="AF234" t="s">
        <v>44</v>
      </c>
      <c r="AG234">
        <v>340393</v>
      </c>
      <c r="AH234" t="s">
        <v>51</v>
      </c>
      <c r="AJ234" s="1" t="str">
        <f>VLOOKUP(Custos[[#This Row],[ds_placa]],Consultas!B:C,2,0)</f>
        <v>Cavalo</v>
      </c>
      <c r="AK234" t="str">
        <f>PROPER(TEXT(Custos[[#This Row],[dt_documento]],"MMMM"))</f>
        <v>Abril</v>
      </c>
      <c r="AL234" t="str">
        <f>TEXT(Custos[[#This Row],[dt_documento]],"AAAA")</f>
        <v>2025</v>
      </c>
    </row>
    <row r="235" spans="1:38" x14ac:dyDescent="0.25">
      <c r="A235">
        <v>1024</v>
      </c>
      <c r="B235" t="s">
        <v>110</v>
      </c>
      <c r="C235">
        <v>427</v>
      </c>
      <c r="D235" t="s">
        <v>111</v>
      </c>
      <c r="E235" t="s">
        <v>112</v>
      </c>
      <c r="F235">
        <v>2012</v>
      </c>
      <c r="G235">
        <v>100050</v>
      </c>
      <c r="H235">
        <v>1458790</v>
      </c>
      <c r="I235">
        <v>32</v>
      </c>
      <c r="J235" t="s">
        <v>37</v>
      </c>
      <c r="K235">
        <v>5</v>
      </c>
      <c r="L235" t="s">
        <v>38</v>
      </c>
      <c r="M235">
        <v>4</v>
      </c>
      <c r="N235" t="s">
        <v>47</v>
      </c>
      <c r="O235" s="14">
        <v>45748</v>
      </c>
      <c r="P235" t="s">
        <v>48</v>
      </c>
      <c r="Q235" t="s">
        <v>117</v>
      </c>
      <c r="R235">
        <v>929984</v>
      </c>
      <c r="S235">
        <v>100050</v>
      </c>
      <c r="T235" t="s">
        <v>42</v>
      </c>
      <c r="U235">
        <v>1</v>
      </c>
      <c r="V235" t="s">
        <v>52</v>
      </c>
      <c r="W235">
        <v>4240</v>
      </c>
      <c r="X235">
        <v>0</v>
      </c>
      <c r="Y235">
        <v>4240</v>
      </c>
      <c r="Z235">
        <v>25000</v>
      </c>
      <c r="AA235">
        <v>0</v>
      </c>
      <c r="AB235">
        <v>15</v>
      </c>
      <c r="AC235">
        <v>60</v>
      </c>
      <c r="AD235">
        <v>94.03</v>
      </c>
      <c r="AE235">
        <v>354553</v>
      </c>
      <c r="AF235" t="s">
        <v>44</v>
      </c>
      <c r="AG235">
        <v>340393</v>
      </c>
      <c r="AH235" t="s">
        <v>51</v>
      </c>
      <c r="AJ235" s="1" t="str">
        <f>VLOOKUP(Custos[[#This Row],[ds_placa]],Consultas!B:C,2,0)</f>
        <v>Cavalo</v>
      </c>
      <c r="AK235" t="str">
        <f>PROPER(TEXT(Custos[[#This Row],[dt_documento]],"MMMM"))</f>
        <v>Abril</v>
      </c>
      <c r="AL235" t="str">
        <f>TEXT(Custos[[#This Row],[dt_documento]],"AAAA")</f>
        <v>2025</v>
      </c>
    </row>
    <row r="236" spans="1:38" x14ac:dyDescent="0.25">
      <c r="A236">
        <v>1024</v>
      </c>
      <c r="B236" t="s">
        <v>110</v>
      </c>
      <c r="C236">
        <v>427</v>
      </c>
      <c r="D236" t="s">
        <v>111</v>
      </c>
      <c r="E236" t="s">
        <v>112</v>
      </c>
      <c r="F236">
        <v>2012</v>
      </c>
      <c r="G236">
        <v>100050</v>
      </c>
      <c r="H236">
        <v>1442568</v>
      </c>
      <c r="I236">
        <v>32</v>
      </c>
      <c r="J236" t="s">
        <v>37</v>
      </c>
      <c r="K236">
        <v>5</v>
      </c>
      <c r="L236" t="s">
        <v>38</v>
      </c>
      <c r="M236">
        <v>4</v>
      </c>
      <c r="N236" t="s">
        <v>47</v>
      </c>
      <c r="O236" s="14">
        <v>45726</v>
      </c>
      <c r="P236" t="s">
        <v>71</v>
      </c>
      <c r="R236">
        <v>925929</v>
      </c>
      <c r="S236">
        <v>100050</v>
      </c>
      <c r="T236" t="s">
        <v>42</v>
      </c>
      <c r="U236">
        <v>1</v>
      </c>
      <c r="V236" t="s">
        <v>52</v>
      </c>
      <c r="W236">
        <v>488.1</v>
      </c>
      <c r="X236">
        <v>488.1</v>
      </c>
      <c r="Y236">
        <v>488.1</v>
      </c>
      <c r="Z236">
        <v>25000</v>
      </c>
      <c r="AA236">
        <v>0</v>
      </c>
      <c r="AB236">
        <v>15</v>
      </c>
      <c r="AC236">
        <v>60</v>
      </c>
      <c r="AD236">
        <v>94.03</v>
      </c>
      <c r="AE236">
        <v>354553</v>
      </c>
      <c r="AF236" t="s">
        <v>44</v>
      </c>
      <c r="AG236">
        <v>340393</v>
      </c>
      <c r="AH236" t="s">
        <v>51</v>
      </c>
      <c r="AJ236" s="1" t="str">
        <f>VLOOKUP(Custos[[#This Row],[ds_placa]],Consultas!B:C,2,0)</f>
        <v>Cavalo</v>
      </c>
      <c r="AK236" t="str">
        <f>PROPER(TEXT(Custos[[#This Row],[dt_documento]],"MMMM"))</f>
        <v>Março</v>
      </c>
      <c r="AL236" t="str">
        <f>TEXT(Custos[[#This Row],[dt_documento]],"AAAA")</f>
        <v>2025</v>
      </c>
    </row>
    <row r="237" spans="1:38" x14ac:dyDescent="0.25">
      <c r="A237">
        <v>1024</v>
      </c>
      <c r="B237" t="s">
        <v>110</v>
      </c>
      <c r="C237">
        <v>427</v>
      </c>
      <c r="D237" t="s">
        <v>111</v>
      </c>
      <c r="E237" t="s">
        <v>112</v>
      </c>
      <c r="F237">
        <v>2012</v>
      </c>
      <c r="G237">
        <v>100050</v>
      </c>
      <c r="H237">
        <v>1442569</v>
      </c>
      <c r="I237">
        <v>32</v>
      </c>
      <c r="J237" t="s">
        <v>37</v>
      </c>
      <c r="K237">
        <v>5</v>
      </c>
      <c r="L237" t="s">
        <v>38</v>
      </c>
      <c r="M237">
        <v>4</v>
      </c>
      <c r="N237" t="s">
        <v>47</v>
      </c>
      <c r="O237" s="14">
        <v>45726</v>
      </c>
      <c r="P237" t="s">
        <v>71</v>
      </c>
      <c r="Q237" t="s">
        <v>629</v>
      </c>
      <c r="R237">
        <v>925929</v>
      </c>
      <c r="S237">
        <v>100050</v>
      </c>
      <c r="T237" t="s">
        <v>42</v>
      </c>
      <c r="U237">
        <v>1</v>
      </c>
      <c r="V237" t="s">
        <v>52</v>
      </c>
      <c r="W237">
        <v>590</v>
      </c>
      <c r="X237">
        <v>590</v>
      </c>
      <c r="Y237">
        <v>590</v>
      </c>
      <c r="Z237">
        <v>25000</v>
      </c>
      <c r="AA237">
        <v>0</v>
      </c>
      <c r="AB237">
        <v>15</v>
      </c>
      <c r="AC237">
        <v>60</v>
      </c>
      <c r="AD237">
        <v>94.03</v>
      </c>
      <c r="AE237">
        <v>354553</v>
      </c>
      <c r="AF237" t="s">
        <v>44</v>
      </c>
      <c r="AG237">
        <v>340393</v>
      </c>
      <c r="AH237" t="s">
        <v>51</v>
      </c>
      <c r="AJ237" s="1" t="str">
        <f>VLOOKUP(Custos[[#This Row],[ds_placa]],Consultas!B:C,2,0)</f>
        <v>Cavalo</v>
      </c>
      <c r="AK237" t="str">
        <f>PROPER(TEXT(Custos[[#This Row],[dt_documento]],"MMMM"))</f>
        <v>Março</v>
      </c>
      <c r="AL237" t="str">
        <f>TEXT(Custos[[#This Row],[dt_documento]],"AAAA")</f>
        <v>2025</v>
      </c>
    </row>
    <row r="238" spans="1:38" x14ac:dyDescent="0.25">
      <c r="A238">
        <v>1024</v>
      </c>
      <c r="B238" t="s">
        <v>110</v>
      </c>
      <c r="C238">
        <v>427</v>
      </c>
      <c r="D238" t="s">
        <v>111</v>
      </c>
      <c r="E238" t="s">
        <v>112</v>
      </c>
      <c r="F238">
        <v>2012</v>
      </c>
      <c r="G238">
        <v>100050</v>
      </c>
      <c r="H238">
        <v>1459543</v>
      </c>
      <c r="I238">
        <v>32</v>
      </c>
      <c r="J238" t="s">
        <v>37</v>
      </c>
      <c r="K238">
        <v>5</v>
      </c>
      <c r="L238" t="s">
        <v>38</v>
      </c>
      <c r="M238">
        <v>4</v>
      </c>
      <c r="N238" t="s">
        <v>47</v>
      </c>
      <c r="O238" s="14">
        <v>45751</v>
      </c>
      <c r="P238" t="s">
        <v>48</v>
      </c>
      <c r="Q238" t="s">
        <v>118</v>
      </c>
      <c r="R238">
        <v>929984</v>
      </c>
      <c r="S238">
        <v>100050</v>
      </c>
      <c r="T238" t="s">
        <v>42</v>
      </c>
      <c r="U238">
        <v>1</v>
      </c>
      <c r="V238" t="s">
        <v>52</v>
      </c>
      <c r="W238">
        <v>6123.88</v>
      </c>
      <c r="X238">
        <v>6123.88</v>
      </c>
      <c r="Y238">
        <v>6123.88</v>
      </c>
      <c r="Z238">
        <v>25000</v>
      </c>
      <c r="AA238">
        <v>0</v>
      </c>
      <c r="AB238">
        <v>15</v>
      </c>
      <c r="AC238">
        <v>60</v>
      </c>
      <c r="AD238">
        <v>94.03</v>
      </c>
      <c r="AE238">
        <v>354553</v>
      </c>
      <c r="AF238" t="s">
        <v>44</v>
      </c>
      <c r="AG238">
        <v>340393</v>
      </c>
      <c r="AH238" t="s">
        <v>51</v>
      </c>
      <c r="AJ238" s="1" t="str">
        <f>VLOOKUP(Custos[[#This Row],[ds_placa]],Consultas!B:C,2,0)</f>
        <v>Cavalo</v>
      </c>
      <c r="AK238" t="str">
        <f>PROPER(TEXT(Custos[[#This Row],[dt_documento]],"MMMM"))</f>
        <v>Abril</v>
      </c>
      <c r="AL238" t="str">
        <f>TEXT(Custos[[#This Row],[dt_documento]],"AAAA")</f>
        <v>2025</v>
      </c>
    </row>
    <row r="239" spans="1:38" x14ac:dyDescent="0.25">
      <c r="A239">
        <v>1024</v>
      </c>
      <c r="B239" t="s">
        <v>110</v>
      </c>
      <c r="C239">
        <v>427</v>
      </c>
      <c r="D239" t="s">
        <v>111</v>
      </c>
      <c r="E239" t="s">
        <v>112</v>
      </c>
      <c r="F239">
        <v>2012</v>
      </c>
      <c r="G239">
        <v>100050</v>
      </c>
      <c r="H239">
        <v>1459544</v>
      </c>
      <c r="I239">
        <v>32</v>
      </c>
      <c r="J239" t="s">
        <v>37</v>
      </c>
      <c r="K239">
        <v>5</v>
      </c>
      <c r="L239" t="s">
        <v>38</v>
      </c>
      <c r="M239">
        <v>4</v>
      </c>
      <c r="N239" t="s">
        <v>47</v>
      </c>
      <c r="O239" s="14">
        <v>45751</v>
      </c>
      <c r="P239" t="s">
        <v>48</v>
      </c>
      <c r="Q239" t="s">
        <v>118</v>
      </c>
      <c r="R239">
        <v>929984</v>
      </c>
      <c r="S239">
        <v>100050</v>
      </c>
      <c r="T239" t="s">
        <v>42</v>
      </c>
      <c r="U239">
        <v>1</v>
      </c>
      <c r="V239" t="s">
        <v>52</v>
      </c>
      <c r="W239">
        <v>2100</v>
      </c>
      <c r="X239">
        <v>2100</v>
      </c>
      <c r="Y239">
        <v>2100</v>
      </c>
      <c r="Z239">
        <v>25000</v>
      </c>
      <c r="AA239">
        <v>0</v>
      </c>
      <c r="AB239">
        <v>15</v>
      </c>
      <c r="AC239">
        <v>60</v>
      </c>
      <c r="AD239">
        <v>94.03</v>
      </c>
      <c r="AE239">
        <v>354553</v>
      </c>
      <c r="AF239" t="s">
        <v>44</v>
      </c>
      <c r="AG239">
        <v>340393</v>
      </c>
      <c r="AH239" t="s">
        <v>51</v>
      </c>
      <c r="AJ239" s="1" t="str">
        <f>VLOOKUP(Custos[[#This Row],[ds_placa]],Consultas!B:C,2,0)</f>
        <v>Cavalo</v>
      </c>
      <c r="AK239" t="str">
        <f>PROPER(TEXT(Custos[[#This Row],[dt_documento]],"MMMM"))</f>
        <v>Abril</v>
      </c>
      <c r="AL239" t="str">
        <f>TEXT(Custos[[#This Row],[dt_documento]],"AAAA")</f>
        <v>2025</v>
      </c>
    </row>
    <row r="240" spans="1:38" x14ac:dyDescent="0.25">
      <c r="A240">
        <v>1024</v>
      </c>
      <c r="B240" t="s">
        <v>110</v>
      </c>
      <c r="C240">
        <v>427</v>
      </c>
      <c r="D240" t="s">
        <v>111</v>
      </c>
      <c r="E240" t="s">
        <v>112</v>
      </c>
      <c r="F240">
        <v>2012</v>
      </c>
      <c r="G240">
        <v>100050</v>
      </c>
      <c r="H240">
        <v>1469144</v>
      </c>
      <c r="I240">
        <v>32</v>
      </c>
      <c r="J240" t="s">
        <v>37</v>
      </c>
      <c r="K240">
        <v>5</v>
      </c>
      <c r="L240" t="s">
        <v>38</v>
      </c>
      <c r="M240">
        <v>4</v>
      </c>
      <c r="N240" t="s">
        <v>47</v>
      </c>
      <c r="O240" s="14">
        <v>45778</v>
      </c>
      <c r="P240" t="s">
        <v>59</v>
      </c>
      <c r="Q240" t="s">
        <v>738</v>
      </c>
      <c r="R240">
        <v>929984</v>
      </c>
      <c r="S240">
        <v>100050</v>
      </c>
      <c r="T240" t="s">
        <v>42</v>
      </c>
      <c r="U240">
        <v>1</v>
      </c>
      <c r="V240" t="s">
        <v>52</v>
      </c>
      <c r="W240">
        <v>4028</v>
      </c>
      <c r="X240">
        <v>4028</v>
      </c>
      <c r="Y240">
        <v>4028</v>
      </c>
      <c r="Z240">
        <v>25000</v>
      </c>
      <c r="AA240">
        <v>0</v>
      </c>
      <c r="AB240">
        <v>15</v>
      </c>
      <c r="AC240">
        <v>60</v>
      </c>
      <c r="AD240">
        <v>94.03</v>
      </c>
      <c r="AE240">
        <v>354553</v>
      </c>
      <c r="AF240" t="s">
        <v>44</v>
      </c>
      <c r="AG240">
        <v>207684</v>
      </c>
      <c r="AH240" t="s">
        <v>674</v>
      </c>
      <c r="AJ240" s="1" t="str">
        <f>VLOOKUP(Custos[[#This Row],[ds_placa]],Consultas!B:C,2,0)</f>
        <v>Cavalo</v>
      </c>
      <c r="AK240" t="str">
        <f>PROPER(TEXT(Custos[[#This Row],[dt_documento]],"MMMM"))</f>
        <v>Maio</v>
      </c>
      <c r="AL240" t="str">
        <f>TEXT(Custos[[#This Row],[dt_documento]],"AAAA")</f>
        <v>2025</v>
      </c>
    </row>
    <row r="241" spans="1:38" x14ac:dyDescent="0.25">
      <c r="A241">
        <v>1024</v>
      </c>
      <c r="B241" t="s">
        <v>110</v>
      </c>
      <c r="C241">
        <v>427</v>
      </c>
      <c r="D241" t="s">
        <v>111</v>
      </c>
      <c r="E241" t="s">
        <v>112</v>
      </c>
      <c r="F241">
        <v>2012</v>
      </c>
      <c r="G241">
        <v>100050</v>
      </c>
      <c r="H241">
        <v>1479449</v>
      </c>
      <c r="I241">
        <v>32</v>
      </c>
      <c r="J241" t="s">
        <v>37</v>
      </c>
      <c r="K241">
        <v>5</v>
      </c>
      <c r="L241" t="s">
        <v>38</v>
      </c>
      <c r="M241">
        <v>4</v>
      </c>
      <c r="N241" t="s">
        <v>47</v>
      </c>
      <c r="O241" s="14">
        <v>45809</v>
      </c>
      <c r="P241" t="s">
        <v>40</v>
      </c>
      <c r="Q241" t="s">
        <v>739</v>
      </c>
      <c r="R241">
        <v>942074</v>
      </c>
      <c r="S241">
        <v>100050</v>
      </c>
      <c r="T241" t="s">
        <v>42</v>
      </c>
      <c r="U241">
        <v>1</v>
      </c>
      <c r="V241" t="s">
        <v>52</v>
      </c>
      <c r="W241">
        <v>150</v>
      </c>
      <c r="X241">
        <v>150</v>
      </c>
      <c r="Y241">
        <v>150</v>
      </c>
      <c r="Z241">
        <v>25000</v>
      </c>
      <c r="AA241">
        <v>0</v>
      </c>
      <c r="AB241">
        <v>15</v>
      </c>
      <c r="AC241">
        <v>60</v>
      </c>
      <c r="AD241">
        <v>94.03</v>
      </c>
      <c r="AE241">
        <v>354553</v>
      </c>
      <c r="AF241" t="s">
        <v>44</v>
      </c>
      <c r="AG241">
        <v>340393</v>
      </c>
      <c r="AH241" t="s">
        <v>51</v>
      </c>
      <c r="AJ241" s="1" t="str">
        <f>VLOOKUP(Custos[[#This Row],[ds_placa]],Consultas!B:C,2,0)</f>
        <v>Cavalo</v>
      </c>
      <c r="AK241" t="str">
        <f>PROPER(TEXT(Custos[[#This Row],[dt_documento]],"MMMM"))</f>
        <v>Junho</v>
      </c>
      <c r="AL241" t="str">
        <f>TEXT(Custos[[#This Row],[dt_documento]],"AAAA")</f>
        <v>2025</v>
      </c>
    </row>
    <row r="242" spans="1:38" x14ac:dyDescent="0.25">
      <c r="A242">
        <v>1024</v>
      </c>
      <c r="B242" t="s">
        <v>110</v>
      </c>
      <c r="C242">
        <v>427</v>
      </c>
      <c r="D242" t="s">
        <v>111</v>
      </c>
      <c r="E242" t="s">
        <v>112</v>
      </c>
      <c r="F242">
        <v>2012</v>
      </c>
      <c r="G242">
        <v>100050</v>
      </c>
      <c r="H242">
        <v>1464010</v>
      </c>
      <c r="I242">
        <v>32</v>
      </c>
      <c r="J242" t="s">
        <v>37</v>
      </c>
      <c r="K242">
        <v>5</v>
      </c>
      <c r="L242" t="s">
        <v>38</v>
      </c>
      <c r="M242">
        <v>4</v>
      </c>
      <c r="N242" t="s">
        <v>47</v>
      </c>
      <c r="O242" s="14">
        <v>45778</v>
      </c>
      <c r="P242" t="s">
        <v>71</v>
      </c>
      <c r="Q242" t="s">
        <v>630</v>
      </c>
      <c r="R242">
        <v>929984</v>
      </c>
      <c r="S242">
        <v>100050</v>
      </c>
      <c r="T242" t="s">
        <v>42</v>
      </c>
      <c r="U242">
        <v>1</v>
      </c>
      <c r="V242" t="s">
        <v>52</v>
      </c>
      <c r="W242">
        <v>238</v>
      </c>
      <c r="X242">
        <v>238</v>
      </c>
      <c r="Y242">
        <v>238</v>
      </c>
      <c r="Z242">
        <v>25000</v>
      </c>
      <c r="AA242">
        <v>0</v>
      </c>
      <c r="AB242">
        <v>15</v>
      </c>
      <c r="AC242">
        <v>60</v>
      </c>
      <c r="AD242">
        <v>94.03</v>
      </c>
      <c r="AE242">
        <v>354553</v>
      </c>
      <c r="AF242" t="s">
        <v>44</v>
      </c>
      <c r="AG242">
        <v>383271</v>
      </c>
      <c r="AH242" t="s">
        <v>100</v>
      </c>
      <c r="AJ242" s="1" t="str">
        <f>VLOOKUP(Custos[[#This Row],[ds_placa]],Consultas!B:C,2,0)</f>
        <v>Cavalo</v>
      </c>
      <c r="AK242" t="str">
        <f>PROPER(TEXT(Custos[[#This Row],[dt_documento]],"MMMM"))</f>
        <v>Maio</v>
      </c>
      <c r="AL242" t="str">
        <f>TEXT(Custos[[#This Row],[dt_documento]],"AAAA")</f>
        <v>2025</v>
      </c>
    </row>
    <row r="243" spans="1:38" x14ac:dyDescent="0.25">
      <c r="A243">
        <v>1024</v>
      </c>
      <c r="B243" t="s">
        <v>110</v>
      </c>
      <c r="C243">
        <v>427</v>
      </c>
      <c r="D243" t="s">
        <v>111</v>
      </c>
      <c r="E243" t="s">
        <v>112</v>
      </c>
      <c r="F243">
        <v>2012</v>
      </c>
      <c r="G243">
        <v>100050</v>
      </c>
      <c r="H243">
        <v>1464011</v>
      </c>
      <c r="I243">
        <v>32</v>
      </c>
      <c r="J243" t="s">
        <v>37</v>
      </c>
      <c r="K243">
        <v>5</v>
      </c>
      <c r="L243" t="s">
        <v>38</v>
      </c>
      <c r="M243">
        <v>4</v>
      </c>
      <c r="N243" t="s">
        <v>47</v>
      </c>
      <c r="O243" s="14">
        <v>45778</v>
      </c>
      <c r="P243" t="s">
        <v>71</v>
      </c>
      <c r="Q243" t="s">
        <v>630</v>
      </c>
      <c r="R243">
        <v>929984</v>
      </c>
      <c r="S243">
        <v>100050</v>
      </c>
      <c r="T243" t="s">
        <v>42</v>
      </c>
      <c r="U243">
        <v>1</v>
      </c>
      <c r="V243" t="s">
        <v>52</v>
      </c>
      <c r="W243">
        <v>220</v>
      </c>
      <c r="X243">
        <v>220</v>
      </c>
      <c r="Y243">
        <v>220</v>
      </c>
      <c r="Z243">
        <v>25000</v>
      </c>
      <c r="AA243">
        <v>0</v>
      </c>
      <c r="AB243">
        <v>15</v>
      </c>
      <c r="AC243">
        <v>60</v>
      </c>
      <c r="AD243">
        <v>94.03</v>
      </c>
      <c r="AE243">
        <v>354553</v>
      </c>
      <c r="AF243" t="s">
        <v>44</v>
      </c>
      <c r="AG243">
        <v>383271</v>
      </c>
      <c r="AH243" t="s">
        <v>100</v>
      </c>
      <c r="AJ243" s="1" t="str">
        <f>VLOOKUP(Custos[[#This Row],[ds_placa]],Consultas!B:C,2,0)</f>
        <v>Cavalo</v>
      </c>
      <c r="AK243" t="str">
        <f>PROPER(TEXT(Custos[[#This Row],[dt_documento]],"MMMM"))</f>
        <v>Maio</v>
      </c>
      <c r="AL243" t="str">
        <f>TEXT(Custos[[#This Row],[dt_documento]],"AAAA")</f>
        <v>2025</v>
      </c>
    </row>
    <row r="244" spans="1:38" x14ac:dyDescent="0.25">
      <c r="A244">
        <v>1024</v>
      </c>
      <c r="B244" t="s">
        <v>110</v>
      </c>
      <c r="C244">
        <v>427</v>
      </c>
      <c r="D244" t="s">
        <v>111</v>
      </c>
      <c r="E244" t="s">
        <v>112</v>
      </c>
      <c r="F244">
        <v>2012</v>
      </c>
      <c r="G244">
        <v>100050</v>
      </c>
      <c r="H244">
        <v>1468322</v>
      </c>
      <c r="I244">
        <v>32</v>
      </c>
      <c r="J244" t="s">
        <v>37</v>
      </c>
      <c r="K244">
        <v>5</v>
      </c>
      <c r="L244" t="s">
        <v>38</v>
      </c>
      <c r="M244">
        <v>4</v>
      </c>
      <c r="N244" t="s">
        <v>47</v>
      </c>
      <c r="O244" s="14">
        <v>45786</v>
      </c>
      <c r="P244" t="s">
        <v>48</v>
      </c>
      <c r="Q244" t="s">
        <v>740</v>
      </c>
      <c r="R244">
        <v>929984</v>
      </c>
      <c r="S244">
        <v>100050</v>
      </c>
      <c r="T244" t="s">
        <v>42</v>
      </c>
      <c r="U244">
        <v>1</v>
      </c>
      <c r="V244" t="s">
        <v>52</v>
      </c>
      <c r="W244">
        <v>240</v>
      </c>
      <c r="X244">
        <v>240</v>
      </c>
      <c r="Y244">
        <v>240</v>
      </c>
      <c r="Z244">
        <v>25000</v>
      </c>
      <c r="AA244">
        <v>0</v>
      </c>
      <c r="AB244">
        <v>15</v>
      </c>
      <c r="AC244">
        <v>60</v>
      </c>
      <c r="AD244">
        <v>94.03</v>
      </c>
      <c r="AE244">
        <v>354553</v>
      </c>
      <c r="AF244" t="s">
        <v>44</v>
      </c>
      <c r="AG244">
        <v>340393</v>
      </c>
      <c r="AH244" t="s">
        <v>51</v>
      </c>
      <c r="AJ244" s="1" t="str">
        <f>VLOOKUP(Custos[[#This Row],[ds_placa]],Consultas!B:C,2,0)</f>
        <v>Cavalo</v>
      </c>
      <c r="AK244" t="str">
        <f>PROPER(TEXT(Custos[[#This Row],[dt_documento]],"MMMM"))</f>
        <v>Maio</v>
      </c>
      <c r="AL244" t="str">
        <f>TEXT(Custos[[#This Row],[dt_documento]],"AAAA")</f>
        <v>2025</v>
      </c>
    </row>
    <row r="245" spans="1:38" x14ac:dyDescent="0.25">
      <c r="A245">
        <v>1024</v>
      </c>
      <c r="B245" t="s">
        <v>110</v>
      </c>
      <c r="C245">
        <v>427</v>
      </c>
      <c r="D245" t="s">
        <v>111</v>
      </c>
      <c r="E245" t="s">
        <v>112</v>
      </c>
      <c r="F245">
        <v>2012</v>
      </c>
      <c r="G245">
        <v>100050</v>
      </c>
      <c r="H245">
        <v>1468323</v>
      </c>
      <c r="I245">
        <v>32</v>
      </c>
      <c r="J245" t="s">
        <v>37</v>
      </c>
      <c r="K245">
        <v>5</v>
      </c>
      <c r="L245" t="s">
        <v>38</v>
      </c>
      <c r="M245">
        <v>4</v>
      </c>
      <c r="N245" t="s">
        <v>47</v>
      </c>
      <c r="O245" s="14">
        <v>45786</v>
      </c>
      <c r="P245" t="s">
        <v>48</v>
      </c>
      <c r="Q245" t="s">
        <v>740</v>
      </c>
      <c r="R245">
        <v>929984</v>
      </c>
      <c r="S245">
        <v>100050</v>
      </c>
      <c r="T245" t="s">
        <v>42</v>
      </c>
      <c r="U245">
        <v>1</v>
      </c>
      <c r="V245" t="s">
        <v>52</v>
      </c>
      <c r="W245">
        <v>623</v>
      </c>
      <c r="X245">
        <v>623</v>
      </c>
      <c r="Y245">
        <v>623</v>
      </c>
      <c r="Z245">
        <v>25000</v>
      </c>
      <c r="AA245">
        <v>0</v>
      </c>
      <c r="AB245">
        <v>15</v>
      </c>
      <c r="AC245">
        <v>60</v>
      </c>
      <c r="AD245">
        <v>94.03</v>
      </c>
      <c r="AE245">
        <v>354553</v>
      </c>
      <c r="AF245" t="s">
        <v>44</v>
      </c>
      <c r="AG245">
        <v>340393</v>
      </c>
      <c r="AH245" t="s">
        <v>51</v>
      </c>
      <c r="AJ245" s="1" t="str">
        <f>VLOOKUP(Custos[[#This Row],[ds_placa]],Consultas!B:C,2,0)</f>
        <v>Cavalo</v>
      </c>
      <c r="AK245" t="str">
        <f>PROPER(TEXT(Custos[[#This Row],[dt_documento]],"MMMM"))</f>
        <v>Maio</v>
      </c>
      <c r="AL245" t="str">
        <f>TEXT(Custos[[#This Row],[dt_documento]],"AAAA")</f>
        <v>2025</v>
      </c>
    </row>
    <row r="246" spans="1:38" x14ac:dyDescent="0.25">
      <c r="A246">
        <v>1024</v>
      </c>
      <c r="B246" t="s">
        <v>110</v>
      </c>
      <c r="C246">
        <v>427</v>
      </c>
      <c r="D246" t="s">
        <v>111</v>
      </c>
      <c r="E246" t="s">
        <v>112</v>
      </c>
      <c r="F246">
        <v>2012</v>
      </c>
      <c r="G246">
        <v>100050</v>
      </c>
      <c r="H246">
        <v>1469512</v>
      </c>
      <c r="I246">
        <v>32</v>
      </c>
      <c r="J246" t="s">
        <v>37</v>
      </c>
      <c r="K246">
        <v>5</v>
      </c>
      <c r="L246" t="s">
        <v>38</v>
      </c>
      <c r="M246">
        <v>4</v>
      </c>
      <c r="N246" t="s">
        <v>47</v>
      </c>
      <c r="O246" s="14">
        <v>45791</v>
      </c>
      <c r="P246" t="s">
        <v>86</v>
      </c>
      <c r="Q246" t="s">
        <v>741</v>
      </c>
      <c r="R246">
        <v>930694</v>
      </c>
      <c r="S246">
        <v>100050</v>
      </c>
      <c r="T246" t="s">
        <v>42</v>
      </c>
      <c r="U246">
        <v>1</v>
      </c>
      <c r="V246" t="s">
        <v>52</v>
      </c>
      <c r="W246">
        <v>420</v>
      </c>
      <c r="X246">
        <v>420</v>
      </c>
      <c r="Y246">
        <v>420</v>
      </c>
      <c r="Z246">
        <v>25000</v>
      </c>
      <c r="AA246">
        <v>0</v>
      </c>
      <c r="AB246">
        <v>15</v>
      </c>
      <c r="AC246">
        <v>60</v>
      </c>
      <c r="AD246">
        <v>94.03</v>
      </c>
      <c r="AE246">
        <v>354553</v>
      </c>
      <c r="AF246" t="s">
        <v>44</v>
      </c>
      <c r="AG246">
        <v>383271</v>
      </c>
      <c r="AH246" t="s">
        <v>100</v>
      </c>
      <c r="AJ246" s="1" t="str">
        <f>VLOOKUP(Custos[[#This Row],[ds_placa]],Consultas!B:C,2,0)</f>
        <v>Cavalo</v>
      </c>
      <c r="AK246" t="str">
        <f>PROPER(TEXT(Custos[[#This Row],[dt_documento]],"MMMM"))</f>
        <v>Maio</v>
      </c>
      <c r="AL246" t="str">
        <f>TEXT(Custos[[#This Row],[dt_documento]],"AAAA")</f>
        <v>2025</v>
      </c>
    </row>
    <row r="247" spans="1:38" x14ac:dyDescent="0.25">
      <c r="A247">
        <v>1024</v>
      </c>
      <c r="B247" t="s">
        <v>110</v>
      </c>
      <c r="C247">
        <v>427</v>
      </c>
      <c r="D247" t="s">
        <v>111</v>
      </c>
      <c r="E247" t="s">
        <v>112</v>
      </c>
      <c r="F247">
        <v>2012</v>
      </c>
      <c r="G247">
        <v>100050</v>
      </c>
      <c r="H247">
        <v>1469513</v>
      </c>
      <c r="I247">
        <v>32</v>
      </c>
      <c r="J247" t="s">
        <v>37</v>
      </c>
      <c r="K247">
        <v>5</v>
      </c>
      <c r="L247" t="s">
        <v>38</v>
      </c>
      <c r="M247">
        <v>4</v>
      </c>
      <c r="N247" t="s">
        <v>47</v>
      </c>
      <c r="O247" s="14">
        <v>45791</v>
      </c>
      <c r="P247" t="s">
        <v>86</v>
      </c>
      <c r="Q247" t="s">
        <v>741</v>
      </c>
      <c r="R247">
        <v>930694</v>
      </c>
      <c r="S247">
        <v>100050</v>
      </c>
      <c r="T247" t="s">
        <v>42</v>
      </c>
      <c r="U247">
        <v>1</v>
      </c>
      <c r="V247" t="s">
        <v>52</v>
      </c>
      <c r="W247">
        <v>2291.5</v>
      </c>
      <c r="X247">
        <v>2291.5</v>
      </c>
      <c r="Y247">
        <v>2291.5</v>
      </c>
      <c r="Z247">
        <v>25000</v>
      </c>
      <c r="AA247">
        <v>0</v>
      </c>
      <c r="AB247">
        <v>15</v>
      </c>
      <c r="AC247">
        <v>60</v>
      </c>
      <c r="AD247">
        <v>94.03</v>
      </c>
      <c r="AE247">
        <v>354553</v>
      </c>
      <c r="AF247" t="s">
        <v>44</v>
      </c>
      <c r="AG247">
        <v>383271</v>
      </c>
      <c r="AH247" t="s">
        <v>100</v>
      </c>
      <c r="AJ247" s="1" t="str">
        <f>VLOOKUP(Custos[[#This Row],[ds_placa]],Consultas!B:C,2,0)</f>
        <v>Cavalo</v>
      </c>
      <c r="AK247" t="str">
        <f>PROPER(TEXT(Custos[[#This Row],[dt_documento]],"MMMM"))</f>
        <v>Maio</v>
      </c>
      <c r="AL247" t="str">
        <f>TEXT(Custos[[#This Row],[dt_documento]],"AAAA")</f>
        <v>2025</v>
      </c>
    </row>
    <row r="248" spans="1:38" x14ac:dyDescent="0.25">
      <c r="A248">
        <v>1024</v>
      </c>
      <c r="B248" t="s">
        <v>110</v>
      </c>
      <c r="C248">
        <v>427</v>
      </c>
      <c r="D248" t="s">
        <v>111</v>
      </c>
      <c r="E248" t="s">
        <v>112</v>
      </c>
      <c r="F248">
        <v>2012</v>
      </c>
      <c r="G248">
        <v>100050</v>
      </c>
      <c r="H248">
        <v>1488394</v>
      </c>
      <c r="I248">
        <v>32</v>
      </c>
      <c r="J248" t="s">
        <v>37</v>
      </c>
      <c r="K248">
        <v>5</v>
      </c>
      <c r="L248" t="s">
        <v>38</v>
      </c>
      <c r="M248">
        <v>4</v>
      </c>
      <c r="N248" t="s">
        <v>47</v>
      </c>
      <c r="O248" s="14">
        <v>45809</v>
      </c>
      <c r="P248" t="s">
        <v>86</v>
      </c>
      <c r="Q248" t="s">
        <v>742</v>
      </c>
      <c r="R248">
        <v>942074</v>
      </c>
      <c r="S248">
        <v>100050</v>
      </c>
      <c r="T248" t="s">
        <v>42</v>
      </c>
      <c r="U248">
        <v>1</v>
      </c>
      <c r="V248" t="s">
        <v>52</v>
      </c>
      <c r="W248">
        <v>5030</v>
      </c>
      <c r="X248">
        <v>5030</v>
      </c>
      <c r="Y248">
        <v>5030</v>
      </c>
      <c r="Z248">
        <v>25000</v>
      </c>
      <c r="AA248">
        <v>0</v>
      </c>
      <c r="AB248">
        <v>15</v>
      </c>
      <c r="AC248">
        <v>60</v>
      </c>
      <c r="AD248">
        <v>94.03</v>
      </c>
      <c r="AE248">
        <v>354553</v>
      </c>
      <c r="AF248" t="s">
        <v>44</v>
      </c>
      <c r="AG248">
        <v>279192</v>
      </c>
      <c r="AH248" t="s">
        <v>674</v>
      </c>
      <c r="AJ248" s="1" t="str">
        <f>VLOOKUP(Custos[[#This Row],[ds_placa]],Consultas!B:C,2,0)</f>
        <v>Cavalo</v>
      </c>
      <c r="AK248" t="str">
        <f>PROPER(TEXT(Custos[[#This Row],[dt_documento]],"MMMM"))</f>
        <v>Junho</v>
      </c>
      <c r="AL248" t="str">
        <f>TEXT(Custos[[#This Row],[dt_documento]],"AAAA")</f>
        <v>2025</v>
      </c>
    </row>
    <row r="249" spans="1:38" x14ac:dyDescent="0.25">
      <c r="A249">
        <v>1024</v>
      </c>
      <c r="B249" t="s">
        <v>110</v>
      </c>
      <c r="C249">
        <v>427</v>
      </c>
      <c r="D249" t="s">
        <v>111</v>
      </c>
      <c r="E249" t="s">
        <v>112</v>
      </c>
      <c r="F249">
        <v>2012</v>
      </c>
      <c r="G249">
        <v>100050</v>
      </c>
      <c r="H249">
        <v>1480768</v>
      </c>
      <c r="I249">
        <v>32</v>
      </c>
      <c r="J249" t="s">
        <v>37</v>
      </c>
      <c r="K249">
        <v>5</v>
      </c>
      <c r="L249" t="s">
        <v>38</v>
      </c>
      <c r="M249">
        <v>4</v>
      </c>
      <c r="N249" t="s">
        <v>47</v>
      </c>
      <c r="O249" s="14">
        <v>45812</v>
      </c>
      <c r="P249" t="s">
        <v>86</v>
      </c>
      <c r="Q249" t="s">
        <v>743</v>
      </c>
      <c r="R249">
        <v>942074</v>
      </c>
      <c r="S249">
        <v>100050</v>
      </c>
      <c r="T249" t="s">
        <v>42</v>
      </c>
      <c r="U249">
        <v>1</v>
      </c>
      <c r="V249" t="s">
        <v>52</v>
      </c>
      <c r="W249">
        <v>420</v>
      </c>
      <c r="X249">
        <v>420</v>
      </c>
      <c r="Y249">
        <v>420</v>
      </c>
      <c r="Z249">
        <v>25000</v>
      </c>
      <c r="AA249">
        <v>0</v>
      </c>
      <c r="AB249">
        <v>15</v>
      </c>
      <c r="AC249">
        <v>60</v>
      </c>
      <c r="AD249">
        <v>94.03</v>
      </c>
      <c r="AE249">
        <v>354553</v>
      </c>
      <c r="AF249" t="s">
        <v>44</v>
      </c>
      <c r="AG249">
        <v>383271</v>
      </c>
      <c r="AH249" t="s">
        <v>100</v>
      </c>
      <c r="AJ249" s="1" t="str">
        <f>VLOOKUP(Custos[[#This Row],[ds_placa]],Consultas!B:C,2,0)</f>
        <v>Cavalo</v>
      </c>
      <c r="AK249" t="str">
        <f>PROPER(TEXT(Custos[[#This Row],[dt_documento]],"MMMM"))</f>
        <v>Junho</v>
      </c>
      <c r="AL249" t="str">
        <f>TEXT(Custos[[#This Row],[dt_documento]],"AAAA")</f>
        <v>2025</v>
      </c>
    </row>
    <row r="250" spans="1:38" x14ac:dyDescent="0.25">
      <c r="A250">
        <v>1024</v>
      </c>
      <c r="B250" t="s">
        <v>110</v>
      </c>
      <c r="C250">
        <v>427</v>
      </c>
      <c r="D250" t="s">
        <v>111</v>
      </c>
      <c r="E250" t="s">
        <v>112</v>
      </c>
      <c r="F250">
        <v>2012</v>
      </c>
      <c r="G250">
        <v>100050</v>
      </c>
      <c r="H250">
        <v>1480769</v>
      </c>
      <c r="I250">
        <v>32</v>
      </c>
      <c r="J250" t="s">
        <v>37</v>
      </c>
      <c r="K250">
        <v>5</v>
      </c>
      <c r="L250" t="s">
        <v>38</v>
      </c>
      <c r="M250">
        <v>4</v>
      </c>
      <c r="N250" t="s">
        <v>47</v>
      </c>
      <c r="O250" s="14">
        <v>45812</v>
      </c>
      <c r="P250" t="s">
        <v>86</v>
      </c>
      <c r="Q250" t="s">
        <v>743</v>
      </c>
      <c r="R250">
        <v>942074</v>
      </c>
      <c r="S250">
        <v>100050</v>
      </c>
      <c r="T250" t="s">
        <v>42</v>
      </c>
      <c r="U250">
        <v>1</v>
      </c>
      <c r="V250" t="s">
        <v>52</v>
      </c>
      <c r="W250">
        <v>246.6</v>
      </c>
      <c r="X250">
        <v>246.6</v>
      </c>
      <c r="Y250">
        <v>246.6</v>
      </c>
      <c r="Z250">
        <v>25000</v>
      </c>
      <c r="AA250">
        <v>0</v>
      </c>
      <c r="AB250">
        <v>15</v>
      </c>
      <c r="AC250">
        <v>60</v>
      </c>
      <c r="AD250">
        <v>94.03</v>
      </c>
      <c r="AE250">
        <v>354553</v>
      </c>
      <c r="AF250" t="s">
        <v>44</v>
      </c>
      <c r="AG250">
        <v>383271</v>
      </c>
      <c r="AH250" t="s">
        <v>100</v>
      </c>
      <c r="AJ250" s="1" t="str">
        <f>VLOOKUP(Custos[[#This Row],[ds_placa]],Consultas!B:C,2,0)</f>
        <v>Cavalo</v>
      </c>
      <c r="AK250" t="str">
        <f>PROPER(TEXT(Custos[[#This Row],[dt_documento]],"MMMM"))</f>
        <v>Junho</v>
      </c>
      <c r="AL250" t="str">
        <f>TEXT(Custos[[#This Row],[dt_documento]],"AAAA")</f>
        <v>2025</v>
      </c>
    </row>
    <row r="251" spans="1:38" x14ac:dyDescent="0.25">
      <c r="A251">
        <v>1024</v>
      </c>
      <c r="B251" t="s">
        <v>110</v>
      </c>
      <c r="C251">
        <v>427</v>
      </c>
      <c r="D251" t="s">
        <v>111</v>
      </c>
      <c r="E251" t="s">
        <v>112</v>
      </c>
      <c r="F251">
        <v>2012</v>
      </c>
      <c r="G251">
        <v>100050</v>
      </c>
      <c r="H251">
        <v>1476796</v>
      </c>
      <c r="I251">
        <v>32</v>
      </c>
      <c r="J251" t="s">
        <v>37</v>
      </c>
      <c r="K251">
        <v>5</v>
      </c>
      <c r="L251" t="s">
        <v>38</v>
      </c>
      <c r="M251">
        <v>4</v>
      </c>
      <c r="N251" t="s">
        <v>47</v>
      </c>
      <c r="O251" s="14">
        <v>45813</v>
      </c>
      <c r="P251" t="s">
        <v>40</v>
      </c>
      <c r="Q251" t="s">
        <v>744</v>
      </c>
      <c r="R251">
        <v>942074</v>
      </c>
      <c r="S251">
        <v>100050</v>
      </c>
      <c r="T251" t="s">
        <v>42</v>
      </c>
      <c r="U251">
        <v>1</v>
      </c>
      <c r="V251" t="s">
        <v>52</v>
      </c>
      <c r="W251">
        <v>180</v>
      </c>
      <c r="X251">
        <v>180</v>
      </c>
      <c r="Y251">
        <v>180</v>
      </c>
      <c r="Z251">
        <v>25000</v>
      </c>
      <c r="AA251">
        <v>0</v>
      </c>
      <c r="AB251">
        <v>15</v>
      </c>
      <c r="AC251">
        <v>60</v>
      </c>
      <c r="AD251">
        <v>94.03</v>
      </c>
      <c r="AE251">
        <v>354553</v>
      </c>
      <c r="AF251" t="s">
        <v>44</v>
      </c>
      <c r="AG251">
        <v>340393</v>
      </c>
      <c r="AH251" t="s">
        <v>51</v>
      </c>
      <c r="AJ251" s="1" t="str">
        <f>VLOOKUP(Custos[[#This Row],[ds_placa]],Consultas!B:C,2,0)</f>
        <v>Cavalo</v>
      </c>
      <c r="AK251" t="str">
        <f>PROPER(TEXT(Custos[[#This Row],[dt_documento]],"MMMM"))</f>
        <v>Junho</v>
      </c>
      <c r="AL251" t="str">
        <f>TEXT(Custos[[#This Row],[dt_documento]],"AAAA")</f>
        <v>2025</v>
      </c>
    </row>
    <row r="252" spans="1:38" x14ac:dyDescent="0.25">
      <c r="A252">
        <v>1024</v>
      </c>
      <c r="B252" t="s">
        <v>110</v>
      </c>
      <c r="C252">
        <v>427</v>
      </c>
      <c r="D252" t="s">
        <v>111</v>
      </c>
      <c r="E252" t="s">
        <v>112</v>
      </c>
      <c r="F252">
        <v>2012</v>
      </c>
      <c r="G252">
        <v>100050</v>
      </c>
      <c r="H252">
        <v>1476797</v>
      </c>
      <c r="I252">
        <v>32</v>
      </c>
      <c r="J252" t="s">
        <v>37</v>
      </c>
      <c r="K252">
        <v>5</v>
      </c>
      <c r="L252" t="s">
        <v>38</v>
      </c>
      <c r="M252">
        <v>4</v>
      </c>
      <c r="N252" t="s">
        <v>47</v>
      </c>
      <c r="O252" s="14">
        <v>45813</v>
      </c>
      <c r="P252" t="s">
        <v>40</v>
      </c>
      <c r="Q252" t="s">
        <v>744</v>
      </c>
      <c r="R252">
        <v>942074</v>
      </c>
      <c r="S252">
        <v>100050</v>
      </c>
      <c r="T252" t="s">
        <v>42</v>
      </c>
      <c r="U252">
        <v>1</v>
      </c>
      <c r="V252" t="s">
        <v>52</v>
      </c>
      <c r="W252">
        <v>427.2</v>
      </c>
      <c r="X252">
        <v>427.2</v>
      </c>
      <c r="Y252">
        <v>427.2</v>
      </c>
      <c r="Z252">
        <v>25000</v>
      </c>
      <c r="AA252">
        <v>0</v>
      </c>
      <c r="AB252">
        <v>15</v>
      </c>
      <c r="AC252">
        <v>60</v>
      </c>
      <c r="AD252">
        <v>94.03</v>
      </c>
      <c r="AE252">
        <v>354553</v>
      </c>
      <c r="AF252" t="s">
        <v>44</v>
      </c>
      <c r="AG252">
        <v>340393</v>
      </c>
      <c r="AH252" t="s">
        <v>51</v>
      </c>
      <c r="AJ252" s="1" t="str">
        <f>VLOOKUP(Custos[[#This Row],[ds_placa]],Consultas!B:C,2,0)</f>
        <v>Cavalo</v>
      </c>
      <c r="AK252" t="str">
        <f>PROPER(TEXT(Custos[[#This Row],[dt_documento]],"MMMM"))</f>
        <v>Junho</v>
      </c>
      <c r="AL252" t="str">
        <f>TEXT(Custos[[#This Row],[dt_documento]],"AAAA")</f>
        <v>2025</v>
      </c>
    </row>
    <row r="253" spans="1:38" x14ac:dyDescent="0.25">
      <c r="A253">
        <v>1024</v>
      </c>
      <c r="B253" t="s">
        <v>110</v>
      </c>
      <c r="C253">
        <v>427</v>
      </c>
      <c r="D253" t="s">
        <v>111</v>
      </c>
      <c r="E253" t="s">
        <v>112</v>
      </c>
      <c r="F253">
        <v>2012</v>
      </c>
      <c r="G253">
        <v>100050</v>
      </c>
      <c r="H253">
        <v>1479440</v>
      </c>
      <c r="I253">
        <v>32</v>
      </c>
      <c r="J253" t="s">
        <v>37</v>
      </c>
      <c r="K253">
        <v>5</v>
      </c>
      <c r="L253" t="s">
        <v>38</v>
      </c>
      <c r="M253">
        <v>4</v>
      </c>
      <c r="N253" t="s">
        <v>47</v>
      </c>
      <c r="O253" s="14">
        <v>45813</v>
      </c>
      <c r="P253" t="s">
        <v>40</v>
      </c>
      <c r="Q253" t="s">
        <v>745</v>
      </c>
      <c r="R253">
        <v>942074</v>
      </c>
      <c r="S253">
        <v>100050</v>
      </c>
      <c r="T253" t="s">
        <v>42</v>
      </c>
      <c r="U253">
        <v>1</v>
      </c>
      <c r="V253" t="s">
        <v>52</v>
      </c>
      <c r="W253">
        <v>263</v>
      </c>
      <c r="X253">
        <v>4.0000000000000001E-3</v>
      </c>
      <c r="Y253">
        <v>263</v>
      </c>
      <c r="Z253">
        <v>25000</v>
      </c>
      <c r="AA253">
        <v>0</v>
      </c>
      <c r="AB253">
        <v>15</v>
      </c>
      <c r="AC253">
        <v>60</v>
      </c>
      <c r="AD253">
        <v>94.03</v>
      </c>
      <c r="AE253">
        <v>354553</v>
      </c>
      <c r="AF253" t="s">
        <v>44</v>
      </c>
      <c r="AG253">
        <v>388772</v>
      </c>
      <c r="AH253" t="s">
        <v>134</v>
      </c>
      <c r="AJ253" s="1" t="str">
        <f>VLOOKUP(Custos[[#This Row],[ds_placa]],Consultas!B:C,2,0)</f>
        <v>Cavalo</v>
      </c>
      <c r="AK253" t="str">
        <f>PROPER(TEXT(Custos[[#This Row],[dt_documento]],"MMMM"))</f>
        <v>Junho</v>
      </c>
      <c r="AL253" t="str">
        <f>TEXT(Custos[[#This Row],[dt_documento]],"AAAA")</f>
        <v>2025</v>
      </c>
    </row>
    <row r="254" spans="1:38" x14ac:dyDescent="0.25">
      <c r="A254">
        <v>1024</v>
      </c>
      <c r="B254" t="s">
        <v>110</v>
      </c>
      <c r="C254">
        <v>427</v>
      </c>
      <c r="D254" t="s">
        <v>111</v>
      </c>
      <c r="E254" t="s">
        <v>112</v>
      </c>
      <c r="F254">
        <v>2012</v>
      </c>
      <c r="G254">
        <v>100050</v>
      </c>
      <c r="H254">
        <v>1479441</v>
      </c>
      <c r="I254">
        <v>32</v>
      </c>
      <c r="J254" t="s">
        <v>37</v>
      </c>
      <c r="K254">
        <v>5</v>
      </c>
      <c r="L254" t="s">
        <v>38</v>
      </c>
      <c r="M254">
        <v>4</v>
      </c>
      <c r="N254" t="s">
        <v>47</v>
      </c>
      <c r="O254" s="14">
        <v>45813</v>
      </c>
      <c r="P254" t="s">
        <v>40</v>
      </c>
      <c r="Q254" t="s">
        <v>745</v>
      </c>
      <c r="R254">
        <v>942074</v>
      </c>
      <c r="S254">
        <v>100050</v>
      </c>
      <c r="T254" t="s">
        <v>42</v>
      </c>
      <c r="U254">
        <v>1</v>
      </c>
      <c r="V254" t="s">
        <v>52</v>
      </c>
      <c r="W254">
        <v>280.24</v>
      </c>
      <c r="X254">
        <v>280.24</v>
      </c>
      <c r="Y254">
        <v>280.24</v>
      </c>
      <c r="Z254">
        <v>25000</v>
      </c>
      <c r="AA254">
        <v>0</v>
      </c>
      <c r="AB254">
        <v>15</v>
      </c>
      <c r="AC254">
        <v>60</v>
      </c>
      <c r="AD254">
        <v>94.03</v>
      </c>
      <c r="AE254">
        <v>354553</v>
      </c>
      <c r="AF254" t="s">
        <v>44</v>
      </c>
      <c r="AG254">
        <v>388772</v>
      </c>
      <c r="AH254" t="s">
        <v>134</v>
      </c>
      <c r="AJ254" s="1" t="str">
        <f>VLOOKUP(Custos[[#This Row],[ds_placa]],Consultas!B:C,2,0)</f>
        <v>Cavalo</v>
      </c>
      <c r="AK254" t="str">
        <f>PROPER(TEXT(Custos[[#This Row],[dt_documento]],"MMMM"))</f>
        <v>Junho</v>
      </c>
      <c r="AL254" t="str">
        <f>TEXT(Custos[[#This Row],[dt_documento]],"AAAA")</f>
        <v>2025</v>
      </c>
    </row>
    <row r="255" spans="1:38" x14ac:dyDescent="0.25">
      <c r="A255">
        <v>1024</v>
      </c>
      <c r="B255" t="s">
        <v>110</v>
      </c>
      <c r="C255">
        <v>427</v>
      </c>
      <c r="D255" t="s">
        <v>111</v>
      </c>
      <c r="E255" t="s">
        <v>112</v>
      </c>
      <c r="F255">
        <v>2012</v>
      </c>
      <c r="G255">
        <v>100050</v>
      </c>
      <c r="H255">
        <v>1481233</v>
      </c>
      <c r="I255">
        <v>32</v>
      </c>
      <c r="J255" t="s">
        <v>37</v>
      </c>
      <c r="K255">
        <v>5</v>
      </c>
      <c r="L255" t="s">
        <v>38</v>
      </c>
      <c r="M255">
        <v>4</v>
      </c>
      <c r="N255" t="s">
        <v>47</v>
      </c>
      <c r="O255" s="14">
        <v>45825</v>
      </c>
      <c r="P255" t="s">
        <v>59</v>
      </c>
      <c r="Q255" t="s">
        <v>746</v>
      </c>
      <c r="R255">
        <v>942074</v>
      </c>
      <c r="S255">
        <v>100050</v>
      </c>
      <c r="T255" t="s">
        <v>42</v>
      </c>
      <c r="U255">
        <v>1</v>
      </c>
      <c r="V255" t="s">
        <v>52</v>
      </c>
      <c r="W255">
        <v>321.88</v>
      </c>
      <c r="X255">
        <v>321.88</v>
      </c>
      <c r="Y255">
        <v>321.88</v>
      </c>
      <c r="Z255">
        <v>25000</v>
      </c>
      <c r="AA255">
        <v>0</v>
      </c>
      <c r="AB255">
        <v>15</v>
      </c>
      <c r="AC255">
        <v>60</v>
      </c>
      <c r="AD255">
        <v>94.03</v>
      </c>
      <c r="AE255">
        <v>354553</v>
      </c>
      <c r="AF255" t="s">
        <v>44</v>
      </c>
      <c r="AG255">
        <v>340393</v>
      </c>
      <c r="AH255" t="s">
        <v>51</v>
      </c>
      <c r="AJ255" s="1" t="str">
        <f>VLOOKUP(Custos[[#This Row],[ds_placa]],Consultas!B:C,2,0)</f>
        <v>Cavalo</v>
      </c>
      <c r="AK255" t="str">
        <f>PROPER(TEXT(Custos[[#This Row],[dt_documento]],"MMMM"))</f>
        <v>Junho</v>
      </c>
      <c r="AL255" t="str">
        <f>TEXT(Custos[[#This Row],[dt_documento]],"AAAA")</f>
        <v>2025</v>
      </c>
    </row>
    <row r="256" spans="1:38" x14ac:dyDescent="0.25">
      <c r="A256">
        <v>1024</v>
      </c>
      <c r="B256" t="s">
        <v>110</v>
      </c>
      <c r="C256">
        <v>427</v>
      </c>
      <c r="D256" t="s">
        <v>111</v>
      </c>
      <c r="E256" t="s">
        <v>112</v>
      </c>
      <c r="F256">
        <v>2012</v>
      </c>
      <c r="G256">
        <v>100050</v>
      </c>
      <c r="H256">
        <v>1481234</v>
      </c>
      <c r="I256">
        <v>32</v>
      </c>
      <c r="J256" t="s">
        <v>37</v>
      </c>
      <c r="K256">
        <v>5</v>
      </c>
      <c r="L256" t="s">
        <v>38</v>
      </c>
      <c r="M256">
        <v>4</v>
      </c>
      <c r="N256" t="s">
        <v>47</v>
      </c>
      <c r="O256" s="14">
        <v>45825</v>
      </c>
      <c r="P256" t="s">
        <v>59</v>
      </c>
      <c r="Q256" t="s">
        <v>746</v>
      </c>
      <c r="R256">
        <v>942074</v>
      </c>
      <c r="S256">
        <v>100050</v>
      </c>
      <c r="T256" t="s">
        <v>42</v>
      </c>
      <c r="U256">
        <v>1</v>
      </c>
      <c r="V256" t="s">
        <v>52</v>
      </c>
      <c r="W256">
        <v>570</v>
      </c>
      <c r="X256">
        <v>570</v>
      </c>
      <c r="Y256">
        <v>570</v>
      </c>
      <c r="Z256">
        <v>25000</v>
      </c>
      <c r="AA256">
        <v>0</v>
      </c>
      <c r="AB256">
        <v>15</v>
      </c>
      <c r="AC256">
        <v>60</v>
      </c>
      <c r="AD256">
        <v>94.03</v>
      </c>
      <c r="AE256">
        <v>354553</v>
      </c>
      <c r="AF256" t="s">
        <v>44</v>
      </c>
      <c r="AG256">
        <v>340393</v>
      </c>
      <c r="AH256" t="s">
        <v>51</v>
      </c>
      <c r="AJ256" s="1" t="str">
        <f>VLOOKUP(Custos[[#This Row],[ds_placa]],Consultas!B:C,2,0)</f>
        <v>Cavalo</v>
      </c>
      <c r="AK256" t="str">
        <f>PROPER(TEXT(Custos[[#This Row],[dt_documento]],"MMMM"))</f>
        <v>Junho</v>
      </c>
      <c r="AL256" t="str">
        <f>TEXT(Custos[[#This Row],[dt_documento]],"AAAA")</f>
        <v>2025</v>
      </c>
    </row>
    <row r="257" spans="1:38" x14ac:dyDescent="0.25">
      <c r="A257">
        <v>1024</v>
      </c>
      <c r="B257" t="s">
        <v>110</v>
      </c>
      <c r="C257">
        <v>427</v>
      </c>
      <c r="D257" t="s">
        <v>111</v>
      </c>
      <c r="E257" t="s">
        <v>112</v>
      </c>
      <c r="F257">
        <v>2012</v>
      </c>
      <c r="G257">
        <v>100050</v>
      </c>
      <c r="H257">
        <v>1459520</v>
      </c>
      <c r="I257">
        <v>32</v>
      </c>
      <c r="J257" t="s">
        <v>37</v>
      </c>
      <c r="K257">
        <v>5</v>
      </c>
      <c r="L257" t="s">
        <v>38</v>
      </c>
      <c r="M257">
        <v>87</v>
      </c>
      <c r="N257" t="s">
        <v>76</v>
      </c>
      <c r="O257" s="14">
        <v>45764</v>
      </c>
      <c r="P257" t="s">
        <v>40</v>
      </c>
      <c r="Q257" t="s">
        <v>41</v>
      </c>
      <c r="R257">
        <v>929984</v>
      </c>
      <c r="S257">
        <v>100050</v>
      </c>
      <c r="T257" t="s">
        <v>42</v>
      </c>
      <c r="U257">
        <v>1</v>
      </c>
      <c r="V257" t="s">
        <v>43</v>
      </c>
      <c r="W257">
        <v>1501.53</v>
      </c>
      <c r="X257">
        <v>1501.53</v>
      </c>
      <c r="Y257">
        <v>1501.53</v>
      </c>
      <c r="Z257">
        <v>25000</v>
      </c>
      <c r="AA257">
        <v>0</v>
      </c>
      <c r="AB257">
        <v>15</v>
      </c>
      <c r="AC257">
        <v>60</v>
      </c>
      <c r="AD257">
        <v>94.03</v>
      </c>
      <c r="AE257">
        <v>354553</v>
      </c>
      <c r="AF257" t="s">
        <v>44</v>
      </c>
      <c r="AG257">
        <v>136817</v>
      </c>
      <c r="AH257" t="s">
        <v>45</v>
      </c>
      <c r="AJ257" s="1" t="str">
        <f>VLOOKUP(Custos[[#This Row],[ds_placa]],Consultas!B:C,2,0)</f>
        <v>Cavalo</v>
      </c>
      <c r="AK257" t="str">
        <f>PROPER(TEXT(Custos[[#This Row],[dt_documento]],"MMMM"))</f>
        <v>Abril</v>
      </c>
      <c r="AL257" t="str">
        <f>TEXT(Custos[[#This Row],[dt_documento]],"AAAA")</f>
        <v>2025</v>
      </c>
    </row>
    <row r="258" spans="1:38" x14ac:dyDescent="0.25">
      <c r="A258">
        <v>1024</v>
      </c>
      <c r="B258" t="s">
        <v>110</v>
      </c>
      <c r="C258">
        <v>427</v>
      </c>
      <c r="D258" t="s">
        <v>111</v>
      </c>
      <c r="E258" t="s">
        <v>112</v>
      </c>
      <c r="F258">
        <v>2012</v>
      </c>
      <c r="G258">
        <v>100050</v>
      </c>
      <c r="H258">
        <v>1437577</v>
      </c>
      <c r="I258">
        <v>32</v>
      </c>
      <c r="J258" t="s">
        <v>37</v>
      </c>
      <c r="K258">
        <v>5</v>
      </c>
      <c r="L258" t="s">
        <v>38</v>
      </c>
      <c r="M258">
        <v>128</v>
      </c>
      <c r="N258" t="s">
        <v>39</v>
      </c>
      <c r="O258" s="14">
        <v>45712</v>
      </c>
      <c r="P258" t="s">
        <v>71</v>
      </c>
      <c r="Q258" t="s">
        <v>522</v>
      </c>
      <c r="R258">
        <v>914900</v>
      </c>
      <c r="S258">
        <v>100050</v>
      </c>
      <c r="T258" t="s">
        <v>42</v>
      </c>
      <c r="U258">
        <v>1</v>
      </c>
      <c r="V258" t="s">
        <v>43</v>
      </c>
      <c r="W258">
        <v>109.27</v>
      </c>
      <c r="X258">
        <v>109.27</v>
      </c>
      <c r="Y258">
        <v>109.27</v>
      </c>
      <c r="Z258">
        <v>25000</v>
      </c>
      <c r="AA258">
        <v>0</v>
      </c>
      <c r="AB258">
        <v>15</v>
      </c>
      <c r="AC258">
        <v>60</v>
      </c>
      <c r="AD258">
        <v>94.03</v>
      </c>
      <c r="AE258">
        <v>354553</v>
      </c>
      <c r="AF258" t="s">
        <v>44</v>
      </c>
      <c r="AG258">
        <v>136817</v>
      </c>
      <c r="AH258" t="s">
        <v>45</v>
      </c>
      <c r="AJ258" s="1" t="str">
        <f>VLOOKUP(Custos[[#This Row],[ds_placa]],Consultas!B:C,2,0)</f>
        <v>Cavalo</v>
      </c>
      <c r="AK258" t="str">
        <f>PROPER(TEXT(Custos[[#This Row],[dt_documento]],"MMMM"))</f>
        <v>Fevereiro</v>
      </c>
      <c r="AL258" t="str">
        <f>TEXT(Custos[[#This Row],[dt_documento]],"AAAA")</f>
        <v>2025</v>
      </c>
    </row>
    <row r="259" spans="1:38" x14ac:dyDescent="0.25">
      <c r="A259">
        <v>1026</v>
      </c>
      <c r="B259" t="s">
        <v>110</v>
      </c>
      <c r="C259">
        <v>429</v>
      </c>
      <c r="D259" t="s">
        <v>119</v>
      </c>
      <c r="E259" t="s">
        <v>120</v>
      </c>
      <c r="F259">
        <v>2012</v>
      </c>
      <c r="G259">
        <v>100050</v>
      </c>
      <c r="H259">
        <v>1423986</v>
      </c>
      <c r="I259">
        <v>32</v>
      </c>
      <c r="J259" t="s">
        <v>37</v>
      </c>
      <c r="K259">
        <v>5</v>
      </c>
      <c r="L259" t="s">
        <v>38</v>
      </c>
      <c r="M259">
        <v>1</v>
      </c>
      <c r="N259" t="s">
        <v>58</v>
      </c>
      <c r="O259" s="14">
        <v>45658</v>
      </c>
      <c r="P259" t="s">
        <v>59</v>
      </c>
      <c r="Q259" t="s">
        <v>631</v>
      </c>
      <c r="R259">
        <v>826352</v>
      </c>
      <c r="S259">
        <v>100050</v>
      </c>
      <c r="T259" t="s">
        <v>42</v>
      </c>
      <c r="U259">
        <v>24.61</v>
      </c>
      <c r="V259" t="s">
        <v>122</v>
      </c>
      <c r="W259">
        <v>90.81</v>
      </c>
      <c r="X259">
        <v>3.69</v>
      </c>
      <c r="Y259">
        <v>90.81</v>
      </c>
      <c r="Z259">
        <v>25000</v>
      </c>
      <c r="AA259">
        <v>0</v>
      </c>
      <c r="AB259">
        <v>15</v>
      </c>
      <c r="AC259">
        <v>60</v>
      </c>
      <c r="AD259">
        <v>94.03</v>
      </c>
      <c r="AE259">
        <v>266328</v>
      </c>
      <c r="AF259" t="s">
        <v>123</v>
      </c>
      <c r="AG259">
        <v>111366</v>
      </c>
      <c r="AH259" t="s">
        <v>63</v>
      </c>
      <c r="AJ259" s="1" t="str">
        <f>VLOOKUP(Custos[[#This Row],[ds_placa]],Consultas!B:C,2,0)</f>
        <v>Cavalo</v>
      </c>
      <c r="AK259" t="str">
        <f>PROPER(TEXT(Custos[[#This Row],[dt_documento]],"MMMM"))</f>
        <v>Janeiro</v>
      </c>
      <c r="AL259" t="str">
        <f>TEXT(Custos[[#This Row],[dt_documento]],"AAAA")</f>
        <v>2025</v>
      </c>
    </row>
    <row r="260" spans="1:38" x14ac:dyDescent="0.25">
      <c r="A260">
        <v>1026</v>
      </c>
      <c r="B260" t="s">
        <v>110</v>
      </c>
      <c r="C260">
        <v>429</v>
      </c>
      <c r="D260" t="s">
        <v>119</v>
      </c>
      <c r="E260" t="s">
        <v>120</v>
      </c>
      <c r="F260">
        <v>2012</v>
      </c>
      <c r="G260">
        <v>100050</v>
      </c>
      <c r="H260">
        <v>1423987</v>
      </c>
      <c r="I260">
        <v>32</v>
      </c>
      <c r="J260" t="s">
        <v>37</v>
      </c>
      <c r="K260">
        <v>5</v>
      </c>
      <c r="L260" t="s">
        <v>38</v>
      </c>
      <c r="M260">
        <v>1</v>
      </c>
      <c r="N260" t="s">
        <v>58</v>
      </c>
      <c r="O260" s="14">
        <v>45658</v>
      </c>
      <c r="P260" t="s">
        <v>59</v>
      </c>
      <c r="Q260" t="s">
        <v>632</v>
      </c>
      <c r="R260">
        <v>826352</v>
      </c>
      <c r="S260">
        <v>100050</v>
      </c>
      <c r="T260" t="s">
        <v>42</v>
      </c>
      <c r="U260">
        <v>245</v>
      </c>
      <c r="V260" t="s">
        <v>61</v>
      </c>
      <c r="W260">
        <v>1450.41</v>
      </c>
      <c r="X260">
        <v>5.92</v>
      </c>
      <c r="Y260">
        <v>1450.41</v>
      </c>
      <c r="Z260">
        <v>25000</v>
      </c>
      <c r="AA260">
        <v>0</v>
      </c>
      <c r="AB260">
        <v>15</v>
      </c>
      <c r="AC260">
        <v>60</v>
      </c>
      <c r="AD260">
        <v>94.03</v>
      </c>
      <c r="AE260">
        <v>266328</v>
      </c>
      <c r="AF260" t="s">
        <v>123</v>
      </c>
      <c r="AG260">
        <v>111366</v>
      </c>
      <c r="AH260" t="s">
        <v>63</v>
      </c>
      <c r="AJ260" s="1" t="str">
        <f>VLOOKUP(Custos[[#This Row],[ds_placa]],Consultas!B:C,2,0)</f>
        <v>Cavalo</v>
      </c>
      <c r="AK260" t="str">
        <f>PROPER(TEXT(Custos[[#This Row],[dt_documento]],"MMMM"))</f>
        <v>Janeiro</v>
      </c>
      <c r="AL260" t="str">
        <f>TEXT(Custos[[#This Row],[dt_documento]],"AAAA")</f>
        <v>2025</v>
      </c>
    </row>
    <row r="261" spans="1:38" x14ac:dyDescent="0.25">
      <c r="A261">
        <v>1026</v>
      </c>
      <c r="B261" t="s">
        <v>110</v>
      </c>
      <c r="C261">
        <v>429</v>
      </c>
      <c r="D261" t="s">
        <v>119</v>
      </c>
      <c r="E261" t="s">
        <v>120</v>
      </c>
      <c r="F261">
        <v>2012</v>
      </c>
      <c r="G261">
        <v>100050</v>
      </c>
      <c r="H261">
        <v>1424058</v>
      </c>
      <c r="I261">
        <v>32</v>
      </c>
      <c r="J261" t="s">
        <v>37</v>
      </c>
      <c r="K261">
        <v>5</v>
      </c>
      <c r="L261" t="s">
        <v>38</v>
      </c>
      <c r="M261">
        <v>1</v>
      </c>
      <c r="N261" t="s">
        <v>58</v>
      </c>
      <c r="O261" s="14">
        <v>45658</v>
      </c>
      <c r="P261" t="s">
        <v>48</v>
      </c>
      <c r="Q261" t="s">
        <v>633</v>
      </c>
      <c r="R261">
        <v>826429</v>
      </c>
      <c r="S261">
        <v>100050</v>
      </c>
      <c r="T261" t="s">
        <v>42</v>
      </c>
      <c r="U261">
        <v>132.62</v>
      </c>
      <c r="V261" t="s">
        <v>61</v>
      </c>
      <c r="W261">
        <v>785.08</v>
      </c>
      <c r="X261">
        <v>5.92</v>
      </c>
      <c r="Y261">
        <v>785.08</v>
      </c>
      <c r="Z261">
        <v>25000</v>
      </c>
      <c r="AA261">
        <v>0</v>
      </c>
      <c r="AB261">
        <v>15</v>
      </c>
      <c r="AC261">
        <v>60</v>
      </c>
      <c r="AD261">
        <v>94.03</v>
      </c>
      <c r="AE261">
        <v>266328</v>
      </c>
      <c r="AF261" t="s">
        <v>123</v>
      </c>
      <c r="AG261">
        <v>111367</v>
      </c>
      <c r="AH261" t="s">
        <v>63</v>
      </c>
      <c r="AJ261" s="1" t="str">
        <f>VLOOKUP(Custos[[#This Row],[ds_placa]],Consultas!B:C,2,0)</f>
        <v>Cavalo</v>
      </c>
      <c r="AK261" t="str">
        <f>PROPER(TEXT(Custos[[#This Row],[dt_documento]],"MMMM"))</f>
        <v>Janeiro</v>
      </c>
      <c r="AL261" t="str">
        <f>TEXT(Custos[[#This Row],[dt_documento]],"AAAA")</f>
        <v>2025</v>
      </c>
    </row>
    <row r="262" spans="1:38" x14ac:dyDescent="0.25">
      <c r="A262">
        <v>1026</v>
      </c>
      <c r="B262" t="s">
        <v>110</v>
      </c>
      <c r="C262">
        <v>429</v>
      </c>
      <c r="D262" t="s">
        <v>119</v>
      </c>
      <c r="E262" t="s">
        <v>120</v>
      </c>
      <c r="F262">
        <v>2012</v>
      </c>
      <c r="G262">
        <v>100050</v>
      </c>
      <c r="H262">
        <v>1424139</v>
      </c>
      <c r="I262">
        <v>32</v>
      </c>
      <c r="J262" t="s">
        <v>37</v>
      </c>
      <c r="K262">
        <v>5</v>
      </c>
      <c r="L262" t="s">
        <v>38</v>
      </c>
      <c r="M262">
        <v>1</v>
      </c>
      <c r="N262" t="s">
        <v>58</v>
      </c>
      <c r="O262" s="14">
        <v>45658</v>
      </c>
      <c r="P262" t="s">
        <v>59</v>
      </c>
      <c r="Q262" t="s">
        <v>634</v>
      </c>
      <c r="R262">
        <v>827772</v>
      </c>
      <c r="S262">
        <v>100050</v>
      </c>
      <c r="T262" t="s">
        <v>42</v>
      </c>
      <c r="U262">
        <v>227.87</v>
      </c>
      <c r="V262" t="s">
        <v>61</v>
      </c>
      <c r="W262">
        <v>1326.21</v>
      </c>
      <c r="X262">
        <v>5.82</v>
      </c>
      <c r="Y262">
        <v>1326.21</v>
      </c>
      <c r="Z262">
        <v>25000</v>
      </c>
      <c r="AA262">
        <v>0</v>
      </c>
      <c r="AB262">
        <v>15</v>
      </c>
      <c r="AC262">
        <v>60</v>
      </c>
      <c r="AD262">
        <v>94.03</v>
      </c>
      <c r="AE262">
        <v>266328</v>
      </c>
      <c r="AF262" t="s">
        <v>123</v>
      </c>
      <c r="AG262">
        <v>111366</v>
      </c>
      <c r="AH262" t="s">
        <v>63</v>
      </c>
      <c r="AJ262" s="1" t="str">
        <f>VLOOKUP(Custos[[#This Row],[ds_placa]],Consultas!B:C,2,0)</f>
        <v>Cavalo</v>
      </c>
      <c r="AK262" t="str">
        <f>PROPER(TEXT(Custos[[#This Row],[dt_documento]],"MMMM"))</f>
        <v>Janeiro</v>
      </c>
      <c r="AL262" t="str">
        <f>TEXT(Custos[[#This Row],[dt_documento]],"AAAA")</f>
        <v>2025</v>
      </c>
    </row>
    <row r="263" spans="1:38" x14ac:dyDescent="0.25">
      <c r="A263">
        <v>1026</v>
      </c>
      <c r="B263" t="s">
        <v>110</v>
      </c>
      <c r="C263">
        <v>429</v>
      </c>
      <c r="D263" t="s">
        <v>119</v>
      </c>
      <c r="E263" t="s">
        <v>120</v>
      </c>
      <c r="F263">
        <v>2012</v>
      </c>
      <c r="G263">
        <v>100050</v>
      </c>
      <c r="H263">
        <v>1424140</v>
      </c>
      <c r="I263">
        <v>32</v>
      </c>
      <c r="J263" t="s">
        <v>37</v>
      </c>
      <c r="K263">
        <v>5</v>
      </c>
      <c r="L263" t="s">
        <v>38</v>
      </c>
      <c r="M263">
        <v>1</v>
      </c>
      <c r="N263" t="s">
        <v>58</v>
      </c>
      <c r="O263" s="14">
        <v>45658</v>
      </c>
      <c r="P263" t="s">
        <v>59</v>
      </c>
      <c r="Q263" t="s">
        <v>635</v>
      </c>
      <c r="R263">
        <v>827145</v>
      </c>
      <c r="S263">
        <v>100050</v>
      </c>
      <c r="T263" t="s">
        <v>42</v>
      </c>
      <c r="U263">
        <v>267.26</v>
      </c>
      <c r="V263" t="s">
        <v>61</v>
      </c>
      <c r="W263">
        <v>1555.47</v>
      </c>
      <c r="X263">
        <v>5.82</v>
      </c>
      <c r="Y263">
        <v>1555.47</v>
      </c>
      <c r="Z263">
        <v>25000</v>
      </c>
      <c r="AA263">
        <v>0</v>
      </c>
      <c r="AB263">
        <v>15</v>
      </c>
      <c r="AC263">
        <v>60</v>
      </c>
      <c r="AD263">
        <v>94.03</v>
      </c>
      <c r="AE263">
        <v>266328</v>
      </c>
      <c r="AF263" t="s">
        <v>123</v>
      </c>
      <c r="AG263">
        <v>111367</v>
      </c>
      <c r="AH263" t="s">
        <v>63</v>
      </c>
      <c r="AJ263" s="1" t="str">
        <f>VLOOKUP(Custos[[#This Row],[ds_placa]],Consultas!B:C,2,0)</f>
        <v>Cavalo</v>
      </c>
      <c r="AK263" t="str">
        <f>PROPER(TEXT(Custos[[#This Row],[dt_documento]],"MMMM"))</f>
        <v>Janeiro</v>
      </c>
      <c r="AL263" t="str">
        <f>TEXT(Custos[[#This Row],[dt_documento]],"AAAA")</f>
        <v>2025</v>
      </c>
    </row>
    <row r="264" spans="1:38" x14ac:dyDescent="0.25">
      <c r="A264">
        <v>1026</v>
      </c>
      <c r="B264" t="s">
        <v>110</v>
      </c>
      <c r="C264">
        <v>429</v>
      </c>
      <c r="D264" t="s">
        <v>119</v>
      </c>
      <c r="E264" t="s">
        <v>120</v>
      </c>
      <c r="F264">
        <v>2012</v>
      </c>
      <c r="G264">
        <v>100050</v>
      </c>
      <c r="H264">
        <v>1424212</v>
      </c>
      <c r="I264">
        <v>32</v>
      </c>
      <c r="J264" t="s">
        <v>37</v>
      </c>
      <c r="K264">
        <v>5</v>
      </c>
      <c r="L264" t="s">
        <v>38</v>
      </c>
      <c r="M264">
        <v>1</v>
      </c>
      <c r="N264" t="s">
        <v>58</v>
      </c>
      <c r="O264" s="14">
        <v>45658</v>
      </c>
      <c r="P264" t="s">
        <v>48</v>
      </c>
      <c r="Q264" t="s">
        <v>636</v>
      </c>
      <c r="R264">
        <v>828156</v>
      </c>
      <c r="S264">
        <v>100050</v>
      </c>
      <c r="T264" t="s">
        <v>42</v>
      </c>
      <c r="U264">
        <v>150</v>
      </c>
      <c r="V264" t="s">
        <v>61</v>
      </c>
      <c r="W264">
        <v>888</v>
      </c>
      <c r="X264">
        <v>5.92</v>
      </c>
      <c r="Y264">
        <v>888</v>
      </c>
      <c r="Z264">
        <v>25000</v>
      </c>
      <c r="AA264">
        <v>0</v>
      </c>
      <c r="AB264">
        <v>15</v>
      </c>
      <c r="AC264">
        <v>60</v>
      </c>
      <c r="AD264">
        <v>94.03</v>
      </c>
      <c r="AE264">
        <v>266328</v>
      </c>
      <c r="AF264" t="s">
        <v>123</v>
      </c>
      <c r="AG264">
        <v>207410</v>
      </c>
      <c r="AH264" t="s">
        <v>65</v>
      </c>
      <c r="AJ264" s="1" t="str">
        <f>VLOOKUP(Custos[[#This Row],[ds_placa]],Consultas!B:C,2,0)</f>
        <v>Cavalo</v>
      </c>
      <c r="AK264" t="str">
        <f>PROPER(TEXT(Custos[[#This Row],[dt_documento]],"MMMM"))</f>
        <v>Janeiro</v>
      </c>
      <c r="AL264" t="str">
        <f>TEXT(Custos[[#This Row],[dt_documento]],"AAAA")</f>
        <v>2025</v>
      </c>
    </row>
    <row r="265" spans="1:38" x14ac:dyDescent="0.25">
      <c r="A265">
        <v>1026</v>
      </c>
      <c r="B265" t="s">
        <v>110</v>
      </c>
      <c r="C265">
        <v>429</v>
      </c>
      <c r="D265" t="s">
        <v>119</v>
      </c>
      <c r="E265" t="s">
        <v>120</v>
      </c>
      <c r="F265">
        <v>2012</v>
      </c>
      <c r="G265">
        <v>100050</v>
      </c>
      <c r="H265">
        <v>1424246</v>
      </c>
      <c r="I265">
        <v>32</v>
      </c>
      <c r="J265" t="s">
        <v>37</v>
      </c>
      <c r="K265">
        <v>5</v>
      </c>
      <c r="L265" t="s">
        <v>38</v>
      </c>
      <c r="M265">
        <v>1</v>
      </c>
      <c r="N265" t="s">
        <v>58</v>
      </c>
      <c r="O265" s="14">
        <v>45658</v>
      </c>
      <c r="P265" t="s">
        <v>71</v>
      </c>
      <c r="Q265" t="s">
        <v>637</v>
      </c>
      <c r="R265">
        <v>828799</v>
      </c>
      <c r="S265">
        <v>100050</v>
      </c>
      <c r="T265" t="s">
        <v>42</v>
      </c>
      <c r="U265">
        <v>270.68</v>
      </c>
      <c r="V265" t="s">
        <v>61</v>
      </c>
      <c r="W265">
        <v>1602.42</v>
      </c>
      <c r="X265">
        <v>5.92</v>
      </c>
      <c r="Y265">
        <v>1602.42</v>
      </c>
      <c r="Z265">
        <v>25000</v>
      </c>
      <c r="AA265">
        <v>0</v>
      </c>
      <c r="AB265">
        <v>15</v>
      </c>
      <c r="AC265">
        <v>60</v>
      </c>
      <c r="AD265">
        <v>94.03</v>
      </c>
      <c r="AE265">
        <v>266328</v>
      </c>
      <c r="AF265" t="s">
        <v>123</v>
      </c>
      <c r="AG265">
        <v>277935</v>
      </c>
      <c r="AH265" t="s">
        <v>63</v>
      </c>
      <c r="AJ265" s="1" t="str">
        <f>VLOOKUP(Custos[[#This Row],[ds_placa]],Consultas!B:C,2,0)</f>
        <v>Cavalo</v>
      </c>
      <c r="AK265" t="str">
        <f>PROPER(TEXT(Custos[[#This Row],[dt_documento]],"MMMM"))</f>
        <v>Janeiro</v>
      </c>
      <c r="AL265" t="str">
        <f>TEXT(Custos[[#This Row],[dt_documento]],"AAAA")</f>
        <v>2025</v>
      </c>
    </row>
    <row r="266" spans="1:38" x14ac:dyDescent="0.25">
      <c r="A266">
        <v>1026</v>
      </c>
      <c r="B266" t="s">
        <v>110</v>
      </c>
      <c r="C266">
        <v>429</v>
      </c>
      <c r="D266" t="s">
        <v>119</v>
      </c>
      <c r="E266" t="s">
        <v>120</v>
      </c>
      <c r="F266">
        <v>2012</v>
      </c>
      <c r="G266">
        <v>100050</v>
      </c>
      <c r="H266">
        <v>1424639</v>
      </c>
      <c r="I266">
        <v>32</v>
      </c>
      <c r="J266" t="s">
        <v>37</v>
      </c>
      <c r="K266">
        <v>5</v>
      </c>
      <c r="L266" t="s">
        <v>38</v>
      </c>
      <c r="M266">
        <v>1</v>
      </c>
      <c r="N266" t="s">
        <v>58</v>
      </c>
      <c r="O266" s="14">
        <v>45658</v>
      </c>
      <c r="P266" t="s">
        <v>40</v>
      </c>
      <c r="Q266" t="s">
        <v>638</v>
      </c>
      <c r="R266">
        <v>829312</v>
      </c>
      <c r="S266">
        <v>100050</v>
      </c>
      <c r="T266" t="s">
        <v>42</v>
      </c>
      <c r="U266">
        <v>222.66</v>
      </c>
      <c r="V266" t="s">
        <v>61</v>
      </c>
      <c r="W266">
        <v>1318.14</v>
      </c>
      <c r="X266">
        <v>5.92</v>
      </c>
      <c r="Y266">
        <v>1318.14</v>
      </c>
      <c r="Z266">
        <v>25000</v>
      </c>
      <c r="AA266">
        <v>0</v>
      </c>
      <c r="AB266">
        <v>15</v>
      </c>
      <c r="AC266">
        <v>60</v>
      </c>
      <c r="AD266">
        <v>94.03</v>
      </c>
      <c r="AE266">
        <v>266328</v>
      </c>
      <c r="AF266" t="s">
        <v>123</v>
      </c>
      <c r="AG266">
        <v>238614</v>
      </c>
      <c r="AH266" t="s">
        <v>63</v>
      </c>
      <c r="AJ266" s="1" t="str">
        <f>VLOOKUP(Custos[[#This Row],[ds_placa]],Consultas!B:C,2,0)</f>
        <v>Cavalo</v>
      </c>
      <c r="AK266" t="str">
        <f>PROPER(TEXT(Custos[[#This Row],[dt_documento]],"MMMM"))</f>
        <v>Janeiro</v>
      </c>
      <c r="AL266" t="str">
        <f>TEXT(Custos[[#This Row],[dt_documento]],"AAAA")</f>
        <v>2025</v>
      </c>
    </row>
    <row r="267" spans="1:38" x14ac:dyDescent="0.25">
      <c r="A267">
        <v>1026</v>
      </c>
      <c r="B267" t="s">
        <v>110</v>
      </c>
      <c r="C267">
        <v>429</v>
      </c>
      <c r="D267" t="s">
        <v>119</v>
      </c>
      <c r="E267" t="s">
        <v>120</v>
      </c>
      <c r="F267">
        <v>2012</v>
      </c>
      <c r="G267">
        <v>100050</v>
      </c>
      <c r="H267">
        <v>1424659</v>
      </c>
      <c r="I267">
        <v>32</v>
      </c>
      <c r="J267" t="s">
        <v>37</v>
      </c>
      <c r="K267">
        <v>5</v>
      </c>
      <c r="L267" t="s">
        <v>38</v>
      </c>
      <c r="M267">
        <v>1</v>
      </c>
      <c r="N267" t="s">
        <v>58</v>
      </c>
      <c r="O267" s="14">
        <v>45658</v>
      </c>
      <c r="P267" t="s">
        <v>48</v>
      </c>
      <c r="Q267" t="s">
        <v>639</v>
      </c>
      <c r="R267">
        <v>830021</v>
      </c>
      <c r="S267">
        <v>100050</v>
      </c>
      <c r="T267" t="s">
        <v>42</v>
      </c>
      <c r="U267">
        <v>250.17</v>
      </c>
      <c r="V267" t="s">
        <v>61</v>
      </c>
      <c r="W267">
        <v>1481.01</v>
      </c>
      <c r="X267">
        <v>5.92</v>
      </c>
      <c r="Y267">
        <v>1481.01</v>
      </c>
      <c r="Z267">
        <v>25000</v>
      </c>
      <c r="AA267">
        <v>0</v>
      </c>
      <c r="AB267">
        <v>15</v>
      </c>
      <c r="AC267">
        <v>60</v>
      </c>
      <c r="AD267">
        <v>94.03</v>
      </c>
      <c r="AE267">
        <v>266328</v>
      </c>
      <c r="AF267" t="s">
        <v>123</v>
      </c>
      <c r="AG267">
        <v>111366</v>
      </c>
      <c r="AH267" t="s">
        <v>63</v>
      </c>
      <c r="AJ267" s="1" t="str">
        <f>VLOOKUP(Custos[[#This Row],[ds_placa]],Consultas!B:C,2,0)</f>
        <v>Cavalo</v>
      </c>
      <c r="AK267" t="str">
        <f>PROPER(TEXT(Custos[[#This Row],[dt_documento]],"MMMM"))</f>
        <v>Janeiro</v>
      </c>
      <c r="AL267" t="str">
        <f>TEXT(Custos[[#This Row],[dt_documento]],"AAAA")</f>
        <v>2025</v>
      </c>
    </row>
    <row r="268" spans="1:38" x14ac:dyDescent="0.25">
      <c r="A268">
        <v>1026</v>
      </c>
      <c r="B268" t="s">
        <v>110</v>
      </c>
      <c r="C268">
        <v>429</v>
      </c>
      <c r="D268" t="s">
        <v>119</v>
      </c>
      <c r="E268" t="s">
        <v>120</v>
      </c>
      <c r="F268">
        <v>2012</v>
      </c>
      <c r="G268">
        <v>100050</v>
      </c>
      <c r="H268">
        <v>1424684</v>
      </c>
      <c r="I268">
        <v>32</v>
      </c>
      <c r="J268" t="s">
        <v>37</v>
      </c>
      <c r="K268">
        <v>5</v>
      </c>
      <c r="L268" t="s">
        <v>38</v>
      </c>
      <c r="M268">
        <v>1</v>
      </c>
      <c r="N268" t="s">
        <v>58</v>
      </c>
      <c r="O268" s="14">
        <v>45658</v>
      </c>
      <c r="P268" t="s">
        <v>71</v>
      </c>
      <c r="Q268" t="s">
        <v>640</v>
      </c>
      <c r="R268">
        <v>830650</v>
      </c>
      <c r="S268">
        <v>100050</v>
      </c>
      <c r="T268" t="s">
        <v>42</v>
      </c>
      <c r="U268">
        <v>231</v>
      </c>
      <c r="V268" t="s">
        <v>61</v>
      </c>
      <c r="W268">
        <v>1367.52</v>
      </c>
      <c r="X268">
        <v>5.92</v>
      </c>
      <c r="Y268">
        <v>1367.52</v>
      </c>
      <c r="Z268">
        <v>25000</v>
      </c>
      <c r="AA268">
        <v>0</v>
      </c>
      <c r="AB268">
        <v>15</v>
      </c>
      <c r="AC268">
        <v>60</v>
      </c>
      <c r="AD268">
        <v>94.03</v>
      </c>
      <c r="AE268">
        <v>266328</v>
      </c>
      <c r="AF268" t="s">
        <v>123</v>
      </c>
      <c r="AG268">
        <v>111366</v>
      </c>
      <c r="AH268" t="s">
        <v>63</v>
      </c>
      <c r="AJ268" s="1" t="str">
        <f>VLOOKUP(Custos[[#This Row],[ds_placa]],Consultas!B:C,2,0)</f>
        <v>Cavalo</v>
      </c>
      <c r="AK268" t="str">
        <f>PROPER(TEXT(Custos[[#This Row],[dt_documento]],"MMMM"))</f>
        <v>Janeiro</v>
      </c>
      <c r="AL268" t="str">
        <f>TEXT(Custos[[#This Row],[dt_documento]],"AAAA")</f>
        <v>2025</v>
      </c>
    </row>
    <row r="269" spans="1:38" x14ac:dyDescent="0.25">
      <c r="A269">
        <v>1026</v>
      </c>
      <c r="B269" t="s">
        <v>110</v>
      </c>
      <c r="C269">
        <v>429</v>
      </c>
      <c r="D269" t="s">
        <v>119</v>
      </c>
      <c r="E269" t="s">
        <v>120</v>
      </c>
      <c r="F269">
        <v>2012</v>
      </c>
      <c r="G269">
        <v>100050</v>
      </c>
      <c r="H269">
        <v>1424742</v>
      </c>
      <c r="I269">
        <v>32</v>
      </c>
      <c r="J269" t="s">
        <v>37</v>
      </c>
      <c r="K269">
        <v>5</v>
      </c>
      <c r="L269" t="s">
        <v>38</v>
      </c>
      <c r="M269">
        <v>1</v>
      </c>
      <c r="N269" t="s">
        <v>58</v>
      </c>
      <c r="O269" s="14">
        <v>45664</v>
      </c>
      <c r="P269" t="s">
        <v>59</v>
      </c>
      <c r="Q269" t="s">
        <v>641</v>
      </c>
      <c r="R269">
        <v>831233</v>
      </c>
      <c r="S269">
        <v>100050</v>
      </c>
      <c r="T269" t="s">
        <v>42</v>
      </c>
      <c r="U269">
        <v>247.03</v>
      </c>
      <c r="V269" t="s">
        <v>61</v>
      </c>
      <c r="W269">
        <v>1462.42</v>
      </c>
      <c r="X269">
        <v>5.92</v>
      </c>
      <c r="Y269">
        <v>1462.42</v>
      </c>
      <c r="Z269">
        <v>25000</v>
      </c>
      <c r="AA269">
        <v>0</v>
      </c>
      <c r="AB269">
        <v>15</v>
      </c>
      <c r="AC269">
        <v>60</v>
      </c>
      <c r="AD269">
        <v>94.03</v>
      </c>
      <c r="AE269">
        <v>266328</v>
      </c>
      <c r="AF269" t="s">
        <v>123</v>
      </c>
      <c r="AG269">
        <v>238614</v>
      </c>
      <c r="AH269" t="s">
        <v>63</v>
      </c>
      <c r="AJ269" s="1" t="str">
        <f>VLOOKUP(Custos[[#This Row],[ds_placa]],Consultas!B:C,2,0)</f>
        <v>Cavalo</v>
      </c>
      <c r="AK269" t="str">
        <f>PROPER(TEXT(Custos[[#This Row],[dt_documento]],"MMMM"))</f>
        <v>Janeiro</v>
      </c>
      <c r="AL269" t="str">
        <f>TEXT(Custos[[#This Row],[dt_documento]],"AAAA")</f>
        <v>2025</v>
      </c>
    </row>
    <row r="270" spans="1:38" x14ac:dyDescent="0.25">
      <c r="A270">
        <v>1026</v>
      </c>
      <c r="B270" t="s">
        <v>110</v>
      </c>
      <c r="C270">
        <v>429</v>
      </c>
      <c r="D270" t="s">
        <v>119</v>
      </c>
      <c r="E270" t="s">
        <v>120</v>
      </c>
      <c r="F270">
        <v>2012</v>
      </c>
      <c r="G270">
        <v>100050</v>
      </c>
      <c r="H270">
        <v>1429547</v>
      </c>
      <c r="I270">
        <v>32</v>
      </c>
      <c r="J270" t="s">
        <v>37</v>
      </c>
      <c r="K270">
        <v>5</v>
      </c>
      <c r="L270" t="s">
        <v>38</v>
      </c>
      <c r="M270">
        <v>1</v>
      </c>
      <c r="N270" t="s">
        <v>58</v>
      </c>
      <c r="O270" s="14">
        <v>45667</v>
      </c>
      <c r="P270" t="s">
        <v>48</v>
      </c>
      <c r="Q270" t="s">
        <v>642</v>
      </c>
      <c r="R270">
        <v>831776</v>
      </c>
      <c r="S270">
        <v>100050</v>
      </c>
      <c r="T270" t="s">
        <v>42</v>
      </c>
      <c r="U270">
        <v>204.01</v>
      </c>
      <c r="V270" t="s">
        <v>61</v>
      </c>
      <c r="W270">
        <v>1166.93</v>
      </c>
      <c r="X270">
        <v>5.72</v>
      </c>
      <c r="Y270">
        <v>1166.93</v>
      </c>
      <c r="Z270">
        <v>25000</v>
      </c>
      <c r="AA270">
        <v>0</v>
      </c>
      <c r="AB270">
        <v>15</v>
      </c>
      <c r="AC270">
        <v>60</v>
      </c>
      <c r="AD270">
        <v>94.03</v>
      </c>
      <c r="AE270">
        <v>266328</v>
      </c>
      <c r="AF270" t="s">
        <v>123</v>
      </c>
      <c r="AG270">
        <v>238614</v>
      </c>
      <c r="AH270" t="s">
        <v>63</v>
      </c>
      <c r="AJ270" s="1" t="str">
        <f>VLOOKUP(Custos[[#This Row],[ds_placa]],Consultas!B:C,2,0)</f>
        <v>Cavalo</v>
      </c>
      <c r="AK270" t="str">
        <f>PROPER(TEXT(Custos[[#This Row],[dt_documento]],"MMMM"))</f>
        <v>Janeiro</v>
      </c>
      <c r="AL270" t="str">
        <f>TEXT(Custos[[#This Row],[dt_documento]],"AAAA")</f>
        <v>2025</v>
      </c>
    </row>
    <row r="271" spans="1:38" x14ac:dyDescent="0.25">
      <c r="A271">
        <v>1026</v>
      </c>
      <c r="B271" t="s">
        <v>110</v>
      </c>
      <c r="C271">
        <v>429</v>
      </c>
      <c r="D271" t="s">
        <v>119</v>
      </c>
      <c r="E271" t="s">
        <v>120</v>
      </c>
      <c r="F271">
        <v>2012</v>
      </c>
      <c r="G271">
        <v>100050</v>
      </c>
      <c r="H271">
        <v>1429619</v>
      </c>
      <c r="I271">
        <v>32</v>
      </c>
      <c r="J271" t="s">
        <v>37</v>
      </c>
      <c r="K271">
        <v>5</v>
      </c>
      <c r="L271" t="s">
        <v>38</v>
      </c>
      <c r="M271">
        <v>1</v>
      </c>
      <c r="N271" t="s">
        <v>58</v>
      </c>
      <c r="O271" s="14">
        <v>45672</v>
      </c>
      <c r="P271" t="s">
        <v>86</v>
      </c>
      <c r="Q271" t="s">
        <v>643</v>
      </c>
      <c r="R271">
        <v>832301</v>
      </c>
      <c r="S271">
        <v>100050</v>
      </c>
      <c r="T271" t="s">
        <v>42</v>
      </c>
      <c r="U271">
        <v>157.01</v>
      </c>
      <c r="V271" t="s">
        <v>61</v>
      </c>
      <c r="W271">
        <v>898.09</v>
      </c>
      <c r="X271">
        <v>5.72</v>
      </c>
      <c r="Y271">
        <v>898.09</v>
      </c>
      <c r="Z271">
        <v>25000</v>
      </c>
      <c r="AA271">
        <v>0</v>
      </c>
      <c r="AB271">
        <v>15</v>
      </c>
      <c r="AC271">
        <v>60</v>
      </c>
      <c r="AD271">
        <v>94.03</v>
      </c>
      <c r="AE271">
        <v>266328</v>
      </c>
      <c r="AF271" t="s">
        <v>123</v>
      </c>
      <c r="AG271">
        <v>280550</v>
      </c>
      <c r="AH271" t="s">
        <v>63</v>
      </c>
      <c r="AJ271" s="1" t="str">
        <f>VLOOKUP(Custos[[#This Row],[ds_placa]],Consultas!B:C,2,0)</f>
        <v>Cavalo</v>
      </c>
      <c r="AK271" t="str">
        <f>PROPER(TEXT(Custos[[#This Row],[dt_documento]],"MMMM"))</f>
        <v>Janeiro</v>
      </c>
      <c r="AL271" t="str">
        <f>TEXT(Custos[[#This Row],[dt_documento]],"AAAA")</f>
        <v>2025</v>
      </c>
    </row>
    <row r="272" spans="1:38" x14ac:dyDescent="0.25">
      <c r="A272">
        <v>1026</v>
      </c>
      <c r="B272" t="s">
        <v>110</v>
      </c>
      <c r="C272">
        <v>429</v>
      </c>
      <c r="D272" t="s">
        <v>119</v>
      </c>
      <c r="E272" t="s">
        <v>120</v>
      </c>
      <c r="F272">
        <v>2012</v>
      </c>
      <c r="G272">
        <v>100050</v>
      </c>
      <c r="H272">
        <v>1429674</v>
      </c>
      <c r="I272">
        <v>32</v>
      </c>
      <c r="J272" t="s">
        <v>37</v>
      </c>
      <c r="K272">
        <v>5</v>
      </c>
      <c r="L272" t="s">
        <v>38</v>
      </c>
      <c r="M272">
        <v>1</v>
      </c>
      <c r="N272" t="s">
        <v>58</v>
      </c>
      <c r="O272" s="14">
        <v>45674</v>
      </c>
      <c r="P272" t="s">
        <v>48</v>
      </c>
      <c r="Q272" t="s">
        <v>644</v>
      </c>
      <c r="R272">
        <v>832829</v>
      </c>
      <c r="S272">
        <v>100050</v>
      </c>
      <c r="T272" t="s">
        <v>42</v>
      </c>
      <c r="U272">
        <v>179.89</v>
      </c>
      <c r="V272" t="s">
        <v>61</v>
      </c>
      <c r="W272">
        <v>1055.95</v>
      </c>
      <c r="X272">
        <v>5.87</v>
      </c>
      <c r="Y272">
        <v>1055.95</v>
      </c>
      <c r="Z272">
        <v>25000</v>
      </c>
      <c r="AA272">
        <v>0</v>
      </c>
      <c r="AB272">
        <v>15</v>
      </c>
      <c r="AC272">
        <v>60</v>
      </c>
      <c r="AD272">
        <v>94.03</v>
      </c>
      <c r="AE272">
        <v>266328</v>
      </c>
      <c r="AF272" t="s">
        <v>123</v>
      </c>
      <c r="AG272">
        <v>277935</v>
      </c>
      <c r="AH272" t="s">
        <v>63</v>
      </c>
      <c r="AJ272" s="1" t="str">
        <f>VLOOKUP(Custos[[#This Row],[ds_placa]],Consultas!B:C,2,0)</f>
        <v>Cavalo</v>
      </c>
      <c r="AK272" t="str">
        <f>PROPER(TEXT(Custos[[#This Row],[dt_documento]],"MMMM"))</f>
        <v>Janeiro</v>
      </c>
      <c r="AL272" t="str">
        <f>TEXT(Custos[[#This Row],[dt_documento]],"AAAA")</f>
        <v>2025</v>
      </c>
    </row>
    <row r="273" spans="1:38" x14ac:dyDescent="0.25">
      <c r="A273">
        <v>1026</v>
      </c>
      <c r="B273" t="s">
        <v>110</v>
      </c>
      <c r="C273">
        <v>429</v>
      </c>
      <c r="D273" t="s">
        <v>119</v>
      </c>
      <c r="E273" t="s">
        <v>120</v>
      </c>
      <c r="F273">
        <v>2012</v>
      </c>
      <c r="G273">
        <v>100050</v>
      </c>
      <c r="H273">
        <v>1429756</v>
      </c>
      <c r="I273">
        <v>32</v>
      </c>
      <c r="J273" t="s">
        <v>37</v>
      </c>
      <c r="K273">
        <v>5</v>
      </c>
      <c r="L273" t="s">
        <v>38</v>
      </c>
      <c r="M273">
        <v>1</v>
      </c>
      <c r="N273" t="s">
        <v>58</v>
      </c>
      <c r="O273" s="14">
        <v>45679</v>
      </c>
      <c r="P273" t="s">
        <v>86</v>
      </c>
      <c r="Q273" t="s">
        <v>645</v>
      </c>
      <c r="R273">
        <v>833547</v>
      </c>
      <c r="S273">
        <v>100050</v>
      </c>
      <c r="T273" t="s">
        <v>42</v>
      </c>
      <c r="U273">
        <v>28.78</v>
      </c>
      <c r="V273" t="s">
        <v>122</v>
      </c>
      <c r="W273">
        <v>106.2</v>
      </c>
      <c r="X273">
        <v>3.69</v>
      </c>
      <c r="Y273">
        <v>106.2</v>
      </c>
      <c r="Z273">
        <v>25000</v>
      </c>
      <c r="AA273">
        <v>0</v>
      </c>
      <c r="AB273">
        <v>15</v>
      </c>
      <c r="AC273">
        <v>60</v>
      </c>
      <c r="AD273">
        <v>94.03</v>
      </c>
      <c r="AE273">
        <v>266328</v>
      </c>
      <c r="AF273" t="s">
        <v>123</v>
      </c>
      <c r="AG273">
        <v>111367</v>
      </c>
      <c r="AH273" t="s">
        <v>63</v>
      </c>
      <c r="AJ273" s="1" t="str">
        <f>VLOOKUP(Custos[[#This Row],[ds_placa]],Consultas!B:C,2,0)</f>
        <v>Cavalo</v>
      </c>
      <c r="AK273" t="str">
        <f>PROPER(TEXT(Custos[[#This Row],[dt_documento]],"MMMM"))</f>
        <v>Janeiro</v>
      </c>
      <c r="AL273" t="str">
        <f>TEXT(Custos[[#This Row],[dt_documento]],"AAAA")</f>
        <v>2025</v>
      </c>
    </row>
    <row r="274" spans="1:38" x14ac:dyDescent="0.25">
      <c r="A274">
        <v>1026</v>
      </c>
      <c r="B274" t="s">
        <v>110</v>
      </c>
      <c r="C274">
        <v>429</v>
      </c>
      <c r="D274" t="s">
        <v>119</v>
      </c>
      <c r="E274" t="s">
        <v>120</v>
      </c>
      <c r="F274">
        <v>2012</v>
      </c>
      <c r="G274">
        <v>100050</v>
      </c>
      <c r="H274">
        <v>1429757</v>
      </c>
      <c r="I274">
        <v>32</v>
      </c>
      <c r="J274" t="s">
        <v>37</v>
      </c>
      <c r="K274">
        <v>5</v>
      </c>
      <c r="L274" t="s">
        <v>38</v>
      </c>
      <c r="M274">
        <v>1</v>
      </c>
      <c r="N274" t="s">
        <v>58</v>
      </c>
      <c r="O274" s="14">
        <v>45679</v>
      </c>
      <c r="P274" t="s">
        <v>86</v>
      </c>
      <c r="Q274" t="s">
        <v>646</v>
      </c>
      <c r="R274">
        <v>833547</v>
      </c>
      <c r="S274">
        <v>100050</v>
      </c>
      <c r="T274" t="s">
        <v>42</v>
      </c>
      <c r="U274">
        <v>237.3</v>
      </c>
      <c r="V274" t="s">
        <v>61</v>
      </c>
      <c r="W274">
        <v>1392.96</v>
      </c>
      <c r="X274">
        <v>5.87</v>
      </c>
      <c r="Y274">
        <v>1392.96</v>
      </c>
      <c r="Z274">
        <v>25000</v>
      </c>
      <c r="AA274">
        <v>0</v>
      </c>
      <c r="AB274">
        <v>15</v>
      </c>
      <c r="AC274">
        <v>60</v>
      </c>
      <c r="AD274">
        <v>94.03</v>
      </c>
      <c r="AE274">
        <v>266328</v>
      </c>
      <c r="AF274" t="s">
        <v>123</v>
      </c>
      <c r="AG274">
        <v>111367</v>
      </c>
      <c r="AH274" t="s">
        <v>63</v>
      </c>
      <c r="AJ274" s="1" t="str">
        <f>VLOOKUP(Custos[[#This Row],[ds_placa]],Consultas!B:C,2,0)</f>
        <v>Cavalo</v>
      </c>
      <c r="AK274" t="str">
        <f>PROPER(TEXT(Custos[[#This Row],[dt_documento]],"MMMM"))</f>
        <v>Janeiro</v>
      </c>
      <c r="AL274" t="str">
        <f>TEXT(Custos[[#This Row],[dt_documento]],"AAAA")</f>
        <v>2025</v>
      </c>
    </row>
    <row r="275" spans="1:38" x14ac:dyDescent="0.25">
      <c r="A275">
        <v>1026</v>
      </c>
      <c r="B275" t="s">
        <v>110</v>
      </c>
      <c r="C275">
        <v>429</v>
      </c>
      <c r="D275" t="s">
        <v>119</v>
      </c>
      <c r="E275" t="s">
        <v>120</v>
      </c>
      <c r="F275">
        <v>2012</v>
      </c>
      <c r="G275">
        <v>100050</v>
      </c>
      <c r="H275">
        <v>1429791</v>
      </c>
      <c r="I275">
        <v>32</v>
      </c>
      <c r="J275" t="s">
        <v>37</v>
      </c>
      <c r="K275">
        <v>5</v>
      </c>
      <c r="L275" t="s">
        <v>38</v>
      </c>
      <c r="M275">
        <v>1</v>
      </c>
      <c r="N275" t="s">
        <v>58</v>
      </c>
      <c r="O275" s="14">
        <v>45681</v>
      </c>
      <c r="P275" t="s">
        <v>48</v>
      </c>
      <c r="Q275" t="s">
        <v>647</v>
      </c>
      <c r="R275">
        <v>834394</v>
      </c>
      <c r="S275">
        <v>100050</v>
      </c>
      <c r="T275" t="s">
        <v>42</v>
      </c>
      <c r="U275">
        <v>302.83</v>
      </c>
      <c r="V275" t="s">
        <v>61</v>
      </c>
      <c r="W275">
        <v>1950.23</v>
      </c>
      <c r="X275">
        <v>6.44</v>
      </c>
      <c r="Y275">
        <v>1950.23</v>
      </c>
      <c r="Z275">
        <v>25000</v>
      </c>
      <c r="AA275">
        <v>0</v>
      </c>
      <c r="AB275">
        <v>15</v>
      </c>
      <c r="AC275">
        <v>60</v>
      </c>
      <c r="AD275">
        <v>94.03</v>
      </c>
      <c r="AE275">
        <v>266328</v>
      </c>
      <c r="AF275" t="s">
        <v>123</v>
      </c>
      <c r="AG275">
        <v>277935</v>
      </c>
      <c r="AH275" t="s">
        <v>63</v>
      </c>
      <c r="AJ275" s="1" t="str">
        <f>VLOOKUP(Custos[[#This Row],[ds_placa]],Consultas!B:C,2,0)</f>
        <v>Cavalo</v>
      </c>
      <c r="AK275" t="str">
        <f>PROPER(TEXT(Custos[[#This Row],[dt_documento]],"MMMM"))</f>
        <v>Janeiro</v>
      </c>
      <c r="AL275" t="str">
        <f>TEXT(Custos[[#This Row],[dt_documento]],"AAAA")</f>
        <v>2025</v>
      </c>
    </row>
    <row r="276" spans="1:38" x14ac:dyDescent="0.25">
      <c r="A276">
        <v>1026</v>
      </c>
      <c r="B276" t="s">
        <v>110</v>
      </c>
      <c r="C276">
        <v>429</v>
      </c>
      <c r="D276" t="s">
        <v>119</v>
      </c>
      <c r="E276" t="s">
        <v>120</v>
      </c>
      <c r="F276">
        <v>2012</v>
      </c>
      <c r="G276">
        <v>100050</v>
      </c>
      <c r="H276">
        <v>1437696</v>
      </c>
      <c r="I276">
        <v>32</v>
      </c>
      <c r="J276" t="s">
        <v>37</v>
      </c>
      <c r="K276">
        <v>5</v>
      </c>
      <c r="L276" t="s">
        <v>38</v>
      </c>
      <c r="M276">
        <v>1</v>
      </c>
      <c r="N276" t="s">
        <v>58</v>
      </c>
      <c r="O276" s="14">
        <v>45689</v>
      </c>
      <c r="P276" t="s">
        <v>71</v>
      </c>
      <c r="Q276" t="s">
        <v>648</v>
      </c>
      <c r="R276">
        <v>835020</v>
      </c>
      <c r="S276">
        <v>100050</v>
      </c>
      <c r="T276" t="s">
        <v>42</v>
      </c>
      <c r="U276">
        <v>21.59</v>
      </c>
      <c r="V276" t="s">
        <v>122</v>
      </c>
      <c r="W276">
        <v>79.650000000000006</v>
      </c>
      <c r="X276">
        <v>3.6890000000000001</v>
      </c>
      <c r="Y276">
        <v>79.650000000000006</v>
      </c>
      <c r="Z276">
        <v>25000</v>
      </c>
      <c r="AA276">
        <v>0</v>
      </c>
      <c r="AB276">
        <v>15</v>
      </c>
      <c r="AC276">
        <v>60</v>
      </c>
      <c r="AD276">
        <v>94.03</v>
      </c>
      <c r="AE276">
        <v>266328</v>
      </c>
      <c r="AF276" t="s">
        <v>123</v>
      </c>
      <c r="AG276">
        <v>111367</v>
      </c>
      <c r="AH276" t="s">
        <v>63</v>
      </c>
      <c r="AJ276" s="1" t="str">
        <f>VLOOKUP(Custos[[#This Row],[ds_placa]],Consultas!B:C,2,0)</f>
        <v>Cavalo</v>
      </c>
      <c r="AK276" t="str">
        <f>PROPER(TEXT(Custos[[#This Row],[dt_documento]],"MMMM"))</f>
        <v>Fevereiro</v>
      </c>
      <c r="AL276" t="str">
        <f>TEXT(Custos[[#This Row],[dt_documento]],"AAAA")</f>
        <v>2025</v>
      </c>
    </row>
    <row r="277" spans="1:38" x14ac:dyDescent="0.25">
      <c r="A277">
        <v>1026</v>
      </c>
      <c r="B277" t="s">
        <v>110</v>
      </c>
      <c r="C277">
        <v>429</v>
      </c>
      <c r="D277" t="s">
        <v>119</v>
      </c>
      <c r="E277" t="s">
        <v>120</v>
      </c>
      <c r="F277">
        <v>2012</v>
      </c>
      <c r="G277">
        <v>100050</v>
      </c>
      <c r="H277">
        <v>1437697</v>
      </c>
      <c r="I277">
        <v>32</v>
      </c>
      <c r="J277" t="s">
        <v>37</v>
      </c>
      <c r="K277">
        <v>5</v>
      </c>
      <c r="L277" t="s">
        <v>38</v>
      </c>
      <c r="M277">
        <v>1</v>
      </c>
      <c r="N277" t="s">
        <v>58</v>
      </c>
      <c r="O277" s="14">
        <v>45689</v>
      </c>
      <c r="P277" t="s">
        <v>71</v>
      </c>
      <c r="Q277" t="s">
        <v>649</v>
      </c>
      <c r="R277">
        <v>835020</v>
      </c>
      <c r="S277">
        <v>100050</v>
      </c>
      <c r="T277" t="s">
        <v>42</v>
      </c>
      <c r="U277">
        <v>180.38</v>
      </c>
      <c r="V277" t="s">
        <v>61</v>
      </c>
      <c r="W277">
        <v>1058.8499999999999</v>
      </c>
      <c r="X277">
        <v>5.87</v>
      </c>
      <c r="Y277">
        <v>1058.8499999999999</v>
      </c>
      <c r="Z277">
        <v>25000</v>
      </c>
      <c r="AA277">
        <v>0</v>
      </c>
      <c r="AB277">
        <v>15</v>
      </c>
      <c r="AC277">
        <v>60</v>
      </c>
      <c r="AD277">
        <v>94.03</v>
      </c>
      <c r="AE277">
        <v>266328</v>
      </c>
      <c r="AF277" t="s">
        <v>123</v>
      </c>
      <c r="AG277">
        <v>111367</v>
      </c>
      <c r="AH277" t="s">
        <v>63</v>
      </c>
      <c r="AJ277" s="1" t="str">
        <f>VLOOKUP(Custos[[#This Row],[ds_placa]],Consultas!B:C,2,0)</f>
        <v>Cavalo</v>
      </c>
      <c r="AK277" t="str">
        <f>PROPER(TEXT(Custos[[#This Row],[dt_documento]],"MMMM"))</f>
        <v>Fevereiro</v>
      </c>
      <c r="AL277" t="str">
        <f>TEXT(Custos[[#This Row],[dt_documento]],"AAAA")</f>
        <v>2025</v>
      </c>
    </row>
    <row r="278" spans="1:38" x14ac:dyDescent="0.25">
      <c r="A278">
        <v>1026</v>
      </c>
      <c r="B278" t="s">
        <v>110</v>
      </c>
      <c r="C278">
        <v>429</v>
      </c>
      <c r="D278" t="s">
        <v>119</v>
      </c>
      <c r="E278" t="s">
        <v>120</v>
      </c>
      <c r="F278">
        <v>2012</v>
      </c>
      <c r="G278">
        <v>100050</v>
      </c>
      <c r="H278">
        <v>1437795</v>
      </c>
      <c r="I278">
        <v>32</v>
      </c>
      <c r="J278" t="s">
        <v>37</v>
      </c>
      <c r="K278">
        <v>5</v>
      </c>
      <c r="L278" t="s">
        <v>38</v>
      </c>
      <c r="M278">
        <v>1</v>
      </c>
      <c r="N278" t="s">
        <v>58</v>
      </c>
      <c r="O278" s="14">
        <v>45688</v>
      </c>
      <c r="P278" t="s">
        <v>48</v>
      </c>
      <c r="Q278" t="s">
        <v>650</v>
      </c>
      <c r="R278">
        <v>835817</v>
      </c>
      <c r="S278">
        <v>100050</v>
      </c>
      <c r="T278" t="s">
        <v>42</v>
      </c>
      <c r="U278">
        <v>308.89999999999998</v>
      </c>
      <c r="V278" t="s">
        <v>61</v>
      </c>
      <c r="W278">
        <v>1813.23</v>
      </c>
      <c r="X278">
        <v>5.87</v>
      </c>
      <c r="Y278">
        <v>1813.23</v>
      </c>
      <c r="Z278">
        <v>25000</v>
      </c>
      <c r="AA278">
        <v>0</v>
      </c>
      <c r="AB278">
        <v>15</v>
      </c>
      <c r="AC278">
        <v>60</v>
      </c>
      <c r="AD278">
        <v>94.03</v>
      </c>
      <c r="AE278">
        <v>266328</v>
      </c>
      <c r="AF278" t="s">
        <v>123</v>
      </c>
      <c r="AG278">
        <v>207410</v>
      </c>
      <c r="AH278" t="s">
        <v>65</v>
      </c>
      <c r="AJ278" s="1" t="str">
        <f>VLOOKUP(Custos[[#This Row],[ds_placa]],Consultas!B:C,2,0)</f>
        <v>Cavalo</v>
      </c>
      <c r="AK278" t="str">
        <f>PROPER(TEXT(Custos[[#This Row],[dt_documento]],"MMMM"))</f>
        <v>Janeiro</v>
      </c>
      <c r="AL278" t="str">
        <f>TEXT(Custos[[#This Row],[dt_documento]],"AAAA")</f>
        <v>2025</v>
      </c>
    </row>
    <row r="279" spans="1:38" x14ac:dyDescent="0.25">
      <c r="A279">
        <v>1026</v>
      </c>
      <c r="B279" t="s">
        <v>110</v>
      </c>
      <c r="C279">
        <v>429</v>
      </c>
      <c r="D279" t="s">
        <v>119</v>
      </c>
      <c r="E279" t="s">
        <v>120</v>
      </c>
      <c r="F279">
        <v>2012</v>
      </c>
      <c r="G279">
        <v>100050</v>
      </c>
      <c r="H279">
        <v>1437816</v>
      </c>
      <c r="I279">
        <v>32</v>
      </c>
      <c r="J279" t="s">
        <v>37</v>
      </c>
      <c r="K279">
        <v>5</v>
      </c>
      <c r="L279" t="s">
        <v>38</v>
      </c>
      <c r="M279">
        <v>1</v>
      </c>
      <c r="N279" t="s">
        <v>58</v>
      </c>
      <c r="O279" s="14">
        <v>45692</v>
      </c>
      <c r="P279" t="s">
        <v>59</v>
      </c>
      <c r="Q279" t="s">
        <v>651</v>
      </c>
      <c r="R279">
        <v>836401</v>
      </c>
      <c r="S279">
        <v>100050</v>
      </c>
      <c r="T279" t="s">
        <v>42</v>
      </c>
      <c r="U279">
        <v>23</v>
      </c>
      <c r="V279" t="s">
        <v>122</v>
      </c>
      <c r="W279">
        <v>84.88</v>
      </c>
      <c r="X279">
        <v>3.69</v>
      </c>
      <c r="Y279">
        <v>84.88</v>
      </c>
      <c r="Z279">
        <v>25000</v>
      </c>
      <c r="AA279">
        <v>0</v>
      </c>
      <c r="AB279">
        <v>15</v>
      </c>
      <c r="AC279">
        <v>60</v>
      </c>
      <c r="AD279">
        <v>94.03</v>
      </c>
      <c r="AE279">
        <v>266328</v>
      </c>
      <c r="AF279" t="s">
        <v>123</v>
      </c>
      <c r="AG279">
        <v>111367</v>
      </c>
      <c r="AH279" t="s">
        <v>63</v>
      </c>
      <c r="AJ279" s="1" t="str">
        <f>VLOOKUP(Custos[[#This Row],[ds_placa]],Consultas!B:C,2,0)</f>
        <v>Cavalo</v>
      </c>
      <c r="AK279" t="str">
        <f>PROPER(TEXT(Custos[[#This Row],[dt_documento]],"MMMM"))</f>
        <v>Fevereiro</v>
      </c>
      <c r="AL279" t="str">
        <f>TEXT(Custos[[#This Row],[dt_documento]],"AAAA")</f>
        <v>2025</v>
      </c>
    </row>
    <row r="280" spans="1:38" x14ac:dyDescent="0.25">
      <c r="A280">
        <v>1026</v>
      </c>
      <c r="B280" t="s">
        <v>110</v>
      </c>
      <c r="C280">
        <v>429</v>
      </c>
      <c r="D280" t="s">
        <v>119</v>
      </c>
      <c r="E280" t="s">
        <v>120</v>
      </c>
      <c r="F280">
        <v>2012</v>
      </c>
      <c r="G280">
        <v>100050</v>
      </c>
      <c r="H280">
        <v>1437817</v>
      </c>
      <c r="I280">
        <v>32</v>
      </c>
      <c r="J280" t="s">
        <v>37</v>
      </c>
      <c r="K280">
        <v>5</v>
      </c>
      <c r="L280" t="s">
        <v>38</v>
      </c>
      <c r="M280">
        <v>1</v>
      </c>
      <c r="N280" t="s">
        <v>58</v>
      </c>
      <c r="O280" s="14">
        <v>45692</v>
      </c>
      <c r="P280" t="s">
        <v>59</v>
      </c>
      <c r="Q280" t="s">
        <v>652</v>
      </c>
      <c r="R280">
        <v>836401</v>
      </c>
      <c r="S280">
        <v>100050</v>
      </c>
      <c r="T280" t="s">
        <v>42</v>
      </c>
      <c r="U280">
        <v>188.29</v>
      </c>
      <c r="V280" t="s">
        <v>61</v>
      </c>
      <c r="W280">
        <v>1165.54</v>
      </c>
      <c r="X280">
        <v>6.19</v>
      </c>
      <c r="Y280">
        <v>1165.54</v>
      </c>
      <c r="Z280">
        <v>25000</v>
      </c>
      <c r="AA280">
        <v>0</v>
      </c>
      <c r="AB280">
        <v>15</v>
      </c>
      <c r="AC280">
        <v>60</v>
      </c>
      <c r="AD280">
        <v>94.03</v>
      </c>
      <c r="AE280">
        <v>266328</v>
      </c>
      <c r="AF280" t="s">
        <v>123</v>
      </c>
      <c r="AG280">
        <v>111367</v>
      </c>
      <c r="AH280" t="s">
        <v>63</v>
      </c>
      <c r="AJ280" s="1" t="str">
        <f>VLOOKUP(Custos[[#This Row],[ds_placa]],Consultas!B:C,2,0)</f>
        <v>Cavalo</v>
      </c>
      <c r="AK280" t="str">
        <f>PROPER(TEXT(Custos[[#This Row],[dt_documento]],"MMMM"))</f>
        <v>Fevereiro</v>
      </c>
      <c r="AL280" t="str">
        <f>TEXT(Custos[[#This Row],[dt_documento]],"AAAA")</f>
        <v>2025</v>
      </c>
    </row>
    <row r="281" spans="1:38" x14ac:dyDescent="0.25">
      <c r="A281">
        <v>1026</v>
      </c>
      <c r="B281" t="s">
        <v>110</v>
      </c>
      <c r="C281">
        <v>429</v>
      </c>
      <c r="D281" t="s">
        <v>119</v>
      </c>
      <c r="E281" t="s">
        <v>120</v>
      </c>
      <c r="F281">
        <v>2012</v>
      </c>
      <c r="G281">
        <v>100050</v>
      </c>
      <c r="H281">
        <v>1437871</v>
      </c>
      <c r="I281">
        <v>32</v>
      </c>
      <c r="J281" t="s">
        <v>37</v>
      </c>
      <c r="K281">
        <v>5</v>
      </c>
      <c r="L281" t="s">
        <v>38</v>
      </c>
      <c r="M281">
        <v>1</v>
      </c>
      <c r="N281" t="s">
        <v>58</v>
      </c>
      <c r="O281" s="14">
        <v>45693</v>
      </c>
      <c r="P281" t="s">
        <v>86</v>
      </c>
      <c r="Q281" t="s">
        <v>653</v>
      </c>
      <c r="R281">
        <v>837128</v>
      </c>
      <c r="S281">
        <v>100050</v>
      </c>
      <c r="T281" t="s">
        <v>42</v>
      </c>
      <c r="U281">
        <v>255.01</v>
      </c>
      <c r="V281" t="s">
        <v>61</v>
      </c>
      <c r="W281">
        <v>1578.53</v>
      </c>
      <c r="X281">
        <v>6.19</v>
      </c>
      <c r="Y281">
        <v>1578.53</v>
      </c>
      <c r="Z281">
        <v>25000</v>
      </c>
      <c r="AA281">
        <v>0</v>
      </c>
      <c r="AB281">
        <v>15</v>
      </c>
      <c r="AC281">
        <v>60</v>
      </c>
      <c r="AD281">
        <v>94.03</v>
      </c>
      <c r="AE281">
        <v>266328</v>
      </c>
      <c r="AF281" t="s">
        <v>123</v>
      </c>
      <c r="AG281">
        <v>111369</v>
      </c>
      <c r="AH281" t="s">
        <v>65</v>
      </c>
      <c r="AJ281" s="1" t="str">
        <f>VLOOKUP(Custos[[#This Row],[ds_placa]],Consultas!B:C,2,0)</f>
        <v>Cavalo</v>
      </c>
      <c r="AK281" t="str">
        <f>PROPER(TEXT(Custos[[#This Row],[dt_documento]],"MMMM"))</f>
        <v>Fevereiro</v>
      </c>
      <c r="AL281" t="str">
        <f>TEXT(Custos[[#This Row],[dt_documento]],"AAAA")</f>
        <v>2025</v>
      </c>
    </row>
    <row r="282" spans="1:38" x14ac:dyDescent="0.25">
      <c r="A282">
        <v>1026</v>
      </c>
      <c r="B282" t="s">
        <v>110</v>
      </c>
      <c r="C282">
        <v>429</v>
      </c>
      <c r="D282" t="s">
        <v>119</v>
      </c>
      <c r="E282" t="s">
        <v>120</v>
      </c>
      <c r="F282">
        <v>2012</v>
      </c>
      <c r="G282">
        <v>100050</v>
      </c>
      <c r="H282">
        <v>1437906</v>
      </c>
      <c r="I282">
        <v>32</v>
      </c>
      <c r="J282" t="s">
        <v>37</v>
      </c>
      <c r="K282">
        <v>5</v>
      </c>
      <c r="L282" t="s">
        <v>38</v>
      </c>
      <c r="M282">
        <v>1</v>
      </c>
      <c r="N282" t="s">
        <v>58</v>
      </c>
      <c r="O282" s="14">
        <v>45695</v>
      </c>
      <c r="P282" t="s">
        <v>48</v>
      </c>
      <c r="Q282" t="s">
        <v>654</v>
      </c>
      <c r="R282">
        <v>837779</v>
      </c>
      <c r="S282">
        <v>100050</v>
      </c>
      <c r="T282" t="s">
        <v>42</v>
      </c>
      <c r="U282">
        <v>247.97</v>
      </c>
      <c r="V282" t="s">
        <v>61</v>
      </c>
      <c r="W282">
        <v>1534.93</v>
      </c>
      <c r="X282">
        <v>6.19</v>
      </c>
      <c r="Y282">
        <v>1534.93</v>
      </c>
      <c r="Z282">
        <v>25000</v>
      </c>
      <c r="AA282">
        <v>0</v>
      </c>
      <c r="AB282">
        <v>15</v>
      </c>
      <c r="AC282">
        <v>60</v>
      </c>
      <c r="AD282">
        <v>94.03</v>
      </c>
      <c r="AE282">
        <v>266328</v>
      </c>
      <c r="AF282" t="s">
        <v>123</v>
      </c>
      <c r="AG282">
        <v>237039</v>
      </c>
      <c r="AH282" t="s">
        <v>65</v>
      </c>
      <c r="AJ282" s="1" t="str">
        <f>VLOOKUP(Custos[[#This Row],[ds_placa]],Consultas!B:C,2,0)</f>
        <v>Cavalo</v>
      </c>
      <c r="AK282" t="str">
        <f>PROPER(TEXT(Custos[[#This Row],[dt_documento]],"MMMM"))</f>
        <v>Fevereiro</v>
      </c>
      <c r="AL282" t="str">
        <f>TEXT(Custos[[#This Row],[dt_documento]],"AAAA")</f>
        <v>2025</v>
      </c>
    </row>
    <row r="283" spans="1:38" x14ac:dyDescent="0.25">
      <c r="A283">
        <v>1026</v>
      </c>
      <c r="B283" t="s">
        <v>110</v>
      </c>
      <c r="C283">
        <v>429</v>
      </c>
      <c r="D283" t="s">
        <v>119</v>
      </c>
      <c r="E283" t="s">
        <v>120</v>
      </c>
      <c r="F283">
        <v>2012</v>
      </c>
      <c r="G283">
        <v>100050</v>
      </c>
      <c r="H283">
        <v>1437947</v>
      </c>
      <c r="I283">
        <v>32</v>
      </c>
      <c r="J283" t="s">
        <v>37</v>
      </c>
      <c r="K283">
        <v>5</v>
      </c>
      <c r="L283" t="s">
        <v>38</v>
      </c>
      <c r="M283">
        <v>1</v>
      </c>
      <c r="N283" t="s">
        <v>58</v>
      </c>
      <c r="O283" s="14">
        <v>45696</v>
      </c>
      <c r="P283" t="s">
        <v>66</v>
      </c>
      <c r="Q283" t="s">
        <v>655</v>
      </c>
      <c r="R283">
        <v>838420</v>
      </c>
      <c r="S283">
        <v>100050</v>
      </c>
      <c r="T283" t="s">
        <v>42</v>
      </c>
      <c r="U283">
        <v>33.44</v>
      </c>
      <c r="V283" t="s">
        <v>122</v>
      </c>
      <c r="W283">
        <v>113.36</v>
      </c>
      <c r="X283">
        <v>3.39</v>
      </c>
      <c r="Y283">
        <v>113.36</v>
      </c>
      <c r="Z283">
        <v>25000</v>
      </c>
      <c r="AA283">
        <v>0</v>
      </c>
      <c r="AB283">
        <v>15</v>
      </c>
      <c r="AC283">
        <v>60</v>
      </c>
      <c r="AD283">
        <v>94.03</v>
      </c>
      <c r="AE283">
        <v>266328</v>
      </c>
      <c r="AF283" t="s">
        <v>123</v>
      </c>
      <c r="AJ283" s="1" t="str">
        <f>VLOOKUP(Custos[[#This Row],[ds_placa]],Consultas!B:C,2,0)</f>
        <v>Cavalo</v>
      </c>
      <c r="AK283" t="str">
        <f>PROPER(TEXT(Custos[[#This Row],[dt_documento]],"MMMM"))</f>
        <v>Fevereiro</v>
      </c>
      <c r="AL283" t="str">
        <f>TEXT(Custos[[#This Row],[dt_documento]],"AAAA")</f>
        <v>2025</v>
      </c>
    </row>
    <row r="284" spans="1:38" x14ac:dyDescent="0.25">
      <c r="A284">
        <v>1026</v>
      </c>
      <c r="B284" t="s">
        <v>110</v>
      </c>
      <c r="C284">
        <v>429</v>
      </c>
      <c r="D284" t="s">
        <v>119</v>
      </c>
      <c r="E284" t="s">
        <v>120</v>
      </c>
      <c r="F284">
        <v>2012</v>
      </c>
      <c r="G284">
        <v>100050</v>
      </c>
      <c r="H284">
        <v>1437948</v>
      </c>
      <c r="I284">
        <v>32</v>
      </c>
      <c r="J284" t="s">
        <v>37</v>
      </c>
      <c r="K284">
        <v>5</v>
      </c>
      <c r="L284" t="s">
        <v>38</v>
      </c>
      <c r="M284">
        <v>1</v>
      </c>
      <c r="N284" t="s">
        <v>58</v>
      </c>
      <c r="O284" s="14">
        <v>45696</v>
      </c>
      <c r="P284" t="s">
        <v>66</v>
      </c>
      <c r="Q284" t="s">
        <v>656</v>
      </c>
      <c r="R284">
        <v>838420</v>
      </c>
      <c r="S284">
        <v>100050</v>
      </c>
      <c r="T284" t="s">
        <v>42</v>
      </c>
      <c r="U284">
        <v>259.32</v>
      </c>
      <c r="V284" t="s">
        <v>61</v>
      </c>
      <c r="W284">
        <v>1729.66</v>
      </c>
      <c r="X284">
        <v>6.67</v>
      </c>
      <c r="Y284">
        <v>1729.66</v>
      </c>
      <c r="Z284">
        <v>25000</v>
      </c>
      <c r="AA284">
        <v>0</v>
      </c>
      <c r="AB284">
        <v>15</v>
      </c>
      <c r="AC284">
        <v>60</v>
      </c>
      <c r="AD284">
        <v>94.03</v>
      </c>
      <c r="AE284">
        <v>266328</v>
      </c>
      <c r="AF284" t="s">
        <v>123</v>
      </c>
      <c r="AJ284" s="1" t="str">
        <f>VLOOKUP(Custos[[#This Row],[ds_placa]],Consultas!B:C,2,0)</f>
        <v>Cavalo</v>
      </c>
      <c r="AK284" t="str">
        <f>PROPER(TEXT(Custos[[#This Row],[dt_documento]],"MMMM"))</f>
        <v>Fevereiro</v>
      </c>
      <c r="AL284" t="str">
        <f>TEXT(Custos[[#This Row],[dt_documento]],"AAAA")</f>
        <v>2025</v>
      </c>
    </row>
    <row r="285" spans="1:38" x14ac:dyDescent="0.25">
      <c r="A285">
        <v>1026</v>
      </c>
      <c r="B285" t="s">
        <v>110</v>
      </c>
      <c r="C285">
        <v>429</v>
      </c>
      <c r="D285" t="s">
        <v>119</v>
      </c>
      <c r="E285" t="s">
        <v>120</v>
      </c>
      <c r="F285">
        <v>2012</v>
      </c>
      <c r="G285">
        <v>100050</v>
      </c>
      <c r="H285">
        <v>1438220</v>
      </c>
      <c r="I285">
        <v>32</v>
      </c>
      <c r="J285" t="s">
        <v>37</v>
      </c>
      <c r="K285">
        <v>5</v>
      </c>
      <c r="L285" t="s">
        <v>38</v>
      </c>
      <c r="M285">
        <v>1</v>
      </c>
      <c r="N285" t="s">
        <v>58</v>
      </c>
      <c r="O285" s="14">
        <v>45699</v>
      </c>
      <c r="P285" t="s">
        <v>59</v>
      </c>
      <c r="Q285" t="s">
        <v>657</v>
      </c>
      <c r="R285">
        <v>839097</v>
      </c>
      <c r="S285">
        <v>100050</v>
      </c>
      <c r="T285" t="s">
        <v>42</v>
      </c>
      <c r="U285">
        <v>240.03</v>
      </c>
      <c r="V285" t="s">
        <v>61</v>
      </c>
      <c r="W285">
        <v>1485.79</v>
      </c>
      <c r="X285">
        <v>6.19</v>
      </c>
      <c r="Y285">
        <v>1485.79</v>
      </c>
      <c r="Z285">
        <v>25000</v>
      </c>
      <c r="AA285">
        <v>0</v>
      </c>
      <c r="AB285">
        <v>15</v>
      </c>
      <c r="AC285">
        <v>60</v>
      </c>
      <c r="AD285">
        <v>94.03</v>
      </c>
      <c r="AE285">
        <v>266328</v>
      </c>
      <c r="AF285" t="s">
        <v>123</v>
      </c>
      <c r="AG285">
        <v>237039</v>
      </c>
      <c r="AH285" t="s">
        <v>65</v>
      </c>
      <c r="AJ285" s="1" t="str">
        <f>VLOOKUP(Custos[[#This Row],[ds_placa]],Consultas!B:C,2,0)</f>
        <v>Cavalo</v>
      </c>
      <c r="AK285" t="str">
        <f>PROPER(TEXT(Custos[[#This Row],[dt_documento]],"MMMM"))</f>
        <v>Fevereiro</v>
      </c>
      <c r="AL285" t="str">
        <f>TEXT(Custos[[#This Row],[dt_documento]],"AAAA")</f>
        <v>2025</v>
      </c>
    </row>
    <row r="286" spans="1:38" x14ac:dyDescent="0.25">
      <c r="A286">
        <v>1026</v>
      </c>
      <c r="B286" t="s">
        <v>110</v>
      </c>
      <c r="C286">
        <v>429</v>
      </c>
      <c r="D286" t="s">
        <v>119</v>
      </c>
      <c r="E286" t="s">
        <v>120</v>
      </c>
      <c r="F286">
        <v>2012</v>
      </c>
      <c r="G286">
        <v>100050</v>
      </c>
      <c r="H286">
        <v>1438260</v>
      </c>
      <c r="I286">
        <v>32</v>
      </c>
      <c r="J286" t="s">
        <v>37</v>
      </c>
      <c r="K286">
        <v>5</v>
      </c>
      <c r="L286" t="s">
        <v>38</v>
      </c>
      <c r="M286">
        <v>1</v>
      </c>
      <c r="N286" t="s">
        <v>58</v>
      </c>
      <c r="O286" s="14">
        <v>45701</v>
      </c>
      <c r="P286" t="s">
        <v>40</v>
      </c>
      <c r="Q286" t="s">
        <v>658</v>
      </c>
      <c r="R286">
        <v>839903</v>
      </c>
      <c r="S286">
        <v>100050</v>
      </c>
      <c r="T286" t="s">
        <v>42</v>
      </c>
      <c r="U286">
        <v>22.75</v>
      </c>
      <c r="V286" t="s">
        <v>122</v>
      </c>
      <c r="W286">
        <v>83.95</v>
      </c>
      <c r="X286">
        <v>3.69</v>
      </c>
      <c r="Y286">
        <v>83.95</v>
      </c>
      <c r="Z286">
        <v>25000</v>
      </c>
      <c r="AA286">
        <v>0</v>
      </c>
      <c r="AB286">
        <v>15</v>
      </c>
      <c r="AC286">
        <v>60</v>
      </c>
      <c r="AD286">
        <v>94.03</v>
      </c>
      <c r="AE286">
        <v>266328</v>
      </c>
      <c r="AF286" t="s">
        <v>123</v>
      </c>
      <c r="AG286">
        <v>338401</v>
      </c>
      <c r="AH286" t="s">
        <v>68</v>
      </c>
      <c r="AJ286" s="1" t="str">
        <f>VLOOKUP(Custos[[#This Row],[ds_placa]],Consultas!B:C,2,0)</f>
        <v>Cavalo</v>
      </c>
      <c r="AK286" t="str">
        <f>PROPER(TEXT(Custos[[#This Row],[dt_documento]],"MMMM"))</f>
        <v>Fevereiro</v>
      </c>
      <c r="AL286" t="str">
        <f>TEXT(Custos[[#This Row],[dt_documento]],"AAAA")</f>
        <v>2025</v>
      </c>
    </row>
    <row r="287" spans="1:38" x14ac:dyDescent="0.25">
      <c r="A287">
        <v>1026</v>
      </c>
      <c r="B287" t="s">
        <v>110</v>
      </c>
      <c r="C287">
        <v>429</v>
      </c>
      <c r="D287" t="s">
        <v>119</v>
      </c>
      <c r="E287" t="s">
        <v>120</v>
      </c>
      <c r="F287">
        <v>2012</v>
      </c>
      <c r="G287">
        <v>100050</v>
      </c>
      <c r="H287">
        <v>1438261</v>
      </c>
      <c r="I287">
        <v>32</v>
      </c>
      <c r="J287" t="s">
        <v>37</v>
      </c>
      <c r="K287">
        <v>5</v>
      </c>
      <c r="L287" t="s">
        <v>38</v>
      </c>
      <c r="M287">
        <v>1</v>
      </c>
      <c r="N287" t="s">
        <v>58</v>
      </c>
      <c r="O287" s="14">
        <v>45701</v>
      </c>
      <c r="P287" t="s">
        <v>40</v>
      </c>
      <c r="Q287" t="s">
        <v>659</v>
      </c>
      <c r="R287">
        <v>839903</v>
      </c>
      <c r="S287">
        <v>100050</v>
      </c>
      <c r="T287" t="s">
        <v>42</v>
      </c>
      <c r="U287">
        <v>275.67</v>
      </c>
      <c r="V287" t="s">
        <v>61</v>
      </c>
      <c r="W287">
        <v>1858.02</v>
      </c>
      <c r="X287">
        <v>6.74</v>
      </c>
      <c r="Y287">
        <v>1858.02</v>
      </c>
      <c r="Z287">
        <v>25000</v>
      </c>
      <c r="AA287">
        <v>0</v>
      </c>
      <c r="AB287">
        <v>15</v>
      </c>
      <c r="AC287">
        <v>60</v>
      </c>
      <c r="AD287">
        <v>94.03</v>
      </c>
      <c r="AE287">
        <v>266328</v>
      </c>
      <c r="AF287" t="s">
        <v>123</v>
      </c>
      <c r="AG287">
        <v>338401</v>
      </c>
      <c r="AH287" t="s">
        <v>68</v>
      </c>
      <c r="AJ287" s="1" t="str">
        <f>VLOOKUP(Custos[[#This Row],[ds_placa]],Consultas!B:C,2,0)</f>
        <v>Cavalo</v>
      </c>
      <c r="AK287" t="str">
        <f>PROPER(TEXT(Custos[[#This Row],[dt_documento]],"MMMM"))</f>
        <v>Fevereiro</v>
      </c>
      <c r="AL287" t="str">
        <f>TEXT(Custos[[#This Row],[dt_documento]],"AAAA")</f>
        <v>2025</v>
      </c>
    </row>
    <row r="288" spans="1:38" x14ac:dyDescent="0.25">
      <c r="A288">
        <v>1026</v>
      </c>
      <c r="B288" t="s">
        <v>110</v>
      </c>
      <c r="C288">
        <v>429</v>
      </c>
      <c r="D288" t="s">
        <v>119</v>
      </c>
      <c r="E288" t="s">
        <v>120</v>
      </c>
      <c r="F288">
        <v>2012</v>
      </c>
      <c r="G288">
        <v>100050</v>
      </c>
      <c r="H288">
        <v>1438325</v>
      </c>
      <c r="I288">
        <v>32</v>
      </c>
      <c r="J288" t="s">
        <v>37</v>
      </c>
      <c r="K288">
        <v>5</v>
      </c>
      <c r="L288" t="s">
        <v>38</v>
      </c>
      <c r="M288">
        <v>1</v>
      </c>
      <c r="N288" t="s">
        <v>58</v>
      </c>
      <c r="O288" s="14">
        <v>45704</v>
      </c>
      <c r="P288" t="s">
        <v>616</v>
      </c>
      <c r="Q288" t="s">
        <v>660</v>
      </c>
      <c r="R288">
        <v>840747</v>
      </c>
      <c r="S288">
        <v>100050</v>
      </c>
      <c r="T288" t="s">
        <v>42</v>
      </c>
      <c r="U288">
        <v>317.83</v>
      </c>
      <c r="V288" t="s">
        <v>61</v>
      </c>
      <c r="W288">
        <v>1967.36</v>
      </c>
      <c r="X288">
        <v>6.19</v>
      </c>
      <c r="Y288">
        <v>1967.36</v>
      </c>
      <c r="Z288">
        <v>25000</v>
      </c>
      <c r="AA288">
        <v>0</v>
      </c>
      <c r="AB288">
        <v>15</v>
      </c>
      <c r="AC288">
        <v>60</v>
      </c>
      <c r="AD288">
        <v>94.03</v>
      </c>
      <c r="AE288">
        <v>266328</v>
      </c>
      <c r="AF288" t="s">
        <v>123</v>
      </c>
      <c r="AG288">
        <v>193510</v>
      </c>
      <c r="AH288" t="s">
        <v>65</v>
      </c>
      <c r="AJ288" s="1" t="str">
        <f>VLOOKUP(Custos[[#This Row],[ds_placa]],Consultas!B:C,2,0)</f>
        <v>Cavalo</v>
      </c>
      <c r="AK288" t="str">
        <f>PROPER(TEXT(Custos[[#This Row],[dt_documento]],"MMMM"))</f>
        <v>Fevereiro</v>
      </c>
      <c r="AL288" t="str">
        <f>TEXT(Custos[[#This Row],[dt_documento]],"AAAA")</f>
        <v>2025</v>
      </c>
    </row>
    <row r="289" spans="1:38" x14ac:dyDescent="0.25">
      <c r="A289">
        <v>1026</v>
      </c>
      <c r="B289" t="s">
        <v>110</v>
      </c>
      <c r="C289">
        <v>429</v>
      </c>
      <c r="D289" t="s">
        <v>119</v>
      </c>
      <c r="E289" t="s">
        <v>120</v>
      </c>
      <c r="F289">
        <v>2012</v>
      </c>
      <c r="G289">
        <v>100050</v>
      </c>
      <c r="H289">
        <v>1438469</v>
      </c>
      <c r="I289">
        <v>32</v>
      </c>
      <c r="J289" t="s">
        <v>37</v>
      </c>
      <c r="K289">
        <v>5</v>
      </c>
      <c r="L289" t="s">
        <v>38</v>
      </c>
      <c r="M289">
        <v>1</v>
      </c>
      <c r="N289" t="s">
        <v>58</v>
      </c>
      <c r="O289" s="14">
        <v>45711</v>
      </c>
      <c r="P289" t="s">
        <v>616</v>
      </c>
      <c r="Q289" t="s">
        <v>661</v>
      </c>
      <c r="R289">
        <v>841422</v>
      </c>
      <c r="S289">
        <v>100050</v>
      </c>
      <c r="T289" t="s">
        <v>42</v>
      </c>
      <c r="U289">
        <v>265</v>
      </c>
      <c r="V289" t="s">
        <v>61</v>
      </c>
      <c r="W289">
        <v>1640.36</v>
      </c>
      <c r="X289">
        <v>6.19</v>
      </c>
      <c r="Y289">
        <v>1640.36</v>
      </c>
      <c r="Z289">
        <v>25000</v>
      </c>
      <c r="AA289">
        <v>0</v>
      </c>
      <c r="AB289">
        <v>15</v>
      </c>
      <c r="AC289">
        <v>60</v>
      </c>
      <c r="AD289">
        <v>94.03</v>
      </c>
      <c r="AE289">
        <v>266328</v>
      </c>
      <c r="AF289" t="s">
        <v>123</v>
      </c>
      <c r="AG289">
        <v>111369</v>
      </c>
      <c r="AH289" t="s">
        <v>65</v>
      </c>
      <c r="AJ289" s="1" t="str">
        <f>VLOOKUP(Custos[[#This Row],[ds_placa]],Consultas!B:C,2,0)</f>
        <v>Cavalo</v>
      </c>
      <c r="AK289" t="str">
        <f>PROPER(TEXT(Custos[[#This Row],[dt_documento]],"MMMM"))</f>
        <v>Fevereiro</v>
      </c>
      <c r="AL289" t="str">
        <f>TEXT(Custos[[#This Row],[dt_documento]],"AAAA")</f>
        <v>2025</v>
      </c>
    </row>
    <row r="290" spans="1:38" x14ac:dyDescent="0.25">
      <c r="A290">
        <v>1026</v>
      </c>
      <c r="B290" t="s">
        <v>110</v>
      </c>
      <c r="C290">
        <v>429</v>
      </c>
      <c r="D290" t="s">
        <v>119</v>
      </c>
      <c r="E290" t="s">
        <v>120</v>
      </c>
      <c r="F290">
        <v>2012</v>
      </c>
      <c r="G290">
        <v>100050</v>
      </c>
      <c r="H290">
        <v>1441649</v>
      </c>
      <c r="I290">
        <v>32</v>
      </c>
      <c r="J290" t="s">
        <v>37</v>
      </c>
      <c r="K290">
        <v>5</v>
      </c>
      <c r="L290" t="s">
        <v>38</v>
      </c>
      <c r="M290">
        <v>1</v>
      </c>
      <c r="N290" t="s">
        <v>58</v>
      </c>
      <c r="O290" s="14">
        <v>45717</v>
      </c>
      <c r="P290" t="s">
        <v>59</v>
      </c>
      <c r="Q290" t="s">
        <v>662</v>
      </c>
      <c r="R290">
        <v>842598</v>
      </c>
      <c r="S290">
        <v>100050</v>
      </c>
      <c r="T290" t="s">
        <v>42</v>
      </c>
      <c r="U290">
        <v>186.6</v>
      </c>
      <c r="V290" t="s">
        <v>61</v>
      </c>
      <c r="W290">
        <v>1155.06</v>
      </c>
      <c r="X290">
        <v>6.19</v>
      </c>
      <c r="Y290">
        <v>1155.06</v>
      </c>
      <c r="Z290">
        <v>25000</v>
      </c>
      <c r="AA290">
        <v>0</v>
      </c>
      <c r="AB290">
        <v>15</v>
      </c>
      <c r="AC290">
        <v>60</v>
      </c>
      <c r="AD290">
        <v>94.03</v>
      </c>
      <c r="AE290">
        <v>266328</v>
      </c>
      <c r="AF290" t="s">
        <v>123</v>
      </c>
      <c r="AG290">
        <v>111366</v>
      </c>
      <c r="AH290" t="s">
        <v>63</v>
      </c>
      <c r="AJ290" s="1" t="str">
        <f>VLOOKUP(Custos[[#This Row],[ds_placa]],Consultas!B:C,2,0)</f>
        <v>Cavalo</v>
      </c>
      <c r="AK290" t="str">
        <f>PROPER(TEXT(Custos[[#This Row],[dt_documento]],"MMMM"))</f>
        <v>Março</v>
      </c>
      <c r="AL290" t="str">
        <f>TEXT(Custos[[#This Row],[dt_documento]],"AAAA")</f>
        <v>2025</v>
      </c>
    </row>
    <row r="291" spans="1:38" x14ac:dyDescent="0.25">
      <c r="A291">
        <v>1026</v>
      </c>
      <c r="B291" t="s">
        <v>110</v>
      </c>
      <c r="C291">
        <v>429</v>
      </c>
      <c r="D291" t="s">
        <v>119</v>
      </c>
      <c r="E291" t="s">
        <v>120</v>
      </c>
      <c r="F291">
        <v>2012</v>
      </c>
      <c r="G291">
        <v>100050</v>
      </c>
      <c r="H291">
        <v>1441650</v>
      </c>
      <c r="I291">
        <v>32</v>
      </c>
      <c r="J291" t="s">
        <v>37</v>
      </c>
      <c r="K291">
        <v>5</v>
      </c>
      <c r="L291" t="s">
        <v>38</v>
      </c>
      <c r="M291">
        <v>1</v>
      </c>
      <c r="N291" t="s">
        <v>58</v>
      </c>
      <c r="O291" s="14">
        <v>45717</v>
      </c>
      <c r="P291" t="s">
        <v>59</v>
      </c>
      <c r="Q291" t="s">
        <v>663</v>
      </c>
      <c r="R291">
        <v>842018</v>
      </c>
      <c r="S291">
        <v>100050</v>
      </c>
      <c r="T291" t="s">
        <v>42</v>
      </c>
      <c r="U291">
        <v>210.35</v>
      </c>
      <c r="V291" t="s">
        <v>61</v>
      </c>
      <c r="W291">
        <v>1302.08</v>
      </c>
      <c r="X291">
        <v>6.19</v>
      </c>
      <c r="Y291">
        <v>1302.08</v>
      </c>
      <c r="Z291">
        <v>25000</v>
      </c>
      <c r="AA291">
        <v>0</v>
      </c>
      <c r="AB291">
        <v>15</v>
      </c>
      <c r="AC291">
        <v>60</v>
      </c>
      <c r="AD291">
        <v>94.03</v>
      </c>
      <c r="AE291">
        <v>266328</v>
      </c>
      <c r="AF291" t="s">
        <v>123</v>
      </c>
      <c r="AG291">
        <v>111369</v>
      </c>
      <c r="AH291" t="s">
        <v>65</v>
      </c>
      <c r="AJ291" s="1" t="str">
        <f>VLOOKUP(Custos[[#This Row],[ds_placa]],Consultas!B:C,2,0)</f>
        <v>Cavalo</v>
      </c>
      <c r="AK291" t="str">
        <f>PROPER(TEXT(Custos[[#This Row],[dt_documento]],"MMMM"))</f>
        <v>Março</v>
      </c>
      <c r="AL291" t="str">
        <f>TEXT(Custos[[#This Row],[dt_documento]],"AAAA")</f>
        <v>2025</v>
      </c>
    </row>
    <row r="292" spans="1:38" x14ac:dyDescent="0.25">
      <c r="A292">
        <v>1026</v>
      </c>
      <c r="B292" t="s">
        <v>110</v>
      </c>
      <c r="C292">
        <v>429</v>
      </c>
      <c r="D292" t="s">
        <v>119</v>
      </c>
      <c r="E292" t="s">
        <v>120</v>
      </c>
      <c r="F292">
        <v>2012</v>
      </c>
      <c r="G292">
        <v>100050</v>
      </c>
      <c r="H292">
        <v>1441661</v>
      </c>
      <c r="I292">
        <v>32</v>
      </c>
      <c r="J292" t="s">
        <v>37</v>
      </c>
      <c r="K292">
        <v>5</v>
      </c>
      <c r="L292" t="s">
        <v>38</v>
      </c>
      <c r="M292">
        <v>1</v>
      </c>
      <c r="N292" t="s">
        <v>58</v>
      </c>
      <c r="O292" s="14">
        <v>45717</v>
      </c>
      <c r="P292" t="s">
        <v>86</v>
      </c>
      <c r="Q292" t="s">
        <v>664</v>
      </c>
      <c r="R292">
        <v>843316</v>
      </c>
      <c r="S292">
        <v>100050</v>
      </c>
      <c r="T292" t="s">
        <v>42</v>
      </c>
      <c r="U292">
        <v>300</v>
      </c>
      <c r="V292" t="s">
        <v>61</v>
      </c>
      <c r="W292">
        <v>2157</v>
      </c>
      <c r="X292">
        <v>7.19</v>
      </c>
      <c r="Y292">
        <v>2157</v>
      </c>
      <c r="Z292">
        <v>25000</v>
      </c>
      <c r="AA292">
        <v>0</v>
      </c>
      <c r="AB292">
        <v>15</v>
      </c>
      <c r="AC292">
        <v>60</v>
      </c>
      <c r="AD292">
        <v>94.03</v>
      </c>
      <c r="AE292">
        <v>266328</v>
      </c>
      <c r="AF292" t="s">
        <v>123</v>
      </c>
      <c r="AG292">
        <v>374804</v>
      </c>
      <c r="AH292" t="s">
        <v>68</v>
      </c>
      <c r="AJ292" s="1" t="str">
        <f>VLOOKUP(Custos[[#This Row],[ds_placa]],Consultas!B:C,2,0)</f>
        <v>Cavalo</v>
      </c>
      <c r="AK292" t="str">
        <f>PROPER(TEXT(Custos[[#This Row],[dt_documento]],"MMMM"))</f>
        <v>Março</v>
      </c>
      <c r="AL292" t="str">
        <f>TEXT(Custos[[#This Row],[dt_documento]],"AAAA")</f>
        <v>2025</v>
      </c>
    </row>
    <row r="293" spans="1:38" x14ac:dyDescent="0.25">
      <c r="A293">
        <v>1026</v>
      </c>
      <c r="B293" t="s">
        <v>110</v>
      </c>
      <c r="C293">
        <v>429</v>
      </c>
      <c r="D293" t="s">
        <v>119</v>
      </c>
      <c r="E293" t="s">
        <v>120</v>
      </c>
      <c r="F293">
        <v>2012</v>
      </c>
      <c r="G293">
        <v>100050</v>
      </c>
      <c r="H293">
        <v>1469093</v>
      </c>
      <c r="I293">
        <v>32</v>
      </c>
      <c r="J293" t="s">
        <v>37</v>
      </c>
      <c r="K293">
        <v>5</v>
      </c>
      <c r="L293" t="s">
        <v>38</v>
      </c>
      <c r="M293">
        <v>1</v>
      </c>
      <c r="N293" t="s">
        <v>58</v>
      </c>
      <c r="O293" s="14">
        <v>45778</v>
      </c>
      <c r="P293" t="s">
        <v>48</v>
      </c>
      <c r="Q293" t="s">
        <v>747</v>
      </c>
      <c r="R293">
        <v>843833</v>
      </c>
      <c r="S293">
        <v>100050</v>
      </c>
      <c r="T293" t="s">
        <v>42</v>
      </c>
      <c r="U293">
        <v>179.18</v>
      </c>
      <c r="V293" t="s">
        <v>61</v>
      </c>
      <c r="W293">
        <v>1109.0999999999999</v>
      </c>
      <c r="X293">
        <v>6.19</v>
      </c>
      <c r="Y293">
        <v>1109.0999999999999</v>
      </c>
      <c r="Z293">
        <v>25000</v>
      </c>
      <c r="AA293">
        <v>0</v>
      </c>
      <c r="AB293">
        <v>15</v>
      </c>
      <c r="AC293">
        <v>60</v>
      </c>
      <c r="AD293">
        <v>94.03</v>
      </c>
      <c r="AE293">
        <v>266328</v>
      </c>
      <c r="AF293" t="s">
        <v>123</v>
      </c>
      <c r="AG293">
        <v>111367</v>
      </c>
      <c r="AH293" t="s">
        <v>63</v>
      </c>
      <c r="AJ293" s="1" t="str">
        <f>VLOOKUP(Custos[[#This Row],[ds_placa]],Consultas!B:C,2,0)</f>
        <v>Cavalo</v>
      </c>
      <c r="AK293" t="str">
        <f>PROPER(TEXT(Custos[[#This Row],[dt_documento]],"MMMM"))</f>
        <v>Maio</v>
      </c>
      <c r="AL293" t="str">
        <f>TEXT(Custos[[#This Row],[dt_documento]],"AAAA")</f>
        <v>2025</v>
      </c>
    </row>
    <row r="294" spans="1:38" x14ac:dyDescent="0.25">
      <c r="A294">
        <v>1026</v>
      </c>
      <c r="B294" t="s">
        <v>110</v>
      </c>
      <c r="C294">
        <v>429</v>
      </c>
      <c r="D294" t="s">
        <v>119</v>
      </c>
      <c r="E294" t="s">
        <v>120</v>
      </c>
      <c r="F294">
        <v>2012</v>
      </c>
      <c r="G294">
        <v>100050</v>
      </c>
      <c r="H294">
        <v>1448970</v>
      </c>
      <c r="I294">
        <v>32</v>
      </c>
      <c r="J294" t="s">
        <v>37</v>
      </c>
      <c r="K294">
        <v>5</v>
      </c>
      <c r="L294" t="s">
        <v>38</v>
      </c>
      <c r="M294">
        <v>1</v>
      </c>
      <c r="N294" t="s">
        <v>58</v>
      </c>
      <c r="O294" s="14">
        <v>45735</v>
      </c>
      <c r="P294" t="s">
        <v>86</v>
      </c>
      <c r="Q294" t="s">
        <v>121</v>
      </c>
      <c r="R294">
        <v>844404</v>
      </c>
      <c r="S294">
        <v>100050</v>
      </c>
      <c r="T294" t="s">
        <v>42</v>
      </c>
      <c r="U294">
        <v>14.69</v>
      </c>
      <c r="V294" t="s">
        <v>122</v>
      </c>
      <c r="W294">
        <v>54.19</v>
      </c>
      <c r="X294">
        <v>3.6890000000000001</v>
      </c>
      <c r="Y294">
        <v>54.19</v>
      </c>
      <c r="Z294">
        <v>25000</v>
      </c>
      <c r="AA294">
        <v>0</v>
      </c>
      <c r="AB294">
        <v>15</v>
      </c>
      <c r="AC294">
        <v>60</v>
      </c>
      <c r="AD294">
        <v>94.03</v>
      </c>
      <c r="AE294">
        <v>266328</v>
      </c>
      <c r="AF294" t="s">
        <v>123</v>
      </c>
      <c r="AG294">
        <v>111367</v>
      </c>
      <c r="AH294" t="s">
        <v>63</v>
      </c>
      <c r="AJ294" s="1" t="str">
        <f>VLOOKUP(Custos[[#This Row],[ds_placa]],Consultas!B:C,2,0)</f>
        <v>Cavalo</v>
      </c>
      <c r="AK294" t="str">
        <f>PROPER(TEXT(Custos[[#This Row],[dt_documento]],"MMMM"))</f>
        <v>Março</v>
      </c>
      <c r="AL294" t="str">
        <f>TEXT(Custos[[#This Row],[dt_documento]],"AAAA")</f>
        <v>2025</v>
      </c>
    </row>
    <row r="295" spans="1:38" x14ac:dyDescent="0.25">
      <c r="A295">
        <v>1026</v>
      </c>
      <c r="B295" t="s">
        <v>110</v>
      </c>
      <c r="C295">
        <v>429</v>
      </c>
      <c r="D295" t="s">
        <v>119</v>
      </c>
      <c r="E295" t="s">
        <v>120</v>
      </c>
      <c r="F295">
        <v>2012</v>
      </c>
      <c r="G295">
        <v>100050</v>
      </c>
      <c r="H295">
        <v>1448971</v>
      </c>
      <c r="I295">
        <v>32</v>
      </c>
      <c r="J295" t="s">
        <v>37</v>
      </c>
      <c r="K295">
        <v>5</v>
      </c>
      <c r="L295" t="s">
        <v>38</v>
      </c>
      <c r="M295">
        <v>1</v>
      </c>
      <c r="N295" t="s">
        <v>58</v>
      </c>
      <c r="O295" s="14">
        <v>45735</v>
      </c>
      <c r="P295" t="s">
        <v>86</v>
      </c>
      <c r="Q295" t="s">
        <v>124</v>
      </c>
      <c r="R295">
        <v>844404</v>
      </c>
      <c r="S295">
        <v>100050</v>
      </c>
      <c r="T295" t="s">
        <v>42</v>
      </c>
      <c r="U295">
        <v>218.16</v>
      </c>
      <c r="V295" t="s">
        <v>61</v>
      </c>
      <c r="W295">
        <v>1350.4</v>
      </c>
      <c r="X295">
        <v>6.19</v>
      </c>
      <c r="Y295">
        <v>1350.4</v>
      </c>
      <c r="Z295">
        <v>25000</v>
      </c>
      <c r="AA295">
        <v>0</v>
      </c>
      <c r="AB295">
        <v>15</v>
      </c>
      <c r="AC295">
        <v>60</v>
      </c>
      <c r="AD295">
        <v>94.03</v>
      </c>
      <c r="AE295">
        <v>266328</v>
      </c>
      <c r="AF295" t="s">
        <v>123</v>
      </c>
      <c r="AG295">
        <v>111367</v>
      </c>
      <c r="AH295" t="s">
        <v>63</v>
      </c>
      <c r="AJ295" s="1" t="str">
        <f>VLOOKUP(Custos[[#This Row],[ds_placa]],Consultas!B:C,2,0)</f>
        <v>Cavalo</v>
      </c>
      <c r="AK295" t="str">
        <f>PROPER(TEXT(Custos[[#This Row],[dt_documento]],"MMMM"))</f>
        <v>Março</v>
      </c>
      <c r="AL295" t="str">
        <f>TEXT(Custos[[#This Row],[dt_documento]],"AAAA")</f>
        <v>2025</v>
      </c>
    </row>
    <row r="296" spans="1:38" x14ac:dyDescent="0.25">
      <c r="A296">
        <v>1026</v>
      </c>
      <c r="B296" t="s">
        <v>110</v>
      </c>
      <c r="C296">
        <v>429</v>
      </c>
      <c r="D296" t="s">
        <v>119</v>
      </c>
      <c r="E296" t="s">
        <v>120</v>
      </c>
      <c r="F296">
        <v>2012</v>
      </c>
      <c r="G296">
        <v>100050</v>
      </c>
      <c r="H296">
        <v>1448999</v>
      </c>
      <c r="I296">
        <v>32</v>
      </c>
      <c r="J296" t="s">
        <v>37</v>
      </c>
      <c r="K296">
        <v>5</v>
      </c>
      <c r="L296" t="s">
        <v>38</v>
      </c>
      <c r="M296">
        <v>1</v>
      </c>
      <c r="N296" t="s">
        <v>58</v>
      </c>
      <c r="O296" s="14">
        <v>45736</v>
      </c>
      <c r="P296" t="s">
        <v>40</v>
      </c>
      <c r="Q296" t="s">
        <v>125</v>
      </c>
      <c r="R296">
        <v>845666</v>
      </c>
      <c r="S296">
        <v>100050</v>
      </c>
      <c r="T296" t="s">
        <v>42</v>
      </c>
      <c r="U296">
        <v>275.99</v>
      </c>
      <c r="V296" t="s">
        <v>61</v>
      </c>
      <c r="W296">
        <v>1708.38</v>
      </c>
      <c r="X296">
        <v>6.19</v>
      </c>
      <c r="Y296">
        <v>1708.38</v>
      </c>
      <c r="Z296">
        <v>25000</v>
      </c>
      <c r="AA296">
        <v>0</v>
      </c>
      <c r="AB296">
        <v>15</v>
      </c>
      <c r="AC296">
        <v>60</v>
      </c>
      <c r="AD296">
        <v>94.03</v>
      </c>
      <c r="AE296">
        <v>266328</v>
      </c>
      <c r="AF296" t="s">
        <v>123</v>
      </c>
      <c r="AG296">
        <v>111366</v>
      </c>
      <c r="AH296" t="s">
        <v>63</v>
      </c>
      <c r="AJ296" s="1" t="str">
        <f>VLOOKUP(Custos[[#This Row],[ds_placa]],Consultas!B:C,2,0)</f>
        <v>Cavalo</v>
      </c>
      <c r="AK296" t="str">
        <f>PROPER(TEXT(Custos[[#This Row],[dt_documento]],"MMMM"))</f>
        <v>Março</v>
      </c>
      <c r="AL296" t="str">
        <f>TEXT(Custos[[#This Row],[dt_documento]],"AAAA")</f>
        <v>2025</v>
      </c>
    </row>
    <row r="297" spans="1:38" x14ac:dyDescent="0.25">
      <c r="A297">
        <v>1026</v>
      </c>
      <c r="B297" t="s">
        <v>110</v>
      </c>
      <c r="C297">
        <v>429</v>
      </c>
      <c r="D297" t="s">
        <v>119</v>
      </c>
      <c r="E297" t="s">
        <v>120</v>
      </c>
      <c r="F297">
        <v>2012</v>
      </c>
      <c r="G297">
        <v>100050</v>
      </c>
      <c r="H297">
        <v>1449000</v>
      </c>
      <c r="I297">
        <v>32</v>
      </c>
      <c r="J297" t="s">
        <v>37</v>
      </c>
      <c r="K297">
        <v>5</v>
      </c>
      <c r="L297" t="s">
        <v>38</v>
      </c>
      <c r="M297">
        <v>1</v>
      </c>
      <c r="N297" t="s">
        <v>58</v>
      </c>
      <c r="O297" s="14">
        <v>45736</v>
      </c>
      <c r="P297" t="s">
        <v>40</v>
      </c>
      <c r="Q297" t="s">
        <v>126</v>
      </c>
      <c r="R297">
        <v>844905</v>
      </c>
      <c r="S297">
        <v>100050</v>
      </c>
      <c r="T297" t="s">
        <v>42</v>
      </c>
      <c r="U297">
        <v>191.36</v>
      </c>
      <c r="V297" t="s">
        <v>61</v>
      </c>
      <c r="W297">
        <v>1184.52</v>
      </c>
      <c r="X297">
        <v>6.19</v>
      </c>
      <c r="Y297">
        <v>1184.52</v>
      </c>
      <c r="Z297">
        <v>25000</v>
      </c>
      <c r="AA297">
        <v>0</v>
      </c>
      <c r="AB297">
        <v>15</v>
      </c>
      <c r="AC297">
        <v>60</v>
      </c>
      <c r="AD297">
        <v>94.03</v>
      </c>
      <c r="AE297">
        <v>266328</v>
      </c>
      <c r="AF297" t="s">
        <v>123</v>
      </c>
      <c r="AG297">
        <v>111367</v>
      </c>
      <c r="AH297" t="s">
        <v>63</v>
      </c>
      <c r="AJ297" s="1" t="str">
        <f>VLOOKUP(Custos[[#This Row],[ds_placa]],Consultas!B:C,2,0)</f>
        <v>Cavalo</v>
      </c>
      <c r="AK297" t="str">
        <f>PROPER(TEXT(Custos[[#This Row],[dt_documento]],"MMMM"))</f>
        <v>Março</v>
      </c>
      <c r="AL297" t="str">
        <f>TEXT(Custos[[#This Row],[dt_documento]],"AAAA")</f>
        <v>2025</v>
      </c>
    </row>
    <row r="298" spans="1:38" x14ac:dyDescent="0.25">
      <c r="A298">
        <v>1026</v>
      </c>
      <c r="B298" t="s">
        <v>110</v>
      </c>
      <c r="C298">
        <v>429</v>
      </c>
      <c r="D298" t="s">
        <v>119</v>
      </c>
      <c r="E298" t="s">
        <v>120</v>
      </c>
      <c r="F298">
        <v>2012</v>
      </c>
      <c r="G298">
        <v>100050</v>
      </c>
      <c r="H298">
        <v>1449021</v>
      </c>
      <c r="I298">
        <v>32</v>
      </c>
      <c r="J298" t="s">
        <v>37</v>
      </c>
      <c r="K298">
        <v>5</v>
      </c>
      <c r="L298" t="s">
        <v>38</v>
      </c>
      <c r="M298">
        <v>1</v>
      </c>
      <c r="N298" t="s">
        <v>58</v>
      </c>
      <c r="O298" s="14">
        <v>45737</v>
      </c>
      <c r="P298" t="s">
        <v>48</v>
      </c>
      <c r="Q298" t="s">
        <v>127</v>
      </c>
      <c r="R298">
        <v>846218</v>
      </c>
      <c r="S298">
        <v>100050</v>
      </c>
      <c r="T298" t="s">
        <v>42</v>
      </c>
      <c r="U298">
        <v>203.71</v>
      </c>
      <c r="V298" t="s">
        <v>61</v>
      </c>
      <c r="W298">
        <v>1260.97</v>
      </c>
      <c r="X298">
        <v>6.19</v>
      </c>
      <c r="Y298">
        <v>1260.97</v>
      </c>
      <c r="Z298">
        <v>25000</v>
      </c>
      <c r="AA298">
        <v>0</v>
      </c>
      <c r="AB298">
        <v>15</v>
      </c>
      <c r="AC298">
        <v>60</v>
      </c>
      <c r="AD298">
        <v>94.03</v>
      </c>
      <c r="AE298">
        <v>266328</v>
      </c>
      <c r="AF298" t="s">
        <v>123</v>
      </c>
      <c r="AG298">
        <v>111366</v>
      </c>
      <c r="AH298" t="s">
        <v>63</v>
      </c>
      <c r="AJ298" s="1" t="str">
        <f>VLOOKUP(Custos[[#This Row],[ds_placa]],Consultas!B:C,2,0)</f>
        <v>Cavalo</v>
      </c>
      <c r="AK298" t="str">
        <f>PROPER(TEXT(Custos[[#This Row],[dt_documento]],"MMMM"))</f>
        <v>Março</v>
      </c>
      <c r="AL298" t="str">
        <f>TEXT(Custos[[#This Row],[dt_documento]],"AAAA")</f>
        <v>2025</v>
      </c>
    </row>
    <row r="299" spans="1:38" x14ac:dyDescent="0.25">
      <c r="A299">
        <v>1026</v>
      </c>
      <c r="B299" t="s">
        <v>110</v>
      </c>
      <c r="C299">
        <v>429</v>
      </c>
      <c r="D299" t="s">
        <v>119</v>
      </c>
      <c r="E299" t="s">
        <v>120</v>
      </c>
      <c r="F299">
        <v>2012</v>
      </c>
      <c r="G299">
        <v>100050</v>
      </c>
      <c r="H299">
        <v>1449071</v>
      </c>
      <c r="I299">
        <v>32</v>
      </c>
      <c r="J299" t="s">
        <v>37</v>
      </c>
      <c r="K299">
        <v>5</v>
      </c>
      <c r="L299" t="s">
        <v>38</v>
      </c>
      <c r="M299">
        <v>1</v>
      </c>
      <c r="N299" t="s">
        <v>58</v>
      </c>
      <c r="O299" s="14">
        <v>45740</v>
      </c>
      <c r="P299" t="s">
        <v>71</v>
      </c>
      <c r="Q299" t="s">
        <v>128</v>
      </c>
      <c r="R299">
        <v>846759</v>
      </c>
      <c r="S299">
        <v>100050</v>
      </c>
      <c r="T299" t="s">
        <v>42</v>
      </c>
      <c r="U299">
        <v>213.83</v>
      </c>
      <c r="V299" t="s">
        <v>61</v>
      </c>
      <c r="W299">
        <v>1306.5</v>
      </c>
      <c r="X299">
        <v>6.11</v>
      </c>
      <c r="Y299">
        <v>1306.5</v>
      </c>
      <c r="Z299">
        <v>25000</v>
      </c>
      <c r="AA299">
        <v>0</v>
      </c>
      <c r="AB299">
        <v>15</v>
      </c>
      <c r="AC299">
        <v>60</v>
      </c>
      <c r="AD299">
        <v>94.03</v>
      </c>
      <c r="AE299">
        <v>266328</v>
      </c>
      <c r="AF299" t="s">
        <v>123</v>
      </c>
      <c r="AG299">
        <v>293046</v>
      </c>
      <c r="AH299" t="s">
        <v>82</v>
      </c>
      <c r="AJ299" s="1" t="str">
        <f>VLOOKUP(Custos[[#This Row],[ds_placa]],Consultas!B:C,2,0)</f>
        <v>Cavalo</v>
      </c>
      <c r="AK299" t="str">
        <f>PROPER(TEXT(Custos[[#This Row],[dt_documento]],"MMMM"))</f>
        <v>Março</v>
      </c>
      <c r="AL299" t="str">
        <f>TEXT(Custos[[#This Row],[dt_documento]],"AAAA")</f>
        <v>2025</v>
      </c>
    </row>
    <row r="300" spans="1:38" x14ac:dyDescent="0.25">
      <c r="A300">
        <v>1026</v>
      </c>
      <c r="B300" t="s">
        <v>110</v>
      </c>
      <c r="C300">
        <v>429</v>
      </c>
      <c r="D300" t="s">
        <v>119</v>
      </c>
      <c r="E300" t="s">
        <v>120</v>
      </c>
      <c r="F300">
        <v>2012</v>
      </c>
      <c r="G300">
        <v>100050</v>
      </c>
      <c r="H300">
        <v>1470509</v>
      </c>
      <c r="I300">
        <v>32</v>
      </c>
      <c r="J300" t="s">
        <v>37</v>
      </c>
      <c r="K300">
        <v>5</v>
      </c>
      <c r="L300" t="s">
        <v>38</v>
      </c>
      <c r="M300">
        <v>1</v>
      </c>
      <c r="N300" t="s">
        <v>58</v>
      </c>
      <c r="O300" s="14">
        <v>45778</v>
      </c>
      <c r="P300" t="s">
        <v>71</v>
      </c>
      <c r="Q300" t="s">
        <v>748</v>
      </c>
      <c r="R300">
        <v>851330</v>
      </c>
      <c r="S300">
        <v>100050</v>
      </c>
      <c r="T300" t="s">
        <v>42</v>
      </c>
      <c r="U300">
        <v>1</v>
      </c>
      <c r="V300" t="s">
        <v>122</v>
      </c>
      <c r="W300">
        <v>119.9</v>
      </c>
      <c r="X300">
        <v>119.9</v>
      </c>
      <c r="Y300">
        <v>119.9</v>
      </c>
      <c r="Z300">
        <v>25000</v>
      </c>
      <c r="AA300">
        <v>0</v>
      </c>
      <c r="AB300">
        <v>15</v>
      </c>
      <c r="AC300">
        <v>60</v>
      </c>
      <c r="AD300">
        <v>94.03</v>
      </c>
      <c r="AE300">
        <v>266328</v>
      </c>
      <c r="AF300" t="s">
        <v>123</v>
      </c>
      <c r="AG300">
        <v>237039</v>
      </c>
      <c r="AH300" t="s">
        <v>65</v>
      </c>
      <c r="AJ300" s="1" t="str">
        <f>VLOOKUP(Custos[[#This Row],[ds_placa]],Consultas!B:C,2,0)</f>
        <v>Cavalo</v>
      </c>
      <c r="AK300" t="str">
        <f>PROPER(TEXT(Custos[[#This Row],[dt_documento]],"MMMM"))</f>
        <v>Maio</v>
      </c>
      <c r="AL300" t="str">
        <f>TEXT(Custos[[#This Row],[dt_documento]],"AAAA")</f>
        <v>2025</v>
      </c>
    </row>
    <row r="301" spans="1:38" x14ac:dyDescent="0.25">
      <c r="A301">
        <v>1026</v>
      </c>
      <c r="B301" t="s">
        <v>110</v>
      </c>
      <c r="C301">
        <v>429</v>
      </c>
      <c r="D301" t="s">
        <v>119</v>
      </c>
      <c r="E301" t="s">
        <v>120</v>
      </c>
      <c r="F301">
        <v>2012</v>
      </c>
      <c r="G301">
        <v>100050</v>
      </c>
      <c r="H301">
        <v>1470510</v>
      </c>
      <c r="I301">
        <v>32</v>
      </c>
      <c r="J301" t="s">
        <v>37</v>
      </c>
      <c r="K301">
        <v>5</v>
      </c>
      <c r="L301" t="s">
        <v>38</v>
      </c>
      <c r="M301">
        <v>1</v>
      </c>
      <c r="N301" t="s">
        <v>58</v>
      </c>
      <c r="O301" s="14">
        <v>45778</v>
      </c>
      <c r="P301" t="s">
        <v>71</v>
      </c>
      <c r="Q301" t="s">
        <v>749</v>
      </c>
      <c r="R301">
        <v>851330</v>
      </c>
      <c r="S301">
        <v>100050</v>
      </c>
      <c r="T301" t="s">
        <v>42</v>
      </c>
      <c r="U301">
        <v>291</v>
      </c>
      <c r="V301" t="s">
        <v>61</v>
      </c>
      <c r="W301">
        <v>1772.19</v>
      </c>
      <c r="X301">
        <v>6.09</v>
      </c>
      <c r="Y301">
        <v>1772.19</v>
      </c>
      <c r="Z301">
        <v>25000</v>
      </c>
      <c r="AA301">
        <v>0</v>
      </c>
      <c r="AB301">
        <v>15</v>
      </c>
      <c r="AC301">
        <v>60</v>
      </c>
      <c r="AD301">
        <v>94.03</v>
      </c>
      <c r="AE301">
        <v>266328</v>
      </c>
      <c r="AF301" t="s">
        <v>123</v>
      </c>
      <c r="AG301">
        <v>237039</v>
      </c>
      <c r="AH301" t="s">
        <v>65</v>
      </c>
      <c r="AJ301" s="1" t="str">
        <f>VLOOKUP(Custos[[#This Row],[ds_placa]],Consultas!B:C,2,0)</f>
        <v>Cavalo</v>
      </c>
      <c r="AK301" t="str">
        <f>PROPER(TEXT(Custos[[#This Row],[dt_documento]],"MMMM"))</f>
        <v>Maio</v>
      </c>
      <c r="AL301" t="str">
        <f>TEXT(Custos[[#This Row],[dt_documento]],"AAAA")</f>
        <v>2025</v>
      </c>
    </row>
    <row r="302" spans="1:38" x14ac:dyDescent="0.25">
      <c r="A302">
        <v>1026</v>
      </c>
      <c r="B302" t="s">
        <v>110</v>
      </c>
      <c r="C302">
        <v>429</v>
      </c>
      <c r="D302" t="s">
        <v>119</v>
      </c>
      <c r="E302" t="s">
        <v>120</v>
      </c>
      <c r="F302">
        <v>2012</v>
      </c>
      <c r="G302">
        <v>100050</v>
      </c>
      <c r="H302">
        <v>1470543</v>
      </c>
      <c r="I302">
        <v>32</v>
      </c>
      <c r="J302" t="s">
        <v>37</v>
      </c>
      <c r="K302">
        <v>5</v>
      </c>
      <c r="L302" t="s">
        <v>38</v>
      </c>
      <c r="M302">
        <v>1</v>
      </c>
      <c r="N302" t="s">
        <v>58</v>
      </c>
      <c r="O302" s="14">
        <v>45778</v>
      </c>
      <c r="P302" t="s">
        <v>86</v>
      </c>
      <c r="Q302" t="s">
        <v>750</v>
      </c>
      <c r="R302">
        <v>852128</v>
      </c>
      <c r="S302">
        <v>100050</v>
      </c>
      <c r="T302" t="s">
        <v>42</v>
      </c>
      <c r="U302">
        <v>26.21</v>
      </c>
      <c r="V302" t="s">
        <v>122</v>
      </c>
      <c r="W302">
        <v>96.71</v>
      </c>
      <c r="X302">
        <v>3.69</v>
      </c>
      <c r="Y302">
        <v>96.71</v>
      </c>
      <c r="Z302">
        <v>25000</v>
      </c>
      <c r="AA302">
        <v>0</v>
      </c>
      <c r="AB302">
        <v>15</v>
      </c>
      <c r="AC302">
        <v>60</v>
      </c>
      <c r="AD302">
        <v>94.03</v>
      </c>
      <c r="AE302">
        <v>266328</v>
      </c>
      <c r="AF302" t="s">
        <v>123</v>
      </c>
      <c r="AG302">
        <v>111366</v>
      </c>
      <c r="AH302" t="s">
        <v>63</v>
      </c>
      <c r="AJ302" s="1" t="str">
        <f>VLOOKUP(Custos[[#This Row],[ds_placa]],Consultas!B:C,2,0)</f>
        <v>Cavalo</v>
      </c>
      <c r="AK302" t="str">
        <f>PROPER(TEXT(Custos[[#This Row],[dt_documento]],"MMMM"))</f>
        <v>Maio</v>
      </c>
      <c r="AL302" t="str">
        <f>TEXT(Custos[[#This Row],[dt_documento]],"AAAA")</f>
        <v>2025</v>
      </c>
    </row>
    <row r="303" spans="1:38" x14ac:dyDescent="0.25">
      <c r="A303">
        <v>1026</v>
      </c>
      <c r="B303" t="s">
        <v>110</v>
      </c>
      <c r="C303">
        <v>429</v>
      </c>
      <c r="D303" t="s">
        <v>119</v>
      </c>
      <c r="E303" t="s">
        <v>120</v>
      </c>
      <c r="F303">
        <v>2012</v>
      </c>
      <c r="G303">
        <v>100050</v>
      </c>
      <c r="H303">
        <v>1470544</v>
      </c>
      <c r="I303">
        <v>32</v>
      </c>
      <c r="J303" t="s">
        <v>37</v>
      </c>
      <c r="K303">
        <v>5</v>
      </c>
      <c r="L303" t="s">
        <v>38</v>
      </c>
      <c r="M303">
        <v>1</v>
      </c>
      <c r="N303" t="s">
        <v>58</v>
      </c>
      <c r="O303" s="14">
        <v>45778</v>
      </c>
      <c r="P303" t="s">
        <v>86</v>
      </c>
      <c r="Q303" t="s">
        <v>751</v>
      </c>
      <c r="R303">
        <v>852128</v>
      </c>
      <c r="S303">
        <v>100050</v>
      </c>
      <c r="T303" t="s">
        <v>42</v>
      </c>
      <c r="U303">
        <v>305.58999999999997</v>
      </c>
      <c r="V303" t="s">
        <v>61</v>
      </c>
      <c r="W303">
        <v>1861.04</v>
      </c>
      <c r="X303">
        <v>6.09</v>
      </c>
      <c r="Y303">
        <v>1861.04</v>
      </c>
      <c r="Z303">
        <v>25000</v>
      </c>
      <c r="AA303">
        <v>0</v>
      </c>
      <c r="AB303">
        <v>15</v>
      </c>
      <c r="AC303">
        <v>60</v>
      </c>
      <c r="AD303">
        <v>94.03</v>
      </c>
      <c r="AE303">
        <v>266328</v>
      </c>
      <c r="AF303" t="s">
        <v>123</v>
      </c>
      <c r="AG303">
        <v>111366</v>
      </c>
      <c r="AH303" t="s">
        <v>63</v>
      </c>
      <c r="AJ303" s="1" t="str">
        <f>VLOOKUP(Custos[[#This Row],[ds_placa]],Consultas!B:C,2,0)</f>
        <v>Cavalo</v>
      </c>
      <c r="AK303" t="str">
        <f>PROPER(TEXT(Custos[[#This Row],[dt_documento]],"MMMM"))</f>
        <v>Maio</v>
      </c>
      <c r="AL303" t="str">
        <f>TEXT(Custos[[#This Row],[dt_documento]],"AAAA")</f>
        <v>2025</v>
      </c>
    </row>
    <row r="304" spans="1:38" x14ac:dyDescent="0.25">
      <c r="A304">
        <v>1026</v>
      </c>
      <c r="B304" t="s">
        <v>110</v>
      </c>
      <c r="C304">
        <v>429</v>
      </c>
      <c r="D304" t="s">
        <v>119</v>
      </c>
      <c r="E304" t="s">
        <v>120</v>
      </c>
      <c r="F304">
        <v>2012</v>
      </c>
      <c r="G304">
        <v>100050</v>
      </c>
      <c r="H304">
        <v>1470628</v>
      </c>
      <c r="I304">
        <v>32</v>
      </c>
      <c r="J304" t="s">
        <v>37</v>
      </c>
      <c r="K304">
        <v>5</v>
      </c>
      <c r="L304" t="s">
        <v>38</v>
      </c>
      <c r="M304">
        <v>1</v>
      </c>
      <c r="N304" t="s">
        <v>58</v>
      </c>
      <c r="O304" s="14">
        <v>45778</v>
      </c>
      <c r="P304" t="s">
        <v>59</v>
      </c>
      <c r="Q304" t="s">
        <v>752</v>
      </c>
      <c r="R304">
        <v>852685</v>
      </c>
      <c r="S304">
        <v>100050</v>
      </c>
      <c r="T304" t="s">
        <v>42</v>
      </c>
      <c r="U304">
        <v>216.63</v>
      </c>
      <c r="V304" t="s">
        <v>61</v>
      </c>
      <c r="W304">
        <v>1297.6300000000001</v>
      </c>
      <c r="X304">
        <v>5.99</v>
      </c>
      <c r="Y304">
        <v>1297.6300000000001</v>
      </c>
      <c r="Z304">
        <v>25000</v>
      </c>
      <c r="AA304">
        <v>0</v>
      </c>
      <c r="AB304">
        <v>15</v>
      </c>
      <c r="AC304">
        <v>60</v>
      </c>
      <c r="AD304">
        <v>94.03</v>
      </c>
      <c r="AE304">
        <v>266328</v>
      </c>
      <c r="AF304" t="s">
        <v>123</v>
      </c>
      <c r="AG304">
        <v>111369</v>
      </c>
      <c r="AH304" t="s">
        <v>65</v>
      </c>
      <c r="AJ304" s="1" t="str">
        <f>VLOOKUP(Custos[[#This Row],[ds_placa]],Consultas!B:C,2,0)</f>
        <v>Cavalo</v>
      </c>
      <c r="AK304" t="str">
        <f>PROPER(TEXT(Custos[[#This Row],[dt_documento]],"MMMM"))</f>
        <v>Maio</v>
      </c>
      <c r="AL304" t="str">
        <f>TEXT(Custos[[#This Row],[dt_documento]],"AAAA")</f>
        <v>2025</v>
      </c>
    </row>
    <row r="305" spans="1:38" x14ac:dyDescent="0.25">
      <c r="A305">
        <v>1026</v>
      </c>
      <c r="B305" t="s">
        <v>110</v>
      </c>
      <c r="C305">
        <v>429</v>
      </c>
      <c r="D305" t="s">
        <v>119</v>
      </c>
      <c r="E305" t="s">
        <v>120</v>
      </c>
      <c r="F305">
        <v>2012</v>
      </c>
      <c r="G305">
        <v>100050</v>
      </c>
      <c r="H305">
        <v>1470652</v>
      </c>
      <c r="I305">
        <v>32</v>
      </c>
      <c r="J305" t="s">
        <v>37</v>
      </c>
      <c r="K305">
        <v>5</v>
      </c>
      <c r="L305" t="s">
        <v>38</v>
      </c>
      <c r="M305">
        <v>1</v>
      </c>
      <c r="N305" t="s">
        <v>58</v>
      </c>
      <c r="O305" s="14">
        <v>45778</v>
      </c>
      <c r="P305" t="s">
        <v>86</v>
      </c>
      <c r="Q305" t="s">
        <v>753</v>
      </c>
      <c r="R305">
        <v>853280</v>
      </c>
      <c r="S305">
        <v>100050</v>
      </c>
      <c r="T305" t="s">
        <v>42</v>
      </c>
      <c r="U305">
        <v>20.170000000000002</v>
      </c>
      <c r="V305" t="s">
        <v>122</v>
      </c>
      <c r="W305">
        <v>74.39</v>
      </c>
      <c r="X305">
        <v>3.6880000000000002</v>
      </c>
      <c r="Y305">
        <v>74.39</v>
      </c>
      <c r="Z305">
        <v>25000</v>
      </c>
      <c r="AA305">
        <v>0</v>
      </c>
      <c r="AB305">
        <v>15</v>
      </c>
      <c r="AC305">
        <v>60</v>
      </c>
      <c r="AD305">
        <v>94.03</v>
      </c>
      <c r="AE305">
        <v>266328</v>
      </c>
      <c r="AF305" t="s">
        <v>123</v>
      </c>
      <c r="AG305">
        <v>111366</v>
      </c>
      <c r="AH305" t="s">
        <v>63</v>
      </c>
      <c r="AJ305" s="1" t="str">
        <f>VLOOKUP(Custos[[#This Row],[ds_placa]],Consultas!B:C,2,0)</f>
        <v>Cavalo</v>
      </c>
      <c r="AK305" t="str">
        <f>PROPER(TEXT(Custos[[#This Row],[dt_documento]],"MMMM"))</f>
        <v>Maio</v>
      </c>
      <c r="AL305" t="str">
        <f>TEXT(Custos[[#This Row],[dt_documento]],"AAAA")</f>
        <v>2025</v>
      </c>
    </row>
    <row r="306" spans="1:38" x14ac:dyDescent="0.25">
      <c r="A306">
        <v>1026</v>
      </c>
      <c r="B306" t="s">
        <v>110</v>
      </c>
      <c r="C306">
        <v>429</v>
      </c>
      <c r="D306" t="s">
        <v>119</v>
      </c>
      <c r="E306" t="s">
        <v>120</v>
      </c>
      <c r="F306">
        <v>2012</v>
      </c>
      <c r="G306">
        <v>100050</v>
      </c>
      <c r="H306">
        <v>1470653</v>
      </c>
      <c r="I306">
        <v>32</v>
      </c>
      <c r="J306" t="s">
        <v>37</v>
      </c>
      <c r="K306">
        <v>5</v>
      </c>
      <c r="L306" t="s">
        <v>38</v>
      </c>
      <c r="M306">
        <v>1</v>
      </c>
      <c r="N306" t="s">
        <v>58</v>
      </c>
      <c r="O306" s="14">
        <v>45778</v>
      </c>
      <c r="P306" t="s">
        <v>86</v>
      </c>
      <c r="Q306" t="s">
        <v>754</v>
      </c>
      <c r="R306">
        <v>853280</v>
      </c>
      <c r="S306">
        <v>100050</v>
      </c>
      <c r="T306" t="s">
        <v>42</v>
      </c>
      <c r="U306">
        <v>218.1</v>
      </c>
      <c r="V306" t="s">
        <v>61</v>
      </c>
      <c r="W306">
        <v>1306.3499999999999</v>
      </c>
      <c r="X306">
        <v>5.99</v>
      </c>
      <c r="Y306">
        <v>1306.3499999999999</v>
      </c>
      <c r="Z306">
        <v>25000</v>
      </c>
      <c r="AA306">
        <v>0</v>
      </c>
      <c r="AB306">
        <v>15</v>
      </c>
      <c r="AC306">
        <v>60</v>
      </c>
      <c r="AD306">
        <v>94.03</v>
      </c>
      <c r="AE306">
        <v>266328</v>
      </c>
      <c r="AF306" t="s">
        <v>123</v>
      </c>
      <c r="AG306">
        <v>111366</v>
      </c>
      <c r="AH306" t="s">
        <v>63</v>
      </c>
      <c r="AJ306" s="1" t="str">
        <f>VLOOKUP(Custos[[#This Row],[ds_placa]],Consultas!B:C,2,0)</f>
        <v>Cavalo</v>
      </c>
      <c r="AK306" t="str">
        <f>PROPER(TEXT(Custos[[#This Row],[dt_documento]],"MMMM"))</f>
        <v>Maio</v>
      </c>
      <c r="AL306" t="str">
        <f>TEXT(Custos[[#This Row],[dt_documento]],"AAAA")</f>
        <v>2025</v>
      </c>
    </row>
    <row r="307" spans="1:38" x14ac:dyDescent="0.25">
      <c r="A307">
        <v>1026</v>
      </c>
      <c r="B307" t="s">
        <v>110</v>
      </c>
      <c r="C307">
        <v>429</v>
      </c>
      <c r="D307" t="s">
        <v>119</v>
      </c>
      <c r="E307" t="s">
        <v>120</v>
      </c>
      <c r="F307">
        <v>2012</v>
      </c>
      <c r="G307">
        <v>100050</v>
      </c>
      <c r="H307">
        <v>1471377</v>
      </c>
      <c r="I307">
        <v>32</v>
      </c>
      <c r="J307" t="s">
        <v>37</v>
      </c>
      <c r="K307">
        <v>5</v>
      </c>
      <c r="L307" t="s">
        <v>38</v>
      </c>
      <c r="M307">
        <v>1</v>
      </c>
      <c r="N307" t="s">
        <v>58</v>
      </c>
      <c r="O307" s="14">
        <v>45778</v>
      </c>
      <c r="P307" t="s">
        <v>48</v>
      </c>
      <c r="Q307" t="s">
        <v>755</v>
      </c>
      <c r="R307">
        <v>853980</v>
      </c>
      <c r="S307">
        <v>100050</v>
      </c>
      <c r="T307" t="s">
        <v>42</v>
      </c>
      <c r="U307">
        <v>310.39999999999998</v>
      </c>
      <c r="V307" t="s">
        <v>61</v>
      </c>
      <c r="W307">
        <v>2036.21</v>
      </c>
      <c r="X307">
        <v>6.56</v>
      </c>
      <c r="Y307">
        <v>2036.21</v>
      </c>
      <c r="Z307">
        <v>25000</v>
      </c>
      <c r="AA307">
        <v>0</v>
      </c>
      <c r="AB307">
        <v>15</v>
      </c>
      <c r="AC307">
        <v>60</v>
      </c>
      <c r="AD307">
        <v>94.03</v>
      </c>
      <c r="AE307">
        <v>266328</v>
      </c>
      <c r="AF307" t="s">
        <v>123</v>
      </c>
      <c r="AG307">
        <v>111367</v>
      </c>
      <c r="AH307" t="s">
        <v>63</v>
      </c>
      <c r="AJ307" s="1" t="str">
        <f>VLOOKUP(Custos[[#This Row],[ds_placa]],Consultas!B:C,2,0)</f>
        <v>Cavalo</v>
      </c>
      <c r="AK307" t="str">
        <f>PROPER(TEXT(Custos[[#This Row],[dt_documento]],"MMMM"))</f>
        <v>Maio</v>
      </c>
      <c r="AL307" t="str">
        <f>TEXT(Custos[[#This Row],[dt_documento]],"AAAA")</f>
        <v>2025</v>
      </c>
    </row>
    <row r="308" spans="1:38" x14ac:dyDescent="0.25">
      <c r="A308">
        <v>1026</v>
      </c>
      <c r="B308" t="s">
        <v>110</v>
      </c>
      <c r="C308">
        <v>429</v>
      </c>
      <c r="D308" t="s">
        <v>119</v>
      </c>
      <c r="E308" t="s">
        <v>120</v>
      </c>
      <c r="F308">
        <v>2012</v>
      </c>
      <c r="G308">
        <v>100050</v>
      </c>
      <c r="H308">
        <v>1471414</v>
      </c>
      <c r="I308">
        <v>32</v>
      </c>
      <c r="J308" t="s">
        <v>37</v>
      </c>
      <c r="K308">
        <v>5</v>
      </c>
      <c r="L308" t="s">
        <v>38</v>
      </c>
      <c r="M308">
        <v>1</v>
      </c>
      <c r="N308" t="s">
        <v>58</v>
      </c>
      <c r="O308" s="14">
        <v>45778</v>
      </c>
      <c r="P308" t="s">
        <v>71</v>
      </c>
      <c r="Q308" t="s">
        <v>756</v>
      </c>
      <c r="R308">
        <v>854580</v>
      </c>
      <c r="S308">
        <v>100050</v>
      </c>
      <c r="T308" t="s">
        <v>42</v>
      </c>
      <c r="U308">
        <v>216.04</v>
      </c>
      <c r="V308" t="s">
        <v>61</v>
      </c>
      <c r="W308">
        <v>1250.8699999999999</v>
      </c>
      <c r="X308">
        <v>5.79</v>
      </c>
      <c r="Y308">
        <v>1250.8699999999999</v>
      </c>
      <c r="Z308">
        <v>25000</v>
      </c>
      <c r="AA308">
        <v>0</v>
      </c>
      <c r="AB308">
        <v>15</v>
      </c>
      <c r="AC308">
        <v>60</v>
      </c>
      <c r="AD308">
        <v>94.03</v>
      </c>
      <c r="AE308">
        <v>266328</v>
      </c>
      <c r="AF308" t="s">
        <v>123</v>
      </c>
      <c r="AG308">
        <v>237039</v>
      </c>
      <c r="AH308" t="s">
        <v>65</v>
      </c>
      <c r="AJ308" s="1" t="str">
        <f>VLOOKUP(Custos[[#This Row],[ds_placa]],Consultas!B:C,2,0)</f>
        <v>Cavalo</v>
      </c>
      <c r="AK308" t="str">
        <f>PROPER(TEXT(Custos[[#This Row],[dt_documento]],"MMMM"))</f>
        <v>Maio</v>
      </c>
      <c r="AL308" t="str">
        <f>TEXT(Custos[[#This Row],[dt_documento]],"AAAA")</f>
        <v>2025</v>
      </c>
    </row>
    <row r="309" spans="1:38" x14ac:dyDescent="0.25">
      <c r="A309">
        <v>1026</v>
      </c>
      <c r="B309" t="s">
        <v>110</v>
      </c>
      <c r="C309">
        <v>429</v>
      </c>
      <c r="D309" t="s">
        <v>119</v>
      </c>
      <c r="E309" t="s">
        <v>120</v>
      </c>
      <c r="F309">
        <v>2012</v>
      </c>
      <c r="G309">
        <v>100050</v>
      </c>
      <c r="H309">
        <v>1471445</v>
      </c>
      <c r="I309">
        <v>32</v>
      </c>
      <c r="J309" t="s">
        <v>37</v>
      </c>
      <c r="K309">
        <v>5</v>
      </c>
      <c r="L309" t="s">
        <v>38</v>
      </c>
      <c r="M309">
        <v>1</v>
      </c>
      <c r="N309" t="s">
        <v>58</v>
      </c>
      <c r="O309" s="14">
        <v>45778</v>
      </c>
      <c r="P309" t="s">
        <v>59</v>
      </c>
      <c r="Q309" t="s">
        <v>757</v>
      </c>
      <c r="R309">
        <v>854957</v>
      </c>
      <c r="S309">
        <v>100050</v>
      </c>
      <c r="T309" t="s">
        <v>42</v>
      </c>
      <c r="U309">
        <v>31.96</v>
      </c>
      <c r="V309" t="s">
        <v>122</v>
      </c>
      <c r="W309">
        <v>117.93</v>
      </c>
      <c r="X309">
        <v>3.69</v>
      </c>
      <c r="Y309">
        <v>117.93</v>
      </c>
      <c r="Z309">
        <v>25000</v>
      </c>
      <c r="AA309">
        <v>0</v>
      </c>
      <c r="AB309">
        <v>15</v>
      </c>
      <c r="AC309">
        <v>60</v>
      </c>
      <c r="AD309">
        <v>94.03</v>
      </c>
      <c r="AE309">
        <v>266328</v>
      </c>
      <c r="AF309" t="s">
        <v>123</v>
      </c>
      <c r="AG309">
        <v>207410</v>
      </c>
      <c r="AH309" t="s">
        <v>65</v>
      </c>
      <c r="AJ309" s="1" t="str">
        <f>VLOOKUP(Custos[[#This Row],[ds_placa]],Consultas!B:C,2,0)</f>
        <v>Cavalo</v>
      </c>
      <c r="AK309" t="str">
        <f>PROPER(TEXT(Custos[[#This Row],[dt_documento]],"MMMM"))</f>
        <v>Maio</v>
      </c>
      <c r="AL309" t="str">
        <f>TEXT(Custos[[#This Row],[dt_documento]],"AAAA")</f>
        <v>2025</v>
      </c>
    </row>
    <row r="310" spans="1:38" x14ac:dyDescent="0.25">
      <c r="A310">
        <v>1026</v>
      </c>
      <c r="B310" t="s">
        <v>110</v>
      </c>
      <c r="C310">
        <v>429</v>
      </c>
      <c r="D310" t="s">
        <v>119</v>
      </c>
      <c r="E310" t="s">
        <v>120</v>
      </c>
      <c r="F310">
        <v>2012</v>
      </c>
      <c r="G310">
        <v>100050</v>
      </c>
      <c r="H310">
        <v>1471446</v>
      </c>
      <c r="I310">
        <v>32</v>
      </c>
      <c r="J310" t="s">
        <v>37</v>
      </c>
      <c r="K310">
        <v>5</v>
      </c>
      <c r="L310" t="s">
        <v>38</v>
      </c>
      <c r="M310">
        <v>1</v>
      </c>
      <c r="N310" t="s">
        <v>58</v>
      </c>
      <c r="O310" s="14">
        <v>45778</v>
      </c>
      <c r="P310" t="s">
        <v>59</v>
      </c>
      <c r="Q310" t="s">
        <v>758</v>
      </c>
      <c r="R310">
        <v>854957</v>
      </c>
      <c r="S310">
        <v>100050</v>
      </c>
      <c r="T310" t="s">
        <v>42</v>
      </c>
      <c r="U310">
        <v>152.94999999999999</v>
      </c>
      <c r="V310" t="s">
        <v>61</v>
      </c>
      <c r="W310">
        <v>885.56</v>
      </c>
      <c r="X310">
        <v>5.79</v>
      </c>
      <c r="Y310">
        <v>885.56</v>
      </c>
      <c r="Z310">
        <v>25000</v>
      </c>
      <c r="AA310">
        <v>0</v>
      </c>
      <c r="AB310">
        <v>15</v>
      </c>
      <c r="AC310">
        <v>60</v>
      </c>
      <c r="AD310">
        <v>94.03</v>
      </c>
      <c r="AE310">
        <v>266328</v>
      </c>
      <c r="AF310" t="s">
        <v>123</v>
      </c>
      <c r="AG310">
        <v>207410</v>
      </c>
      <c r="AH310" t="s">
        <v>65</v>
      </c>
      <c r="AJ310" s="1" t="str">
        <f>VLOOKUP(Custos[[#This Row],[ds_placa]],Consultas!B:C,2,0)</f>
        <v>Cavalo</v>
      </c>
      <c r="AK310" t="str">
        <f>PROPER(TEXT(Custos[[#This Row],[dt_documento]],"MMMM"))</f>
        <v>Maio</v>
      </c>
      <c r="AL310" t="str">
        <f>TEXT(Custos[[#This Row],[dt_documento]],"AAAA")</f>
        <v>2025</v>
      </c>
    </row>
    <row r="311" spans="1:38" x14ac:dyDescent="0.25">
      <c r="A311">
        <v>1026</v>
      </c>
      <c r="B311" t="s">
        <v>110</v>
      </c>
      <c r="C311">
        <v>429</v>
      </c>
      <c r="D311" t="s">
        <v>119</v>
      </c>
      <c r="E311" t="s">
        <v>120</v>
      </c>
      <c r="F311">
        <v>2012</v>
      </c>
      <c r="G311">
        <v>100050</v>
      </c>
      <c r="H311">
        <v>1471488</v>
      </c>
      <c r="I311">
        <v>32</v>
      </c>
      <c r="J311" t="s">
        <v>37</v>
      </c>
      <c r="K311">
        <v>5</v>
      </c>
      <c r="L311" t="s">
        <v>38</v>
      </c>
      <c r="M311">
        <v>1</v>
      </c>
      <c r="N311" t="s">
        <v>58</v>
      </c>
      <c r="O311" s="14">
        <v>45777</v>
      </c>
      <c r="P311" t="s">
        <v>86</v>
      </c>
      <c r="Q311" t="s">
        <v>759</v>
      </c>
      <c r="R311">
        <v>855326</v>
      </c>
      <c r="S311">
        <v>100050</v>
      </c>
      <c r="T311" t="s">
        <v>42</v>
      </c>
      <c r="U311">
        <v>123.97</v>
      </c>
      <c r="V311" t="s">
        <v>61</v>
      </c>
      <c r="W311">
        <v>717.76</v>
      </c>
      <c r="X311">
        <v>5.79</v>
      </c>
      <c r="Y311">
        <v>717.76</v>
      </c>
      <c r="Z311">
        <v>25000</v>
      </c>
      <c r="AA311">
        <v>0</v>
      </c>
      <c r="AB311">
        <v>15</v>
      </c>
      <c r="AC311">
        <v>60</v>
      </c>
      <c r="AD311">
        <v>94.03</v>
      </c>
      <c r="AE311">
        <v>266328</v>
      </c>
      <c r="AF311" t="s">
        <v>123</v>
      </c>
      <c r="AG311">
        <v>111367</v>
      </c>
      <c r="AH311" t="s">
        <v>63</v>
      </c>
      <c r="AJ311" s="1" t="str">
        <f>VLOOKUP(Custos[[#This Row],[ds_placa]],Consultas!B:C,2,0)</f>
        <v>Cavalo</v>
      </c>
      <c r="AK311" t="str">
        <f>PROPER(TEXT(Custos[[#This Row],[dt_documento]],"MMMM"))</f>
        <v>Abril</v>
      </c>
      <c r="AL311" t="str">
        <f>TEXT(Custos[[#This Row],[dt_documento]],"AAAA")</f>
        <v>2025</v>
      </c>
    </row>
    <row r="312" spans="1:38" x14ac:dyDescent="0.25">
      <c r="A312">
        <v>1026</v>
      </c>
      <c r="B312" t="s">
        <v>110</v>
      </c>
      <c r="C312">
        <v>429</v>
      </c>
      <c r="D312" t="s">
        <v>119</v>
      </c>
      <c r="E312" t="s">
        <v>120</v>
      </c>
      <c r="F312">
        <v>2012</v>
      </c>
      <c r="G312">
        <v>100050</v>
      </c>
      <c r="H312">
        <v>1471529</v>
      </c>
      <c r="I312">
        <v>32</v>
      </c>
      <c r="J312" t="s">
        <v>37</v>
      </c>
      <c r="K312">
        <v>5</v>
      </c>
      <c r="L312" t="s">
        <v>38</v>
      </c>
      <c r="M312">
        <v>1</v>
      </c>
      <c r="N312" t="s">
        <v>58</v>
      </c>
      <c r="O312" s="14">
        <v>45781</v>
      </c>
      <c r="P312" t="s">
        <v>616</v>
      </c>
      <c r="Q312" t="s">
        <v>760</v>
      </c>
      <c r="R312">
        <v>856116</v>
      </c>
      <c r="S312">
        <v>100050</v>
      </c>
      <c r="T312" t="s">
        <v>42</v>
      </c>
      <c r="U312">
        <v>284.8</v>
      </c>
      <c r="V312" t="s">
        <v>61</v>
      </c>
      <c r="W312">
        <v>1648.99</v>
      </c>
      <c r="X312">
        <v>5.79</v>
      </c>
      <c r="Y312">
        <v>1648.99</v>
      </c>
      <c r="Z312">
        <v>25000</v>
      </c>
      <c r="AA312">
        <v>0</v>
      </c>
      <c r="AB312">
        <v>15</v>
      </c>
      <c r="AC312">
        <v>60</v>
      </c>
      <c r="AD312">
        <v>94.03</v>
      </c>
      <c r="AE312">
        <v>266328</v>
      </c>
      <c r="AF312" t="s">
        <v>123</v>
      </c>
      <c r="AG312">
        <v>111367</v>
      </c>
      <c r="AH312" t="s">
        <v>63</v>
      </c>
      <c r="AJ312" s="1" t="str">
        <f>VLOOKUP(Custos[[#This Row],[ds_placa]],Consultas!B:C,2,0)</f>
        <v>Cavalo</v>
      </c>
      <c r="AK312" t="str">
        <f>PROPER(TEXT(Custos[[#This Row],[dt_documento]],"MMMM"))</f>
        <v>Maio</v>
      </c>
      <c r="AL312" t="str">
        <f>TEXT(Custos[[#This Row],[dt_documento]],"AAAA")</f>
        <v>2025</v>
      </c>
    </row>
    <row r="313" spans="1:38" x14ac:dyDescent="0.25">
      <c r="A313">
        <v>1026</v>
      </c>
      <c r="B313" t="s">
        <v>110</v>
      </c>
      <c r="C313">
        <v>429</v>
      </c>
      <c r="D313" t="s">
        <v>119</v>
      </c>
      <c r="E313" t="s">
        <v>120</v>
      </c>
      <c r="F313">
        <v>2012</v>
      </c>
      <c r="G313">
        <v>100050</v>
      </c>
      <c r="H313">
        <v>1471600</v>
      </c>
      <c r="I313">
        <v>32</v>
      </c>
      <c r="J313" t="s">
        <v>37</v>
      </c>
      <c r="K313">
        <v>5</v>
      </c>
      <c r="L313" t="s">
        <v>38</v>
      </c>
      <c r="M313">
        <v>1</v>
      </c>
      <c r="N313" t="s">
        <v>58</v>
      </c>
      <c r="O313" s="14">
        <v>45784</v>
      </c>
      <c r="P313" t="s">
        <v>86</v>
      </c>
      <c r="Q313" t="s">
        <v>761</v>
      </c>
      <c r="R313">
        <v>856855</v>
      </c>
      <c r="S313">
        <v>100050</v>
      </c>
      <c r="T313" t="s">
        <v>42</v>
      </c>
      <c r="U313">
        <v>26.94</v>
      </c>
      <c r="V313" t="s">
        <v>122</v>
      </c>
      <c r="W313">
        <v>99.41</v>
      </c>
      <c r="X313">
        <v>3.69</v>
      </c>
      <c r="Y313">
        <v>99.41</v>
      </c>
      <c r="Z313">
        <v>25000</v>
      </c>
      <c r="AA313">
        <v>0</v>
      </c>
      <c r="AB313">
        <v>15</v>
      </c>
      <c r="AC313">
        <v>60</v>
      </c>
      <c r="AD313">
        <v>94.03</v>
      </c>
      <c r="AE313">
        <v>266328</v>
      </c>
      <c r="AF313" t="s">
        <v>123</v>
      </c>
      <c r="AG313">
        <v>111367</v>
      </c>
      <c r="AH313" t="s">
        <v>63</v>
      </c>
      <c r="AJ313" s="1" t="str">
        <f>VLOOKUP(Custos[[#This Row],[ds_placa]],Consultas!B:C,2,0)</f>
        <v>Cavalo</v>
      </c>
      <c r="AK313" t="str">
        <f>PROPER(TEXT(Custos[[#This Row],[dt_documento]],"MMMM"))</f>
        <v>Maio</v>
      </c>
      <c r="AL313" t="str">
        <f>TEXT(Custos[[#This Row],[dt_documento]],"AAAA")</f>
        <v>2025</v>
      </c>
    </row>
    <row r="314" spans="1:38" x14ac:dyDescent="0.25">
      <c r="A314">
        <v>1026</v>
      </c>
      <c r="B314" t="s">
        <v>110</v>
      </c>
      <c r="C314">
        <v>429</v>
      </c>
      <c r="D314" t="s">
        <v>119</v>
      </c>
      <c r="E314" t="s">
        <v>120</v>
      </c>
      <c r="F314">
        <v>2012</v>
      </c>
      <c r="G314">
        <v>100050</v>
      </c>
      <c r="H314">
        <v>1471601</v>
      </c>
      <c r="I314">
        <v>32</v>
      </c>
      <c r="J314" t="s">
        <v>37</v>
      </c>
      <c r="K314">
        <v>5</v>
      </c>
      <c r="L314" t="s">
        <v>38</v>
      </c>
      <c r="M314">
        <v>1</v>
      </c>
      <c r="N314" t="s">
        <v>58</v>
      </c>
      <c r="O314" s="14">
        <v>45784</v>
      </c>
      <c r="P314" t="s">
        <v>86</v>
      </c>
      <c r="Q314" t="s">
        <v>762</v>
      </c>
      <c r="R314">
        <v>856855</v>
      </c>
      <c r="S314">
        <v>100050</v>
      </c>
      <c r="T314" t="s">
        <v>42</v>
      </c>
      <c r="U314">
        <v>274.01</v>
      </c>
      <c r="V314" t="s">
        <v>61</v>
      </c>
      <c r="W314">
        <v>1797.52</v>
      </c>
      <c r="X314">
        <v>6.56</v>
      </c>
      <c r="Y314">
        <v>1797.52</v>
      </c>
      <c r="Z314">
        <v>25000</v>
      </c>
      <c r="AA314">
        <v>0</v>
      </c>
      <c r="AB314">
        <v>15</v>
      </c>
      <c r="AC314">
        <v>60</v>
      </c>
      <c r="AD314">
        <v>94.03</v>
      </c>
      <c r="AE314">
        <v>266328</v>
      </c>
      <c r="AF314" t="s">
        <v>123</v>
      </c>
      <c r="AG314">
        <v>111367</v>
      </c>
      <c r="AH314" t="s">
        <v>63</v>
      </c>
      <c r="AJ314" s="1" t="str">
        <f>VLOOKUP(Custos[[#This Row],[ds_placa]],Consultas!B:C,2,0)</f>
        <v>Cavalo</v>
      </c>
      <c r="AK314" t="str">
        <f>PROPER(TEXT(Custos[[#This Row],[dt_documento]],"MMMM"))</f>
        <v>Maio</v>
      </c>
      <c r="AL314" t="str">
        <f>TEXT(Custos[[#This Row],[dt_documento]],"AAAA")</f>
        <v>2025</v>
      </c>
    </row>
    <row r="315" spans="1:38" x14ac:dyDescent="0.25">
      <c r="A315">
        <v>1026</v>
      </c>
      <c r="B315" t="s">
        <v>110</v>
      </c>
      <c r="C315">
        <v>429</v>
      </c>
      <c r="D315" t="s">
        <v>119</v>
      </c>
      <c r="E315" t="s">
        <v>120</v>
      </c>
      <c r="F315">
        <v>2012</v>
      </c>
      <c r="G315">
        <v>100050</v>
      </c>
      <c r="H315">
        <v>1471649</v>
      </c>
      <c r="I315">
        <v>32</v>
      </c>
      <c r="J315" t="s">
        <v>37</v>
      </c>
      <c r="K315">
        <v>5</v>
      </c>
      <c r="L315" t="s">
        <v>38</v>
      </c>
      <c r="M315">
        <v>1</v>
      </c>
      <c r="N315" t="s">
        <v>58</v>
      </c>
      <c r="O315" s="14">
        <v>45786</v>
      </c>
      <c r="P315" t="s">
        <v>48</v>
      </c>
      <c r="Q315" t="s">
        <v>763</v>
      </c>
      <c r="R315">
        <v>858119</v>
      </c>
      <c r="S315">
        <v>100050</v>
      </c>
      <c r="T315" t="s">
        <v>42</v>
      </c>
      <c r="U315">
        <v>22.94</v>
      </c>
      <c r="V315" t="s">
        <v>122</v>
      </c>
      <c r="W315">
        <v>84.65</v>
      </c>
      <c r="X315">
        <v>3.69</v>
      </c>
      <c r="Y315">
        <v>84.65</v>
      </c>
      <c r="Z315">
        <v>25000</v>
      </c>
      <c r="AA315">
        <v>0</v>
      </c>
      <c r="AB315">
        <v>15</v>
      </c>
      <c r="AC315">
        <v>60</v>
      </c>
      <c r="AD315">
        <v>94.03</v>
      </c>
      <c r="AE315">
        <v>266328</v>
      </c>
      <c r="AF315" t="s">
        <v>123</v>
      </c>
      <c r="AG315">
        <v>111366</v>
      </c>
      <c r="AH315" t="s">
        <v>63</v>
      </c>
      <c r="AJ315" s="1" t="str">
        <f>VLOOKUP(Custos[[#This Row],[ds_placa]],Consultas!B:C,2,0)</f>
        <v>Cavalo</v>
      </c>
      <c r="AK315" t="str">
        <f>PROPER(TEXT(Custos[[#This Row],[dt_documento]],"MMMM"))</f>
        <v>Maio</v>
      </c>
      <c r="AL315" t="str">
        <f>TEXT(Custos[[#This Row],[dt_documento]],"AAAA")</f>
        <v>2025</v>
      </c>
    </row>
    <row r="316" spans="1:38" x14ac:dyDescent="0.25">
      <c r="A316">
        <v>1026</v>
      </c>
      <c r="B316" t="s">
        <v>110</v>
      </c>
      <c r="C316">
        <v>429</v>
      </c>
      <c r="D316" t="s">
        <v>119</v>
      </c>
      <c r="E316" t="s">
        <v>120</v>
      </c>
      <c r="F316">
        <v>2012</v>
      </c>
      <c r="G316">
        <v>100050</v>
      </c>
      <c r="H316">
        <v>1471650</v>
      </c>
      <c r="I316">
        <v>32</v>
      </c>
      <c r="J316" t="s">
        <v>37</v>
      </c>
      <c r="K316">
        <v>5</v>
      </c>
      <c r="L316" t="s">
        <v>38</v>
      </c>
      <c r="M316">
        <v>1</v>
      </c>
      <c r="N316" t="s">
        <v>58</v>
      </c>
      <c r="O316" s="14">
        <v>45786</v>
      </c>
      <c r="P316" t="s">
        <v>48</v>
      </c>
      <c r="Q316" t="s">
        <v>764</v>
      </c>
      <c r="R316">
        <v>858119</v>
      </c>
      <c r="S316">
        <v>100050</v>
      </c>
      <c r="T316" t="s">
        <v>42</v>
      </c>
      <c r="U316">
        <v>174.43</v>
      </c>
      <c r="V316" t="s">
        <v>61</v>
      </c>
      <c r="W316">
        <v>995.99</v>
      </c>
      <c r="X316">
        <v>5.71</v>
      </c>
      <c r="Y316">
        <v>995.99</v>
      </c>
      <c r="Z316">
        <v>25000</v>
      </c>
      <c r="AA316">
        <v>0</v>
      </c>
      <c r="AB316">
        <v>15</v>
      </c>
      <c r="AC316">
        <v>60</v>
      </c>
      <c r="AD316">
        <v>94.03</v>
      </c>
      <c r="AE316">
        <v>266328</v>
      </c>
      <c r="AF316" t="s">
        <v>123</v>
      </c>
      <c r="AG316">
        <v>111366</v>
      </c>
      <c r="AH316" t="s">
        <v>63</v>
      </c>
      <c r="AJ316" s="1" t="str">
        <f>VLOOKUP(Custos[[#This Row],[ds_placa]],Consultas!B:C,2,0)</f>
        <v>Cavalo</v>
      </c>
      <c r="AK316" t="str">
        <f>PROPER(TEXT(Custos[[#This Row],[dt_documento]],"MMMM"))</f>
        <v>Maio</v>
      </c>
      <c r="AL316" t="str">
        <f>TEXT(Custos[[#This Row],[dt_documento]],"AAAA")</f>
        <v>2025</v>
      </c>
    </row>
    <row r="317" spans="1:38" x14ac:dyDescent="0.25">
      <c r="A317">
        <v>1026</v>
      </c>
      <c r="B317" t="s">
        <v>110</v>
      </c>
      <c r="C317">
        <v>429</v>
      </c>
      <c r="D317" t="s">
        <v>119</v>
      </c>
      <c r="E317" t="s">
        <v>120</v>
      </c>
      <c r="F317">
        <v>2012</v>
      </c>
      <c r="G317">
        <v>100050</v>
      </c>
      <c r="H317">
        <v>1471651</v>
      </c>
      <c r="I317">
        <v>32</v>
      </c>
      <c r="J317" t="s">
        <v>37</v>
      </c>
      <c r="K317">
        <v>5</v>
      </c>
      <c r="L317" t="s">
        <v>38</v>
      </c>
      <c r="M317">
        <v>1</v>
      </c>
      <c r="N317" t="s">
        <v>58</v>
      </c>
      <c r="O317" s="14">
        <v>45786</v>
      </c>
      <c r="P317" t="s">
        <v>48</v>
      </c>
      <c r="Q317" t="s">
        <v>765</v>
      </c>
      <c r="R317">
        <v>857646</v>
      </c>
      <c r="S317">
        <v>100050</v>
      </c>
      <c r="T317" t="s">
        <v>42</v>
      </c>
      <c r="U317">
        <v>297.63</v>
      </c>
      <c r="V317" t="s">
        <v>61</v>
      </c>
      <c r="W317">
        <v>1699.45</v>
      </c>
      <c r="X317">
        <v>5.71</v>
      </c>
      <c r="Y317">
        <v>1699.45</v>
      </c>
      <c r="Z317">
        <v>25000</v>
      </c>
      <c r="AA317">
        <v>0</v>
      </c>
      <c r="AB317">
        <v>15</v>
      </c>
      <c r="AC317">
        <v>60</v>
      </c>
      <c r="AD317">
        <v>94.03</v>
      </c>
      <c r="AE317">
        <v>266328</v>
      </c>
      <c r="AF317" t="s">
        <v>123</v>
      </c>
      <c r="AG317">
        <v>111367</v>
      </c>
      <c r="AH317" t="s">
        <v>63</v>
      </c>
      <c r="AJ317" s="1" t="str">
        <f>VLOOKUP(Custos[[#This Row],[ds_placa]],Consultas!B:C,2,0)</f>
        <v>Cavalo</v>
      </c>
      <c r="AK317" t="str">
        <f>PROPER(TEXT(Custos[[#This Row],[dt_documento]],"MMMM"))</f>
        <v>Maio</v>
      </c>
      <c r="AL317" t="str">
        <f>TEXT(Custos[[#This Row],[dt_documento]],"AAAA")</f>
        <v>2025</v>
      </c>
    </row>
    <row r="318" spans="1:38" x14ac:dyDescent="0.25">
      <c r="A318">
        <v>1026</v>
      </c>
      <c r="B318" t="s">
        <v>110</v>
      </c>
      <c r="C318">
        <v>429</v>
      </c>
      <c r="D318" t="s">
        <v>119</v>
      </c>
      <c r="E318" t="s">
        <v>120</v>
      </c>
      <c r="F318">
        <v>2012</v>
      </c>
      <c r="G318">
        <v>100050</v>
      </c>
      <c r="H318">
        <v>1470983</v>
      </c>
      <c r="I318">
        <v>32</v>
      </c>
      <c r="J318" t="s">
        <v>37</v>
      </c>
      <c r="K318">
        <v>5</v>
      </c>
      <c r="L318" t="s">
        <v>38</v>
      </c>
      <c r="M318">
        <v>3</v>
      </c>
      <c r="N318" t="s">
        <v>704</v>
      </c>
      <c r="O318" s="14">
        <v>45778</v>
      </c>
      <c r="P318" t="s">
        <v>48</v>
      </c>
      <c r="Q318" t="s">
        <v>766</v>
      </c>
      <c r="R318">
        <v>853280</v>
      </c>
      <c r="S318">
        <v>100050</v>
      </c>
      <c r="T318" t="s">
        <v>42</v>
      </c>
      <c r="U318">
        <v>1</v>
      </c>
      <c r="V318" t="s">
        <v>52</v>
      </c>
      <c r="W318">
        <v>4232</v>
      </c>
      <c r="X318">
        <v>4232</v>
      </c>
      <c r="Y318">
        <v>4232</v>
      </c>
      <c r="Z318">
        <v>25000</v>
      </c>
      <c r="AA318">
        <v>0</v>
      </c>
      <c r="AB318">
        <v>15</v>
      </c>
      <c r="AC318">
        <v>60</v>
      </c>
      <c r="AD318">
        <v>94.03</v>
      </c>
      <c r="AE318">
        <v>266328</v>
      </c>
      <c r="AF318" t="s">
        <v>123</v>
      </c>
      <c r="AG318">
        <v>279192</v>
      </c>
      <c r="AH318" t="s">
        <v>674</v>
      </c>
      <c r="AJ318" s="1" t="str">
        <f>VLOOKUP(Custos[[#This Row],[ds_placa]],Consultas!B:C,2,0)</f>
        <v>Cavalo</v>
      </c>
      <c r="AK318" t="str">
        <f>PROPER(TEXT(Custos[[#This Row],[dt_documento]],"MMMM"))</f>
        <v>Maio</v>
      </c>
      <c r="AL318" t="str">
        <f>TEXT(Custos[[#This Row],[dt_documento]],"AAAA")</f>
        <v>2025</v>
      </c>
    </row>
    <row r="319" spans="1:38" x14ac:dyDescent="0.25">
      <c r="A319">
        <v>1026</v>
      </c>
      <c r="B319" t="s">
        <v>110</v>
      </c>
      <c r="C319">
        <v>429</v>
      </c>
      <c r="D319" t="s">
        <v>119</v>
      </c>
      <c r="E319" t="s">
        <v>120</v>
      </c>
      <c r="F319">
        <v>2012</v>
      </c>
      <c r="G319">
        <v>100050</v>
      </c>
      <c r="H319">
        <v>1423516</v>
      </c>
      <c r="I319">
        <v>32</v>
      </c>
      <c r="J319" t="s">
        <v>37</v>
      </c>
      <c r="K319">
        <v>5</v>
      </c>
      <c r="L319" t="s">
        <v>38</v>
      </c>
      <c r="M319">
        <v>4</v>
      </c>
      <c r="N319" t="s">
        <v>47</v>
      </c>
      <c r="O319" s="14">
        <v>45664</v>
      </c>
      <c r="P319" t="s">
        <v>59</v>
      </c>
      <c r="Q319" t="s">
        <v>665</v>
      </c>
      <c r="R319">
        <v>825678</v>
      </c>
      <c r="S319">
        <v>100050</v>
      </c>
      <c r="T319" t="s">
        <v>42</v>
      </c>
      <c r="U319">
        <v>1</v>
      </c>
      <c r="V319" t="s">
        <v>52</v>
      </c>
      <c r="W319">
        <v>2</v>
      </c>
      <c r="X319">
        <v>2</v>
      </c>
      <c r="Y319">
        <v>2</v>
      </c>
      <c r="Z319">
        <v>25000</v>
      </c>
      <c r="AA319">
        <v>0</v>
      </c>
      <c r="AB319">
        <v>15</v>
      </c>
      <c r="AC319">
        <v>60</v>
      </c>
      <c r="AD319">
        <v>94.03</v>
      </c>
      <c r="AE319">
        <v>266328</v>
      </c>
      <c r="AF319" t="s">
        <v>123</v>
      </c>
      <c r="AG319">
        <v>340393</v>
      </c>
      <c r="AH319" t="s">
        <v>51</v>
      </c>
      <c r="AJ319" s="1" t="str">
        <f>VLOOKUP(Custos[[#This Row],[ds_placa]],Consultas!B:C,2,0)</f>
        <v>Cavalo</v>
      </c>
      <c r="AK319" t="str">
        <f>PROPER(TEXT(Custos[[#This Row],[dt_documento]],"MMMM"))</f>
        <v>Janeiro</v>
      </c>
      <c r="AL319" t="str">
        <f>TEXT(Custos[[#This Row],[dt_documento]],"AAAA")</f>
        <v>2025</v>
      </c>
    </row>
    <row r="320" spans="1:38" x14ac:dyDescent="0.25">
      <c r="A320">
        <v>1026</v>
      </c>
      <c r="B320" t="s">
        <v>110</v>
      </c>
      <c r="C320">
        <v>429</v>
      </c>
      <c r="D320" t="s">
        <v>119</v>
      </c>
      <c r="E320" t="s">
        <v>120</v>
      </c>
      <c r="F320">
        <v>2012</v>
      </c>
      <c r="G320">
        <v>100050</v>
      </c>
      <c r="H320">
        <v>1423516</v>
      </c>
      <c r="I320">
        <v>32</v>
      </c>
      <c r="J320" t="s">
        <v>37</v>
      </c>
      <c r="K320">
        <v>5</v>
      </c>
      <c r="L320" t="s">
        <v>38</v>
      </c>
      <c r="M320">
        <v>4</v>
      </c>
      <c r="N320" t="s">
        <v>47</v>
      </c>
      <c r="O320" s="14">
        <v>45664</v>
      </c>
      <c r="P320" t="s">
        <v>59</v>
      </c>
      <c r="Q320" t="s">
        <v>665</v>
      </c>
      <c r="R320">
        <v>825678</v>
      </c>
      <c r="S320">
        <v>100050</v>
      </c>
      <c r="T320" t="s">
        <v>42</v>
      </c>
      <c r="U320">
        <v>1</v>
      </c>
      <c r="V320" t="s">
        <v>52</v>
      </c>
      <c r="W320">
        <v>430</v>
      </c>
      <c r="X320">
        <v>430</v>
      </c>
      <c r="Y320">
        <v>430</v>
      </c>
      <c r="Z320">
        <v>25000</v>
      </c>
      <c r="AA320">
        <v>0</v>
      </c>
      <c r="AB320">
        <v>15</v>
      </c>
      <c r="AC320">
        <v>60</v>
      </c>
      <c r="AD320">
        <v>94.03</v>
      </c>
      <c r="AE320">
        <v>266328</v>
      </c>
      <c r="AF320" t="s">
        <v>123</v>
      </c>
      <c r="AG320">
        <v>340393</v>
      </c>
      <c r="AH320" t="s">
        <v>51</v>
      </c>
      <c r="AJ320" s="1" t="str">
        <f>VLOOKUP(Custos[[#This Row],[ds_placa]],Consultas!B:C,2,0)</f>
        <v>Cavalo</v>
      </c>
      <c r="AK320" t="str">
        <f>PROPER(TEXT(Custos[[#This Row],[dt_documento]],"MMMM"))</f>
        <v>Janeiro</v>
      </c>
      <c r="AL320" t="str">
        <f>TEXT(Custos[[#This Row],[dt_documento]],"AAAA")</f>
        <v>2025</v>
      </c>
    </row>
    <row r="321" spans="1:38" x14ac:dyDescent="0.25">
      <c r="A321">
        <v>1026</v>
      </c>
      <c r="B321" t="s">
        <v>110</v>
      </c>
      <c r="C321">
        <v>429</v>
      </c>
      <c r="D321" t="s">
        <v>119</v>
      </c>
      <c r="E321" t="s">
        <v>120</v>
      </c>
      <c r="F321">
        <v>2012</v>
      </c>
      <c r="G321">
        <v>100050</v>
      </c>
      <c r="H321">
        <v>1423517</v>
      </c>
      <c r="I321">
        <v>32</v>
      </c>
      <c r="J321" t="s">
        <v>37</v>
      </c>
      <c r="K321">
        <v>5</v>
      </c>
      <c r="L321" t="s">
        <v>38</v>
      </c>
      <c r="M321">
        <v>4</v>
      </c>
      <c r="N321" t="s">
        <v>47</v>
      </c>
      <c r="O321" s="14">
        <v>45664</v>
      </c>
      <c r="P321" t="s">
        <v>59</v>
      </c>
      <c r="Q321" t="s">
        <v>665</v>
      </c>
      <c r="R321">
        <v>825678</v>
      </c>
      <c r="S321">
        <v>100050</v>
      </c>
      <c r="T321" t="s">
        <v>42</v>
      </c>
      <c r="U321">
        <v>1</v>
      </c>
      <c r="V321" t="s">
        <v>52</v>
      </c>
      <c r="W321">
        <v>280</v>
      </c>
      <c r="X321">
        <v>280</v>
      </c>
      <c r="Y321">
        <v>280</v>
      </c>
      <c r="Z321">
        <v>25000</v>
      </c>
      <c r="AA321">
        <v>0</v>
      </c>
      <c r="AB321">
        <v>15</v>
      </c>
      <c r="AC321">
        <v>60</v>
      </c>
      <c r="AD321">
        <v>94.03</v>
      </c>
      <c r="AE321">
        <v>266328</v>
      </c>
      <c r="AF321" t="s">
        <v>123</v>
      </c>
      <c r="AG321">
        <v>340393</v>
      </c>
      <c r="AH321" t="s">
        <v>51</v>
      </c>
      <c r="AJ321" s="1" t="str">
        <f>VLOOKUP(Custos[[#This Row],[ds_placa]],Consultas!B:C,2,0)</f>
        <v>Cavalo</v>
      </c>
      <c r="AK321" t="str">
        <f>PROPER(TEXT(Custos[[#This Row],[dt_documento]],"MMMM"))</f>
        <v>Janeiro</v>
      </c>
      <c r="AL321" t="str">
        <f>TEXT(Custos[[#This Row],[dt_documento]],"AAAA")</f>
        <v>2025</v>
      </c>
    </row>
    <row r="322" spans="1:38" x14ac:dyDescent="0.25">
      <c r="A322">
        <v>1026</v>
      </c>
      <c r="B322" t="s">
        <v>110</v>
      </c>
      <c r="C322">
        <v>429</v>
      </c>
      <c r="D322" t="s">
        <v>119</v>
      </c>
      <c r="E322" t="s">
        <v>120</v>
      </c>
      <c r="F322">
        <v>2012</v>
      </c>
      <c r="G322">
        <v>100050</v>
      </c>
      <c r="H322">
        <v>1429159</v>
      </c>
      <c r="I322">
        <v>32</v>
      </c>
      <c r="J322" t="s">
        <v>37</v>
      </c>
      <c r="K322">
        <v>5</v>
      </c>
      <c r="L322" t="s">
        <v>38</v>
      </c>
      <c r="M322">
        <v>4</v>
      </c>
      <c r="N322" t="s">
        <v>47</v>
      </c>
      <c r="O322" s="14">
        <v>45674</v>
      </c>
      <c r="P322" t="s">
        <v>48</v>
      </c>
      <c r="Q322" t="s">
        <v>666</v>
      </c>
      <c r="R322">
        <v>831233</v>
      </c>
      <c r="S322">
        <v>100050</v>
      </c>
      <c r="T322" t="s">
        <v>42</v>
      </c>
      <c r="U322">
        <v>1</v>
      </c>
      <c r="V322" t="s">
        <v>52</v>
      </c>
      <c r="W322">
        <v>630.44000000000005</v>
      </c>
      <c r="X322">
        <v>630.44000000000005</v>
      </c>
      <c r="Y322">
        <v>630.44000000000005</v>
      </c>
      <c r="Z322">
        <v>25000</v>
      </c>
      <c r="AA322">
        <v>0</v>
      </c>
      <c r="AB322">
        <v>15</v>
      </c>
      <c r="AC322">
        <v>60</v>
      </c>
      <c r="AD322">
        <v>94.03</v>
      </c>
      <c r="AE322">
        <v>266328</v>
      </c>
      <c r="AF322" t="s">
        <v>123</v>
      </c>
      <c r="AG322">
        <v>137001</v>
      </c>
      <c r="AH322" t="s">
        <v>667</v>
      </c>
      <c r="AJ322" s="1" t="str">
        <f>VLOOKUP(Custos[[#This Row],[ds_placa]],Consultas!B:C,2,0)</f>
        <v>Cavalo</v>
      </c>
      <c r="AK322" t="str">
        <f>PROPER(TEXT(Custos[[#This Row],[dt_documento]],"MMMM"))</f>
        <v>Janeiro</v>
      </c>
      <c r="AL322" t="str">
        <f>TEXT(Custos[[#This Row],[dt_documento]],"AAAA")</f>
        <v>2025</v>
      </c>
    </row>
    <row r="323" spans="1:38" x14ac:dyDescent="0.25">
      <c r="A323">
        <v>1026</v>
      </c>
      <c r="B323" t="s">
        <v>110</v>
      </c>
      <c r="C323">
        <v>429</v>
      </c>
      <c r="D323" t="s">
        <v>119</v>
      </c>
      <c r="E323" t="s">
        <v>120</v>
      </c>
      <c r="F323">
        <v>2012</v>
      </c>
      <c r="G323">
        <v>100050</v>
      </c>
      <c r="H323">
        <v>1429160</v>
      </c>
      <c r="I323">
        <v>32</v>
      </c>
      <c r="J323" t="s">
        <v>37</v>
      </c>
      <c r="K323">
        <v>5</v>
      </c>
      <c r="L323" t="s">
        <v>38</v>
      </c>
      <c r="M323">
        <v>4</v>
      </c>
      <c r="N323" t="s">
        <v>47</v>
      </c>
      <c r="O323" s="14">
        <v>45674</v>
      </c>
      <c r="P323" t="s">
        <v>48</v>
      </c>
      <c r="Q323" t="s">
        <v>666</v>
      </c>
      <c r="R323">
        <v>831233</v>
      </c>
      <c r="S323">
        <v>100050</v>
      </c>
      <c r="T323" t="s">
        <v>42</v>
      </c>
      <c r="U323">
        <v>1</v>
      </c>
      <c r="V323" t="s">
        <v>52</v>
      </c>
      <c r="W323">
        <v>160</v>
      </c>
      <c r="X323">
        <v>160</v>
      </c>
      <c r="Y323">
        <v>160</v>
      </c>
      <c r="Z323">
        <v>25000</v>
      </c>
      <c r="AA323">
        <v>0</v>
      </c>
      <c r="AB323">
        <v>15</v>
      </c>
      <c r="AC323">
        <v>60</v>
      </c>
      <c r="AD323">
        <v>94.03</v>
      </c>
      <c r="AE323">
        <v>266328</v>
      </c>
      <c r="AF323" t="s">
        <v>123</v>
      </c>
      <c r="AG323">
        <v>137001</v>
      </c>
      <c r="AH323" t="s">
        <v>667</v>
      </c>
      <c r="AJ323" s="1" t="str">
        <f>VLOOKUP(Custos[[#This Row],[ds_placa]],Consultas!B:C,2,0)</f>
        <v>Cavalo</v>
      </c>
      <c r="AK323" t="str">
        <f>PROPER(TEXT(Custos[[#This Row],[dt_documento]],"MMMM"))</f>
        <v>Janeiro</v>
      </c>
      <c r="AL323" t="str">
        <f>TEXT(Custos[[#This Row],[dt_documento]],"AAAA")</f>
        <v>2025</v>
      </c>
    </row>
    <row r="324" spans="1:38" x14ac:dyDescent="0.25">
      <c r="A324">
        <v>1026</v>
      </c>
      <c r="B324" t="s">
        <v>110</v>
      </c>
      <c r="C324">
        <v>429</v>
      </c>
      <c r="D324" t="s">
        <v>119</v>
      </c>
      <c r="E324" t="s">
        <v>120</v>
      </c>
      <c r="F324">
        <v>2012</v>
      </c>
      <c r="G324">
        <v>100050</v>
      </c>
      <c r="H324">
        <v>1436782</v>
      </c>
      <c r="I324">
        <v>32</v>
      </c>
      <c r="J324" t="s">
        <v>37</v>
      </c>
      <c r="K324">
        <v>5</v>
      </c>
      <c r="L324" t="s">
        <v>38</v>
      </c>
      <c r="M324">
        <v>4</v>
      </c>
      <c r="N324" t="s">
        <v>47</v>
      </c>
      <c r="O324" s="14">
        <v>45689</v>
      </c>
      <c r="P324" t="s">
        <v>86</v>
      </c>
      <c r="Q324" t="s">
        <v>668</v>
      </c>
      <c r="R324">
        <v>834394</v>
      </c>
      <c r="S324">
        <v>100050</v>
      </c>
      <c r="T324" t="s">
        <v>42</v>
      </c>
      <c r="U324">
        <v>1</v>
      </c>
      <c r="V324" t="s">
        <v>52</v>
      </c>
      <c r="W324">
        <v>214</v>
      </c>
      <c r="X324">
        <v>214</v>
      </c>
      <c r="Y324">
        <v>214</v>
      </c>
      <c r="Z324">
        <v>25000</v>
      </c>
      <c r="AA324">
        <v>0</v>
      </c>
      <c r="AB324">
        <v>15</v>
      </c>
      <c r="AC324">
        <v>60</v>
      </c>
      <c r="AD324">
        <v>94.03</v>
      </c>
      <c r="AE324">
        <v>266328</v>
      </c>
      <c r="AF324" t="s">
        <v>123</v>
      </c>
      <c r="AG324">
        <v>257870</v>
      </c>
      <c r="AH324" t="s">
        <v>669</v>
      </c>
      <c r="AJ324" s="1" t="str">
        <f>VLOOKUP(Custos[[#This Row],[ds_placa]],Consultas!B:C,2,0)</f>
        <v>Cavalo</v>
      </c>
      <c r="AK324" t="str">
        <f>PROPER(TEXT(Custos[[#This Row],[dt_documento]],"MMMM"))</f>
        <v>Fevereiro</v>
      </c>
      <c r="AL324" t="str">
        <f>TEXT(Custos[[#This Row],[dt_documento]],"AAAA")</f>
        <v>2025</v>
      </c>
    </row>
    <row r="325" spans="1:38" x14ac:dyDescent="0.25">
      <c r="A325">
        <v>1026</v>
      </c>
      <c r="B325" t="s">
        <v>110</v>
      </c>
      <c r="C325">
        <v>429</v>
      </c>
      <c r="D325" t="s">
        <v>119</v>
      </c>
      <c r="E325" t="s">
        <v>120</v>
      </c>
      <c r="F325">
        <v>2012</v>
      </c>
      <c r="G325">
        <v>100050</v>
      </c>
      <c r="H325">
        <v>1436059</v>
      </c>
      <c r="I325">
        <v>32</v>
      </c>
      <c r="J325" t="s">
        <v>37</v>
      </c>
      <c r="K325">
        <v>5</v>
      </c>
      <c r="L325" t="s">
        <v>38</v>
      </c>
      <c r="M325">
        <v>4</v>
      </c>
      <c r="N325" t="s">
        <v>47</v>
      </c>
      <c r="O325" s="14">
        <v>45701</v>
      </c>
      <c r="P325" t="s">
        <v>40</v>
      </c>
      <c r="Q325" t="s">
        <v>670</v>
      </c>
      <c r="R325">
        <v>834394</v>
      </c>
      <c r="S325">
        <v>100050</v>
      </c>
      <c r="T325" t="s">
        <v>42</v>
      </c>
      <c r="U325">
        <v>1</v>
      </c>
      <c r="V325" t="s">
        <v>50</v>
      </c>
      <c r="W325">
        <v>2</v>
      </c>
      <c r="X325">
        <v>2</v>
      </c>
      <c r="Y325">
        <v>2</v>
      </c>
      <c r="Z325">
        <v>25000</v>
      </c>
      <c r="AA325">
        <v>0</v>
      </c>
      <c r="AB325">
        <v>15</v>
      </c>
      <c r="AC325">
        <v>60</v>
      </c>
      <c r="AD325">
        <v>94.03</v>
      </c>
      <c r="AE325">
        <v>266328</v>
      </c>
      <c r="AF325" t="s">
        <v>123</v>
      </c>
      <c r="AG325">
        <v>340393</v>
      </c>
      <c r="AH325" t="s">
        <v>51</v>
      </c>
      <c r="AJ325" s="1" t="str">
        <f>VLOOKUP(Custos[[#This Row],[ds_placa]],Consultas!B:C,2,0)</f>
        <v>Cavalo</v>
      </c>
      <c r="AK325" t="str">
        <f>PROPER(TEXT(Custos[[#This Row],[dt_documento]],"MMMM"))</f>
        <v>Fevereiro</v>
      </c>
      <c r="AL325" t="str">
        <f>TEXT(Custos[[#This Row],[dt_documento]],"AAAA")</f>
        <v>2025</v>
      </c>
    </row>
    <row r="326" spans="1:38" x14ac:dyDescent="0.25">
      <c r="A326">
        <v>1026</v>
      </c>
      <c r="B326" t="s">
        <v>110</v>
      </c>
      <c r="C326">
        <v>429</v>
      </c>
      <c r="D326" t="s">
        <v>119</v>
      </c>
      <c r="E326" t="s">
        <v>120</v>
      </c>
      <c r="F326">
        <v>2012</v>
      </c>
      <c r="G326">
        <v>100050</v>
      </c>
      <c r="H326">
        <v>1436059</v>
      </c>
      <c r="I326">
        <v>32</v>
      </c>
      <c r="J326" t="s">
        <v>37</v>
      </c>
      <c r="K326">
        <v>5</v>
      </c>
      <c r="L326" t="s">
        <v>38</v>
      </c>
      <c r="M326">
        <v>4</v>
      </c>
      <c r="N326" t="s">
        <v>47</v>
      </c>
      <c r="O326" s="14">
        <v>45701</v>
      </c>
      <c r="P326" t="s">
        <v>40</v>
      </c>
      <c r="Q326" t="s">
        <v>670</v>
      </c>
      <c r="R326">
        <v>834394</v>
      </c>
      <c r="S326">
        <v>100050</v>
      </c>
      <c r="T326" t="s">
        <v>42</v>
      </c>
      <c r="U326">
        <v>1</v>
      </c>
      <c r="V326" t="s">
        <v>52</v>
      </c>
      <c r="W326">
        <v>817.56</v>
      </c>
      <c r="X326">
        <v>817.56</v>
      </c>
      <c r="Y326">
        <v>817.56</v>
      </c>
      <c r="Z326">
        <v>25000</v>
      </c>
      <c r="AA326">
        <v>0</v>
      </c>
      <c r="AB326">
        <v>15</v>
      </c>
      <c r="AC326">
        <v>60</v>
      </c>
      <c r="AD326">
        <v>94.03</v>
      </c>
      <c r="AE326">
        <v>266328</v>
      </c>
      <c r="AF326" t="s">
        <v>123</v>
      </c>
      <c r="AG326">
        <v>340393</v>
      </c>
      <c r="AH326" t="s">
        <v>51</v>
      </c>
      <c r="AJ326" s="1" t="str">
        <f>VLOOKUP(Custos[[#This Row],[ds_placa]],Consultas!B:C,2,0)</f>
        <v>Cavalo</v>
      </c>
      <c r="AK326" t="str">
        <f>PROPER(TEXT(Custos[[#This Row],[dt_documento]],"MMMM"))</f>
        <v>Fevereiro</v>
      </c>
      <c r="AL326" t="str">
        <f>TEXT(Custos[[#This Row],[dt_documento]],"AAAA")</f>
        <v>2025</v>
      </c>
    </row>
    <row r="327" spans="1:38" x14ac:dyDescent="0.25">
      <c r="A327">
        <v>1026</v>
      </c>
      <c r="B327" t="s">
        <v>110</v>
      </c>
      <c r="C327">
        <v>429</v>
      </c>
      <c r="D327" t="s">
        <v>119</v>
      </c>
      <c r="E327" t="s">
        <v>120</v>
      </c>
      <c r="F327">
        <v>2012</v>
      </c>
      <c r="G327">
        <v>100050</v>
      </c>
      <c r="H327">
        <v>1436061</v>
      </c>
      <c r="I327">
        <v>32</v>
      </c>
      <c r="J327" t="s">
        <v>37</v>
      </c>
      <c r="K327">
        <v>5</v>
      </c>
      <c r="L327" t="s">
        <v>38</v>
      </c>
      <c r="M327">
        <v>4</v>
      </c>
      <c r="N327" t="s">
        <v>47</v>
      </c>
      <c r="O327" s="14">
        <v>45701</v>
      </c>
      <c r="P327" t="s">
        <v>40</v>
      </c>
      <c r="Q327" t="s">
        <v>670</v>
      </c>
      <c r="R327">
        <v>834394</v>
      </c>
      <c r="S327">
        <v>100050</v>
      </c>
      <c r="T327" t="s">
        <v>42</v>
      </c>
      <c r="U327">
        <v>1</v>
      </c>
      <c r="V327" t="s">
        <v>52</v>
      </c>
      <c r="W327">
        <v>150</v>
      </c>
      <c r="X327">
        <v>150</v>
      </c>
      <c r="Y327">
        <v>150</v>
      </c>
      <c r="Z327">
        <v>25000</v>
      </c>
      <c r="AA327">
        <v>0</v>
      </c>
      <c r="AB327">
        <v>15</v>
      </c>
      <c r="AC327">
        <v>60</v>
      </c>
      <c r="AD327">
        <v>94.03</v>
      </c>
      <c r="AE327">
        <v>266328</v>
      </c>
      <c r="AF327" t="s">
        <v>123</v>
      </c>
      <c r="AG327">
        <v>340393</v>
      </c>
      <c r="AH327" t="s">
        <v>51</v>
      </c>
      <c r="AJ327" s="1" t="str">
        <f>VLOOKUP(Custos[[#This Row],[ds_placa]],Consultas!B:C,2,0)</f>
        <v>Cavalo</v>
      </c>
      <c r="AK327" t="str">
        <f>PROPER(TEXT(Custos[[#This Row],[dt_documento]],"MMMM"))</f>
        <v>Fevereiro</v>
      </c>
      <c r="AL327" t="str">
        <f>TEXT(Custos[[#This Row],[dt_documento]],"AAAA")</f>
        <v>2025</v>
      </c>
    </row>
    <row r="328" spans="1:38" x14ac:dyDescent="0.25">
      <c r="A328">
        <v>1026</v>
      </c>
      <c r="B328" t="s">
        <v>110</v>
      </c>
      <c r="C328">
        <v>429</v>
      </c>
      <c r="D328" t="s">
        <v>119</v>
      </c>
      <c r="E328" t="s">
        <v>120</v>
      </c>
      <c r="F328">
        <v>2012</v>
      </c>
      <c r="G328">
        <v>100050</v>
      </c>
      <c r="H328">
        <v>1436064</v>
      </c>
      <c r="I328">
        <v>32</v>
      </c>
      <c r="J328" t="s">
        <v>37</v>
      </c>
      <c r="K328">
        <v>5</v>
      </c>
      <c r="L328" t="s">
        <v>38</v>
      </c>
      <c r="M328">
        <v>4</v>
      </c>
      <c r="N328" t="s">
        <v>47</v>
      </c>
      <c r="O328" s="14">
        <v>45701</v>
      </c>
      <c r="P328" t="s">
        <v>40</v>
      </c>
      <c r="Q328" t="s">
        <v>671</v>
      </c>
      <c r="R328">
        <v>834394</v>
      </c>
      <c r="S328">
        <v>100050</v>
      </c>
      <c r="T328" t="s">
        <v>42</v>
      </c>
      <c r="U328">
        <v>1</v>
      </c>
      <c r="V328" t="s">
        <v>50</v>
      </c>
      <c r="W328">
        <v>2</v>
      </c>
      <c r="X328">
        <v>2</v>
      </c>
      <c r="Y328">
        <v>2</v>
      </c>
      <c r="Z328">
        <v>25000</v>
      </c>
      <c r="AA328">
        <v>0</v>
      </c>
      <c r="AB328">
        <v>15</v>
      </c>
      <c r="AC328">
        <v>60</v>
      </c>
      <c r="AD328">
        <v>94.03</v>
      </c>
      <c r="AE328">
        <v>266328</v>
      </c>
      <c r="AF328" t="s">
        <v>123</v>
      </c>
      <c r="AG328">
        <v>340393</v>
      </c>
      <c r="AH328" t="s">
        <v>51</v>
      </c>
      <c r="AJ328" s="1" t="str">
        <f>VLOOKUP(Custos[[#This Row],[ds_placa]],Consultas!B:C,2,0)</f>
        <v>Cavalo</v>
      </c>
      <c r="AK328" t="str">
        <f>PROPER(TEXT(Custos[[#This Row],[dt_documento]],"MMMM"))</f>
        <v>Fevereiro</v>
      </c>
      <c r="AL328" t="str">
        <f>TEXT(Custos[[#This Row],[dt_documento]],"AAAA")</f>
        <v>2025</v>
      </c>
    </row>
    <row r="329" spans="1:38" x14ac:dyDescent="0.25">
      <c r="A329">
        <v>1026</v>
      </c>
      <c r="B329" t="s">
        <v>110</v>
      </c>
      <c r="C329">
        <v>429</v>
      </c>
      <c r="D329" t="s">
        <v>119</v>
      </c>
      <c r="E329" t="s">
        <v>120</v>
      </c>
      <c r="F329">
        <v>2012</v>
      </c>
      <c r="G329">
        <v>100050</v>
      </c>
      <c r="H329">
        <v>1436064</v>
      </c>
      <c r="I329">
        <v>32</v>
      </c>
      <c r="J329" t="s">
        <v>37</v>
      </c>
      <c r="K329">
        <v>5</v>
      </c>
      <c r="L329" t="s">
        <v>38</v>
      </c>
      <c r="M329">
        <v>4</v>
      </c>
      <c r="N329" t="s">
        <v>47</v>
      </c>
      <c r="O329" s="14">
        <v>45701</v>
      </c>
      <c r="P329" t="s">
        <v>40</v>
      </c>
      <c r="Q329" t="s">
        <v>671</v>
      </c>
      <c r="R329">
        <v>834394</v>
      </c>
      <c r="S329">
        <v>100050</v>
      </c>
      <c r="T329" t="s">
        <v>42</v>
      </c>
      <c r="U329">
        <v>1</v>
      </c>
      <c r="V329" t="s">
        <v>52</v>
      </c>
      <c r="W329">
        <v>586</v>
      </c>
      <c r="X329">
        <v>586</v>
      </c>
      <c r="Y329">
        <v>586</v>
      </c>
      <c r="Z329">
        <v>25000</v>
      </c>
      <c r="AA329">
        <v>0</v>
      </c>
      <c r="AB329">
        <v>15</v>
      </c>
      <c r="AC329">
        <v>60</v>
      </c>
      <c r="AD329">
        <v>94.03</v>
      </c>
      <c r="AE329">
        <v>266328</v>
      </c>
      <c r="AF329" t="s">
        <v>123</v>
      </c>
      <c r="AG329">
        <v>340393</v>
      </c>
      <c r="AH329" t="s">
        <v>51</v>
      </c>
      <c r="AJ329" s="1" t="str">
        <f>VLOOKUP(Custos[[#This Row],[ds_placa]],Consultas!B:C,2,0)</f>
        <v>Cavalo</v>
      </c>
      <c r="AK329" t="str">
        <f>PROPER(TEXT(Custos[[#This Row],[dt_documento]],"MMMM"))</f>
        <v>Fevereiro</v>
      </c>
      <c r="AL329" t="str">
        <f>TEXT(Custos[[#This Row],[dt_documento]],"AAAA")</f>
        <v>2025</v>
      </c>
    </row>
    <row r="330" spans="1:38" x14ac:dyDescent="0.25">
      <c r="A330">
        <v>1026</v>
      </c>
      <c r="B330" t="s">
        <v>110</v>
      </c>
      <c r="C330">
        <v>429</v>
      </c>
      <c r="D330" t="s">
        <v>119</v>
      </c>
      <c r="E330" t="s">
        <v>120</v>
      </c>
      <c r="F330">
        <v>2012</v>
      </c>
      <c r="G330">
        <v>100050</v>
      </c>
      <c r="H330">
        <v>1436068</v>
      </c>
      <c r="I330">
        <v>32</v>
      </c>
      <c r="J330" t="s">
        <v>37</v>
      </c>
      <c r="K330">
        <v>5</v>
      </c>
      <c r="L330" t="s">
        <v>38</v>
      </c>
      <c r="M330">
        <v>4</v>
      </c>
      <c r="N330" t="s">
        <v>47</v>
      </c>
      <c r="O330" s="14">
        <v>45701</v>
      </c>
      <c r="P330" t="s">
        <v>40</v>
      </c>
      <c r="Q330" t="s">
        <v>671</v>
      </c>
      <c r="R330">
        <v>834394</v>
      </c>
      <c r="S330">
        <v>100050</v>
      </c>
      <c r="T330" t="s">
        <v>42</v>
      </c>
      <c r="U330">
        <v>1</v>
      </c>
      <c r="V330" t="s">
        <v>52</v>
      </c>
      <c r="W330">
        <v>150</v>
      </c>
      <c r="X330">
        <v>150</v>
      </c>
      <c r="Y330">
        <v>150</v>
      </c>
      <c r="Z330">
        <v>25000</v>
      </c>
      <c r="AA330">
        <v>0</v>
      </c>
      <c r="AB330">
        <v>15</v>
      </c>
      <c r="AC330">
        <v>60</v>
      </c>
      <c r="AD330">
        <v>94.03</v>
      </c>
      <c r="AE330">
        <v>266328</v>
      </c>
      <c r="AF330" t="s">
        <v>123</v>
      </c>
      <c r="AG330">
        <v>340393</v>
      </c>
      <c r="AH330" t="s">
        <v>51</v>
      </c>
      <c r="AJ330" s="1" t="str">
        <f>VLOOKUP(Custos[[#This Row],[ds_placa]],Consultas!B:C,2,0)</f>
        <v>Cavalo</v>
      </c>
      <c r="AK330" t="str">
        <f>PROPER(TEXT(Custos[[#This Row],[dt_documento]],"MMMM"))</f>
        <v>Fevereiro</v>
      </c>
      <c r="AL330" t="str">
        <f>TEXT(Custos[[#This Row],[dt_documento]],"AAAA")</f>
        <v>2025</v>
      </c>
    </row>
    <row r="331" spans="1:38" x14ac:dyDescent="0.25">
      <c r="A331">
        <v>1026</v>
      </c>
      <c r="B331" t="s">
        <v>110</v>
      </c>
      <c r="C331">
        <v>429</v>
      </c>
      <c r="D331" t="s">
        <v>119</v>
      </c>
      <c r="E331" t="s">
        <v>120</v>
      </c>
      <c r="F331">
        <v>2012</v>
      </c>
      <c r="G331">
        <v>100050</v>
      </c>
      <c r="H331">
        <v>1442574</v>
      </c>
      <c r="I331">
        <v>32</v>
      </c>
      <c r="J331" t="s">
        <v>37</v>
      </c>
      <c r="K331">
        <v>5</v>
      </c>
      <c r="L331" t="s">
        <v>38</v>
      </c>
      <c r="M331">
        <v>4</v>
      </c>
      <c r="N331" t="s">
        <v>47</v>
      </c>
      <c r="O331" s="14">
        <v>45727</v>
      </c>
      <c r="P331" t="s">
        <v>59</v>
      </c>
      <c r="Q331" t="s">
        <v>672</v>
      </c>
      <c r="R331">
        <v>843316</v>
      </c>
      <c r="S331">
        <v>100050</v>
      </c>
      <c r="T331" t="s">
        <v>42</v>
      </c>
      <c r="U331">
        <v>1</v>
      </c>
      <c r="V331" t="s">
        <v>673</v>
      </c>
      <c r="W331">
        <v>4164</v>
      </c>
      <c r="X331">
        <v>4164</v>
      </c>
      <c r="Y331">
        <v>4164</v>
      </c>
      <c r="Z331">
        <v>25000</v>
      </c>
      <c r="AA331">
        <v>0</v>
      </c>
      <c r="AB331">
        <v>15</v>
      </c>
      <c r="AC331">
        <v>60</v>
      </c>
      <c r="AD331">
        <v>94.03</v>
      </c>
      <c r="AE331">
        <v>266328</v>
      </c>
      <c r="AF331" t="s">
        <v>123</v>
      </c>
      <c r="AG331">
        <v>279192</v>
      </c>
      <c r="AH331" t="s">
        <v>674</v>
      </c>
      <c r="AJ331" s="1" t="str">
        <f>VLOOKUP(Custos[[#This Row],[ds_placa]],Consultas!B:C,2,0)</f>
        <v>Cavalo</v>
      </c>
      <c r="AK331" t="str">
        <f>PROPER(TEXT(Custos[[#This Row],[dt_documento]],"MMMM"))</f>
        <v>Março</v>
      </c>
      <c r="AL331" t="str">
        <f>TEXT(Custos[[#This Row],[dt_documento]],"AAAA")</f>
        <v>2025</v>
      </c>
    </row>
    <row r="332" spans="1:38" x14ac:dyDescent="0.25">
      <c r="A332">
        <v>1026</v>
      </c>
      <c r="B332" t="s">
        <v>110</v>
      </c>
      <c r="C332">
        <v>429</v>
      </c>
      <c r="D332" t="s">
        <v>119</v>
      </c>
      <c r="E332" t="s">
        <v>120</v>
      </c>
      <c r="F332">
        <v>2012</v>
      </c>
      <c r="G332">
        <v>100050</v>
      </c>
      <c r="H332">
        <v>1459550</v>
      </c>
      <c r="I332">
        <v>32</v>
      </c>
      <c r="J332" t="s">
        <v>37</v>
      </c>
      <c r="K332">
        <v>5</v>
      </c>
      <c r="L332" t="s">
        <v>38</v>
      </c>
      <c r="M332">
        <v>4</v>
      </c>
      <c r="N332" t="s">
        <v>47</v>
      </c>
      <c r="O332" s="14">
        <v>45748</v>
      </c>
      <c r="P332" t="s">
        <v>71</v>
      </c>
      <c r="Q332" t="s">
        <v>129</v>
      </c>
      <c r="R332">
        <v>846759</v>
      </c>
      <c r="S332">
        <v>100050</v>
      </c>
      <c r="T332" t="s">
        <v>42</v>
      </c>
      <c r="U332">
        <v>1</v>
      </c>
      <c r="V332" t="s">
        <v>52</v>
      </c>
      <c r="W332">
        <v>2737</v>
      </c>
      <c r="X332">
        <v>2737</v>
      </c>
      <c r="Y332">
        <v>2737</v>
      </c>
      <c r="Z332">
        <v>25000</v>
      </c>
      <c r="AA332">
        <v>0</v>
      </c>
      <c r="AB332">
        <v>15</v>
      </c>
      <c r="AC332">
        <v>60</v>
      </c>
      <c r="AD332">
        <v>94.03</v>
      </c>
      <c r="AE332">
        <v>266328</v>
      </c>
      <c r="AF332" t="s">
        <v>123</v>
      </c>
      <c r="AG332">
        <v>340393</v>
      </c>
      <c r="AH332" t="s">
        <v>51</v>
      </c>
      <c r="AJ332" s="1" t="str">
        <f>VLOOKUP(Custos[[#This Row],[ds_placa]],Consultas!B:C,2,0)</f>
        <v>Cavalo</v>
      </c>
      <c r="AK332" t="str">
        <f>PROPER(TEXT(Custos[[#This Row],[dt_documento]],"MMMM"))</f>
        <v>Abril</v>
      </c>
      <c r="AL332" t="str">
        <f>TEXT(Custos[[#This Row],[dt_documento]],"AAAA")</f>
        <v>2025</v>
      </c>
    </row>
    <row r="333" spans="1:38" x14ac:dyDescent="0.25">
      <c r="A333">
        <v>1026</v>
      </c>
      <c r="B333" t="s">
        <v>110</v>
      </c>
      <c r="C333">
        <v>429</v>
      </c>
      <c r="D333" t="s">
        <v>119</v>
      </c>
      <c r="E333" t="s">
        <v>120</v>
      </c>
      <c r="F333">
        <v>2012</v>
      </c>
      <c r="G333">
        <v>100050</v>
      </c>
      <c r="H333">
        <v>1459551</v>
      </c>
      <c r="I333">
        <v>32</v>
      </c>
      <c r="J333" t="s">
        <v>37</v>
      </c>
      <c r="K333">
        <v>5</v>
      </c>
      <c r="L333" t="s">
        <v>38</v>
      </c>
      <c r="M333">
        <v>4</v>
      </c>
      <c r="N333" t="s">
        <v>47</v>
      </c>
      <c r="O333" s="14">
        <v>45748</v>
      </c>
      <c r="P333" t="s">
        <v>71</v>
      </c>
      <c r="Q333" t="s">
        <v>129</v>
      </c>
      <c r="R333">
        <v>846759</v>
      </c>
      <c r="S333">
        <v>100050</v>
      </c>
      <c r="T333" t="s">
        <v>42</v>
      </c>
      <c r="U333">
        <v>1</v>
      </c>
      <c r="V333" t="s">
        <v>52</v>
      </c>
      <c r="W333">
        <v>1398</v>
      </c>
      <c r="X333">
        <v>1398</v>
      </c>
      <c r="Y333">
        <v>1398</v>
      </c>
      <c r="Z333">
        <v>25000</v>
      </c>
      <c r="AA333">
        <v>0</v>
      </c>
      <c r="AB333">
        <v>15</v>
      </c>
      <c r="AC333">
        <v>60</v>
      </c>
      <c r="AD333">
        <v>94.03</v>
      </c>
      <c r="AE333">
        <v>266328</v>
      </c>
      <c r="AF333" t="s">
        <v>123</v>
      </c>
      <c r="AG333">
        <v>340393</v>
      </c>
      <c r="AH333" t="s">
        <v>51</v>
      </c>
      <c r="AJ333" s="1" t="str">
        <f>VLOOKUP(Custos[[#This Row],[ds_placa]],Consultas!B:C,2,0)</f>
        <v>Cavalo</v>
      </c>
      <c r="AK333" t="str">
        <f>PROPER(TEXT(Custos[[#This Row],[dt_documento]],"MMMM"))</f>
        <v>Abril</v>
      </c>
      <c r="AL333" t="str">
        <f>TEXT(Custos[[#This Row],[dt_documento]],"AAAA")</f>
        <v>2025</v>
      </c>
    </row>
    <row r="334" spans="1:38" x14ac:dyDescent="0.25">
      <c r="A334">
        <v>1026</v>
      </c>
      <c r="B334" t="s">
        <v>110</v>
      </c>
      <c r="C334">
        <v>429</v>
      </c>
      <c r="D334" t="s">
        <v>119</v>
      </c>
      <c r="E334" t="s">
        <v>120</v>
      </c>
      <c r="F334">
        <v>2012</v>
      </c>
      <c r="G334">
        <v>100050</v>
      </c>
      <c r="H334">
        <v>1449456</v>
      </c>
      <c r="I334">
        <v>32</v>
      </c>
      <c r="J334" t="s">
        <v>37</v>
      </c>
      <c r="K334">
        <v>5</v>
      </c>
      <c r="L334" t="s">
        <v>38</v>
      </c>
      <c r="M334">
        <v>4</v>
      </c>
      <c r="N334" t="s">
        <v>47</v>
      </c>
      <c r="O334" s="14">
        <v>45740</v>
      </c>
      <c r="P334" t="s">
        <v>71</v>
      </c>
      <c r="Q334" t="s">
        <v>130</v>
      </c>
      <c r="R334">
        <v>846759</v>
      </c>
      <c r="S334">
        <v>100050</v>
      </c>
      <c r="T334" t="s">
        <v>42</v>
      </c>
      <c r="U334">
        <v>1</v>
      </c>
      <c r="V334" t="s">
        <v>52</v>
      </c>
      <c r="W334">
        <v>520</v>
      </c>
      <c r="X334">
        <v>520</v>
      </c>
      <c r="Y334">
        <v>520</v>
      </c>
      <c r="Z334">
        <v>25000</v>
      </c>
      <c r="AA334">
        <v>0</v>
      </c>
      <c r="AB334">
        <v>15</v>
      </c>
      <c r="AC334">
        <v>60</v>
      </c>
      <c r="AD334">
        <v>94.03</v>
      </c>
      <c r="AE334">
        <v>266328</v>
      </c>
      <c r="AF334" t="s">
        <v>123</v>
      </c>
      <c r="AG334">
        <v>375956</v>
      </c>
      <c r="AH334" t="s">
        <v>131</v>
      </c>
      <c r="AJ334" s="1" t="str">
        <f>VLOOKUP(Custos[[#This Row],[ds_placa]],Consultas!B:C,2,0)</f>
        <v>Cavalo</v>
      </c>
      <c r="AK334" t="str">
        <f>PROPER(TEXT(Custos[[#This Row],[dt_documento]],"MMMM"))</f>
        <v>Março</v>
      </c>
      <c r="AL334" t="str">
        <f>TEXT(Custos[[#This Row],[dt_documento]],"AAAA")</f>
        <v>2025</v>
      </c>
    </row>
    <row r="335" spans="1:38" x14ac:dyDescent="0.25">
      <c r="A335">
        <v>1026</v>
      </c>
      <c r="B335" t="s">
        <v>110</v>
      </c>
      <c r="C335">
        <v>429</v>
      </c>
      <c r="D335" t="s">
        <v>119</v>
      </c>
      <c r="E335" t="s">
        <v>120</v>
      </c>
      <c r="F335">
        <v>2012</v>
      </c>
      <c r="G335">
        <v>100050</v>
      </c>
      <c r="H335">
        <v>1449706</v>
      </c>
      <c r="I335">
        <v>32</v>
      </c>
      <c r="J335" t="s">
        <v>37</v>
      </c>
      <c r="K335">
        <v>5</v>
      </c>
      <c r="L335" t="s">
        <v>38</v>
      </c>
      <c r="M335">
        <v>4</v>
      </c>
      <c r="N335" t="s">
        <v>47</v>
      </c>
      <c r="O335" s="14">
        <v>45741</v>
      </c>
      <c r="P335" t="s">
        <v>59</v>
      </c>
      <c r="Q335" t="s">
        <v>132</v>
      </c>
      <c r="R335">
        <v>846759</v>
      </c>
      <c r="S335">
        <v>100050</v>
      </c>
      <c r="T335" t="s">
        <v>42</v>
      </c>
      <c r="U335">
        <v>1</v>
      </c>
      <c r="V335" t="s">
        <v>52</v>
      </c>
      <c r="W335">
        <v>2692.3</v>
      </c>
      <c r="X335">
        <v>2692.3</v>
      </c>
      <c r="Y335">
        <v>2692.3</v>
      </c>
      <c r="Z335">
        <v>25000</v>
      </c>
      <c r="AA335">
        <v>0</v>
      </c>
      <c r="AB335">
        <v>15</v>
      </c>
      <c r="AC335">
        <v>60</v>
      </c>
      <c r="AD335">
        <v>94.03</v>
      </c>
      <c r="AE335">
        <v>266328</v>
      </c>
      <c r="AF335" t="s">
        <v>123</v>
      </c>
      <c r="AG335">
        <v>383271</v>
      </c>
      <c r="AH335" t="s">
        <v>100</v>
      </c>
      <c r="AJ335" s="1" t="str">
        <f>VLOOKUP(Custos[[#This Row],[ds_placa]],Consultas!B:C,2,0)</f>
        <v>Cavalo</v>
      </c>
      <c r="AK335" t="str">
        <f>PROPER(TEXT(Custos[[#This Row],[dt_documento]],"MMMM"))</f>
        <v>Março</v>
      </c>
      <c r="AL335" t="str">
        <f>TEXT(Custos[[#This Row],[dt_documento]],"AAAA")</f>
        <v>2025</v>
      </c>
    </row>
    <row r="336" spans="1:38" x14ac:dyDescent="0.25">
      <c r="A336">
        <v>1026</v>
      </c>
      <c r="B336" t="s">
        <v>110</v>
      </c>
      <c r="C336">
        <v>429</v>
      </c>
      <c r="D336" t="s">
        <v>119</v>
      </c>
      <c r="E336" t="s">
        <v>120</v>
      </c>
      <c r="F336">
        <v>2012</v>
      </c>
      <c r="G336">
        <v>100050</v>
      </c>
      <c r="H336">
        <v>1449707</v>
      </c>
      <c r="I336">
        <v>32</v>
      </c>
      <c r="J336" t="s">
        <v>37</v>
      </c>
      <c r="K336">
        <v>5</v>
      </c>
      <c r="L336" t="s">
        <v>38</v>
      </c>
      <c r="M336">
        <v>4</v>
      </c>
      <c r="N336" t="s">
        <v>47</v>
      </c>
      <c r="O336" s="14">
        <v>45741</v>
      </c>
      <c r="P336" t="s">
        <v>59</v>
      </c>
      <c r="Q336" t="s">
        <v>132</v>
      </c>
      <c r="R336">
        <v>846759</v>
      </c>
      <c r="S336">
        <v>100050</v>
      </c>
      <c r="T336" t="s">
        <v>42</v>
      </c>
      <c r="U336">
        <v>1</v>
      </c>
      <c r="V336" t="s">
        <v>52</v>
      </c>
      <c r="W336">
        <v>840</v>
      </c>
      <c r="X336">
        <v>840</v>
      </c>
      <c r="Y336">
        <v>840</v>
      </c>
      <c r="Z336">
        <v>25000</v>
      </c>
      <c r="AA336">
        <v>0</v>
      </c>
      <c r="AB336">
        <v>15</v>
      </c>
      <c r="AC336">
        <v>60</v>
      </c>
      <c r="AD336">
        <v>94.03</v>
      </c>
      <c r="AE336">
        <v>266328</v>
      </c>
      <c r="AF336" t="s">
        <v>123</v>
      </c>
      <c r="AG336">
        <v>383271</v>
      </c>
      <c r="AH336" t="s">
        <v>100</v>
      </c>
      <c r="AJ336" s="1" t="str">
        <f>VLOOKUP(Custos[[#This Row],[ds_placa]],Consultas!B:C,2,0)</f>
        <v>Cavalo</v>
      </c>
      <c r="AK336" t="str">
        <f>PROPER(TEXT(Custos[[#This Row],[dt_documento]],"MMMM"))</f>
        <v>Março</v>
      </c>
      <c r="AL336" t="str">
        <f>TEXT(Custos[[#This Row],[dt_documento]],"AAAA")</f>
        <v>2025</v>
      </c>
    </row>
    <row r="337" spans="1:38" x14ac:dyDescent="0.25">
      <c r="A337">
        <v>1026</v>
      </c>
      <c r="B337" t="s">
        <v>110</v>
      </c>
      <c r="C337">
        <v>429</v>
      </c>
      <c r="D337" t="s">
        <v>119</v>
      </c>
      <c r="E337" t="s">
        <v>120</v>
      </c>
      <c r="F337">
        <v>2012</v>
      </c>
      <c r="G337">
        <v>100050</v>
      </c>
      <c r="H337">
        <v>1458389</v>
      </c>
      <c r="I337">
        <v>32</v>
      </c>
      <c r="J337" t="s">
        <v>37</v>
      </c>
      <c r="K337">
        <v>5</v>
      </c>
      <c r="L337" t="s">
        <v>38</v>
      </c>
      <c r="M337">
        <v>4</v>
      </c>
      <c r="N337" t="s">
        <v>47</v>
      </c>
      <c r="O337" s="14">
        <v>45748</v>
      </c>
      <c r="P337" t="s">
        <v>71</v>
      </c>
      <c r="Q337" t="s">
        <v>133</v>
      </c>
      <c r="R337">
        <v>846759</v>
      </c>
      <c r="S337">
        <v>100050</v>
      </c>
      <c r="T337" t="s">
        <v>42</v>
      </c>
      <c r="U337">
        <v>1</v>
      </c>
      <c r="V337" t="s">
        <v>52</v>
      </c>
      <c r="W337">
        <v>458.24</v>
      </c>
      <c r="X337">
        <v>458.24</v>
      </c>
      <c r="Y337">
        <v>458.24</v>
      </c>
      <c r="Z337">
        <v>25000</v>
      </c>
      <c r="AA337">
        <v>0</v>
      </c>
      <c r="AB337">
        <v>15</v>
      </c>
      <c r="AC337">
        <v>60</v>
      </c>
      <c r="AD337">
        <v>94.03</v>
      </c>
      <c r="AE337">
        <v>266328</v>
      </c>
      <c r="AF337" t="s">
        <v>123</v>
      </c>
      <c r="AG337">
        <v>388772</v>
      </c>
      <c r="AH337" t="s">
        <v>134</v>
      </c>
      <c r="AJ337" s="1" t="str">
        <f>VLOOKUP(Custos[[#This Row],[ds_placa]],Consultas!B:C,2,0)</f>
        <v>Cavalo</v>
      </c>
      <c r="AK337" t="str">
        <f>PROPER(TEXT(Custos[[#This Row],[dt_documento]],"MMMM"))</f>
        <v>Abril</v>
      </c>
      <c r="AL337" t="str">
        <f>TEXT(Custos[[#This Row],[dt_documento]],"AAAA")</f>
        <v>2025</v>
      </c>
    </row>
    <row r="338" spans="1:38" x14ac:dyDescent="0.25">
      <c r="A338">
        <v>1026</v>
      </c>
      <c r="B338" t="s">
        <v>110</v>
      </c>
      <c r="C338">
        <v>429</v>
      </c>
      <c r="D338" t="s">
        <v>119</v>
      </c>
      <c r="E338" t="s">
        <v>120</v>
      </c>
      <c r="F338">
        <v>2012</v>
      </c>
      <c r="G338">
        <v>100050</v>
      </c>
      <c r="H338">
        <v>1458390</v>
      </c>
      <c r="I338">
        <v>32</v>
      </c>
      <c r="J338" t="s">
        <v>37</v>
      </c>
      <c r="K338">
        <v>5</v>
      </c>
      <c r="L338" t="s">
        <v>38</v>
      </c>
      <c r="M338">
        <v>4</v>
      </c>
      <c r="N338" t="s">
        <v>47</v>
      </c>
      <c r="O338" s="14">
        <v>45748</v>
      </c>
      <c r="P338" t="s">
        <v>71</v>
      </c>
      <c r="Q338" t="s">
        <v>133</v>
      </c>
      <c r="R338">
        <v>846759</v>
      </c>
      <c r="S338">
        <v>100050</v>
      </c>
      <c r="T338" t="s">
        <v>42</v>
      </c>
      <c r="U338">
        <v>1</v>
      </c>
      <c r="V338" t="s">
        <v>52</v>
      </c>
      <c r="W338">
        <v>868</v>
      </c>
      <c r="X338">
        <v>868</v>
      </c>
      <c r="Y338">
        <v>868</v>
      </c>
      <c r="Z338">
        <v>25000</v>
      </c>
      <c r="AA338">
        <v>0</v>
      </c>
      <c r="AB338">
        <v>15</v>
      </c>
      <c r="AC338">
        <v>60</v>
      </c>
      <c r="AD338">
        <v>94.03</v>
      </c>
      <c r="AE338">
        <v>266328</v>
      </c>
      <c r="AF338" t="s">
        <v>123</v>
      </c>
      <c r="AG338">
        <v>388772</v>
      </c>
      <c r="AH338" t="s">
        <v>134</v>
      </c>
      <c r="AJ338" s="1" t="str">
        <f>VLOOKUP(Custos[[#This Row],[ds_placa]],Consultas!B:C,2,0)</f>
        <v>Cavalo</v>
      </c>
      <c r="AK338" t="str">
        <f>PROPER(TEXT(Custos[[#This Row],[dt_documento]],"MMMM"))</f>
        <v>Abril</v>
      </c>
      <c r="AL338" t="str">
        <f>TEXT(Custos[[#This Row],[dt_documento]],"AAAA")</f>
        <v>2025</v>
      </c>
    </row>
    <row r="339" spans="1:38" x14ac:dyDescent="0.25">
      <c r="A339">
        <v>1026</v>
      </c>
      <c r="B339" t="s">
        <v>110</v>
      </c>
      <c r="C339">
        <v>429</v>
      </c>
      <c r="D339" t="s">
        <v>119</v>
      </c>
      <c r="E339" t="s">
        <v>120</v>
      </c>
      <c r="F339">
        <v>2012</v>
      </c>
      <c r="G339">
        <v>100050</v>
      </c>
      <c r="H339">
        <v>1459548</v>
      </c>
      <c r="I339">
        <v>32</v>
      </c>
      <c r="J339" t="s">
        <v>37</v>
      </c>
      <c r="K339">
        <v>5</v>
      </c>
      <c r="L339" t="s">
        <v>38</v>
      </c>
      <c r="M339">
        <v>4</v>
      </c>
      <c r="N339" t="s">
        <v>47</v>
      </c>
      <c r="O339" s="14">
        <v>45751</v>
      </c>
      <c r="P339" t="s">
        <v>48</v>
      </c>
      <c r="Q339" t="s">
        <v>135</v>
      </c>
      <c r="R339">
        <v>846759</v>
      </c>
      <c r="S339">
        <v>100050</v>
      </c>
      <c r="T339" t="s">
        <v>42</v>
      </c>
      <c r="U339">
        <v>1</v>
      </c>
      <c r="V339" t="s">
        <v>52</v>
      </c>
      <c r="W339">
        <v>1200</v>
      </c>
      <c r="X339">
        <v>1200</v>
      </c>
      <c r="Y339">
        <v>1200</v>
      </c>
      <c r="Z339">
        <v>25000</v>
      </c>
      <c r="AA339">
        <v>0</v>
      </c>
      <c r="AB339">
        <v>15</v>
      </c>
      <c r="AC339">
        <v>60</v>
      </c>
      <c r="AD339">
        <v>94.03</v>
      </c>
      <c r="AE339">
        <v>266328</v>
      </c>
      <c r="AF339" t="s">
        <v>123</v>
      </c>
      <c r="AG339">
        <v>340393</v>
      </c>
      <c r="AH339" t="s">
        <v>51</v>
      </c>
      <c r="AJ339" s="1" t="str">
        <f>VLOOKUP(Custos[[#This Row],[ds_placa]],Consultas!B:C,2,0)</f>
        <v>Cavalo</v>
      </c>
      <c r="AK339" t="str">
        <f>PROPER(TEXT(Custos[[#This Row],[dt_documento]],"MMMM"))</f>
        <v>Abril</v>
      </c>
      <c r="AL339" t="str">
        <f>TEXT(Custos[[#This Row],[dt_documento]],"AAAA")</f>
        <v>2025</v>
      </c>
    </row>
    <row r="340" spans="1:38" x14ac:dyDescent="0.25">
      <c r="A340">
        <v>1026</v>
      </c>
      <c r="B340" t="s">
        <v>110</v>
      </c>
      <c r="C340">
        <v>429</v>
      </c>
      <c r="D340" t="s">
        <v>119</v>
      </c>
      <c r="E340" t="s">
        <v>120</v>
      </c>
      <c r="F340">
        <v>2012</v>
      </c>
      <c r="G340">
        <v>100050</v>
      </c>
      <c r="H340">
        <v>1459549</v>
      </c>
      <c r="I340">
        <v>32</v>
      </c>
      <c r="J340" t="s">
        <v>37</v>
      </c>
      <c r="K340">
        <v>5</v>
      </c>
      <c r="L340" t="s">
        <v>38</v>
      </c>
      <c r="M340">
        <v>4</v>
      </c>
      <c r="N340" t="s">
        <v>47</v>
      </c>
      <c r="O340" s="14">
        <v>45751</v>
      </c>
      <c r="P340" t="s">
        <v>48</v>
      </c>
      <c r="Q340" t="s">
        <v>135</v>
      </c>
      <c r="R340">
        <v>846759</v>
      </c>
      <c r="S340">
        <v>100050</v>
      </c>
      <c r="T340" t="s">
        <v>42</v>
      </c>
      <c r="U340">
        <v>1</v>
      </c>
      <c r="V340" t="s">
        <v>52</v>
      </c>
      <c r="W340">
        <v>434</v>
      </c>
      <c r="X340">
        <v>434</v>
      </c>
      <c r="Y340">
        <v>434</v>
      </c>
      <c r="Z340">
        <v>25000</v>
      </c>
      <c r="AA340">
        <v>0</v>
      </c>
      <c r="AB340">
        <v>15</v>
      </c>
      <c r="AC340">
        <v>60</v>
      </c>
      <c r="AD340">
        <v>94.03</v>
      </c>
      <c r="AE340">
        <v>266328</v>
      </c>
      <c r="AF340" t="s">
        <v>123</v>
      </c>
      <c r="AG340">
        <v>340393</v>
      </c>
      <c r="AH340" t="s">
        <v>51</v>
      </c>
      <c r="AJ340" s="1" t="str">
        <f>VLOOKUP(Custos[[#This Row],[ds_placa]],Consultas!B:C,2,0)</f>
        <v>Cavalo</v>
      </c>
      <c r="AK340" t="str">
        <f>PROPER(TEXT(Custos[[#This Row],[dt_documento]],"MMMM"))</f>
        <v>Abril</v>
      </c>
      <c r="AL340" t="str">
        <f>TEXT(Custos[[#This Row],[dt_documento]],"AAAA")</f>
        <v>2025</v>
      </c>
    </row>
    <row r="341" spans="1:38" x14ac:dyDescent="0.25">
      <c r="A341">
        <v>1026</v>
      </c>
      <c r="B341" t="s">
        <v>110</v>
      </c>
      <c r="C341">
        <v>429</v>
      </c>
      <c r="D341" t="s">
        <v>119</v>
      </c>
      <c r="E341" t="s">
        <v>120</v>
      </c>
      <c r="F341">
        <v>2012</v>
      </c>
      <c r="G341">
        <v>100050</v>
      </c>
      <c r="H341">
        <v>1459432</v>
      </c>
      <c r="I341">
        <v>32</v>
      </c>
      <c r="J341" t="s">
        <v>37</v>
      </c>
      <c r="K341">
        <v>5</v>
      </c>
      <c r="L341" t="s">
        <v>38</v>
      </c>
      <c r="M341">
        <v>4</v>
      </c>
      <c r="N341" t="s">
        <v>47</v>
      </c>
      <c r="O341" s="14">
        <v>45770</v>
      </c>
      <c r="P341" t="s">
        <v>86</v>
      </c>
      <c r="Q341" t="s">
        <v>136</v>
      </c>
      <c r="R341">
        <v>846759</v>
      </c>
      <c r="S341">
        <v>100050</v>
      </c>
      <c r="T341" t="s">
        <v>42</v>
      </c>
      <c r="U341">
        <v>1</v>
      </c>
      <c r="V341" t="s">
        <v>50</v>
      </c>
      <c r="W341">
        <v>4</v>
      </c>
      <c r="X341">
        <v>4</v>
      </c>
      <c r="Y341">
        <v>4</v>
      </c>
      <c r="Z341">
        <v>25000</v>
      </c>
      <c r="AA341">
        <v>0</v>
      </c>
      <c r="AB341">
        <v>15</v>
      </c>
      <c r="AC341">
        <v>60</v>
      </c>
      <c r="AD341">
        <v>94.03</v>
      </c>
      <c r="AE341">
        <v>266328</v>
      </c>
      <c r="AF341" t="s">
        <v>123</v>
      </c>
      <c r="AG341">
        <v>340393</v>
      </c>
      <c r="AH341" t="s">
        <v>51</v>
      </c>
      <c r="AJ341" s="1" t="str">
        <f>VLOOKUP(Custos[[#This Row],[ds_placa]],Consultas!B:C,2,0)</f>
        <v>Cavalo</v>
      </c>
      <c r="AK341" t="str">
        <f>PROPER(TEXT(Custos[[#This Row],[dt_documento]],"MMMM"))</f>
        <v>Abril</v>
      </c>
      <c r="AL341" t="str">
        <f>TEXT(Custos[[#This Row],[dt_documento]],"AAAA")</f>
        <v>2025</v>
      </c>
    </row>
    <row r="342" spans="1:38" x14ac:dyDescent="0.25">
      <c r="A342">
        <v>1026</v>
      </c>
      <c r="B342" t="s">
        <v>110</v>
      </c>
      <c r="C342">
        <v>429</v>
      </c>
      <c r="D342" t="s">
        <v>119</v>
      </c>
      <c r="E342" t="s">
        <v>120</v>
      </c>
      <c r="F342">
        <v>2012</v>
      </c>
      <c r="G342">
        <v>100050</v>
      </c>
      <c r="H342">
        <v>1459432</v>
      </c>
      <c r="I342">
        <v>32</v>
      </c>
      <c r="J342" t="s">
        <v>37</v>
      </c>
      <c r="K342">
        <v>5</v>
      </c>
      <c r="L342" t="s">
        <v>38</v>
      </c>
      <c r="M342">
        <v>4</v>
      </c>
      <c r="N342" t="s">
        <v>47</v>
      </c>
      <c r="O342" s="14">
        <v>45770</v>
      </c>
      <c r="P342" t="s">
        <v>86</v>
      </c>
      <c r="Q342" t="s">
        <v>136</v>
      </c>
      <c r="R342">
        <v>846759</v>
      </c>
      <c r="S342">
        <v>100050</v>
      </c>
      <c r="T342" t="s">
        <v>42</v>
      </c>
      <c r="U342">
        <v>1</v>
      </c>
      <c r="V342" t="s">
        <v>52</v>
      </c>
      <c r="W342">
        <v>661.6</v>
      </c>
      <c r="X342">
        <v>661.6</v>
      </c>
      <c r="Y342">
        <v>661.6</v>
      </c>
      <c r="Z342">
        <v>25000</v>
      </c>
      <c r="AA342">
        <v>0</v>
      </c>
      <c r="AB342">
        <v>15</v>
      </c>
      <c r="AC342">
        <v>60</v>
      </c>
      <c r="AD342">
        <v>94.03</v>
      </c>
      <c r="AE342">
        <v>266328</v>
      </c>
      <c r="AF342" t="s">
        <v>123</v>
      </c>
      <c r="AG342">
        <v>340393</v>
      </c>
      <c r="AH342" t="s">
        <v>51</v>
      </c>
      <c r="AJ342" s="1" t="str">
        <f>VLOOKUP(Custos[[#This Row],[ds_placa]],Consultas!B:C,2,0)</f>
        <v>Cavalo</v>
      </c>
      <c r="AK342" t="str">
        <f>PROPER(TEXT(Custos[[#This Row],[dt_documento]],"MMMM"))</f>
        <v>Abril</v>
      </c>
      <c r="AL342" t="str">
        <f>TEXT(Custos[[#This Row],[dt_documento]],"AAAA")</f>
        <v>2025</v>
      </c>
    </row>
    <row r="343" spans="1:38" x14ac:dyDescent="0.25">
      <c r="A343">
        <v>1026</v>
      </c>
      <c r="B343" t="s">
        <v>110</v>
      </c>
      <c r="C343">
        <v>429</v>
      </c>
      <c r="D343" t="s">
        <v>119</v>
      </c>
      <c r="E343" t="s">
        <v>120</v>
      </c>
      <c r="F343">
        <v>2012</v>
      </c>
      <c r="G343">
        <v>100050</v>
      </c>
      <c r="H343">
        <v>1459433</v>
      </c>
      <c r="I343">
        <v>32</v>
      </c>
      <c r="J343" t="s">
        <v>37</v>
      </c>
      <c r="K343">
        <v>5</v>
      </c>
      <c r="L343" t="s">
        <v>38</v>
      </c>
      <c r="M343">
        <v>4</v>
      </c>
      <c r="N343" t="s">
        <v>47</v>
      </c>
      <c r="O343" s="14">
        <v>45770</v>
      </c>
      <c r="P343" t="s">
        <v>86</v>
      </c>
      <c r="Q343" t="s">
        <v>136</v>
      </c>
      <c r="R343">
        <v>846759</v>
      </c>
      <c r="S343">
        <v>100050</v>
      </c>
      <c r="T343" t="s">
        <v>42</v>
      </c>
      <c r="U343">
        <v>1</v>
      </c>
      <c r="V343" t="s">
        <v>52</v>
      </c>
      <c r="W343">
        <v>1420</v>
      </c>
      <c r="X343">
        <v>1420</v>
      </c>
      <c r="Y343">
        <v>1420</v>
      </c>
      <c r="Z343">
        <v>25000</v>
      </c>
      <c r="AA343">
        <v>0</v>
      </c>
      <c r="AB343">
        <v>15</v>
      </c>
      <c r="AC343">
        <v>60</v>
      </c>
      <c r="AD343">
        <v>94.03</v>
      </c>
      <c r="AE343">
        <v>266328</v>
      </c>
      <c r="AF343" t="s">
        <v>123</v>
      </c>
      <c r="AG343">
        <v>340393</v>
      </c>
      <c r="AH343" t="s">
        <v>51</v>
      </c>
      <c r="AJ343" s="1" t="str">
        <f>VLOOKUP(Custos[[#This Row],[ds_placa]],Consultas!B:C,2,0)</f>
        <v>Cavalo</v>
      </c>
      <c r="AK343" t="str">
        <f>PROPER(TEXT(Custos[[#This Row],[dt_documento]],"MMMM"))</f>
        <v>Abril</v>
      </c>
      <c r="AL343" t="str">
        <f>TEXT(Custos[[#This Row],[dt_documento]],"AAAA")</f>
        <v>2025</v>
      </c>
    </row>
    <row r="344" spans="1:38" x14ac:dyDescent="0.25">
      <c r="A344">
        <v>1026</v>
      </c>
      <c r="B344" t="s">
        <v>110</v>
      </c>
      <c r="C344">
        <v>429</v>
      </c>
      <c r="D344" t="s">
        <v>119</v>
      </c>
      <c r="E344" t="s">
        <v>120</v>
      </c>
      <c r="F344">
        <v>2012</v>
      </c>
      <c r="G344">
        <v>100050</v>
      </c>
      <c r="H344">
        <v>1464008</v>
      </c>
      <c r="I344">
        <v>32</v>
      </c>
      <c r="J344" t="s">
        <v>37</v>
      </c>
      <c r="K344">
        <v>5</v>
      </c>
      <c r="L344" t="s">
        <v>38</v>
      </c>
      <c r="M344">
        <v>4</v>
      </c>
      <c r="N344" t="s">
        <v>47</v>
      </c>
      <c r="O344" s="14">
        <v>45778</v>
      </c>
      <c r="P344" t="s">
        <v>71</v>
      </c>
      <c r="Q344" t="s">
        <v>675</v>
      </c>
      <c r="R344">
        <v>846759</v>
      </c>
      <c r="S344">
        <v>100050</v>
      </c>
      <c r="T344" t="s">
        <v>42</v>
      </c>
      <c r="U344">
        <v>1</v>
      </c>
      <c r="V344" t="s">
        <v>52</v>
      </c>
      <c r="W344">
        <v>1177.3</v>
      </c>
      <c r="X344">
        <v>1177.3</v>
      </c>
      <c r="Y344">
        <v>1177.3</v>
      </c>
      <c r="Z344">
        <v>25000</v>
      </c>
      <c r="AA344">
        <v>0</v>
      </c>
      <c r="AB344">
        <v>15</v>
      </c>
      <c r="AC344">
        <v>60</v>
      </c>
      <c r="AD344">
        <v>94.03</v>
      </c>
      <c r="AE344">
        <v>266328</v>
      </c>
      <c r="AF344" t="s">
        <v>123</v>
      </c>
      <c r="AG344">
        <v>383271</v>
      </c>
      <c r="AH344" t="s">
        <v>100</v>
      </c>
      <c r="AJ344" s="1" t="str">
        <f>VLOOKUP(Custos[[#This Row],[ds_placa]],Consultas!B:C,2,0)</f>
        <v>Cavalo</v>
      </c>
      <c r="AK344" t="str">
        <f>PROPER(TEXT(Custos[[#This Row],[dt_documento]],"MMMM"))</f>
        <v>Maio</v>
      </c>
      <c r="AL344" t="str">
        <f>TEXT(Custos[[#This Row],[dt_documento]],"AAAA")</f>
        <v>2025</v>
      </c>
    </row>
    <row r="345" spans="1:38" x14ac:dyDescent="0.25">
      <c r="A345">
        <v>1026</v>
      </c>
      <c r="B345" t="s">
        <v>110</v>
      </c>
      <c r="C345">
        <v>429</v>
      </c>
      <c r="D345" t="s">
        <v>119</v>
      </c>
      <c r="E345" t="s">
        <v>120</v>
      </c>
      <c r="F345">
        <v>2012</v>
      </c>
      <c r="G345">
        <v>100050</v>
      </c>
      <c r="H345">
        <v>1464009</v>
      </c>
      <c r="I345">
        <v>32</v>
      </c>
      <c r="J345" t="s">
        <v>37</v>
      </c>
      <c r="K345">
        <v>5</v>
      </c>
      <c r="L345" t="s">
        <v>38</v>
      </c>
      <c r="M345">
        <v>4</v>
      </c>
      <c r="N345" t="s">
        <v>47</v>
      </c>
      <c r="O345" s="14">
        <v>45778</v>
      </c>
      <c r="P345" t="s">
        <v>71</v>
      </c>
      <c r="Q345" t="s">
        <v>675</v>
      </c>
      <c r="R345">
        <v>846759</v>
      </c>
      <c r="S345">
        <v>100050</v>
      </c>
      <c r="T345" t="s">
        <v>42</v>
      </c>
      <c r="U345">
        <v>1</v>
      </c>
      <c r="V345" t="s">
        <v>52</v>
      </c>
      <c r="W345">
        <v>700</v>
      </c>
      <c r="X345">
        <v>700</v>
      </c>
      <c r="Y345">
        <v>700</v>
      </c>
      <c r="Z345">
        <v>25000</v>
      </c>
      <c r="AA345">
        <v>0</v>
      </c>
      <c r="AB345">
        <v>15</v>
      </c>
      <c r="AC345">
        <v>60</v>
      </c>
      <c r="AD345">
        <v>94.03</v>
      </c>
      <c r="AE345">
        <v>266328</v>
      </c>
      <c r="AF345" t="s">
        <v>123</v>
      </c>
      <c r="AG345">
        <v>383271</v>
      </c>
      <c r="AH345" t="s">
        <v>100</v>
      </c>
      <c r="AJ345" s="1" t="str">
        <f>VLOOKUP(Custos[[#This Row],[ds_placa]],Consultas!B:C,2,0)</f>
        <v>Cavalo</v>
      </c>
      <c r="AK345" t="str">
        <f>PROPER(TEXT(Custos[[#This Row],[dt_documento]],"MMMM"))</f>
        <v>Maio</v>
      </c>
      <c r="AL345" t="str">
        <f>TEXT(Custos[[#This Row],[dt_documento]],"AAAA")</f>
        <v>2025</v>
      </c>
    </row>
    <row r="346" spans="1:38" x14ac:dyDescent="0.25">
      <c r="A346">
        <v>1026</v>
      </c>
      <c r="B346" t="s">
        <v>110</v>
      </c>
      <c r="C346">
        <v>429</v>
      </c>
      <c r="D346" t="s">
        <v>119</v>
      </c>
      <c r="E346" t="s">
        <v>120</v>
      </c>
      <c r="F346">
        <v>2012</v>
      </c>
      <c r="G346">
        <v>100050</v>
      </c>
      <c r="H346">
        <v>1463161</v>
      </c>
      <c r="I346">
        <v>32</v>
      </c>
      <c r="J346" t="s">
        <v>37</v>
      </c>
      <c r="K346">
        <v>5</v>
      </c>
      <c r="L346" t="s">
        <v>38</v>
      </c>
      <c r="M346">
        <v>4</v>
      </c>
      <c r="N346" t="s">
        <v>47</v>
      </c>
      <c r="O346" s="14">
        <v>45777</v>
      </c>
      <c r="P346" t="s">
        <v>86</v>
      </c>
      <c r="Q346" t="s">
        <v>676</v>
      </c>
      <c r="R346">
        <v>846759</v>
      </c>
      <c r="S346">
        <v>100050</v>
      </c>
      <c r="T346" t="s">
        <v>42</v>
      </c>
      <c r="U346">
        <v>1</v>
      </c>
      <c r="V346" t="s">
        <v>52</v>
      </c>
      <c r="W346">
        <v>2</v>
      </c>
      <c r="X346">
        <v>2</v>
      </c>
      <c r="Y346">
        <v>2</v>
      </c>
      <c r="Z346">
        <v>25000</v>
      </c>
      <c r="AA346">
        <v>0</v>
      </c>
      <c r="AB346">
        <v>15</v>
      </c>
      <c r="AC346">
        <v>60</v>
      </c>
      <c r="AD346">
        <v>94.03</v>
      </c>
      <c r="AE346">
        <v>266328</v>
      </c>
      <c r="AF346" t="s">
        <v>123</v>
      </c>
      <c r="AG346">
        <v>340393</v>
      </c>
      <c r="AH346" t="s">
        <v>51</v>
      </c>
      <c r="AJ346" s="1" t="str">
        <f>VLOOKUP(Custos[[#This Row],[ds_placa]],Consultas!B:C,2,0)</f>
        <v>Cavalo</v>
      </c>
      <c r="AK346" t="str">
        <f>PROPER(TEXT(Custos[[#This Row],[dt_documento]],"MMMM"))</f>
        <v>Abril</v>
      </c>
      <c r="AL346" t="str">
        <f>TEXT(Custos[[#This Row],[dt_documento]],"AAAA")</f>
        <v>2025</v>
      </c>
    </row>
    <row r="347" spans="1:38" x14ac:dyDescent="0.25">
      <c r="A347">
        <v>1026</v>
      </c>
      <c r="B347" t="s">
        <v>110</v>
      </c>
      <c r="C347">
        <v>429</v>
      </c>
      <c r="D347" t="s">
        <v>119</v>
      </c>
      <c r="E347" t="s">
        <v>120</v>
      </c>
      <c r="F347">
        <v>2012</v>
      </c>
      <c r="G347">
        <v>100050</v>
      </c>
      <c r="H347">
        <v>1463161</v>
      </c>
      <c r="I347">
        <v>32</v>
      </c>
      <c r="J347" t="s">
        <v>37</v>
      </c>
      <c r="K347">
        <v>5</v>
      </c>
      <c r="L347" t="s">
        <v>38</v>
      </c>
      <c r="M347">
        <v>4</v>
      </c>
      <c r="N347" t="s">
        <v>47</v>
      </c>
      <c r="O347" s="14">
        <v>45777</v>
      </c>
      <c r="P347" t="s">
        <v>86</v>
      </c>
      <c r="Q347" t="s">
        <v>676</v>
      </c>
      <c r="R347">
        <v>846759</v>
      </c>
      <c r="S347">
        <v>100050</v>
      </c>
      <c r="T347" t="s">
        <v>42</v>
      </c>
      <c r="U347">
        <v>1</v>
      </c>
      <c r="V347" t="s">
        <v>52</v>
      </c>
      <c r="W347">
        <v>940</v>
      </c>
      <c r="X347">
        <v>940</v>
      </c>
      <c r="Y347">
        <v>940</v>
      </c>
      <c r="Z347">
        <v>25000</v>
      </c>
      <c r="AA347">
        <v>0</v>
      </c>
      <c r="AB347">
        <v>15</v>
      </c>
      <c r="AC347">
        <v>60</v>
      </c>
      <c r="AD347">
        <v>94.03</v>
      </c>
      <c r="AE347">
        <v>266328</v>
      </c>
      <c r="AF347" t="s">
        <v>123</v>
      </c>
      <c r="AG347">
        <v>340393</v>
      </c>
      <c r="AH347" t="s">
        <v>51</v>
      </c>
      <c r="AJ347" s="1" t="str">
        <f>VLOOKUP(Custos[[#This Row],[ds_placa]],Consultas!B:C,2,0)</f>
        <v>Cavalo</v>
      </c>
      <c r="AK347" t="str">
        <f>PROPER(TEXT(Custos[[#This Row],[dt_documento]],"MMMM"))</f>
        <v>Abril</v>
      </c>
      <c r="AL347" t="str">
        <f>TEXT(Custos[[#This Row],[dt_documento]],"AAAA")</f>
        <v>2025</v>
      </c>
    </row>
    <row r="348" spans="1:38" x14ac:dyDescent="0.25">
      <c r="A348">
        <v>1026</v>
      </c>
      <c r="B348" t="s">
        <v>110</v>
      </c>
      <c r="C348">
        <v>429</v>
      </c>
      <c r="D348" t="s">
        <v>119</v>
      </c>
      <c r="E348" t="s">
        <v>120</v>
      </c>
      <c r="F348">
        <v>2012</v>
      </c>
      <c r="G348">
        <v>100050</v>
      </c>
      <c r="H348">
        <v>1463169</v>
      </c>
      <c r="I348">
        <v>32</v>
      </c>
      <c r="J348" t="s">
        <v>37</v>
      </c>
      <c r="K348">
        <v>5</v>
      </c>
      <c r="L348" t="s">
        <v>38</v>
      </c>
      <c r="M348">
        <v>4</v>
      </c>
      <c r="N348" t="s">
        <v>47</v>
      </c>
      <c r="O348" s="14">
        <v>45777</v>
      </c>
      <c r="P348" t="s">
        <v>86</v>
      </c>
      <c r="Q348" t="s">
        <v>676</v>
      </c>
      <c r="R348">
        <v>846759</v>
      </c>
      <c r="S348">
        <v>100050</v>
      </c>
      <c r="T348" t="s">
        <v>42</v>
      </c>
      <c r="U348">
        <v>1</v>
      </c>
      <c r="V348" t="s">
        <v>52</v>
      </c>
      <c r="W348">
        <v>2040</v>
      </c>
      <c r="X348">
        <v>2040</v>
      </c>
      <c r="Y348">
        <v>2040</v>
      </c>
      <c r="Z348">
        <v>25000</v>
      </c>
      <c r="AA348">
        <v>0</v>
      </c>
      <c r="AB348">
        <v>15</v>
      </c>
      <c r="AC348">
        <v>60</v>
      </c>
      <c r="AD348">
        <v>94.03</v>
      </c>
      <c r="AE348">
        <v>266328</v>
      </c>
      <c r="AF348" t="s">
        <v>123</v>
      </c>
      <c r="AG348">
        <v>340393</v>
      </c>
      <c r="AH348" t="s">
        <v>51</v>
      </c>
      <c r="AJ348" s="1" t="str">
        <f>VLOOKUP(Custos[[#This Row],[ds_placa]],Consultas!B:C,2,0)</f>
        <v>Cavalo</v>
      </c>
      <c r="AK348" t="str">
        <f>PROPER(TEXT(Custos[[#This Row],[dt_documento]],"MMMM"))</f>
        <v>Abril</v>
      </c>
      <c r="AL348" t="str">
        <f>TEXT(Custos[[#This Row],[dt_documento]],"AAAA")</f>
        <v>2025</v>
      </c>
    </row>
    <row r="349" spans="1:38" x14ac:dyDescent="0.25">
      <c r="A349">
        <v>1026</v>
      </c>
      <c r="B349" t="s">
        <v>110</v>
      </c>
      <c r="C349">
        <v>429</v>
      </c>
      <c r="D349" t="s">
        <v>119</v>
      </c>
      <c r="E349" t="s">
        <v>120</v>
      </c>
      <c r="F349">
        <v>2012</v>
      </c>
      <c r="G349">
        <v>100050</v>
      </c>
      <c r="H349">
        <v>1469063</v>
      </c>
      <c r="I349">
        <v>32</v>
      </c>
      <c r="J349" t="s">
        <v>37</v>
      </c>
      <c r="K349">
        <v>5</v>
      </c>
      <c r="L349" t="s">
        <v>38</v>
      </c>
      <c r="M349">
        <v>4</v>
      </c>
      <c r="N349" t="s">
        <v>47</v>
      </c>
      <c r="O349" s="14">
        <v>45790</v>
      </c>
      <c r="P349" t="s">
        <v>59</v>
      </c>
      <c r="Q349" t="s">
        <v>767</v>
      </c>
      <c r="R349">
        <v>846759</v>
      </c>
      <c r="S349">
        <v>100050</v>
      </c>
      <c r="T349" t="s">
        <v>42</v>
      </c>
      <c r="U349">
        <v>1</v>
      </c>
      <c r="V349" t="s">
        <v>52</v>
      </c>
      <c r="W349">
        <v>1650</v>
      </c>
      <c r="X349">
        <v>1650</v>
      </c>
      <c r="Y349">
        <v>1650</v>
      </c>
      <c r="Z349">
        <v>25000</v>
      </c>
      <c r="AA349">
        <v>0</v>
      </c>
      <c r="AB349">
        <v>15</v>
      </c>
      <c r="AC349">
        <v>60</v>
      </c>
      <c r="AD349">
        <v>94.03</v>
      </c>
      <c r="AE349">
        <v>266328</v>
      </c>
      <c r="AF349" t="s">
        <v>123</v>
      </c>
      <c r="AG349">
        <v>230479</v>
      </c>
      <c r="AH349" t="s">
        <v>721</v>
      </c>
      <c r="AJ349" s="1" t="str">
        <f>VLOOKUP(Custos[[#This Row],[ds_placa]],Consultas!B:C,2,0)</f>
        <v>Cavalo</v>
      </c>
      <c r="AK349" t="str">
        <f>PROPER(TEXT(Custos[[#This Row],[dt_documento]],"MMMM"))</f>
        <v>Maio</v>
      </c>
      <c r="AL349" t="str">
        <f>TEXT(Custos[[#This Row],[dt_documento]],"AAAA")</f>
        <v>2025</v>
      </c>
    </row>
    <row r="350" spans="1:38" x14ac:dyDescent="0.25">
      <c r="A350">
        <v>1026</v>
      </c>
      <c r="B350" t="s">
        <v>110</v>
      </c>
      <c r="C350">
        <v>429</v>
      </c>
      <c r="D350" t="s">
        <v>119</v>
      </c>
      <c r="E350" t="s">
        <v>120</v>
      </c>
      <c r="F350">
        <v>2012</v>
      </c>
      <c r="G350">
        <v>100050</v>
      </c>
      <c r="H350">
        <v>1472304</v>
      </c>
      <c r="I350">
        <v>32</v>
      </c>
      <c r="J350" t="s">
        <v>37</v>
      </c>
      <c r="K350">
        <v>5</v>
      </c>
      <c r="L350" t="s">
        <v>38</v>
      </c>
      <c r="M350">
        <v>4</v>
      </c>
      <c r="N350" t="s">
        <v>47</v>
      </c>
      <c r="O350" s="14">
        <v>45797</v>
      </c>
      <c r="P350" t="s">
        <v>59</v>
      </c>
      <c r="Q350" t="s">
        <v>768</v>
      </c>
      <c r="R350">
        <v>858119</v>
      </c>
      <c r="S350">
        <v>100050</v>
      </c>
      <c r="T350" t="s">
        <v>42</v>
      </c>
      <c r="U350">
        <v>1</v>
      </c>
      <c r="V350" t="s">
        <v>52</v>
      </c>
      <c r="W350">
        <v>370</v>
      </c>
      <c r="X350">
        <v>370</v>
      </c>
      <c r="Y350">
        <v>370</v>
      </c>
      <c r="Z350">
        <v>25000</v>
      </c>
      <c r="AA350">
        <v>0</v>
      </c>
      <c r="AB350">
        <v>15</v>
      </c>
      <c r="AC350">
        <v>60</v>
      </c>
      <c r="AD350">
        <v>94.03</v>
      </c>
      <c r="AE350">
        <v>266328</v>
      </c>
      <c r="AF350" t="s">
        <v>123</v>
      </c>
      <c r="AG350">
        <v>340393</v>
      </c>
      <c r="AH350" t="s">
        <v>51</v>
      </c>
      <c r="AJ350" s="1" t="str">
        <f>VLOOKUP(Custos[[#This Row],[ds_placa]],Consultas!B:C,2,0)</f>
        <v>Cavalo</v>
      </c>
      <c r="AK350" t="str">
        <f>PROPER(TEXT(Custos[[#This Row],[dt_documento]],"MMMM"))</f>
        <v>Maio</v>
      </c>
      <c r="AL350" t="str">
        <f>TEXT(Custos[[#This Row],[dt_documento]],"AAAA")</f>
        <v>2025</v>
      </c>
    </row>
    <row r="351" spans="1:38" x14ac:dyDescent="0.25">
      <c r="A351">
        <v>1026</v>
      </c>
      <c r="B351" t="s">
        <v>110</v>
      </c>
      <c r="C351">
        <v>429</v>
      </c>
      <c r="D351" t="s">
        <v>119</v>
      </c>
      <c r="E351" t="s">
        <v>120</v>
      </c>
      <c r="F351">
        <v>2012</v>
      </c>
      <c r="G351">
        <v>100050</v>
      </c>
      <c r="H351">
        <v>1480754</v>
      </c>
      <c r="I351">
        <v>32</v>
      </c>
      <c r="J351" t="s">
        <v>37</v>
      </c>
      <c r="K351">
        <v>5</v>
      </c>
      <c r="L351" t="s">
        <v>38</v>
      </c>
      <c r="M351">
        <v>4</v>
      </c>
      <c r="N351" t="s">
        <v>47</v>
      </c>
      <c r="O351" s="14">
        <v>45812</v>
      </c>
      <c r="P351" t="s">
        <v>86</v>
      </c>
      <c r="Q351" t="s">
        <v>769</v>
      </c>
      <c r="R351">
        <v>858119</v>
      </c>
      <c r="S351">
        <v>100050</v>
      </c>
      <c r="T351" t="s">
        <v>42</v>
      </c>
      <c r="U351">
        <v>1</v>
      </c>
      <c r="V351" t="s">
        <v>52</v>
      </c>
      <c r="W351">
        <v>180.9</v>
      </c>
      <c r="X351">
        <v>180.9</v>
      </c>
      <c r="Y351">
        <v>180.9</v>
      </c>
      <c r="Z351">
        <v>25000</v>
      </c>
      <c r="AA351">
        <v>0</v>
      </c>
      <c r="AB351">
        <v>15</v>
      </c>
      <c r="AC351">
        <v>60</v>
      </c>
      <c r="AD351">
        <v>94.03</v>
      </c>
      <c r="AE351">
        <v>266328</v>
      </c>
      <c r="AF351" t="s">
        <v>123</v>
      </c>
      <c r="AG351">
        <v>383271</v>
      </c>
      <c r="AH351" t="s">
        <v>100</v>
      </c>
      <c r="AJ351" s="1" t="str">
        <f>VLOOKUP(Custos[[#This Row],[ds_placa]],Consultas!B:C,2,0)</f>
        <v>Cavalo</v>
      </c>
      <c r="AK351" t="str">
        <f>PROPER(TEXT(Custos[[#This Row],[dt_documento]],"MMMM"))</f>
        <v>Junho</v>
      </c>
      <c r="AL351" t="str">
        <f>TEXT(Custos[[#This Row],[dt_documento]],"AAAA")</f>
        <v>2025</v>
      </c>
    </row>
    <row r="352" spans="1:38" x14ac:dyDescent="0.25">
      <c r="A352">
        <v>1026</v>
      </c>
      <c r="B352" t="s">
        <v>110</v>
      </c>
      <c r="C352">
        <v>429</v>
      </c>
      <c r="D352" t="s">
        <v>119</v>
      </c>
      <c r="E352" t="s">
        <v>120</v>
      </c>
      <c r="F352">
        <v>2012</v>
      </c>
      <c r="G352">
        <v>100050</v>
      </c>
      <c r="H352">
        <v>1480755</v>
      </c>
      <c r="I352">
        <v>32</v>
      </c>
      <c r="J352" t="s">
        <v>37</v>
      </c>
      <c r="K352">
        <v>5</v>
      </c>
      <c r="L352" t="s">
        <v>38</v>
      </c>
      <c r="M352">
        <v>4</v>
      </c>
      <c r="N352" t="s">
        <v>47</v>
      </c>
      <c r="O352" s="14">
        <v>45812</v>
      </c>
      <c r="P352" t="s">
        <v>86</v>
      </c>
      <c r="Q352" t="s">
        <v>769</v>
      </c>
      <c r="R352">
        <v>858119</v>
      </c>
      <c r="S352">
        <v>100050</v>
      </c>
      <c r="T352" t="s">
        <v>42</v>
      </c>
      <c r="U352">
        <v>1</v>
      </c>
      <c r="V352" t="s">
        <v>52</v>
      </c>
      <c r="W352">
        <v>720</v>
      </c>
      <c r="X352">
        <v>720</v>
      </c>
      <c r="Y352">
        <v>720</v>
      </c>
      <c r="Z352">
        <v>25000</v>
      </c>
      <c r="AA352">
        <v>0</v>
      </c>
      <c r="AB352">
        <v>15</v>
      </c>
      <c r="AC352">
        <v>60</v>
      </c>
      <c r="AD352">
        <v>94.03</v>
      </c>
      <c r="AE352">
        <v>266328</v>
      </c>
      <c r="AF352" t="s">
        <v>123</v>
      </c>
      <c r="AG352">
        <v>383271</v>
      </c>
      <c r="AH352" t="s">
        <v>100</v>
      </c>
      <c r="AJ352" s="1" t="str">
        <f>VLOOKUP(Custos[[#This Row],[ds_placa]],Consultas!B:C,2,0)</f>
        <v>Cavalo</v>
      </c>
      <c r="AK352" t="str">
        <f>PROPER(TEXT(Custos[[#This Row],[dt_documento]],"MMMM"))</f>
        <v>Junho</v>
      </c>
      <c r="AL352" t="str">
        <f>TEXT(Custos[[#This Row],[dt_documento]],"AAAA")</f>
        <v>2025</v>
      </c>
    </row>
    <row r="353" spans="1:38" x14ac:dyDescent="0.25">
      <c r="A353">
        <v>1026</v>
      </c>
      <c r="B353" t="s">
        <v>110</v>
      </c>
      <c r="C353">
        <v>429</v>
      </c>
      <c r="D353" t="s">
        <v>119</v>
      </c>
      <c r="E353" t="s">
        <v>120</v>
      </c>
      <c r="F353">
        <v>2012</v>
      </c>
      <c r="G353">
        <v>100050</v>
      </c>
      <c r="H353">
        <v>1480379</v>
      </c>
      <c r="I353">
        <v>32</v>
      </c>
      <c r="J353" t="s">
        <v>37</v>
      </c>
      <c r="K353">
        <v>5</v>
      </c>
      <c r="L353" t="s">
        <v>38</v>
      </c>
      <c r="M353">
        <v>4</v>
      </c>
      <c r="N353" t="s">
        <v>47</v>
      </c>
      <c r="O353" s="14">
        <v>45813</v>
      </c>
      <c r="P353" t="s">
        <v>40</v>
      </c>
      <c r="Q353" t="s">
        <v>770</v>
      </c>
      <c r="R353">
        <v>858119</v>
      </c>
      <c r="S353">
        <v>100050</v>
      </c>
      <c r="T353" t="s">
        <v>42</v>
      </c>
      <c r="U353">
        <v>1</v>
      </c>
      <c r="V353" t="s">
        <v>52</v>
      </c>
      <c r="W353">
        <v>2250</v>
      </c>
      <c r="X353">
        <v>2250</v>
      </c>
      <c r="Y353">
        <v>2250</v>
      </c>
      <c r="Z353">
        <v>25000</v>
      </c>
      <c r="AA353">
        <v>0</v>
      </c>
      <c r="AB353">
        <v>15</v>
      </c>
      <c r="AC353">
        <v>60</v>
      </c>
      <c r="AD353">
        <v>94.03</v>
      </c>
      <c r="AE353">
        <v>266328</v>
      </c>
      <c r="AF353" t="s">
        <v>123</v>
      </c>
      <c r="AG353">
        <v>404049</v>
      </c>
      <c r="AH353" t="s">
        <v>771</v>
      </c>
      <c r="AJ353" s="1" t="str">
        <f>VLOOKUP(Custos[[#This Row],[ds_placa]],Consultas!B:C,2,0)</f>
        <v>Cavalo</v>
      </c>
      <c r="AK353" t="str">
        <f>PROPER(TEXT(Custos[[#This Row],[dt_documento]],"MMMM"))</f>
        <v>Junho</v>
      </c>
      <c r="AL353" t="str">
        <f>TEXT(Custos[[#This Row],[dt_documento]],"AAAA")</f>
        <v>2025</v>
      </c>
    </row>
    <row r="354" spans="1:38" x14ac:dyDescent="0.25">
      <c r="A354">
        <v>1026</v>
      </c>
      <c r="B354" t="s">
        <v>110</v>
      </c>
      <c r="C354">
        <v>429</v>
      </c>
      <c r="D354" t="s">
        <v>119</v>
      </c>
      <c r="E354" t="s">
        <v>120</v>
      </c>
      <c r="F354">
        <v>2012</v>
      </c>
      <c r="G354">
        <v>100050</v>
      </c>
      <c r="H354">
        <v>1480381</v>
      </c>
      <c r="I354">
        <v>32</v>
      </c>
      <c r="J354" t="s">
        <v>37</v>
      </c>
      <c r="K354">
        <v>5</v>
      </c>
      <c r="L354" t="s">
        <v>38</v>
      </c>
      <c r="M354">
        <v>4</v>
      </c>
      <c r="N354" t="s">
        <v>47</v>
      </c>
      <c r="O354" s="14">
        <v>45813</v>
      </c>
      <c r="P354" t="s">
        <v>40</v>
      </c>
      <c r="Q354" t="s">
        <v>772</v>
      </c>
      <c r="R354">
        <v>858119</v>
      </c>
      <c r="S354">
        <v>100050</v>
      </c>
      <c r="T354" t="s">
        <v>42</v>
      </c>
      <c r="U354">
        <v>1</v>
      </c>
      <c r="V354" t="s">
        <v>52</v>
      </c>
      <c r="W354">
        <v>3820</v>
      </c>
      <c r="X354">
        <v>3820</v>
      </c>
      <c r="Y354">
        <v>3820</v>
      </c>
      <c r="Z354">
        <v>25000</v>
      </c>
      <c r="AA354">
        <v>0</v>
      </c>
      <c r="AB354">
        <v>15</v>
      </c>
      <c r="AC354">
        <v>60</v>
      </c>
      <c r="AD354">
        <v>94.03</v>
      </c>
      <c r="AE354">
        <v>266328</v>
      </c>
      <c r="AF354" t="s">
        <v>123</v>
      </c>
      <c r="AG354">
        <v>210989</v>
      </c>
      <c r="AH354" t="s">
        <v>773</v>
      </c>
      <c r="AJ354" s="1" t="str">
        <f>VLOOKUP(Custos[[#This Row],[ds_placa]],Consultas!B:C,2,0)</f>
        <v>Cavalo</v>
      </c>
      <c r="AK354" t="str">
        <f>PROPER(TEXT(Custos[[#This Row],[dt_documento]],"MMMM"))</f>
        <v>Junho</v>
      </c>
      <c r="AL354" t="str">
        <f>TEXT(Custos[[#This Row],[dt_documento]],"AAAA")</f>
        <v>2025</v>
      </c>
    </row>
    <row r="355" spans="1:38" x14ac:dyDescent="0.25">
      <c r="A355">
        <v>1026</v>
      </c>
      <c r="B355" t="s">
        <v>110</v>
      </c>
      <c r="C355">
        <v>429</v>
      </c>
      <c r="D355" t="s">
        <v>119</v>
      </c>
      <c r="E355" t="s">
        <v>120</v>
      </c>
      <c r="F355">
        <v>2012</v>
      </c>
      <c r="G355">
        <v>100050</v>
      </c>
      <c r="H355">
        <v>1486382</v>
      </c>
      <c r="I355">
        <v>32</v>
      </c>
      <c r="J355" t="s">
        <v>37</v>
      </c>
      <c r="K355">
        <v>5</v>
      </c>
      <c r="L355" t="s">
        <v>38</v>
      </c>
      <c r="M355">
        <v>4</v>
      </c>
      <c r="N355" t="s">
        <v>47</v>
      </c>
      <c r="O355" s="14">
        <v>45825</v>
      </c>
      <c r="P355" t="s">
        <v>59</v>
      </c>
      <c r="Q355" t="s">
        <v>774</v>
      </c>
      <c r="R355">
        <v>858119</v>
      </c>
      <c r="S355">
        <v>100050</v>
      </c>
      <c r="T355" t="s">
        <v>42</v>
      </c>
      <c r="U355">
        <v>1</v>
      </c>
      <c r="V355" t="s">
        <v>52</v>
      </c>
      <c r="W355">
        <v>420</v>
      </c>
      <c r="X355">
        <v>420</v>
      </c>
      <c r="Y355">
        <v>420</v>
      </c>
      <c r="Z355">
        <v>25000</v>
      </c>
      <c r="AA355">
        <v>0</v>
      </c>
      <c r="AB355">
        <v>15</v>
      </c>
      <c r="AC355">
        <v>60</v>
      </c>
      <c r="AD355">
        <v>94.03</v>
      </c>
      <c r="AE355">
        <v>266328</v>
      </c>
      <c r="AF355" t="s">
        <v>123</v>
      </c>
      <c r="AG355">
        <v>383271</v>
      </c>
      <c r="AH355" t="s">
        <v>100</v>
      </c>
      <c r="AJ355" s="1" t="str">
        <f>VLOOKUP(Custos[[#This Row],[ds_placa]],Consultas!B:C,2,0)</f>
        <v>Cavalo</v>
      </c>
      <c r="AK355" t="str">
        <f>PROPER(TEXT(Custos[[#This Row],[dt_documento]],"MMMM"))</f>
        <v>Junho</v>
      </c>
      <c r="AL355" t="str">
        <f>TEXT(Custos[[#This Row],[dt_documento]],"AAAA")</f>
        <v>2025</v>
      </c>
    </row>
    <row r="356" spans="1:38" x14ac:dyDescent="0.25">
      <c r="A356">
        <v>1026</v>
      </c>
      <c r="B356" t="s">
        <v>110</v>
      </c>
      <c r="C356">
        <v>429</v>
      </c>
      <c r="D356" t="s">
        <v>119</v>
      </c>
      <c r="E356" t="s">
        <v>120</v>
      </c>
      <c r="F356">
        <v>2012</v>
      </c>
      <c r="G356">
        <v>100050</v>
      </c>
      <c r="H356">
        <v>1486383</v>
      </c>
      <c r="I356">
        <v>32</v>
      </c>
      <c r="J356" t="s">
        <v>37</v>
      </c>
      <c r="K356">
        <v>5</v>
      </c>
      <c r="L356" t="s">
        <v>38</v>
      </c>
      <c r="M356">
        <v>4</v>
      </c>
      <c r="N356" t="s">
        <v>47</v>
      </c>
      <c r="O356" s="14">
        <v>45825</v>
      </c>
      <c r="P356" t="s">
        <v>59</v>
      </c>
      <c r="Q356" t="s">
        <v>774</v>
      </c>
      <c r="R356">
        <v>858119</v>
      </c>
      <c r="S356">
        <v>100050</v>
      </c>
      <c r="T356" t="s">
        <v>42</v>
      </c>
      <c r="U356">
        <v>1</v>
      </c>
      <c r="V356" t="s">
        <v>52</v>
      </c>
      <c r="W356">
        <v>368.9</v>
      </c>
      <c r="X356">
        <v>368.9</v>
      </c>
      <c r="Y356">
        <v>368.9</v>
      </c>
      <c r="Z356">
        <v>25000</v>
      </c>
      <c r="AA356">
        <v>0</v>
      </c>
      <c r="AB356">
        <v>15</v>
      </c>
      <c r="AC356">
        <v>60</v>
      </c>
      <c r="AD356">
        <v>94.03</v>
      </c>
      <c r="AE356">
        <v>266328</v>
      </c>
      <c r="AF356" t="s">
        <v>123</v>
      </c>
      <c r="AG356">
        <v>383271</v>
      </c>
      <c r="AH356" t="s">
        <v>100</v>
      </c>
      <c r="AJ356" s="1" t="str">
        <f>VLOOKUP(Custos[[#This Row],[ds_placa]],Consultas!B:C,2,0)</f>
        <v>Cavalo</v>
      </c>
      <c r="AK356" t="str">
        <f>PROPER(TEXT(Custos[[#This Row],[dt_documento]],"MMMM"))</f>
        <v>Junho</v>
      </c>
      <c r="AL356" t="str">
        <f>TEXT(Custos[[#This Row],[dt_documento]],"AAAA")</f>
        <v>2025</v>
      </c>
    </row>
    <row r="357" spans="1:38" x14ac:dyDescent="0.25">
      <c r="A357">
        <v>1026</v>
      </c>
      <c r="B357" t="s">
        <v>110</v>
      </c>
      <c r="C357">
        <v>429</v>
      </c>
      <c r="D357" t="s">
        <v>119</v>
      </c>
      <c r="E357" t="s">
        <v>120</v>
      </c>
      <c r="F357">
        <v>2012</v>
      </c>
      <c r="G357">
        <v>100050</v>
      </c>
      <c r="H357">
        <v>1488745</v>
      </c>
      <c r="I357">
        <v>32</v>
      </c>
      <c r="J357" t="s">
        <v>37</v>
      </c>
      <c r="K357">
        <v>5</v>
      </c>
      <c r="L357" t="s">
        <v>38</v>
      </c>
      <c r="M357">
        <v>4</v>
      </c>
      <c r="N357" t="s">
        <v>47</v>
      </c>
      <c r="O357" s="14">
        <v>45835</v>
      </c>
      <c r="P357" t="s">
        <v>48</v>
      </c>
      <c r="Q357" t="s">
        <v>775</v>
      </c>
      <c r="R357">
        <v>858119</v>
      </c>
      <c r="S357">
        <v>100050</v>
      </c>
      <c r="T357" t="s">
        <v>42</v>
      </c>
      <c r="U357">
        <v>1</v>
      </c>
      <c r="V357" t="s">
        <v>52</v>
      </c>
      <c r="W357">
        <v>138</v>
      </c>
      <c r="X357">
        <v>138</v>
      </c>
      <c r="Y357">
        <v>138</v>
      </c>
      <c r="Z357">
        <v>25000</v>
      </c>
      <c r="AA357">
        <v>0</v>
      </c>
      <c r="AB357">
        <v>15</v>
      </c>
      <c r="AC357">
        <v>60</v>
      </c>
      <c r="AD357">
        <v>94.03</v>
      </c>
      <c r="AE357">
        <v>266328</v>
      </c>
      <c r="AF357" t="s">
        <v>123</v>
      </c>
      <c r="AG357">
        <v>383271</v>
      </c>
      <c r="AH357" t="s">
        <v>100</v>
      </c>
      <c r="AJ357" s="1" t="str">
        <f>VLOOKUP(Custos[[#This Row],[ds_placa]],Consultas!B:C,2,0)</f>
        <v>Cavalo</v>
      </c>
      <c r="AK357" t="str">
        <f>PROPER(TEXT(Custos[[#This Row],[dt_documento]],"MMMM"))</f>
        <v>Junho</v>
      </c>
      <c r="AL357" t="str">
        <f>TEXT(Custos[[#This Row],[dt_documento]],"AAAA")</f>
        <v>2025</v>
      </c>
    </row>
    <row r="358" spans="1:38" x14ac:dyDescent="0.25">
      <c r="A358">
        <v>1026</v>
      </c>
      <c r="B358" t="s">
        <v>110</v>
      </c>
      <c r="C358">
        <v>429</v>
      </c>
      <c r="D358" t="s">
        <v>119</v>
      </c>
      <c r="E358" t="s">
        <v>120</v>
      </c>
      <c r="F358">
        <v>2012</v>
      </c>
      <c r="G358">
        <v>100050</v>
      </c>
      <c r="H358">
        <v>1488747</v>
      </c>
      <c r="I358">
        <v>32</v>
      </c>
      <c r="J358" t="s">
        <v>37</v>
      </c>
      <c r="K358">
        <v>5</v>
      </c>
      <c r="L358" t="s">
        <v>38</v>
      </c>
      <c r="M358">
        <v>4</v>
      </c>
      <c r="N358" t="s">
        <v>47</v>
      </c>
      <c r="O358" s="14">
        <v>45835</v>
      </c>
      <c r="P358" t="s">
        <v>48</v>
      </c>
      <c r="Q358" t="s">
        <v>775</v>
      </c>
      <c r="R358">
        <v>858119</v>
      </c>
      <c r="S358">
        <v>100050</v>
      </c>
      <c r="T358" t="s">
        <v>42</v>
      </c>
      <c r="U358">
        <v>1</v>
      </c>
      <c r="V358" t="s">
        <v>52</v>
      </c>
      <c r="W358">
        <v>480</v>
      </c>
      <c r="X358">
        <v>480</v>
      </c>
      <c r="Y358">
        <v>480</v>
      </c>
      <c r="Z358">
        <v>25000</v>
      </c>
      <c r="AA358">
        <v>0</v>
      </c>
      <c r="AB358">
        <v>15</v>
      </c>
      <c r="AC358">
        <v>60</v>
      </c>
      <c r="AD358">
        <v>94.03</v>
      </c>
      <c r="AE358">
        <v>266328</v>
      </c>
      <c r="AF358" t="s">
        <v>123</v>
      </c>
      <c r="AG358">
        <v>383271</v>
      </c>
      <c r="AH358" t="s">
        <v>100</v>
      </c>
      <c r="AJ358" s="1" t="str">
        <f>VLOOKUP(Custos[[#This Row],[ds_placa]],Consultas!B:C,2,0)</f>
        <v>Cavalo</v>
      </c>
      <c r="AK358" t="str">
        <f>PROPER(TEXT(Custos[[#This Row],[dt_documento]],"MMMM"))</f>
        <v>Junho</v>
      </c>
      <c r="AL358" t="str">
        <f>TEXT(Custos[[#This Row],[dt_documento]],"AAAA")</f>
        <v>2025</v>
      </c>
    </row>
    <row r="359" spans="1:38" x14ac:dyDescent="0.25">
      <c r="A359">
        <v>1026</v>
      </c>
      <c r="B359" t="s">
        <v>110</v>
      </c>
      <c r="C359">
        <v>429</v>
      </c>
      <c r="D359" t="s">
        <v>119</v>
      </c>
      <c r="E359" t="s">
        <v>120</v>
      </c>
      <c r="F359">
        <v>2012</v>
      </c>
      <c r="G359">
        <v>100050</v>
      </c>
      <c r="H359">
        <v>1464873</v>
      </c>
      <c r="I359">
        <v>32</v>
      </c>
      <c r="J359" t="s">
        <v>37</v>
      </c>
      <c r="K359">
        <v>5</v>
      </c>
      <c r="L359" t="s">
        <v>38</v>
      </c>
      <c r="M359">
        <v>66</v>
      </c>
      <c r="N359" t="s">
        <v>70</v>
      </c>
      <c r="O359" s="14">
        <v>45782</v>
      </c>
      <c r="P359" t="s">
        <v>71</v>
      </c>
      <c r="Q359" t="s">
        <v>776</v>
      </c>
      <c r="R359">
        <v>846759</v>
      </c>
      <c r="S359">
        <v>100050</v>
      </c>
      <c r="T359" t="s">
        <v>42</v>
      </c>
      <c r="U359">
        <v>1</v>
      </c>
      <c r="V359" t="s">
        <v>73</v>
      </c>
      <c r="W359">
        <v>284.35000000000002</v>
      </c>
      <c r="X359">
        <v>284.35000000000002</v>
      </c>
      <c r="Y359">
        <v>284.35000000000002</v>
      </c>
      <c r="Z359">
        <v>25000</v>
      </c>
      <c r="AA359">
        <v>0</v>
      </c>
      <c r="AB359">
        <v>15</v>
      </c>
      <c r="AC359">
        <v>60</v>
      </c>
      <c r="AD359">
        <v>94.03</v>
      </c>
      <c r="AE359">
        <v>266328</v>
      </c>
      <c r="AF359" t="s">
        <v>123</v>
      </c>
      <c r="AG359">
        <v>402641</v>
      </c>
      <c r="AH359" t="s">
        <v>777</v>
      </c>
      <c r="AJ359" s="1" t="str">
        <f>VLOOKUP(Custos[[#This Row],[ds_placa]],Consultas!B:C,2,0)</f>
        <v>Cavalo</v>
      </c>
      <c r="AK359" t="str">
        <f>PROPER(TEXT(Custos[[#This Row],[dt_documento]],"MMMM"))</f>
        <v>Maio</v>
      </c>
      <c r="AL359" t="str">
        <f>TEXT(Custos[[#This Row],[dt_documento]],"AAAA")</f>
        <v>2025</v>
      </c>
    </row>
    <row r="360" spans="1:38" x14ac:dyDescent="0.25">
      <c r="A360">
        <v>1135</v>
      </c>
      <c r="B360" t="s">
        <v>35</v>
      </c>
      <c r="C360">
        <v>470</v>
      </c>
      <c r="D360" t="s">
        <v>119</v>
      </c>
      <c r="E360" t="s">
        <v>137</v>
      </c>
      <c r="F360">
        <v>2011</v>
      </c>
      <c r="G360">
        <v>100050</v>
      </c>
      <c r="H360">
        <v>1435961</v>
      </c>
      <c r="I360">
        <v>32</v>
      </c>
      <c r="J360" t="s">
        <v>37</v>
      </c>
      <c r="K360">
        <v>5</v>
      </c>
      <c r="L360" t="s">
        <v>38</v>
      </c>
      <c r="M360">
        <v>4</v>
      </c>
      <c r="N360" t="s">
        <v>47</v>
      </c>
      <c r="O360" s="14">
        <v>45701</v>
      </c>
      <c r="P360" t="s">
        <v>40</v>
      </c>
      <c r="Q360" t="s">
        <v>677</v>
      </c>
      <c r="R360">
        <v>0</v>
      </c>
      <c r="S360">
        <v>100050</v>
      </c>
      <c r="T360" t="s">
        <v>42</v>
      </c>
      <c r="U360">
        <v>1</v>
      </c>
      <c r="V360" t="s">
        <v>52</v>
      </c>
      <c r="W360">
        <v>380</v>
      </c>
      <c r="X360">
        <v>380</v>
      </c>
      <c r="Y360">
        <v>380</v>
      </c>
      <c r="Z360">
        <v>25000</v>
      </c>
      <c r="AA360">
        <v>0</v>
      </c>
      <c r="AB360">
        <v>15</v>
      </c>
      <c r="AC360">
        <v>60</v>
      </c>
      <c r="AD360">
        <v>105.85</v>
      </c>
      <c r="AE360">
        <v>266328</v>
      </c>
      <c r="AF360" t="s">
        <v>123</v>
      </c>
      <c r="AG360">
        <v>340393</v>
      </c>
      <c r="AH360" t="s">
        <v>51</v>
      </c>
      <c r="AJ360" s="1" t="str">
        <f>VLOOKUP(Custos[[#This Row],[ds_placa]],Consultas!B:C,2,0)</f>
        <v>Cavalo</v>
      </c>
      <c r="AK360" t="str">
        <f>PROPER(TEXT(Custos[[#This Row],[dt_documento]],"MMMM"))</f>
        <v>Fevereiro</v>
      </c>
      <c r="AL360" t="str">
        <f>TEXT(Custos[[#This Row],[dt_documento]],"AAAA")</f>
        <v>2025</v>
      </c>
    </row>
    <row r="361" spans="1:38" x14ac:dyDescent="0.25">
      <c r="A361">
        <v>1135</v>
      </c>
      <c r="B361" t="s">
        <v>35</v>
      </c>
      <c r="C361">
        <v>470</v>
      </c>
      <c r="D361" t="s">
        <v>119</v>
      </c>
      <c r="E361" t="s">
        <v>137</v>
      </c>
      <c r="F361">
        <v>2011</v>
      </c>
      <c r="G361">
        <v>100050</v>
      </c>
      <c r="H361">
        <v>1441122</v>
      </c>
      <c r="I361">
        <v>32</v>
      </c>
      <c r="J361" t="s">
        <v>37</v>
      </c>
      <c r="K361">
        <v>5</v>
      </c>
      <c r="L361" t="s">
        <v>38</v>
      </c>
      <c r="M361">
        <v>4</v>
      </c>
      <c r="N361" t="s">
        <v>47</v>
      </c>
      <c r="O361" s="14">
        <v>45716</v>
      </c>
      <c r="P361" t="s">
        <v>48</v>
      </c>
      <c r="Q361" t="s">
        <v>678</v>
      </c>
      <c r="R361">
        <v>0</v>
      </c>
      <c r="S361">
        <v>100050</v>
      </c>
      <c r="T361" t="s">
        <v>42</v>
      </c>
      <c r="U361">
        <v>1</v>
      </c>
      <c r="V361" t="s">
        <v>52</v>
      </c>
      <c r="W361">
        <v>2230</v>
      </c>
      <c r="X361">
        <v>2230</v>
      </c>
      <c r="Y361">
        <v>2230</v>
      </c>
      <c r="Z361">
        <v>25000</v>
      </c>
      <c r="AA361">
        <v>0</v>
      </c>
      <c r="AB361">
        <v>15</v>
      </c>
      <c r="AC361">
        <v>60</v>
      </c>
      <c r="AD361">
        <v>105.85</v>
      </c>
      <c r="AE361">
        <v>266328</v>
      </c>
      <c r="AF361" t="s">
        <v>123</v>
      </c>
      <c r="AG361">
        <v>340393</v>
      </c>
      <c r="AH361" t="s">
        <v>51</v>
      </c>
      <c r="AJ361" s="1" t="str">
        <f>VLOOKUP(Custos[[#This Row],[ds_placa]],Consultas!B:C,2,0)</f>
        <v>Cavalo</v>
      </c>
      <c r="AK361" t="str">
        <f>PROPER(TEXT(Custos[[#This Row],[dt_documento]],"MMMM"))</f>
        <v>Fevereiro</v>
      </c>
      <c r="AL361" t="str">
        <f>TEXT(Custos[[#This Row],[dt_documento]],"AAAA")</f>
        <v>2025</v>
      </c>
    </row>
    <row r="362" spans="1:38" x14ac:dyDescent="0.25">
      <c r="A362">
        <v>1135</v>
      </c>
      <c r="B362" t="s">
        <v>35</v>
      </c>
      <c r="C362">
        <v>470</v>
      </c>
      <c r="D362" t="s">
        <v>119</v>
      </c>
      <c r="E362" t="s">
        <v>137</v>
      </c>
      <c r="F362">
        <v>2011</v>
      </c>
      <c r="G362">
        <v>100050</v>
      </c>
      <c r="H362">
        <v>1441124</v>
      </c>
      <c r="I362">
        <v>32</v>
      </c>
      <c r="J362" t="s">
        <v>37</v>
      </c>
      <c r="K362">
        <v>5</v>
      </c>
      <c r="L362" t="s">
        <v>38</v>
      </c>
      <c r="M362">
        <v>4</v>
      </c>
      <c r="N362" t="s">
        <v>47</v>
      </c>
      <c r="O362" s="14">
        <v>45716</v>
      </c>
      <c r="P362" t="s">
        <v>48</v>
      </c>
      <c r="Q362" t="s">
        <v>678</v>
      </c>
      <c r="R362">
        <v>0</v>
      </c>
      <c r="S362">
        <v>100050</v>
      </c>
      <c r="T362" t="s">
        <v>42</v>
      </c>
      <c r="U362">
        <v>1</v>
      </c>
      <c r="V362" t="s">
        <v>52</v>
      </c>
      <c r="W362">
        <v>6</v>
      </c>
      <c r="X362">
        <v>6</v>
      </c>
      <c r="Y362">
        <v>6</v>
      </c>
      <c r="Z362">
        <v>25000</v>
      </c>
      <c r="AA362">
        <v>0</v>
      </c>
      <c r="AB362">
        <v>15</v>
      </c>
      <c r="AC362">
        <v>60</v>
      </c>
      <c r="AD362">
        <v>105.85</v>
      </c>
      <c r="AE362">
        <v>266328</v>
      </c>
      <c r="AF362" t="s">
        <v>123</v>
      </c>
      <c r="AG362">
        <v>340393</v>
      </c>
      <c r="AH362" t="s">
        <v>51</v>
      </c>
      <c r="AJ362" s="1" t="str">
        <f>VLOOKUP(Custos[[#This Row],[ds_placa]],Consultas!B:C,2,0)</f>
        <v>Cavalo</v>
      </c>
      <c r="AK362" t="str">
        <f>PROPER(TEXT(Custos[[#This Row],[dt_documento]],"MMMM"))</f>
        <v>Fevereiro</v>
      </c>
      <c r="AL362" t="str">
        <f>TEXT(Custos[[#This Row],[dt_documento]],"AAAA")</f>
        <v>2025</v>
      </c>
    </row>
    <row r="363" spans="1:38" x14ac:dyDescent="0.25">
      <c r="A363">
        <v>1135</v>
      </c>
      <c r="B363" t="s">
        <v>35</v>
      </c>
      <c r="C363">
        <v>470</v>
      </c>
      <c r="D363" t="s">
        <v>119</v>
      </c>
      <c r="E363" t="s">
        <v>137</v>
      </c>
      <c r="F363">
        <v>2011</v>
      </c>
      <c r="G363">
        <v>100050</v>
      </c>
      <c r="H363">
        <v>1441124</v>
      </c>
      <c r="I363">
        <v>32</v>
      </c>
      <c r="J363" t="s">
        <v>37</v>
      </c>
      <c r="K363">
        <v>5</v>
      </c>
      <c r="L363" t="s">
        <v>38</v>
      </c>
      <c r="M363">
        <v>4</v>
      </c>
      <c r="N363" t="s">
        <v>47</v>
      </c>
      <c r="O363" s="14">
        <v>45716</v>
      </c>
      <c r="P363" t="s">
        <v>48</v>
      </c>
      <c r="Q363" t="s">
        <v>678</v>
      </c>
      <c r="R363">
        <v>0</v>
      </c>
      <c r="S363">
        <v>100050</v>
      </c>
      <c r="T363" t="s">
        <v>42</v>
      </c>
      <c r="U363">
        <v>1</v>
      </c>
      <c r="V363" t="s">
        <v>52</v>
      </c>
      <c r="W363">
        <v>1964</v>
      </c>
      <c r="X363">
        <v>1964</v>
      </c>
      <c r="Y363">
        <v>1964</v>
      </c>
      <c r="Z363">
        <v>25000</v>
      </c>
      <c r="AA363">
        <v>0</v>
      </c>
      <c r="AB363">
        <v>15</v>
      </c>
      <c r="AC363">
        <v>60</v>
      </c>
      <c r="AD363">
        <v>105.85</v>
      </c>
      <c r="AE363">
        <v>266328</v>
      </c>
      <c r="AF363" t="s">
        <v>123</v>
      </c>
      <c r="AG363">
        <v>340393</v>
      </c>
      <c r="AH363" t="s">
        <v>51</v>
      </c>
      <c r="AJ363" s="1" t="str">
        <f>VLOOKUP(Custos[[#This Row],[ds_placa]],Consultas!B:C,2,0)</f>
        <v>Cavalo</v>
      </c>
      <c r="AK363" t="str">
        <f>PROPER(TEXT(Custos[[#This Row],[dt_documento]],"MMMM"))</f>
        <v>Fevereiro</v>
      </c>
      <c r="AL363" t="str">
        <f>TEXT(Custos[[#This Row],[dt_documento]],"AAAA")</f>
        <v>2025</v>
      </c>
    </row>
    <row r="364" spans="1:38" x14ac:dyDescent="0.25">
      <c r="A364">
        <v>1135</v>
      </c>
      <c r="B364" t="s">
        <v>35</v>
      </c>
      <c r="C364">
        <v>470</v>
      </c>
      <c r="D364" t="s">
        <v>119</v>
      </c>
      <c r="E364" t="s">
        <v>137</v>
      </c>
      <c r="F364">
        <v>2011</v>
      </c>
      <c r="G364">
        <v>100050</v>
      </c>
      <c r="H364">
        <v>1451234</v>
      </c>
      <c r="I364">
        <v>32</v>
      </c>
      <c r="J364" t="s">
        <v>37</v>
      </c>
      <c r="K364">
        <v>5</v>
      </c>
      <c r="L364" t="s">
        <v>38</v>
      </c>
      <c r="M364">
        <v>4</v>
      </c>
      <c r="N364" t="s">
        <v>47</v>
      </c>
      <c r="O364" s="14">
        <v>45751</v>
      </c>
      <c r="P364" t="s">
        <v>48</v>
      </c>
      <c r="Q364" t="s">
        <v>138</v>
      </c>
      <c r="R364">
        <v>0</v>
      </c>
      <c r="S364">
        <v>100050</v>
      </c>
      <c r="T364" t="s">
        <v>42</v>
      </c>
      <c r="U364">
        <v>1</v>
      </c>
      <c r="V364" t="s">
        <v>52</v>
      </c>
      <c r="W364">
        <v>450</v>
      </c>
      <c r="X364">
        <v>450</v>
      </c>
      <c r="Y364">
        <v>450</v>
      </c>
      <c r="Z364">
        <v>25000</v>
      </c>
      <c r="AA364">
        <v>0</v>
      </c>
      <c r="AB364">
        <v>15</v>
      </c>
      <c r="AC364">
        <v>60</v>
      </c>
      <c r="AD364">
        <v>105.85</v>
      </c>
      <c r="AE364">
        <v>266328</v>
      </c>
      <c r="AF364" t="s">
        <v>123</v>
      </c>
      <c r="AG364">
        <v>340393</v>
      </c>
      <c r="AH364" t="s">
        <v>51</v>
      </c>
      <c r="AJ364" s="1" t="str">
        <f>VLOOKUP(Custos[[#This Row],[ds_placa]],Consultas!B:C,2,0)</f>
        <v>Cavalo</v>
      </c>
      <c r="AK364" t="str">
        <f>PROPER(TEXT(Custos[[#This Row],[dt_documento]],"MMMM"))</f>
        <v>Abril</v>
      </c>
      <c r="AL364" t="str">
        <f>TEXT(Custos[[#This Row],[dt_documento]],"AAAA")</f>
        <v>2025</v>
      </c>
    </row>
    <row r="365" spans="1:38" x14ac:dyDescent="0.25">
      <c r="A365">
        <v>1135</v>
      </c>
      <c r="B365" t="s">
        <v>35</v>
      </c>
      <c r="C365">
        <v>470</v>
      </c>
      <c r="D365" t="s">
        <v>119</v>
      </c>
      <c r="E365" t="s">
        <v>137</v>
      </c>
      <c r="F365">
        <v>2011</v>
      </c>
      <c r="G365">
        <v>100050</v>
      </c>
      <c r="H365">
        <v>1463141</v>
      </c>
      <c r="I365">
        <v>32</v>
      </c>
      <c r="J365" t="s">
        <v>37</v>
      </c>
      <c r="K365">
        <v>5</v>
      </c>
      <c r="L365" t="s">
        <v>38</v>
      </c>
      <c r="M365">
        <v>4</v>
      </c>
      <c r="N365" t="s">
        <v>47</v>
      </c>
      <c r="O365" s="14">
        <v>45777</v>
      </c>
      <c r="P365" t="s">
        <v>86</v>
      </c>
      <c r="Q365" t="s">
        <v>679</v>
      </c>
      <c r="R365">
        <v>0</v>
      </c>
      <c r="S365">
        <v>100050</v>
      </c>
      <c r="T365" t="s">
        <v>42</v>
      </c>
      <c r="U365">
        <v>1</v>
      </c>
      <c r="V365" t="s">
        <v>52</v>
      </c>
      <c r="W365">
        <v>2</v>
      </c>
      <c r="X365">
        <v>2</v>
      </c>
      <c r="Y365">
        <v>2</v>
      </c>
      <c r="Z365">
        <v>25000</v>
      </c>
      <c r="AA365">
        <v>0</v>
      </c>
      <c r="AB365">
        <v>15</v>
      </c>
      <c r="AC365">
        <v>60</v>
      </c>
      <c r="AD365">
        <v>105.85</v>
      </c>
      <c r="AE365">
        <v>266328</v>
      </c>
      <c r="AF365" t="s">
        <v>123</v>
      </c>
      <c r="AG365">
        <v>340393</v>
      </c>
      <c r="AH365" t="s">
        <v>51</v>
      </c>
      <c r="AJ365" s="1" t="str">
        <f>VLOOKUP(Custos[[#This Row],[ds_placa]],Consultas!B:C,2,0)</f>
        <v>Cavalo</v>
      </c>
      <c r="AK365" t="str">
        <f>PROPER(TEXT(Custos[[#This Row],[dt_documento]],"MMMM"))</f>
        <v>Abril</v>
      </c>
      <c r="AL365" t="str">
        <f>TEXT(Custos[[#This Row],[dt_documento]],"AAAA")</f>
        <v>2025</v>
      </c>
    </row>
    <row r="366" spans="1:38" x14ac:dyDescent="0.25">
      <c r="A366">
        <v>1135</v>
      </c>
      <c r="B366" t="s">
        <v>35</v>
      </c>
      <c r="C366">
        <v>470</v>
      </c>
      <c r="D366" t="s">
        <v>119</v>
      </c>
      <c r="E366" t="s">
        <v>137</v>
      </c>
      <c r="F366">
        <v>2011</v>
      </c>
      <c r="G366">
        <v>100050</v>
      </c>
      <c r="H366">
        <v>1463141</v>
      </c>
      <c r="I366">
        <v>32</v>
      </c>
      <c r="J366" t="s">
        <v>37</v>
      </c>
      <c r="K366">
        <v>5</v>
      </c>
      <c r="L366" t="s">
        <v>38</v>
      </c>
      <c r="M366">
        <v>4</v>
      </c>
      <c r="N366" t="s">
        <v>47</v>
      </c>
      <c r="O366" s="14">
        <v>45777</v>
      </c>
      <c r="P366" t="s">
        <v>86</v>
      </c>
      <c r="Q366" t="s">
        <v>679</v>
      </c>
      <c r="R366">
        <v>0</v>
      </c>
      <c r="S366">
        <v>100050</v>
      </c>
      <c r="T366" t="s">
        <v>42</v>
      </c>
      <c r="U366">
        <v>1</v>
      </c>
      <c r="V366" t="s">
        <v>52</v>
      </c>
      <c r="W366">
        <v>475.2</v>
      </c>
      <c r="X366">
        <v>475.2</v>
      </c>
      <c r="Y366">
        <v>475.2</v>
      </c>
      <c r="Z366">
        <v>25000</v>
      </c>
      <c r="AA366">
        <v>0</v>
      </c>
      <c r="AB366">
        <v>15</v>
      </c>
      <c r="AC366">
        <v>60</v>
      </c>
      <c r="AD366">
        <v>105.85</v>
      </c>
      <c r="AE366">
        <v>266328</v>
      </c>
      <c r="AF366" t="s">
        <v>123</v>
      </c>
      <c r="AG366">
        <v>340393</v>
      </c>
      <c r="AH366" t="s">
        <v>51</v>
      </c>
      <c r="AJ366" s="1" t="str">
        <f>VLOOKUP(Custos[[#This Row],[ds_placa]],Consultas!B:C,2,0)</f>
        <v>Cavalo</v>
      </c>
      <c r="AK366" t="str">
        <f>PROPER(TEXT(Custos[[#This Row],[dt_documento]],"MMMM"))</f>
        <v>Abril</v>
      </c>
      <c r="AL366" t="str">
        <f>TEXT(Custos[[#This Row],[dt_documento]],"AAAA")</f>
        <v>2025</v>
      </c>
    </row>
    <row r="367" spans="1:38" x14ac:dyDescent="0.25">
      <c r="A367">
        <v>1135</v>
      </c>
      <c r="B367" t="s">
        <v>35</v>
      </c>
      <c r="C367">
        <v>470</v>
      </c>
      <c r="D367" t="s">
        <v>119</v>
      </c>
      <c r="E367" t="s">
        <v>137</v>
      </c>
      <c r="F367">
        <v>2011</v>
      </c>
      <c r="G367">
        <v>100050</v>
      </c>
      <c r="H367">
        <v>1463142</v>
      </c>
      <c r="I367">
        <v>32</v>
      </c>
      <c r="J367" t="s">
        <v>37</v>
      </c>
      <c r="K367">
        <v>5</v>
      </c>
      <c r="L367" t="s">
        <v>38</v>
      </c>
      <c r="M367">
        <v>4</v>
      </c>
      <c r="N367" t="s">
        <v>47</v>
      </c>
      <c r="O367" s="14">
        <v>45807</v>
      </c>
      <c r="P367" t="s">
        <v>86</v>
      </c>
      <c r="Q367" t="s">
        <v>679</v>
      </c>
      <c r="R367">
        <v>0</v>
      </c>
      <c r="S367">
        <v>100050</v>
      </c>
      <c r="T367" t="s">
        <v>42</v>
      </c>
      <c r="U367">
        <v>1</v>
      </c>
      <c r="V367" t="s">
        <v>52</v>
      </c>
      <c r="W367">
        <v>1180</v>
      </c>
      <c r="X367">
        <v>1180</v>
      </c>
      <c r="Y367">
        <v>1180</v>
      </c>
      <c r="Z367">
        <v>25000</v>
      </c>
      <c r="AA367">
        <v>0</v>
      </c>
      <c r="AB367">
        <v>15</v>
      </c>
      <c r="AC367">
        <v>60</v>
      </c>
      <c r="AD367">
        <v>105.85</v>
      </c>
      <c r="AE367">
        <v>266328</v>
      </c>
      <c r="AF367" t="s">
        <v>123</v>
      </c>
      <c r="AG367">
        <v>340393</v>
      </c>
      <c r="AH367" t="s">
        <v>51</v>
      </c>
      <c r="AJ367" s="1" t="str">
        <f>VLOOKUP(Custos[[#This Row],[ds_placa]],Consultas!B:C,2,0)</f>
        <v>Cavalo</v>
      </c>
      <c r="AK367" t="str">
        <f>PROPER(TEXT(Custos[[#This Row],[dt_documento]],"MMMM"))</f>
        <v>Maio</v>
      </c>
      <c r="AL367" t="str">
        <f>TEXT(Custos[[#This Row],[dt_documento]],"AAAA")</f>
        <v>2025</v>
      </c>
    </row>
    <row r="368" spans="1:38" x14ac:dyDescent="0.25">
      <c r="A368">
        <v>1135</v>
      </c>
      <c r="B368" t="s">
        <v>35</v>
      </c>
      <c r="C368">
        <v>470</v>
      </c>
      <c r="D368" t="s">
        <v>119</v>
      </c>
      <c r="E368" t="s">
        <v>137</v>
      </c>
      <c r="F368">
        <v>2011</v>
      </c>
      <c r="G368">
        <v>100050</v>
      </c>
      <c r="H368">
        <v>1479443</v>
      </c>
      <c r="I368">
        <v>32</v>
      </c>
      <c r="J368" t="s">
        <v>37</v>
      </c>
      <c r="K368">
        <v>5</v>
      </c>
      <c r="L368" t="s">
        <v>38</v>
      </c>
      <c r="M368">
        <v>4</v>
      </c>
      <c r="N368" t="s">
        <v>47</v>
      </c>
      <c r="O368" s="14">
        <v>45813</v>
      </c>
      <c r="P368" t="s">
        <v>40</v>
      </c>
      <c r="Q368" t="s">
        <v>779</v>
      </c>
      <c r="R368">
        <v>0</v>
      </c>
      <c r="S368">
        <v>100050</v>
      </c>
      <c r="T368" t="s">
        <v>42</v>
      </c>
      <c r="U368">
        <v>1</v>
      </c>
      <c r="V368" t="s">
        <v>52</v>
      </c>
      <c r="W368">
        <v>970</v>
      </c>
      <c r="X368">
        <v>0</v>
      </c>
      <c r="Y368">
        <v>970</v>
      </c>
      <c r="Z368">
        <v>25000</v>
      </c>
      <c r="AA368">
        <v>0</v>
      </c>
      <c r="AB368">
        <v>15</v>
      </c>
      <c r="AC368">
        <v>60</v>
      </c>
      <c r="AD368">
        <v>105.85</v>
      </c>
      <c r="AE368">
        <v>266328</v>
      </c>
      <c r="AF368" t="s">
        <v>123</v>
      </c>
      <c r="AG368">
        <v>210989</v>
      </c>
      <c r="AH368" t="s">
        <v>773</v>
      </c>
      <c r="AJ368" s="1" t="str">
        <f>VLOOKUP(Custos[[#This Row],[ds_placa]],Consultas!B:C,2,0)</f>
        <v>Cavalo</v>
      </c>
      <c r="AK368" t="str">
        <f>PROPER(TEXT(Custos[[#This Row],[dt_documento]],"MMMM"))</f>
        <v>Junho</v>
      </c>
      <c r="AL368" t="str">
        <f>TEXT(Custos[[#This Row],[dt_documento]],"AAAA")</f>
        <v>2025</v>
      </c>
    </row>
    <row r="369" spans="1:38" x14ac:dyDescent="0.25">
      <c r="A369">
        <v>1135</v>
      </c>
      <c r="B369" t="s">
        <v>35</v>
      </c>
      <c r="C369">
        <v>470</v>
      </c>
      <c r="D369" t="s">
        <v>119</v>
      </c>
      <c r="E369" t="s">
        <v>137</v>
      </c>
      <c r="F369">
        <v>2011</v>
      </c>
      <c r="G369">
        <v>100050</v>
      </c>
      <c r="H369">
        <v>1479445</v>
      </c>
      <c r="I369">
        <v>32</v>
      </c>
      <c r="J369" t="s">
        <v>37</v>
      </c>
      <c r="K369">
        <v>5</v>
      </c>
      <c r="L369" t="s">
        <v>38</v>
      </c>
      <c r="M369">
        <v>4</v>
      </c>
      <c r="N369" t="s">
        <v>47</v>
      </c>
      <c r="O369" s="14">
        <v>45813</v>
      </c>
      <c r="P369" t="s">
        <v>40</v>
      </c>
      <c r="Q369" t="s">
        <v>780</v>
      </c>
      <c r="R369">
        <v>0</v>
      </c>
      <c r="S369">
        <v>100050</v>
      </c>
      <c r="T369" t="s">
        <v>42</v>
      </c>
      <c r="U369">
        <v>1</v>
      </c>
      <c r="V369" t="s">
        <v>52</v>
      </c>
      <c r="W369">
        <v>980</v>
      </c>
      <c r="X369">
        <v>1E-3</v>
      </c>
      <c r="Y369">
        <v>980</v>
      </c>
      <c r="Z369">
        <v>25000</v>
      </c>
      <c r="AA369">
        <v>0</v>
      </c>
      <c r="AB369">
        <v>15</v>
      </c>
      <c r="AC369">
        <v>60</v>
      </c>
      <c r="AD369">
        <v>105.85</v>
      </c>
      <c r="AE369">
        <v>266328</v>
      </c>
      <c r="AF369" t="s">
        <v>123</v>
      </c>
      <c r="AG369">
        <v>404049</v>
      </c>
      <c r="AH369" t="s">
        <v>771</v>
      </c>
      <c r="AJ369" s="1" t="str">
        <f>VLOOKUP(Custos[[#This Row],[ds_placa]],Consultas!B:C,2,0)</f>
        <v>Cavalo</v>
      </c>
      <c r="AK369" t="str">
        <f>PROPER(TEXT(Custos[[#This Row],[dt_documento]],"MMMM"))</f>
        <v>Junho</v>
      </c>
      <c r="AL369" t="str">
        <f>TEXT(Custos[[#This Row],[dt_documento]],"AAAA")</f>
        <v>2025</v>
      </c>
    </row>
    <row r="370" spans="1:38" x14ac:dyDescent="0.25">
      <c r="A370">
        <v>1135</v>
      </c>
      <c r="B370" t="s">
        <v>35</v>
      </c>
      <c r="C370">
        <v>470</v>
      </c>
      <c r="D370" t="s">
        <v>119</v>
      </c>
      <c r="E370" t="s">
        <v>137</v>
      </c>
      <c r="F370">
        <v>2011</v>
      </c>
      <c r="G370">
        <v>100050</v>
      </c>
      <c r="H370">
        <v>1479795</v>
      </c>
      <c r="I370">
        <v>32</v>
      </c>
      <c r="J370" t="s">
        <v>37</v>
      </c>
      <c r="K370">
        <v>5</v>
      </c>
      <c r="L370" t="s">
        <v>38</v>
      </c>
      <c r="M370">
        <v>4</v>
      </c>
      <c r="N370" t="s">
        <v>47</v>
      </c>
      <c r="O370" s="14">
        <v>45813</v>
      </c>
      <c r="P370" t="s">
        <v>40</v>
      </c>
      <c r="Q370" t="s">
        <v>781</v>
      </c>
      <c r="R370">
        <v>0</v>
      </c>
      <c r="S370">
        <v>100050</v>
      </c>
      <c r="T370" t="s">
        <v>42</v>
      </c>
      <c r="U370">
        <v>1</v>
      </c>
      <c r="V370" t="s">
        <v>52</v>
      </c>
      <c r="W370">
        <v>360.4</v>
      </c>
      <c r="X370">
        <v>360.4</v>
      </c>
      <c r="Y370">
        <v>360.4</v>
      </c>
      <c r="Z370">
        <v>25000</v>
      </c>
      <c r="AA370">
        <v>0</v>
      </c>
      <c r="AB370">
        <v>15</v>
      </c>
      <c r="AC370">
        <v>60</v>
      </c>
      <c r="AD370">
        <v>105.85</v>
      </c>
      <c r="AE370">
        <v>266328</v>
      </c>
      <c r="AF370" t="s">
        <v>123</v>
      </c>
      <c r="AG370">
        <v>388772</v>
      </c>
      <c r="AH370" t="s">
        <v>134</v>
      </c>
      <c r="AJ370" s="1" t="str">
        <f>VLOOKUP(Custos[[#This Row],[ds_placa]],Consultas!B:C,2,0)</f>
        <v>Cavalo</v>
      </c>
      <c r="AK370" t="str">
        <f>PROPER(TEXT(Custos[[#This Row],[dt_documento]],"MMMM"))</f>
        <v>Junho</v>
      </c>
      <c r="AL370" t="str">
        <f>TEXT(Custos[[#This Row],[dt_documento]],"AAAA")</f>
        <v>2025</v>
      </c>
    </row>
    <row r="371" spans="1:38" x14ac:dyDescent="0.25">
      <c r="A371">
        <v>1135</v>
      </c>
      <c r="B371" t="s">
        <v>35</v>
      </c>
      <c r="C371">
        <v>470</v>
      </c>
      <c r="D371" t="s">
        <v>119</v>
      </c>
      <c r="E371" t="s">
        <v>137</v>
      </c>
      <c r="F371">
        <v>2011</v>
      </c>
      <c r="G371">
        <v>100050</v>
      </c>
      <c r="H371">
        <v>1479796</v>
      </c>
      <c r="I371">
        <v>32</v>
      </c>
      <c r="J371" t="s">
        <v>37</v>
      </c>
      <c r="K371">
        <v>5</v>
      </c>
      <c r="L371" t="s">
        <v>38</v>
      </c>
      <c r="M371">
        <v>4</v>
      </c>
      <c r="N371" t="s">
        <v>47</v>
      </c>
      <c r="O371" s="14">
        <v>45813</v>
      </c>
      <c r="P371" t="s">
        <v>40</v>
      </c>
      <c r="Q371" t="s">
        <v>781</v>
      </c>
      <c r="R371">
        <v>0</v>
      </c>
      <c r="S371">
        <v>100050</v>
      </c>
      <c r="T371" t="s">
        <v>42</v>
      </c>
      <c r="U371">
        <v>1</v>
      </c>
      <c r="V371" t="s">
        <v>52</v>
      </c>
      <c r="W371">
        <v>1806</v>
      </c>
      <c r="X371">
        <v>1806</v>
      </c>
      <c r="Y371">
        <v>1806</v>
      </c>
      <c r="Z371">
        <v>25000</v>
      </c>
      <c r="AA371">
        <v>0</v>
      </c>
      <c r="AB371">
        <v>15</v>
      </c>
      <c r="AC371">
        <v>60</v>
      </c>
      <c r="AD371">
        <v>105.85</v>
      </c>
      <c r="AE371">
        <v>266328</v>
      </c>
      <c r="AF371" t="s">
        <v>123</v>
      </c>
      <c r="AG371">
        <v>388772</v>
      </c>
      <c r="AH371" t="s">
        <v>134</v>
      </c>
      <c r="AJ371" s="1" t="str">
        <f>VLOOKUP(Custos[[#This Row],[ds_placa]],Consultas!B:C,2,0)</f>
        <v>Cavalo</v>
      </c>
      <c r="AK371" t="str">
        <f>PROPER(TEXT(Custos[[#This Row],[dt_documento]],"MMMM"))</f>
        <v>Junho</v>
      </c>
      <c r="AL371" t="str">
        <f>TEXT(Custos[[#This Row],[dt_documento]],"AAAA")</f>
        <v>2025</v>
      </c>
    </row>
    <row r="372" spans="1:38" x14ac:dyDescent="0.25">
      <c r="A372">
        <v>1135</v>
      </c>
      <c r="B372" t="s">
        <v>35</v>
      </c>
      <c r="C372">
        <v>470</v>
      </c>
      <c r="D372" t="s">
        <v>119</v>
      </c>
      <c r="E372" t="s">
        <v>137</v>
      </c>
      <c r="F372">
        <v>2011</v>
      </c>
      <c r="G372">
        <v>100050</v>
      </c>
      <c r="H372">
        <v>1481210</v>
      </c>
      <c r="I372">
        <v>32</v>
      </c>
      <c r="J372" t="s">
        <v>37</v>
      </c>
      <c r="K372">
        <v>5</v>
      </c>
      <c r="L372" t="s">
        <v>38</v>
      </c>
      <c r="M372">
        <v>4</v>
      </c>
      <c r="N372" t="s">
        <v>47</v>
      </c>
      <c r="O372" s="14">
        <v>45820</v>
      </c>
      <c r="P372" t="s">
        <v>40</v>
      </c>
      <c r="Q372" t="s">
        <v>782</v>
      </c>
      <c r="R372">
        <v>0</v>
      </c>
      <c r="S372">
        <v>100050</v>
      </c>
      <c r="T372" t="s">
        <v>42</v>
      </c>
      <c r="U372">
        <v>1</v>
      </c>
      <c r="V372" t="s">
        <v>52</v>
      </c>
      <c r="W372">
        <v>120</v>
      </c>
      <c r="X372">
        <v>120</v>
      </c>
      <c r="Y372">
        <v>120</v>
      </c>
      <c r="Z372">
        <v>25000</v>
      </c>
      <c r="AA372">
        <v>0</v>
      </c>
      <c r="AB372">
        <v>15</v>
      </c>
      <c r="AC372">
        <v>60</v>
      </c>
      <c r="AD372">
        <v>105.85</v>
      </c>
      <c r="AE372">
        <v>266328</v>
      </c>
      <c r="AF372" t="s">
        <v>123</v>
      </c>
      <c r="AG372">
        <v>404049</v>
      </c>
      <c r="AH372" t="s">
        <v>771</v>
      </c>
      <c r="AJ372" s="1" t="str">
        <f>VLOOKUP(Custos[[#This Row],[ds_placa]],Consultas!B:C,2,0)</f>
        <v>Cavalo</v>
      </c>
      <c r="AK372" t="str">
        <f>PROPER(TEXT(Custos[[#This Row],[dt_documento]],"MMMM"))</f>
        <v>Junho</v>
      </c>
      <c r="AL372" t="str">
        <f>TEXT(Custos[[#This Row],[dt_documento]],"AAAA")</f>
        <v>2025</v>
      </c>
    </row>
    <row r="373" spans="1:38" x14ac:dyDescent="0.25">
      <c r="A373">
        <v>1135</v>
      </c>
      <c r="B373" t="s">
        <v>35</v>
      </c>
      <c r="C373">
        <v>470</v>
      </c>
      <c r="D373" t="s">
        <v>119</v>
      </c>
      <c r="E373" t="s">
        <v>137</v>
      </c>
      <c r="F373">
        <v>2011</v>
      </c>
      <c r="G373">
        <v>100050</v>
      </c>
      <c r="H373">
        <v>1481211</v>
      </c>
      <c r="I373">
        <v>32</v>
      </c>
      <c r="J373" t="s">
        <v>37</v>
      </c>
      <c r="K373">
        <v>5</v>
      </c>
      <c r="L373" t="s">
        <v>38</v>
      </c>
      <c r="M373">
        <v>4</v>
      </c>
      <c r="N373" t="s">
        <v>47</v>
      </c>
      <c r="O373" s="14">
        <v>45820</v>
      </c>
      <c r="P373" t="s">
        <v>40</v>
      </c>
      <c r="Q373" t="s">
        <v>782</v>
      </c>
      <c r="R373">
        <v>0</v>
      </c>
      <c r="S373">
        <v>100050</v>
      </c>
      <c r="T373" t="s">
        <v>42</v>
      </c>
      <c r="U373">
        <v>1</v>
      </c>
      <c r="V373" t="s">
        <v>52</v>
      </c>
      <c r="W373">
        <v>490</v>
      </c>
      <c r="X373">
        <v>490</v>
      </c>
      <c r="Y373">
        <v>490</v>
      </c>
      <c r="Z373">
        <v>25000</v>
      </c>
      <c r="AA373">
        <v>0</v>
      </c>
      <c r="AB373">
        <v>15</v>
      </c>
      <c r="AC373">
        <v>60</v>
      </c>
      <c r="AD373">
        <v>105.85</v>
      </c>
      <c r="AE373">
        <v>266328</v>
      </c>
      <c r="AF373" t="s">
        <v>123</v>
      </c>
      <c r="AG373">
        <v>210989</v>
      </c>
      <c r="AH373" t="s">
        <v>773</v>
      </c>
      <c r="AJ373" s="1" t="str">
        <f>VLOOKUP(Custos[[#This Row],[ds_placa]],Consultas!B:C,2,0)</f>
        <v>Cavalo</v>
      </c>
      <c r="AK373" t="str">
        <f>PROPER(TEXT(Custos[[#This Row],[dt_documento]],"MMMM"))</f>
        <v>Junho</v>
      </c>
      <c r="AL373" t="str">
        <f>TEXT(Custos[[#This Row],[dt_documento]],"AAAA")</f>
        <v>2025</v>
      </c>
    </row>
    <row r="374" spans="1:38" x14ac:dyDescent="0.25">
      <c r="A374">
        <v>1135</v>
      </c>
      <c r="B374" t="s">
        <v>35</v>
      </c>
      <c r="C374">
        <v>470</v>
      </c>
      <c r="D374" t="s">
        <v>119</v>
      </c>
      <c r="E374" t="s">
        <v>137</v>
      </c>
      <c r="F374">
        <v>2011</v>
      </c>
      <c r="G374">
        <v>100050</v>
      </c>
      <c r="H374">
        <v>1488456</v>
      </c>
      <c r="I374">
        <v>32</v>
      </c>
      <c r="J374" t="s">
        <v>37</v>
      </c>
      <c r="K374">
        <v>5</v>
      </c>
      <c r="L374" t="s">
        <v>38</v>
      </c>
      <c r="M374">
        <v>4</v>
      </c>
      <c r="N374" t="s">
        <v>47</v>
      </c>
      <c r="O374" s="14">
        <v>45835</v>
      </c>
      <c r="P374" t="s">
        <v>48</v>
      </c>
      <c r="Q374" t="s">
        <v>783</v>
      </c>
      <c r="R374">
        <v>0</v>
      </c>
      <c r="S374">
        <v>100050</v>
      </c>
      <c r="T374" t="s">
        <v>42</v>
      </c>
      <c r="U374">
        <v>1</v>
      </c>
      <c r="V374" t="s">
        <v>52</v>
      </c>
      <c r="W374">
        <v>240</v>
      </c>
      <c r="X374">
        <v>240</v>
      </c>
      <c r="Y374">
        <v>240</v>
      </c>
      <c r="Z374">
        <v>25000</v>
      </c>
      <c r="AA374">
        <v>0</v>
      </c>
      <c r="AB374">
        <v>15</v>
      </c>
      <c r="AC374">
        <v>60</v>
      </c>
      <c r="AD374">
        <v>105.85</v>
      </c>
      <c r="AE374">
        <v>266328</v>
      </c>
      <c r="AF374" t="s">
        <v>123</v>
      </c>
      <c r="AG374">
        <v>383271</v>
      </c>
      <c r="AH374" t="s">
        <v>100</v>
      </c>
      <c r="AJ374" s="1" t="str">
        <f>VLOOKUP(Custos[[#This Row],[ds_placa]],Consultas!B:C,2,0)</f>
        <v>Cavalo</v>
      </c>
      <c r="AK374" t="str">
        <f>PROPER(TEXT(Custos[[#This Row],[dt_documento]],"MMMM"))</f>
        <v>Junho</v>
      </c>
      <c r="AL374" t="str">
        <f>TEXT(Custos[[#This Row],[dt_documento]],"AAAA")</f>
        <v>2025</v>
      </c>
    </row>
    <row r="375" spans="1:38" x14ac:dyDescent="0.25">
      <c r="A375">
        <v>1135</v>
      </c>
      <c r="B375" t="s">
        <v>35</v>
      </c>
      <c r="C375">
        <v>470</v>
      </c>
      <c r="D375" t="s">
        <v>119</v>
      </c>
      <c r="E375" t="s">
        <v>137</v>
      </c>
      <c r="F375">
        <v>2011</v>
      </c>
      <c r="G375">
        <v>100050</v>
      </c>
      <c r="H375">
        <v>1437574</v>
      </c>
      <c r="I375">
        <v>32</v>
      </c>
      <c r="J375" t="s">
        <v>37</v>
      </c>
      <c r="K375">
        <v>5</v>
      </c>
      <c r="L375" t="s">
        <v>38</v>
      </c>
      <c r="M375">
        <v>128</v>
      </c>
      <c r="N375" t="s">
        <v>39</v>
      </c>
      <c r="O375" s="14">
        <v>45712</v>
      </c>
      <c r="P375" t="s">
        <v>71</v>
      </c>
      <c r="Q375" t="s">
        <v>522</v>
      </c>
      <c r="R375">
        <v>0</v>
      </c>
      <c r="S375">
        <v>100050</v>
      </c>
      <c r="T375" t="s">
        <v>42</v>
      </c>
      <c r="U375">
        <v>1</v>
      </c>
      <c r="V375" t="s">
        <v>43</v>
      </c>
      <c r="W375">
        <v>109.27</v>
      </c>
      <c r="X375">
        <v>109.27</v>
      </c>
      <c r="Y375">
        <v>109.27</v>
      </c>
      <c r="Z375">
        <v>25000</v>
      </c>
      <c r="AA375">
        <v>0</v>
      </c>
      <c r="AB375">
        <v>15</v>
      </c>
      <c r="AC375">
        <v>60</v>
      </c>
      <c r="AD375">
        <v>105.85</v>
      </c>
      <c r="AE375">
        <v>266328</v>
      </c>
      <c r="AF375" t="s">
        <v>123</v>
      </c>
      <c r="AG375">
        <v>136817</v>
      </c>
      <c r="AH375" t="s">
        <v>45</v>
      </c>
      <c r="AJ375" s="1" t="str">
        <f>VLOOKUP(Custos[[#This Row],[ds_placa]],Consultas!B:C,2,0)</f>
        <v>Cavalo</v>
      </c>
      <c r="AK375" t="str">
        <f>PROPER(TEXT(Custos[[#This Row],[dt_documento]],"MMMM"))</f>
        <v>Fevereiro</v>
      </c>
      <c r="AL375" t="str">
        <f>TEXT(Custos[[#This Row],[dt_documento]],"AAAA")</f>
        <v>2025</v>
      </c>
    </row>
  </sheetData>
  <phoneticPr fontId="2" type="noConversion"/>
  <printOptions gridLines="1" gridLinesSet="0"/>
  <pageMargins left="0.75" right="0.75" top="1" bottom="1" header="0.5" footer="0.5"/>
  <pageSetup paperSize="9" fitToWidth="0" fitToHeight="0"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77E9-E225-479E-A2D9-ABA18449A341}">
  <dimension ref="A1:S421"/>
  <sheetViews>
    <sheetView tabSelected="1" topLeftCell="I1" workbookViewId="0">
      <selection activeCell="S2" sqref="S2"/>
    </sheetView>
  </sheetViews>
  <sheetFormatPr defaultRowHeight="12.5" x14ac:dyDescent="0.25"/>
  <cols>
    <col min="1" max="1" width="11" bestFit="1" customWidth="1"/>
    <col min="2" max="2" width="23.6328125" customWidth="1"/>
    <col min="3" max="3" width="19.81640625" bestFit="1" customWidth="1"/>
    <col min="4" max="4" width="19.54296875" bestFit="1" customWidth="1"/>
    <col min="5" max="5" width="24.36328125" customWidth="1"/>
    <col min="6" max="6" width="21.81640625" bestFit="1" customWidth="1"/>
    <col min="7" max="7" width="10.7265625" bestFit="1" customWidth="1"/>
    <col min="8" max="8" width="17.81640625" bestFit="1" customWidth="1"/>
    <col min="9" max="9" width="9.54296875" bestFit="1" customWidth="1"/>
    <col min="10" max="10" width="10.36328125" bestFit="1" customWidth="1"/>
    <col min="11" max="11" width="11.81640625" bestFit="1" customWidth="1"/>
    <col min="12" max="12" width="14.54296875" bestFit="1" customWidth="1"/>
    <col min="13" max="13" width="13.36328125" bestFit="1" customWidth="1"/>
    <col min="14" max="14" width="14.08984375" bestFit="1" customWidth="1"/>
    <col min="15" max="15" width="29.453125" bestFit="1" customWidth="1"/>
    <col min="18" max="18" width="21.7265625" bestFit="1" customWidth="1"/>
    <col min="19" max="19" width="19.81640625" bestFit="1" customWidth="1"/>
  </cols>
  <sheetData>
    <row r="1" spans="1:19" x14ac:dyDescent="0.25">
      <c r="A1" t="s">
        <v>34</v>
      </c>
      <c r="B1" t="s">
        <v>149</v>
      </c>
      <c r="C1" t="s">
        <v>416</v>
      </c>
      <c r="D1" t="s">
        <v>417</v>
      </c>
      <c r="E1" t="s">
        <v>418</v>
      </c>
      <c r="F1" t="s">
        <v>1</v>
      </c>
      <c r="G1" t="s">
        <v>3</v>
      </c>
      <c r="H1" t="s">
        <v>419</v>
      </c>
      <c r="I1" t="s">
        <v>420</v>
      </c>
      <c r="J1" t="s">
        <v>421</v>
      </c>
      <c r="K1" t="s">
        <v>152</v>
      </c>
      <c r="L1" t="s">
        <v>153</v>
      </c>
      <c r="M1" t="s">
        <v>151</v>
      </c>
      <c r="N1" t="s">
        <v>150</v>
      </c>
      <c r="O1" t="s">
        <v>422</v>
      </c>
      <c r="P1" s="1" t="s">
        <v>405</v>
      </c>
      <c r="Q1" s="1" t="s">
        <v>413</v>
      </c>
      <c r="R1" s="1" t="s">
        <v>938</v>
      </c>
      <c r="S1" s="1" t="s">
        <v>939</v>
      </c>
    </row>
    <row r="2" spans="1:19" x14ac:dyDescent="0.25">
      <c r="A2">
        <v>6892048</v>
      </c>
      <c r="B2" t="s">
        <v>427</v>
      </c>
      <c r="C2" t="s">
        <v>154</v>
      </c>
      <c r="D2" t="s">
        <v>423</v>
      </c>
      <c r="E2" t="s">
        <v>428</v>
      </c>
      <c r="F2" t="s">
        <v>35</v>
      </c>
      <c r="G2" t="s">
        <v>119</v>
      </c>
      <c r="I2">
        <v>0</v>
      </c>
      <c r="J2" t="s">
        <v>275</v>
      </c>
      <c r="K2" t="s">
        <v>156</v>
      </c>
      <c r="M2">
        <v>1</v>
      </c>
      <c r="P2" t="str">
        <f>TEXT(Entregas[[#This Row],[dt_saida]],"MMMM")</f>
        <v>fevereiro</v>
      </c>
      <c r="Q2" t="str">
        <f>TEXT(Entregas[[#This Row],[dt_saida]],"AAAA")</f>
        <v>2025</v>
      </c>
      <c r="R2" t="str">
        <f>IFERROR(LEFT(Entregas[[#This Row],[ds_rota]],FIND("-",Entregas[[#This Row],[ds_rota]])-1),Entregas[[#This Row],[ds_rota]])</f>
        <v>TRANSBORDO BAGE</v>
      </c>
      <c r="S2" s="1" t="str">
        <f>IFERROR(IF(FIND("TRANSBORDO",Entregas[[#This Row],[Rota_fmt]])=1,"Transbordo","Entregas"), "Entregas")</f>
        <v>Transbordo</v>
      </c>
    </row>
    <row r="3" spans="1:19" x14ac:dyDescent="0.25">
      <c r="A3">
        <v>6550412</v>
      </c>
      <c r="B3" t="s">
        <v>427</v>
      </c>
      <c r="C3" t="s">
        <v>154</v>
      </c>
      <c r="D3" t="s">
        <v>423</v>
      </c>
      <c r="E3" t="s">
        <v>428</v>
      </c>
      <c r="F3" t="s">
        <v>35</v>
      </c>
      <c r="G3" t="s">
        <v>111</v>
      </c>
      <c r="I3">
        <v>0</v>
      </c>
      <c r="J3" t="s">
        <v>255</v>
      </c>
      <c r="K3" t="s">
        <v>156</v>
      </c>
      <c r="M3">
        <v>1</v>
      </c>
      <c r="P3" t="str">
        <f>TEXT(Entregas[[#This Row],[dt_saida]],"MMMM")</f>
        <v>fevereiro</v>
      </c>
      <c r="Q3" t="str">
        <f>TEXT(Entregas[[#This Row],[dt_saida]],"AAAA")</f>
        <v>2025</v>
      </c>
      <c r="R3" t="str">
        <f>IFERROR(LEFT(Entregas[[#This Row],[ds_rota]],FIND("-",Entregas[[#This Row],[ds_rota]])-1),Entregas[[#This Row],[ds_rota]])</f>
        <v>TRANSBORDO BAGE</v>
      </c>
      <c r="S3" s="1" t="str">
        <f>IFERROR(IF(FIND("TRANSBORDO",Entregas[[#This Row],[Rota_fmt]])=1,"Transbordo","Entregas"), "Entregas")</f>
        <v>Transbordo</v>
      </c>
    </row>
    <row r="4" spans="1:19" x14ac:dyDescent="0.25">
      <c r="A4">
        <v>5853387</v>
      </c>
      <c r="B4" t="s">
        <v>168</v>
      </c>
      <c r="C4" t="s">
        <v>154</v>
      </c>
      <c r="D4" t="s">
        <v>423</v>
      </c>
      <c r="E4" t="s">
        <v>424</v>
      </c>
      <c r="F4" t="s">
        <v>425</v>
      </c>
      <c r="G4" t="s">
        <v>55</v>
      </c>
      <c r="H4" t="s">
        <v>426</v>
      </c>
      <c r="I4">
        <v>0</v>
      </c>
      <c r="J4" t="s">
        <v>209</v>
      </c>
      <c r="K4" t="s">
        <v>156</v>
      </c>
      <c r="L4" t="s">
        <v>258</v>
      </c>
      <c r="M4">
        <v>8</v>
      </c>
      <c r="N4">
        <v>5782.35</v>
      </c>
      <c r="P4" t="str">
        <f>TEXT(Entregas[[#This Row],[dt_saida]],"MMMM")</f>
        <v>fevereiro</v>
      </c>
      <c r="Q4" t="str">
        <f>TEXT(Entregas[[#This Row],[dt_saida]],"AAAA")</f>
        <v>2025</v>
      </c>
      <c r="R4" t="str">
        <f>IFERROR(LEFT(Entregas[[#This Row],[ds_rota]],FIND("-",Entregas[[#This Row],[ds_rota]])-1),Entregas[[#This Row],[ds_rota]])</f>
        <v>GUAIBA</v>
      </c>
      <c r="S4" s="1" t="str">
        <f>IFERROR(IF(FIND("TRANSBORDO",Entregas[[#This Row],[Rota_fmt]])=1,"Transbordo","Entregas"), "Entregas")</f>
        <v>Entregas</v>
      </c>
    </row>
    <row r="5" spans="1:19" x14ac:dyDescent="0.25">
      <c r="A5">
        <v>11677876</v>
      </c>
      <c r="B5" t="s">
        <v>190</v>
      </c>
      <c r="C5" t="s">
        <v>154</v>
      </c>
      <c r="D5" t="s">
        <v>423</v>
      </c>
      <c r="E5" t="s">
        <v>424</v>
      </c>
      <c r="F5" t="s">
        <v>425</v>
      </c>
      <c r="G5" t="s">
        <v>55</v>
      </c>
      <c r="H5" t="s">
        <v>784</v>
      </c>
      <c r="I5">
        <v>2.93</v>
      </c>
      <c r="J5" t="s">
        <v>785</v>
      </c>
      <c r="K5" t="s">
        <v>156</v>
      </c>
      <c r="L5" t="s">
        <v>786</v>
      </c>
      <c r="M5">
        <v>1</v>
      </c>
      <c r="N5">
        <v>49.24</v>
      </c>
      <c r="P5" t="str">
        <f>TEXT(Entregas[[#This Row],[dt_saida]],"MMMM")</f>
        <v>junho</v>
      </c>
      <c r="Q5" t="str">
        <f>TEXT(Entregas[[#This Row],[dt_saida]],"AAAA")</f>
        <v>2025</v>
      </c>
      <c r="R5" t="str">
        <f>IFERROR(LEFT(Entregas[[#This Row],[ds_rota]],FIND("-",Entregas[[#This Row],[ds_rota]])-1),Entregas[[#This Row],[ds_rota]])</f>
        <v>SAPIRANGA</v>
      </c>
      <c r="S5" s="1" t="str">
        <f>IFERROR(IF(FIND("TRANSBORDO",Entregas[[#This Row],[Rota_fmt]])=1,"Transbordo","Entregas"), "Entregas")</f>
        <v>Entregas</v>
      </c>
    </row>
    <row r="6" spans="1:19" x14ac:dyDescent="0.25">
      <c r="A6">
        <v>5853664</v>
      </c>
      <c r="B6" t="s">
        <v>168</v>
      </c>
      <c r="C6" t="s">
        <v>154</v>
      </c>
      <c r="D6" t="s">
        <v>423</v>
      </c>
      <c r="E6" t="s">
        <v>424</v>
      </c>
      <c r="F6" t="s">
        <v>425</v>
      </c>
      <c r="G6" t="s">
        <v>55</v>
      </c>
      <c r="H6" t="s">
        <v>426</v>
      </c>
      <c r="I6">
        <v>3.91</v>
      </c>
      <c r="J6" t="s">
        <v>209</v>
      </c>
      <c r="K6" t="s">
        <v>156</v>
      </c>
      <c r="L6" t="s">
        <v>259</v>
      </c>
      <c r="M6">
        <v>1</v>
      </c>
      <c r="N6">
        <v>219.38</v>
      </c>
      <c r="P6" t="str">
        <f>TEXT(Entregas[[#This Row],[dt_saida]],"MMMM")</f>
        <v>fevereiro</v>
      </c>
      <c r="Q6" t="str">
        <f>TEXT(Entregas[[#This Row],[dt_saida]],"AAAA")</f>
        <v>2025</v>
      </c>
      <c r="R6" t="str">
        <f>IFERROR(LEFT(Entregas[[#This Row],[ds_rota]],FIND("-",Entregas[[#This Row],[ds_rota]])-1),Entregas[[#This Row],[ds_rota]])</f>
        <v>GUAIBA</v>
      </c>
      <c r="S6" s="1" t="str">
        <f>IFERROR(IF(FIND("TRANSBORDO",Entregas[[#This Row],[Rota_fmt]])=1,"Transbordo","Entregas"), "Entregas")</f>
        <v>Entregas</v>
      </c>
    </row>
    <row r="7" spans="1:19" x14ac:dyDescent="0.25">
      <c r="A7">
        <v>9373141</v>
      </c>
      <c r="B7" t="s">
        <v>173</v>
      </c>
      <c r="C7" t="s">
        <v>154</v>
      </c>
      <c r="D7" t="s">
        <v>423</v>
      </c>
      <c r="E7" t="s">
        <v>424</v>
      </c>
      <c r="F7" t="s">
        <v>425</v>
      </c>
      <c r="G7" t="s">
        <v>55</v>
      </c>
      <c r="H7" t="s">
        <v>432</v>
      </c>
      <c r="I7">
        <v>5.07</v>
      </c>
      <c r="J7" t="s">
        <v>343</v>
      </c>
      <c r="K7" t="s">
        <v>156</v>
      </c>
      <c r="L7" t="s">
        <v>359</v>
      </c>
      <c r="M7">
        <v>1</v>
      </c>
      <c r="N7">
        <v>174.82</v>
      </c>
      <c r="P7" t="str">
        <f>TEXT(Entregas[[#This Row],[dt_saida]],"MMMM")</f>
        <v>abril</v>
      </c>
      <c r="Q7" t="str">
        <f>TEXT(Entregas[[#This Row],[dt_saida]],"AAAA")</f>
        <v>2025</v>
      </c>
      <c r="R7" t="str">
        <f>IFERROR(LEFT(Entregas[[#This Row],[ds_rota]],FIND("-",Entregas[[#This Row],[ds_rota]])-1),Entregas[[#This Row],[ds_rota]])</f>
        <v>SANTA CRUZ</v>
      </c>
      <c r="S7" s="1" t="str">
        <f>IFERROR(IF(FIND("TRANSBORDO",Entregas[[#This Row],[Rota_fmt]])=1,"Transbordo","Entregas"), "Entregas")</f>
        <v>Entregas</v>
      </c>
    </row>
    <row r="8" spans="1:19" x14ac:dyDescent="0.25">
      <c r="A8">
        <v>10076863</v>
      </c>
      <c r="B8" t="s">
        <v>168</v>
      </c>
      <c r="C8" t="s">
        <v>154</v>
      </c>
      <c r="D8" t="s">
        <v>423</v>
      </c>
      <c r="E8" t="s">
        <v>424</v>
      </c>
      <c r="F8" t="s">
        <v>425</v>
      </c>
      <c r="G8" t="s">
        <v>55</v>
      </c>
      <c r="H8" t="s">
        <v>433</v>
      </c>
      <c r="I8">
        <v>29.14</v>
      </c>
      <c r="J8" t="s">
        <v>340</v>
      </c>
      <c r="K8" t="s">
        <v>156</v>
      </c>
      <c r="L8" t="s">
        <v>383</v>
      </c>
      <c r="M8">
        <v>1</v>
      </c>
      <c r="N8">
        <v>706.9</v>
      </c>
      <c r="P8" t="str">
        <f>TEXT(Entregas[[#This Row],[dt_saida]],"MMMM")</f>
        <v>maio</v>
      </c>
      <c r="Q8" t="str">
        <f>TEXT(Entregas[[#This Row],[dt_saida]],"AAAA")</f>
        <v>2025</v>
      </c>
      <c r="R8" t="str">
        <f>IFERROR(LEFT(Entregas[[#This Row],[ds_rota]],FIND("-",Entregas[[#This Row],[ds_rota]])-1),Entregas[[#This Row],[ds_rota]])</f>
        <v>GUAIBA</v>
      </c>
      <c r="S8" s="1" t="str">
        <f>IFERROR(IF(FIND("TRANSBORDO",Entregas[[#This Row],[Rota_fmt]])=1,"Transbordo","Entregas"), "Entregas")</f>
        <v>Entregas</v>
      </c>
    </row>
    <row r="9" spans="1:19" x14ac:dyDescent="0.25">
      <c r="A9">
        <v>10957945</v>
      </c>
      <c r="B9" t="s">
        <v>219</v>
      </c>
      <c r="C9" t="s">
        <v>154</v>
      </c>
      <c r="D9" t="s">
        <v>423</v>
      </c>
      <c r="E9" t="s">
        <v>424</v>
      </c>
      <c r="F9" t="s">
        <v>425</v>
      </c>
      <c r="G9" t="s">
        <v>55</v>
      </c>
      <c r="H9" t="s">
        <v>787</v>
      </c>
      <c r="I9">
        <v>39.24</v>
      </c>
      <c r="J9" t="s">
        <v>788</v>
      </c>
      <c r="K9" t="s">
        <v>156</v>
      </c>
      <c r="L9" t="s">
        <v>789</v>
      </c>
      <c r="M9">
        <v>1</v>
      </c>
      <c r="N9">
        <v>601.38</v>
      </c>
      <c r="P9" t="str">
        <f>TEXT(Entregas[[#This Row],[dt_saida]],"MMMM")</f>
        <v>maio</v>
      </c>
      <c r="Q9" t="str">
        <f>TEXT(Entregas[[#This Row],[dt_saida]],"AAAA")</f>
        <v>2025</v>
      </c>
      <c r="R9" t="str">
        <f>IFERROR(LEFT(Entregas[[#This Row],[ds_rota]],FIND("-",Entregas[[#This Row],[ds_rota]])-1),Entregas[[#This Row],[ds_rota]])</f>
        <v>VENANCIO</v>
      </c>
      <c r="S9" s="1" t="str">
        <f>IFERROR(IF(FIND("TRANSBORDO",Entregas[[#This Row],[Rota_fmt]])=1,"Transbordo","Entregas"), "Entregas")</f>
        <v>Entregas</v>
      </c>
    </row>
    <row r="10" spans="1:19" x14ac:dyDescent="0.25">
      <c r="A10">
        <v>11677310</v>
      </c>
      <c r="B10" t="s">
        <v>168</v>
      </c>
      <c r="C10" t="s">
        <v>154</v>
      </c>
      <c r="D10" t="s">
        <v>423</v>
      </c>
      <c r="E10" t="s">
        <v>424</v>
      </c>
      <c r="F10" t="s">
        <v>425</v>
      </c>
      <c r="G10" t="s">
        <v>55</v>
      </c>
      <c r="H10" t="s">
        <v>790</v>
      </c>
      <c r="I10">
        <v>43.86</v>
      </c>
      <c r="J10" t="s">
        <v>791</v>
      </c>
      <c r="K10" t="s">
        <v>156</v>
      </c>
      <c r="L10" t="s">
        <v>792</v>
      </c>
      <c r="M10">
        <v>1</v>
      </c>
      <c r="N10">
        <v>896.01</v>
      </c>
      <c r="P10" t="str">
        <f>TEXT(Entregas[[#This Row],[dt_saida]],"MMMM")</f>
        <v>junho</v>
      </c>
      <c r="Q10" t="str">
        <f>TEXT(Entregas[[#This Row],[dt_saida]],"AAAA")</f>
        <v>2025</v>
      </c>
      <c r="R10" t="str">
        <f>IFERROR(LEFT(Entregas[[#This Row],[ds_rota]],FIND("-",Entregas[[#This Row],[ds_rota]])-1),Entregas[[#This Row],[ds_rota]])</f>
        <v>GUAIBA</v>
      </c>
      <c r="S10" s="1" t="str">
        <f>IFERROR(IF(FIND("TRANSBORDO",Entregas[[#This Row],[Rota_fmt]])=1,"Transbordo","Entregas"), "Entregas")</f>
        <v>Entregas</v>
      </c>
    </row>
    <row r="11" spans="1:19" x14ac:dyDescent="0.25">
      <c r="A11">
        <v>11677311</v>
      </c>
      <c r="B11" t="s">
        <v>168</v>
      </c>
      <c r="C11" t="s">
        <v>154</v>
      </c>
      <c r="D11" t="s">
        <v>423</v>
      </c>
      <c r="E11" t="s">
        <v>424</v>
      </c>
      <c r="F11" t="s">
        <v>425</v>
      </c>
      <c r="G11" t="s">
        <v>55</v>
      </c>
      <c r="H11" t="s">
        <v>790</v>
      </c>
      <c r="I11">
        <v>43.86</v>
      </c>
      <c r="J11" t="s">
        <v>791</v>
      </c>
      <c r="K11" t="s">
        <v>156</v>
      </c>
      <c r="L11" t="s">
        <v>792</v>
      </c>
      <c r="M11">
        <v>1</v>
      </c>
      <c r="N11">
        <v>896.01</v>
      </c>
      <c r="P11" t="str">
        <f>TEXT(Entregas[[#This Row],[dt_saida]],"MMMM")</f>
        <v>junho</v>
      </c>
      <c r="Q11" t="str">
        <f>TEXT(Entregas[[#This Row],[dt_saida]],"AAAA")</f>
        <v>2025</v>
      </c>
      <c r="R11" t="str">
        <f>IFERROR(LEFT(Entregas[[#This Row],[ds_rota]],FIND("-",Entregas[[#This Row],[ds_rota]])-1),Entregas[[#This Row],[ds_rota]])</f>
        <v>GUAIBA</v>
      </c>
      <c r="S11" s="1" t="str">
        <f>IFERROR(IF(FIND("TRANSBORDO",Entregas[[#This Row],[Rota_fmt]])=1,"Transbordo","Entregas"), "Entregas")</f>
        <v>Entregas</v>
      </c>
    </row>
    <row r="12" spans="1:19" x14ac:dyDescent="0.25">
      <c r="A12">
        <v>9372241</v>
      </c>
      <c r="B12" t="s">
        <v>170</v>
      </c>
      <c r="C12" t="s">
        <v>154</v>
      </c>
      <c r="D12" t="s">
        <v>423</v>
      </c>
      <c r="E12" t="s">
        <v>424</v>
      </c>
      <c r="F12" t="s">
        <v>425</v>
      </c>
      <c r="G12" t="s">
        <v>55</v>
      </c>
      <c r="H12" t="s">
        <v>432</v>
      </c>
      <c r="I12">
        <v>46.8</v>
      </c>
      <c r="J12" t="s">
        <v>343</v>
      </c>
      <c r="K12" t="s">
        <v>156</v>
      </c>
      <c r="L12" t="s">
        <v>358</v>
      </c>
      <c r="M12">
        <v>1</v>
      </c>
      <c r="N12">
        <v>1613.76</v>
      </c>
      <c r="P12" t="str">
        <f>TEXT(Entregas[[#This Row],[dt_saida]],"MMMM")</f>
        <v>abril</v>
      </c>
      <c r="Q12" t="str">
        <f>TEXT(Entregas[[#This Row],[dt_saida]],"AAAA")</f>
        <v>2025</v>
      </c>
      <c r="R12" t="str">
        <f>IFERROR(LEFT(Entregas[[#This Row],[ds_rota]],FIND("-",Entregas[[#This Row],[ds_rota]])-1),Entregas[[#This Row],[ds_rota]])</f>
        <v>SANTA CRUZ</v>
      </c>
      <c r="S12" s="1" t="str">
        <f>IFERROR(IF(FIND("TRANSBORDO",Entregas[[#This Row],[Rota_fmt]])=1,"Transbordo","Entregas"), "Entregas")</f>
        <v>Entregas</v>
      </c>
    </row>
    <row r="13" spans="1:19" x14ac:dyDescent="0.25">
      <c r="A13">
        <v>11677827</v>
      </c>
      <c r="B13" t="s">
        <v>190</v>
      </c>
      <c r="C13" t="s">
        <v>154</v>
      </c>
      <c r="D13" t="s">
        <v>423</v>
      </c>
      <c r="E13" t="s">
        <v>424</v>
      </c>
      <c r="F13" t="s">
        <v>425</v>
      </c>
      <c r="G13" t="s">
        <v>55</v>
      </c>
      <c r="H13" t="s">
        <v>784</v>
      </c>
      <c r="I13">
        <v>47.66</v>
      </c>
      <c r="J13" t="s">
        <v>785</v>
      </c>
      <c r="K13" t="s">
        <v>156</v>
      </c>
      <c r="L13" t="s">
        <v>793</v>
      </c>
      <c r="M13">
        <v>2</v>
      </c>
      <c r="N13">
        <v>1056.04</v>
      </c>
      <c r="P13" t="str">
        <f>TEXT(Entregas[[#This Row],[dt_saida]],"MMMM")</f>
        <v>junho</v>
      </c>
      <c r="Q13" t="str">
        <f>TEXT(Entregas[[#This Row],[dt_saida]],"AAAA")</f>
        <v>2025</v>
      </c>
      <c r="R13" t="str">
        <f>IFERROR(LEFT(Entregas[[#This Row],[ds_rota]],FIND("-",Entregas[[#This Row],[ds_rota]])-1),Entregas[[#This Row],[ds_rota]])</f>
        <v>SAPIRANGA</v>
      </c>
      <c r="S13" s="1" t="str">
        <f>IFERROR(IF(FIND("TRANSBORDO",Entregas[[#This Row],[Rota_fmt]])=1,"Transbordo","Entregas"), "Entregas")</f>
        <v>Entregas</v>
      </c>
    </row>
    <row r="14" spans="1:19" x14ac:dyDescent="0.25">
      <c r="A14">
        <v>12398355</v>
      </c>
      <c r="B14" t="s">
        <v>217</v>
      </c>
      <c r="C14" t="s">
        <v>154</v>
      </c>
      <c r="D14" t="s">
        <v>423</v>
      </c>
      <c r="E14" t="s">
        <v>424</v>
      </c>
      <c r="F14" t="s">
        <v>425</v>
      </c>
      <c r="G14" t="s">
        <v>55</v>
      </c>
      <c r="H14" t="s">
        <v>794</v>
      </c>
      <c r="I14">
        <v>48.86</v>
      </c>
      <c r="J14" t="s">
        <v>795</v>
      </c>
      <c r="K14" t="s">
        <v>156</v>
      </c>
      <c r="L14" t="s">
        <v>796</v>
      </c>
      <c r="M14">
        <v>1</v>
      </c>
      <c r="N14">
        <v>1072.04</v>
      </c>
      <c r="P14" t="str">
        <f>TEXT(Entregas[[#This Row],[dt_saida]],"MMMM")</f>
        <v>junho</v>
      </c>
      <c r="Q14" t="str">
        <f>TEXT(Entregas[[#This Row],[dt_saida]],"AAAA")</f>
        <v>2025</v>
      </c>
      <c r="R14" t="str">
        <f>IFERROR(LEFT(Entregas[[#This Row],[ds_rota]],FIND("-",Entregas[[#This Row],[ds_rota]])-1),Entregas[[#This Row],[ds_rota]])</f>
        <v>GRAMADO IVOTI</v>
      </c>
      <c r="S14" s="1" t="str">
        <f>IFERROR(IF(FIND("TRANSBORDO",Entregas[[#This Row],[Rota_fmt]])=1,"Transbordo","Entregas"), "Entregas")</f>
        <v>Entregas</v>
      </c>
    </row>
    <row r="15" spans="1:19" x14ac:dyDescent="0.25">
      <c r="A15">
        <v>7713705</v>
      </c>
      <c r="B15" t="s">
        <v>173</v>
      </c>
      <c r="C15" t="s">
        <v>154</v>
      </c>
      <c r="D15" t="s">
        <v>423</v>
      </c>
      <c r="E15" t="s">
        <v>424</v>
      </c>
      <c r="F15" t="s">
        <v>425</v>
      </c>
      <c r="G15" t="s">
        <v>55</v>
      </c>
      <c r="H15" t="s">
        <v>434</v>
      </c>
      <c r="I15">
        <v>51.14</v>
      </c>
      <c r="J15" t="s">
        <v>309</v>
      </c>
      <c r="K15" t="s">
        <v>156</v>
      </c>
      <c r="L15" t="s">
        <v>314</v>
      </c>
      <c r="M15">
        <v>1</v>
      </c>
      <c r="N15">
        <v>935.36</v>
      </c>
      <c r="P15" t="str">
        <f>TEXT(Entregas[[#This Row],[dt_saida]],"MMMM")</f>
        <v>março</v>
      </c>
      <c r="Q15" t="str">
        <f>TEXT(Entregas[[#This Row],[dt_saida]],"AAAA")</f>
        <v>2025</v>
      </c>
      <c r="R15" t="str">
        <f>IFERROR(LEFT(Entregas[[#This Row],[ds_rota]],FIND("-",Entregas[[#This Row],[ds_rota]])-1),Entregas[[#This Row],[ds_rota]])</f>
        <v>SANTA CRUZ</v>
      </c>
      <c r="S15" s="1" t="str">
        <f>IFERROR(IF(FIND("TRANSBORDO",Entregas[[#This Row],[Rota_fmt]])=1,"Transbordo","Entregas"), "Entregas")</f>
        <v>Entregas</v>
      </c>
    </row>
    <row r="16" spans="1:19" x14ac:dyDescent="0.25">
      <c r="A16">
        <v>10078377</v>
      </c>
      <c r="B16" t="s">
        <v>170</v>
      </c>
      <c r="C16" t="s">
        <v>154</v>
      </c>
      <c r="D16" t="s">
        <v>423</v>
      </c>
      <c r="E16" t="s">
        <v>424</v>
      </c>
      <c r="F16" t="s">
        <v>425</v>
      </c>
      <c r="G16" t="s">
        <v>55</v>
      </c>
      <c r="H16" t="s">
        <v>435</v>
      </c>
      <c r="I16">
        <v>51.4</v>
      </c>
      <c r="J16" t="s">
        <v>374</v>
      </c>
      <c r="K16" t="s">
        <v>156</v>
      </c>
      <c r="L16" t="s">
        <v>384</v>
      </c>
      <c r="M16">
        <v>1</v>
      </c>
      <c r="N16">
        <v>1619.27</v>
      </c>
      <c r="P16" t="str">
        <f>TEXT(Entregas[[#This Row],[dt_saida]],"MMMM")</f>
        <v>maio</v>
      </c>
      <c r="Q16" t="str">
        <f>TEXT(Entregas[[#This Row],[dt_saida]],"AAAA")</f>
        <v>2025</v>
      </c>
      <c r="R16" t="str">
        <f>IFERROR(LEFT(Entregas[[#This Row],[ds_rota]],FIND("-",Entregas[[#This Row],[ds_rota]])-1),Entregas[[#This Row],[ds_rota]])</f>
        <v>SANTA CRUZ</v>
      </c>
      <c r="S16" s="1" t="str">
        <f>IFERROR(IF(FIND("TRANSBORDO",Entregas[[#This Row],[Rota_fmt]])=1,"Transbordo","Entregas"), "Entregas")</f>
        <v>Entregas</v>
      </c>
    </row>
    <row r="17" spans="1:19" x14ac:dyDescent="0.25">
      <c r="A17">
        <v>7000406</v>
      </c>
      <c r="B17" t="s">
        <v>194</v>
      </c>
      <c r="C17" t="s">
        <v>154</v>
      </c>
      <c r="D17" t="s">
        <v>423</v>
      </c>
      <c r="E17" t="s">
        <v>424</v>
      </c>
      <c r="F17" t="s">
        <v>425</v>
      </c>
      <c r="G17" t="s">
        <v>55</v>
      </c>
      <c r="H17" t="s">
        <v>436</v>
      </c>
      <c r="I17">
        <v>51.71</v>
      </c>
      <c r="J17" t="s">
        <v>269</v>
      </c>
      <c r="K17" t="s">
        <v>156</v>
      </c>
      <c r="L17" t="s">
        <v>292</v>
      </c>
      <c r="M17">
        <v>1</v>
      </c>
      <c r="N17">
        <v>3337.38</v>
      </c>
      <c r="P17" t="str">
        <f>TEXT(Entregas[[#This Row],[dt_saida]],"MMMM")</f>
        <v>março</v>
      </c>
      <c r="Q17" t="str">
        <f>TEXT(Entregas[[#This Row],[dt_saida]],"AAAA")</f>
        <v>2025</v>
      </c>
      <c r="R17" t="str">
        <f>IFERROR(LEFT(Entregas[[#This Row],[ds_rota]],FIND("-",Entregas[[#This Row],[ds_rota]])-1),Entregas[[#This Row],[ds_rota]])</f>
        <v>GRAMADO IVOTI</v>
      </c>
      <c r="S17" s="1" t="str">
        <f>IFERROR(IF(FIND("TRANSBORDO",Entregas[[#This Row],[Rota_fmt]])=1,"Transbordo","Entregas"), "Entregas")</f>
        <v>Entregas</v>
      </c>
    </row>
    <row r="18" spans="1:19" x14ac:dyDescent="0.25">
      <c r="A18">
        <v>9476969</v>
      </c>
      <c r="B18" t="s">
        <v>168</v>
      </c>
      <c r="C18" t="s">
        <v>154</v>
      </c>
      <c r="D18" t="s">
        <v>423</v>
      </c>
      <c r="E18" t="s">
        <v>424</v>
      </c>
      <c r="F18" t="s">
        <v>425</v>
      </c>
      <c r="G18" t="s">
        <v>55</v>
      </c>
      <c r="H18" t="s">
        <v>437</v>
      </c>
      <c r="I18">
        <v>57.19</v>
      </c>
      <c r="J18" t="s">
        <v>317</v>
      </c>
      <c r="K18" t="s">
        <v>156</v>
      </c>
      <c r="L18" t="s">
        <v>365</v>
      </c>
      <c r="M18">
        <v>1</v>
      </c>
      <c r="N18">
        <v>1260.95</v>
      </c>
      <c r="P18" t="str">
        <f>TEXT(Entregas[[#This Row],[dt_saida]],"MMMM")</f>
        <v>abril</v>
      </c>
      <c r="Q18" t="str">
        <f>TEXT(Entregas[[#This Row],[dt_saida]],"AAAA")</f>
        <v>2025</v>
      </c>
      <c r="R18" t="str">
        <f>IFERROR(LEFT(Entregas[[#This Row],[ds_rota]],FIND("-",Entregas[[#This Row],[ds_rota]])-1),Entregas[[#This Row],[ds_rota]])</f>
        <v>GUAIBA</v>
      </c>
      <c r="S18" s="1" t="str">
        <f>IFERROR(IF(FIND("TRANSBORDO",Entregas[[#This Row],[Rota_fmt]])=1,"Transbordo","Entregas"), "Entregas")</f>
        <v>Entregas</v>
      </c>
    </row>
    <row r="19" spans="1:19" x14ac:dyDescent="0.25">
      <c r="A19">
        <v>9768654</v>
      </c>
      <c r="B19" t="s">
        <v>177</v>
      </c>
      <c r="C19" t="s">
        <v>154</v>
      </c>
      <c r="D19" t="s">
        <v>423</v>
      </c>
      <c r="E19" t="s">
        <v>424</v>
      </c>
      <c r="F19" t="s">
        <v>425</v>
      </c>
      <c r="G19" t="s">
        <v>55</v>
      </c>
      <c r="H19" t="s">
        <v>438</v>
      </c>
      <c r="I19">
        <v>60.09</v>
      </c>
      <c r="J19" t="s">
        <v>319</v>
      </c>
      <c r="K19" t="s">
        <v>156</v>
      </c>
      <c r="L19" t="s">
        <v>375</v>
      </c>
      <c r="M19">
        <v>1</v>
      </c>
      <c r="N19">
        <v>5578.07</v>
      </c>
      <c r="P19" t="str">
        <f>TEXT(Entregas[[#This Row],[dt_saida]],"MMMM")</f>
        <v>abril</v>
      </c>
      <c r="Q19" t="str">
        <f>TEXT(Entregas[[#This Row],[dt_saida]],"AAAA")</f>
        <v>2025</v>
      </c>
      <c r="R19" t="str">
        <f>IFERROR(LEFT(Entregas[[#This Row],[ds_rota]],FIND("-",Entregas[[#This Row],[ds_rota]])-1),Entregas[[#This Row],[ds_rota]])</f>
        <v>VALE DOS SINOS</v>
      </c>
      <c r="S19" s="1" t="str">
        <f>IFERROR(IF(FIND("TRANSBORDO",Entregas[[#This Row],[Rota_fmt]])=1,"Transbordo","Entregas"), "Entregas")</f>
        <v>Entregas</v>
      </c>
    </row>
    <row r="20" spans="1:19" x14ac:dyDescent="0.25">
      <c r="A20">
        <v>9324914</v>
      </c>
      <c r="B20" t="s">
        <v>170</v>
      </c>
      <c r="C20" t="s">
        <v>154</v>
      </c>
      <c r="D20" t="s">
        <v>423</v>
      </c>
      <c r="E20" t="s">
        <v>424</v>
      </c>
      <c r="F20" t="s">
        <v>425</v>
      </c>
      <c r="G20" t="s">
        <v>55</v>
      </c>
      <c r="H20" t="s">
        <v>432</v>
      </c>
      <c r="I20">
        <v>63.07</v>
      </c>
      <c r="J20" t="s">
        <v>343</v>
      </c>
      <c r="K20" t="s">
        <v>156</v>
      </c>
      <c r="L20" t="s">
        <v>357</v>
      </c>
      <c r="M20">
        <v>1</v>
      </c>
      <c r="N20">
        <v>2174.8000000000002</v>
      </c>
      <c r="P20" t="str">
        <f>TEXT(Entregas[[#This Row],[dt_saida]],"MMMM")</f>
        <v>abril</v>
      </c>
      <c r="Q20" t="str">
        <f>TEXT(Entregas[[#This Row],[dt_saida]],"AAAA")</f>
        <v>2025</v>
      </c>
      <c r="R20" t="str">
        <f>IFERROR(LEFT(Entregas[[#This Row],[ds_rota]],FIND("-",Entregas[[#This Row],[ds_rota]])-1),Entregas[[#This Row],[ds_rota]])</f>
        <v>SANTA CRUZ</v>
      </c>
      <c r="S20" s="1" t="str">
        <f>IFERROR(IF(FIND("TRANSBORDO",Entregas[[#This Row],[Rota_fmt]])=1,"Transbordo","Entregas"), "Entregas")</f>
        <v>Entregas</v>
      </c>
    </row>
    <row r="21" spans="1:19" x14ac:dyDescent="0.25">
      <c r="A21">
        <v>12613240</v>
      </c>
      <c r="B21" t="s">
        <v>219</v>
      </c>
      <c r="C21" t="s">
        <v>154</v>
      </c>
      <c r="D21" t="s">
        <v>423</v>
      </c>
      <c r="E21" t="s">
        <v>424</v>
      </c>
      <c r="F21" t="s">
        <v>425</v>
      </c>
      <c r="G21" t="s">
        <v>55</v>
      </c>
      <c r="H21" t="s">
        <v>797</v>
      </c>
      <c r="I21">
        <v>65.13</v>
      </c>
      <c r="J21" t="s">
        <v>798</v>
      </c>
      <c r="K21" t="s">
        <v>156</v>
      </c>
      <c r="L21" t="s">
        <v>799</v>
      </c>
      <c r="M21">
        <v>1</v>
      </c>
      <c r="N21">
        <v>2130</v>
      </c>
      <c r="P21" t="str">
        <f>TEXT(Entregas[[#This Row],[dt_saida]],"MMMM")</f>
        <v>junho</v>
      </c>
      <c r="Q21" t="str">
        <f>TEXT(Entregas[[#This Row],[dt_saida]],"AAAA")</f>
        <v>2025</v>
      </c>
      <c r="R21" t="str">
        <f>IFERROR(LEFT(Entregas[[#This Row],[ds_rota]],FIND("-",Entregas[[#This Row],[ds_rota]])-1),Entregas[[#This Row],[ds_rota]])</f>
        <v>VENANCIO</v>
      </c>
      <c r="S21" s="1" t="str">
        <f>IFERROR(IF(FIND("TRANSBORDO",Entregas[[#This Row],[Rota_fmt]])=1,"Transbordo","Entregas"), "Entregas")</f>
        <v>Entregas</v>
      </c>
    </row>
    <row r="22" spans="1:19" x14ac:dyDescent="0.25">
      <c r="A22">
        <v>7253259</v>
      </c>
      <c r="B22" t="s">
        <v>166</v>
      </c>
      <c r="C22" t="s">
        <v>154</v>
      </c>
      <c r="D22" t="s">
        <v>423</v>
      </c>
      <c r="E22" t="s">
        <v>439</v>
      </c>
      <c r="F22" t="s">
        <v>425</v>
      </c>
      <c r="G22" t="s">
        <v>55</v>
      </c>
      <c r="H22" t="s">
        <v>440</v>
      </c>
      <c r="I22">
        <v>69.569999999999993</v>
      </c>
      <c r="J22" t="s">
        <v>278</v>
      </c>
      <c r="K22" t="s">
        <v>156</v>
      </c>
      <c r="L22" t="s">
        <v>306</v>
      </c>
      <c r="M22">
        <v>1</v>
      </c>
      <c r="N22">
        <v>618.94000000000005</v>
      </c>
      <c r="P22" t="str">
        <f>TEXT(Entregas[[#This Row],[dt_saida]],"MMMM")</f>
        <v>março</v>
      </c>
      <c r="Q22" t="str">
        <f>TEXT(Entregas[[#This Row],[dt_saida]],"AAAA")</f>
        <v>2025</v>
      </c>
      <c r="R22" t="str">
        <f>IFERROR(LEFT(Entregas[[#This Row],[ds_rota]],FIND("-",Entregas[[#This Row],[ds_rota]])-1),Entregas[[#This Row],[ds_rota]])</f>
        <v>CACHOEIRA</v>
      </c>
      <c r="S22" s="1" t="str">
        <f>IFERROR(IF(FIND("TRANSBORDO",Entregas[[#This Row],[Rota_fmt]])=1,"Transbordo","Entregas"), "Entregas")</f>
        <v>Entregas</v>
      </c>
    </row>
    <row r="23" spans="1:19" x14ac:dyDescent="0.25">
      <c r="A23">
        <v>12975858</v>
      </c>
      <c r="B23" t="s">
        <v>168</v>
      </c>
      <c r="C23" t="s">
        <v>154</v>
      </c>
      <c r="D23" t="s">
        <v>423</v>
      </c>
      <c r="E23" t="s">
        <v>424</v>
      </c>
      <c r="F23" t="s">
        <v>425</v>
      </c>
      <c r="G23" t="s">
        <v>55</v>
      </c>
      <c r="H23" t="s">
        <v>800</v>
      </c>
      <c r="I23">
        <v>70.56</v>
      </c>
      <c r="J23" t="s">
        <v>801</v>
      </c>
      <c r="K23" t="s">
        <v>156</v>
      </c>
      <c r="L23" t="s">
        <v>802</v>
      </c>
      <c r="M23">
        <v>1</v>
      </c>
      <c r="N23">
        <v>1346.11</v>
      </c>
      <c r="P23" t="str">
        <f>TEXT(Entregas[[#This Row],[dt_saida]],"MMMM")</f>
        <v>junho</v>
      </c>
      <c r="Q23" t="str">
        <f>TEXT(Entregas[[#This Row],[dt_saida]],"AAAA")</f>
        <v>2025</v>
      </c>
      <c r="R23" t="str">
        <f>IFERROR(LEFT(Entregas[[#This Row],[ds_rota]],FIND("-",Entregas[[#This Row],[ds_rota]])-1),Entregas[[#This Row],[ds_rota]])</f>
        <v>GUAIBA</v>
      </c>
      <c r="S23" s="1" t="str">
        <f>IFERROR(IF(FIND("TRANSBORDO",Entregas[[#This Row],[Rota_fmt]])=1,"Transbordo","Entregas"), "Entregas")</f>
        <v>Entregas</v>
      </c>
    </row>
    <row r="24" spans="1:19" x14ac:dyDescent="0.25">
      <c r="A24">
        <v>12406330</v>
      </c>
      <c r="B24" t="s">
        <v>168</v>
      </c>
      <c r="C24" t="s">
        <v>154</v>
      </c>
      <c r="D24" t="s">
        <v>423</v>
      </c>
      <c r="E24" t="s">
        <v>424</v>
      </c>
      <c r="F24" t="s">
        <v>425</v>
      </c>
      <c r="G24" t="s">
        <v>55</v>
      </c>
      <c r="H24" t="s">
        <v>803</v>
      </c>
      <c r="I24">
        <v>73.5</v>
      </c>
      <c r="J24" t="s">
        <v>804</v>
      </c>
      <c r="K24" t="s">
        <v>156</v>
      </c>
      <c r="L24" t="s">
        <v>805</v>
      </c>
      <c r="M24">
        <v>2</v>
      </c>
      <c r="N24">
        <v>7514.3</v>
      </c>
      <c r="P24" t="str">
        <f>TEXT(Entregas[[#This Row],[dt_saida]],"MMMM")</f>
        <v>junho</v>
      </c>
      <c r="Q24" t="str">
        <f>TEXT(Entregas[[#This Row],[dt_saida]],"AAAA")</f>
        <v>2025</v>
      </c>
      <c r="R24" t="str">
        <f>IFERROR(LEFT(Entregas[[#This Row],[ds_rota]],FIND("-",Entregas[[#This Row],[ds_rota]])-1),Entregas[[#This Row],[ds_rota]])</f>
        <v>GUAIBA</v>
      </c>
      <c r="S24" s="1" t="str">
        <f>IFERROR(IF(FIND("TRANSBORDO",Entregas[[#This Row],[Rota_fmt]])=1,"Transbordo","Entregas"), "Entregas")</f>
        <v>Entregas</v>
      </c>
    </row>
    <row r="25" spans="1:19" x14ac:dyDescent="0.25">
      <c r="A25">
        <v>4958706</v>
      </c>
      <c r="B25" t="s">
        <v>184</v>
      </c>
      <c r="C25" t="s">
        <v>154</v>
      </c>
      <c r="D25" t="s">
        <v>423</v>
      </c>
      <c r="E25" t="s">
        <v>430</v>
      </c>
      <c r="F25" t="s">
        <v>425</v>
      </c>
      <c r="G25" t="s">
        <v>55</v>
      </c>
      <c r="H25" t="s">
        <v>441</v>
      </c>
      <c r="I25">
        <v>82.7</v>
      </c>
      <c r="J25" t="s">
        <v>157</v>
      </c>
      <c r="K25" t="s">
        <v>156</v>
      </c>
      <c r="L25" t="s">
        <v>196</v>
      </c>
      <c r="M25">
        <v>1</v>
      </c>
      <c r="N25">
        <v>5169.34</v>
      </c>
      <c r="P25" t="str">
        <f>TEXT(Entregas[[#This Row],[dt_saida]],"MMMM")</f>
        <v>janeiro</v>
      </c>
      <c r="Q25" t="str">
        <f>TEXT(Entregas[[#This Row],[dt_saida]],"AAAA")</f>
        <v>2025</v>
      </c>
      <c r="R25" t="str">
        <f>IFERROR(LEFT(Entregas[[#This Row],[ds_rota]],FIND("-",Entregas[[#This Row],[ds_rota]])-1),Entregas[[#This Row],[ds_rota]])</f>
        <v>LAJEADO</v>
      </c>
      <c r="S25" s="1" t="str">
        <f>IFERROR(IF(FIND("TRANSBORDO",Entregas[[#This Row],[Rota_fmt]])=1,"Transbordo","Entregas"), "Entregas")</f>
        <v>Entregas</v>
      </c>
    </row>
    <row r="26" spans="1:19" x14ac:dyDescent="0.25">
      <c r="A26">
        <v>9476972</v>
      </c>
      <c r="B26" t="s">
        <v>168</v>
      </c>
      <c r="C26" t="s">
        <v>154</v>
      </c>
      <c r="D26" t="s">
        <v>423</v>
      </c>
      <c r="E26" t="s">
        <v>424</v>
      </c>
      <c r="F26" t="s">
        <v>425</v>
      </c>
      <c r="G26" t="s">
        <v>55</v>
      </c>
      <c r="H26" t="s">
        <v>437</v>
      </c>
      <c r="I26">
        <v>82.85</v>
      </c>
      <c r="J26" t="s">
        <v>317</v>
      </c>
      <c r="K26" t="s">
        <v>156</v>
      </c>
      <c r="L26" t="s">
        <v>366</v>
      </c>
      <c r="M26">
        <v>1</v>
      </c>
      <c r="N26">
        <v>1826.61</v>
      </c>
      <c r="P26" t="str">
        <f>TEXT(Entregas[[#This Row],[dt_saida]],"MMMM")</f>
        <v>abril</v>
      </c>
      <c r="Q26" t="str">
        <f>TEXT(Entregas[[#This Row],[dt_saida]],"AAAA")</f>
        <v>2025</v>
      </c>
      <c r="R26" t="str">
        <f>IFERROR(LEFT(Entregas[[#This Row],[ds_rota]],FIND("-",Entregas[[#This Row],[ds_rota]])-1),Entregas[[#This Row],[ds_rota]])</f>
        <v>GUAIBA</v>
      </c>
      <c r="S26" s="1" t="str">
        <f>IFERROR(IF(FIND("TRANSBORDO",Entregas[[#This Row],[Rota_fmt]])=1,"Transbordo","Entregas"), "Entregas")</f>
        <v>Entregas</v>
      </c>
    </row>
    <row r="27" spans="1:19" x14ac:dyDescent="0.25">
      <c r="A27">
        <v>11205362</v>
      </c>
      <c r="B27" t="s">
        <v>176</v>
      </c>
      <c r="C27" t="s">
        <v>154</v>
      </c>
      <c r="D27" t="s">
        <v>423</v>
      </c>
      <c r="E27" t="s">
        <v>424</v>
      </c>
      <c r="F27" t="s">
        <v>425</v>
      </c>
      <c r="G27" t="s">
        <v>55</v>
      </c>
      <c r="H27" t="s">
        <v>806</v>
      </c>
      <c r="I27">
        <v>85.13</v>
      </c>
      <c r="J27" t="s">
        <v>807</v>
      </c>
      <c r="K27" t="s">
        <v>156</v>
      </c>
      <c r="L27" t="s">
        <v>808</v>
      </c>
      <c r="M27">
        <v>1</v>
      </c>
      <c r="N27">
        <v>2110.69</v>
      </c>
      <c r="P27" t="str">
        <f>TEXT(Entregas[[#This Row],[dt_saida]],"MMMM")</f>
        <v>maio</v>
      </c>
      <c r="Q27" t="str">
        <f>TEXT(Entregas[[#This Row],[dt_saida]],"AAAA")</f>
        <v>2025</v>
      </c>
      <c r="R27" t="str">
        <f>IFERROR(LEFT(Entregas[[#This Row],[ds_rota]],FIND("-",Entregas[[#This Row],[ds_rota]])-1),Entregas[[#This Row],[ds_rota]])</f>
        <v>SAPIRANGA</v>
      </c>
      <c r="S27" s="1" t="str">
        <f>IFERROR(IF(FIND("TRANSBORDO",Entregas[[#This Row],[Rota_fmt]])=1,"Transbordo","Entregas"), "Entregas")</f>
        <v>Entregas</v>
      </c>
    </row>
    <row r="28" spans="1:19" x14ac:dyDescent="0.25">
      <c r="A28">
        <v>10957946</v>
      </c>
      <c r="B28" t="s">
        <v>219</v>
      </c>
      <c r="C28" t="s">
        <v>154</v>
      </c>
      <c r="D28" t="s">
        <v>423</v>
      </c>
      <c r="E28" t="s">
        <v>424</v>
      </c>
      <c r="F28" t="s">
        <v>425</v>
      </c>
      <c r="G28" t="s">
        <v>55</v>
      </c>
      <c r="H28" t="s">
        <v>787</v>
      </c>
      <c r="I28">
        <v>88.49</v>
      </c>
      <c r="J28" t="s">
        <v>788</v>
      </c>
      <c r="K28" t="s">
        <v>156</v>
      </c>
      <c r="L28" t="s">
        <v>809</v>
      </c>
      <c r="M28">
        <v>3</v>
      </c>
      <c r="N28">
        <v>1228.0999999999999</v>
      </c>
      <c r="P28" t="str">
        <f>TEXT(Entregas[[#This Row],[dt_saida]],"MMMM")</f>
        <v>maio</v>
      </c>
      <c r="Q28" t="str">
        <f>TEXT(Entregas[[#This Row],[dt_saida]],"AAAA")</f>
        <v>2025</v>
      </c>
      <c r="R28" t="str">
        <f>IFERROR(LEFT(Entregas[[#This Row],[ds_rota]],FIND("-",Entregas[[#This Row],[ds_rota]])-1),Entregas[[#This Row],[ds_rota]])</f>
        <v>VENANCIO</v>
      </c>
      <c r="S28" s="1" t="str">
        <f>IFERROR(IF(FIND("TRANSBORDO",Entregas[[#This Row],[Rota_fmt]])=1,"Transbordo","Entregas"), "Entregas")</f>
        <v>Entregas</v>
      </c>
    </row>
    <row r="29" spans="1:19" x14ac:dyDescent="0.25">
      <c r="A29">
        <v>10592966</v>
      </c>
      <c r="B29" t="s">
        <v>810</v>
      </c>
      <c r="C29" t="s">
        <v>154</v>
      </c>
      <c r="D29" t="s">
        <v>423</v>
      </c>
      <c r="E29" t="s">
        <v>424</v>
      </c>
      <c r="F29" t="s">
        <v>425</v>
      </c>
      <c r="G29" t="s">
        <v>55</v>
      </c>
      <c r="H29" t="s">
        <v>811</v>
      </c>
      <c r="I29">
        <v>93.53</v>
      </c>
      <c r="J29" t="s">
        <v>812</v>
      </c>
      <c r="K29" t="s">
        <v>156</v>
      </c>
      <c r="L29" t="s">
        <v>813</v>
      </c>
      <c r="M29">
        <v>9</v>
      </c>
      <c r="N29">
        <v>16980.259999999998</v>
      </c>
      <c r="P29" t="str">
        <f>TEXT(Entregas[[#This Row],[dt_saida]],"MMMM")</f>
        <v>maio</v>
      </c>
      <c r="Q29" t="str">
        <f>TEXT(Entregas[[#This Row],[dt_saida]],"AAAA")</f>
        <v>2025</v>
      </c>
      <c r="R29" t="str">
        <f>IFERROR(LEFT(Entregas[[#This Row],[ds_rota]],FIND("-",Entregas[[#This Row],[ds_rota]])-1),Entregas[[#This Row],[ds_rota]])</f>
        <v>POA</v>
      </c>
      <c r="S29" s="1" t="str">
        <f>IFERROR(IF(FIND("TRANSBORDO",Entregas[[#This Row],[Rota_fmt]])=1,"Transbordo","Entregas"), "Entregas")</f>
        <v>Entregas</v>
      </c>
    </row>
    <row r="30" spans="1:19" x14ac:dyDescent="0.25">
      <c r="A30">
        <v>11197717</v>
      </c>
      <c r="B30" t="s">
        <v>192</v>
      </c>
      <c r="C30" t="s">
        <v>154</v>
      </c>
      <c r="D30" t="s">
        <v>423</v>
      </c>
      <c r="E30" t="s">
        <v>424</v>
      </c>
      <c r="F30" t="s">
        <v>425</v>
      </c>
      <c r="G30" t="s">
        <v>55</v>
      </c>
      <c r="H30" t="s">
        <v>814</v>
      </c>
      <c r="I30">
        <v>98.09</v>
      </c>
      <c r="J30" t="s">
        <v>815</v>
      </c>
      <c r="K30" t="s">
        <v>156</v>
      </c>
      <c r="L30" t="s">
        <v>816</v>
      </c>
      <c r="M30">
        <v>1</v>
      </c>
      <c r="N30">
        <v>1141.76</v>
      </c>
      <c r="P30" t="str">
        <f>TEXT(Entregas[[#This Row],[dt_saida]],"MMMM")</f>
        <v>maio</v>
      </c>
      <c r="Q30" t="str">
        <f>TEXT(Entregas[[#This Row],[dt_saida]],"AAAA")</f>
        <v>2025</v>
      </c>
      <c r="R30" t="str">
        <f>IFERROR(LEFT(Entregas[[#This Row],[ds_rota]],FIND("-",Entregas[[#This Row],[ds_rota]])-1),Entregas[[#This Row],[ds_rota]])</f>
        <v>GRAMADO IVOTI</v>
      </c>
      <c r="S30" s="1" t="str">
        <f>IFERROR(IF(FIND("TRANSBORDO",Entregas[[#This Row],[Rota_fmt]])=1,"Transbordo","Entregas"), "Entregas")</f>
        <v>Entregas</v>
      </c>
    </row>
    <row r="31" spans="1:19" x14ac:dyDescent="0.25">
      <c r="A31">
        <v>9827974</v>
      </c>
      <c r="B31" t="s">
        <v>173</v>
      </c>
      <c r="C31" t="s">
        <v>154</v>
      </c>
      <c r="D31" t="s">
        <v>423</v>
      </c>
      <c r="E31" t="s">
        <v>424</v>
      </c>
      <c r="F31" t="s">
        <v>425</v>
      </c>
      <c r="G31" t="s">
        <v>55</v>
      </c>
      <c r="H31" t="s">
        <v>435</v>
      </c>
      <c r="I31">
        <v>99.48</v>
      </c>
      <c r="J31" t="s">
        <v>374</v>
      </c>
      <c r="K31" t="s">
        <v>156</v>
      </c>
      <c r="L31" t="s">
        <v>382</v>
      </c>
      <c r="M31">
        <v>1</v>
      </c>
      <c r="N31">
        <v>8610.1</v>
      </c>
      <c r="P31" t="str">
        <f>TEXT(Entregas[[#This Row],[dt_saida]],"MMMM")</f>
        <v>maio</v>
      </c>
      <c r="Q31" t="str">
        <f>TEXT(Entregas[[#This Row],[dt_saida]],"AAAA")</f>
        <v>2025</v>
      </c>
      <c r="R31" t="str">
        <f>IFERROR(LEFT(Entregas[[#This Row],[ds_rota]],FIND("-",Entregas[[#This Row],[ds_rota]])-1),Entregas[[#This Row],[ds_rota]])</f>
        <v>SANTA CRUZ</v>
      </c>
      <c r="S31" s="1" t="str">
        <f>IFERROR(IF(FIND("TRANSBORDO",Entregas[[#This Row],[Rota_fmt]])=1,"Transbordo","Entregas"), "Entregas")</f>
        <v>Entregas</v>
      </c>
    </row>
    <row r="32" spans="1:19" x14ac:dyDescent="0.25">
      <c r="A32">
        <v>10134980</v>
      </c>
      <c r="B32" t="s">
        <v>168</v>
      </c>
      <c r="C32" t="s">
        <v>154</v>
      </c>
      <c r="D32" t="s">
        <v>423</v>
      </c>
      <c r="E32" t="s">
        <v>424</v>
      </c>
      <c r="F32" t="s">
        <v>425</v>
      </c>
      <c r="G32" t="s">
        <v>55</v>
      </c>
      <c r="H32" t="s">
        <v>433</v>
      </c>
      <c r="I32">
        <v>102.81</v>
      </c>
      <c r="J32" t="s">
        <v>340</v>
      </c>
      <c r="K32" t="s">
        <v>156</v>
      </c>
      <c r="L32" t="s">
        <v>383</v>
      </c>
      <c r="M32">
        <v>1</v>
      </c>
      <c r="N32">
        <v>2493.86</v>
      </c>
      <c r="P32" t="str">
        <f>TEXT(Entregas[[#This Row],[dt_saida]],"MMMM")</f>
        <v>maio</v>
      </c>
      <c r="Q32" t="str">
        <f>TEXT(Entregas[[#This Row],[dt_saida]],"AAAA")</f>
        <v>2025</v>
      </c>
      <c r="R32" t="str">
        <f>IFERROR(LEFT(Entregas[[#This Row],[ds_rota]],FIND("-",Entregas[[#This Row],[ds_rota]])-1),Entregas[[#This Row],[ds_rota]])</f>
        <v>GUAIBA</v>
      </c>
      <c r="S32" s="1" t="str">
        <f>IFERROR(IF(FIND("TRANSBORDO",Entregas[[#This Row],[Rota_fmt]])=1,"Transbordo","Entregas"), "Entregas")</f>
        <v>Entregas</v>
      </c>
    </row>
    <row r="33" spans="1:19" x14ac:dyDescent="0.25">
      <c r="A33">
        <v>6947716</v>
      </c>
      <c r="B33" t="s">
        <v>168</v>
      </c>
      <c r="C33" t="s">
        <v>154</v>
      </c>
      <c r="D33" t="s">
        <v>423</v>
      </c>
      <c r="E33" t="s">
        <v>424</v>
      </c>
      <c r="F33" t="s">
        <v>425</v>
      </c>
      <c r="G33" t="s">
        <v>55</v>
      </c>
      <c r="H33" t="s">
        <v>442</v>
      </c>
      <c r="I33">
        <v>103.71</v>
      </c>
      <c r="J33" t="s">
        <v>280</v>
      </c>
      <c r="K33" t="s">
        <v>159</v>
      </c>
      <c r="L33" t="s">
        <v>303</v>
      </c>
      <c r="M33">
        <v>1</v>
      </c>
      <c r="N33">
        <v>5392.44</v>
      </c>
      <c r="P33" t="str">
        <f>TEXT(Entregas[[#This Row],[dt_saida]],"MMMM")</f>
        <v>abril</v>
      </c>
      <c r="Q33" t="str">
        <f>TEXT(Entregas[[#This Row],[dt_saida]],"AAAA")</f>
        <v>2025</v>
      </c>
      <c r="R33" t="str">
        <f>IFERROR(LEFT(Entregas[[#This Row],[ds_rota]],FIND("-",Entregas[[#This Row],[ds_rota]])-1),Entregas[[#This Row],[ds_rota]])</f>
        <v>GUAIBA</v>
      </c>
      <c r="S33" s="1" t="str">
        <f>IFERROR(IF(FIND("TRANSBORDO",Entregas[[#This Row],[Rota_fmt]])=1,"Transbordo","Entregas"), "Entregas")</f>
        <v>Entregas</v>
      </c>
    </row>
    <row r="34" spans="1:19" x14ac:dyDescent="0.25">
      <c r="A34">
        <v>11663056</v>
      </c>
      <c r="B34" t="s">
        <v>176</v>
      </c>
      <c r="C34" t="s">
        <v>154</v>
      </c>
      <c r="D34" t="s">
        <v>423</v>
      </c>
      <c r="E34" t="s">
        <v>424</v>
      </c>
      <c r="F34" t="s">
        <v>425</v>
      </c>
      <c r="G34" t="s">
        <v>55</v>
      </c>
      <c r="H34" t="s">
        <v>784</v>
      </c>
      <c r="I34">
        <v>112.28</v>
      </c>
      <c r="J34" t="s">
        <v>785</v>
      </c>
      <c r="K34" t="s">
        <v>156</v>
      </c>
      <c r="L34" t="s">
        <v>817</v>
      </c>
      <c r="M34">
        <v>1</v>
      </c>
      <c r="N34">
        <v>2510.31</v>
      </c>
      <c r="P34" t="str">
        <f>TEXT(Entregas[[#This Row],[dt_saida]],"MMMM")</f>
        <v>junho</v>
      </c>
      <c r="Q34" t="str">
        <f>TEXT(Entregas[[#This Row],[dt_saida]],"AAAA")</f>
        <v>2025</v>
      </c>
      <c r="R34" t="str">
        <f>IFERROR(LEFT(Entregas[[#This Row],[ds_rota]],FIND("-",Entregas[[#This Row],[ds_rota]])-1),Entregas[[#This Row],[ds_rota]])</f>
        <v>SAPIRANGA</v>
      </c>
      <c r="S34" s="1" t="str">
        <f>IFERROR(IF(FIND("TRANSBORDO",Entregas[[#This Row],[Rota_fmt]])=1,"Transbordo","Entregas"), "Entregas")</f>
        <v>Entregas</v>
      </c>
    </row>
    <row r="35" spans="1:19" x14ac:dyDescent="0.25">
      <c r="A35">
        <v>10136282</v>
      </c>
      <c r="B35" t="s">
        <v>173</v>
      </c>
      <c r="C35" t="s">
        <v>154</v>
      </c>
      <c r="D35" t="s">
        <v>423</v>
      </c>
      <c r="E35" t="s">
        <v>424</v>
      </c>
      <c r="F35" t="s">
        <v>425</v>
      </c>
      <c r="G35" t="s">
        <v>55</v>
      </c>
      <c r="H35" t="s">
        <v>435</v>
      </c>
      <c r="I35">
        <v>113.95</v>
      </c>
      <c r="J35" t="s">
        <v>374</v>
      </c>
      <c r="K35" t="s">
        <v>156</v>
      </c>
      <c r="L35" t="s">
        <v>390</v>
      </c>
      <c r="M35">
        <v>1</v>
      </c>
      <c r="N35">
        <v>7835.99</v>
      </c>
      <c r="P35" t="str">
        <f>TEXT(Entregas[[#This Row],[dt_saida]],"MMMM")</f>
        <v>maio</v>
      </c>
      <c r="Q35" t="str">
        <f>TEXT(Entregas[[#This Row],[dt_saida]],"AAAA")</f>
        <v>2025</v>
      </c>
      <c r="R35" t="str">
        <f>IFERROR(LEFT(Entregas[[#This Row],[ds_rota]],FIND("-",Entregas[[#This Row],[ds_rota]])-1),Entregas[[#This Row],[ds_rota]])</f>
        <v>SANTA CRUZ</v>
      </c>
      <c r="S35" s="1" t="str">
        <f>IFERROR(IF(FIND("TRANSBORDO",Entregas[[#This Row],[Rota_fmt]])=1,"Transbordo","Entregas"), "Entregas")</f>
        <v>Entregas</v>
      </c>
    </row>
    <row r="36" spans="1:19" x14ac:dyDescent="0.25">
      <c r="A36">
        <v>9476630</v>
      </c>
      <c r="B36" t="s">
        <v>192</v>
      </c>
      <c r="C36" t="s">
        <v>154</v>
      </c>
      <c r="D36" t="s">
        <v>423</v>
      </c>
      <c r="E36" t="s">
        <v>430</v>
      </c>
      <c r="F36" t="s">
        <v>425</v>
      </c>
      <c r="G36" t="s">
        <v>77</v>
      </c>
      <c r="H36" t="s">
        <v>443</v>
      </c>
      <c r="I36">
        <v>116.33</v>
      </c>
      <c r="J36" t="s">
        <v>299</v>
      </c>
      <c r="K36" t="s">
        <v>156</v>
      </c>
      <c r="L36" t="s">
        <v>372</v>
      </c>
      <c r="M36">
        <v>1</v>
      </c>
      <c r="N36">
        <v>10300.5</v>
      </c>
      <c r="P36" t="str">
        <f>TEXT(Entregas[[#This Row],[dt_saida]],"MMMM")</f>
        <v>abril</v>
      </c>
      <c r="Q36" t="str">
        <f>TEXT(Entregas[[#This Row],[dt_saida]],"AAAA")</f>
        <v>2025</v>
      </c>
      <c r="R36" t="str">
        <f>IFERROR(LEFT(Entregas[[#This Row],[ds_rota]],FIND("-",Entregas[[#This Row],[ds_rota]])-1),Entregas[[#This Row],[ds_rota]])</f>
        <v>GRAMADO IVOTI</v>
      </c>
      <c r="S36" s="1" t="str">
        <f>IFERROR(IF(FIND("TRANSBORDO",Entregas[[#This Row],[Rota_fmt]])=1,"Transbordo","Entregas"), "Entregas")</f>
        <v>Entregas</v>
      </c>
    </row>
    <row r="37" spans="1:19" x14ac:dyDescent="0.25">
      <c r="A37">
        <v>11677873</v>
      </c>
      <c r="B37" t="s">
        <v>190</v>
      </c>
      <c r="C37" t="s">
        <v>154</v>
      </c>
      <c r="D37" t="s">
        <v>423</v>
      </c>
      <c r="E37" t="s">
        <v>424</v>
      </c>
      <c r="F37" t="s">
        <v>425</v>
      </c>
      <c r="G37" t="s">
        <v>55</v>
      </c>
      <c r="H37" t="s">
        <v>784</v>
      </c>
      <c r="I37">
        <v>119.46</v>
      </c>
      <c r="J37" t="s">
        <v>785</v>
      </c>
      <c r="K37" t="s">
        <v>156</v>
      </c>
      <c r="L37" t="s">
        <v>818</v>
      </c>
      <c r="M37">
        <v>1</v>
      </c>
      <c r="N37">
        <v>1059.32</v>
      </c>
      <c r="P37" t="str">
        <f>TEXT(Entregas[[#This Row],[dt_saida]],"MMMM")</f>
        <v>junho</v>
      </c>
      <c r="Q37" t="str">
        <f>TEXT(Entregas[[#This Row],[dt_saida]],"AAAA")</f>
        <v>2025</v>
      </c>
      <c r="R37" t="str">
        <f>IFERROR(LEFT(Entregas[[#This Row],[ds_rota]],FIND("-",Entregas[[#This Row],[ds_rota]])-1),Entregas[[#This Row],[ds_rota]])</f>
        <v>SAPIRANGA</v>
      </c>
      <c r="S37" s="1" t="str">
        <f>IFERROR(IF(FIND("TRANSBORDO",Entregas[[#This Row],[Rota_fmt]])=1,"Transbordo","Entregas"), "Entregas")</f>
        <v>Entregas</v>
      </c>
    </row>
    <row r="38" spans="1:19" x14ac:dyDescent="0.25">
      <c r="A38">
        <v>7605628</v>
      </c>
      <c r="B38" t="s">
        <v>444</v>
      </c>
      <c r="C38" t="s">
        <v>154</v>
      </c>
      <c r="D38" t="s">
        <v>423</v>
      </c>
      <c r="E38" t="s">
        <v>424</v>
      </c>
      <c r="F38" t="s">
        <v>425</v>
      </c>
      <c r="G38" t="s">
        <v>77</v>
      </c>
      <c r="I38">
        <v>121.18</v>
      </c>
      <c r="J38" t="s">
        <v>298</v>
      </c>
      <c r="K38" t="s">
        <v>156</v>
      </c>
      <c r="L38" t="s">
        <v>310</v>
      </c>
      <c r="M38">
        <v>1</v>
      </c>
      <c r="N38">
        <v>11572.86</v>
      </c>
      <c r="P38" t="str">
        <f>TEXT(Entregas[[#This Row],[dt_saida]],"MMMM")</f>
        <v>março</v>
      </c>
      <c r="Q38" t="str">
        <f>TEXT(Entregas[[#This Row],[dt_saida]],"AAAA")</f>
        <v>2025</v>
      </c>
      <c r="R38" t="str">
        <f>IFERROR(LEFT(Entregas[[#This Row],[ds_rota]],FIND("-",Entregas[[#This Row],[ds_rota]])-1),Entregas[[#This Row],[ds_rota]])</f>
        <v>MONDELEZ SANTA CRUZ</v>
      </c>
      <c r="S38" s="1" t="str">
        <f>IFERROR(IF(FIND("TRANSBORDO",Entregas[[#This Row],[Rota_fmt]])=1,"Transbordo","Entregas"), "Entregas")</f>
        <v>Entregas</v>
      </c>
    </row>
    <row r="39" spans="1:19" x14ac:dyDescent="0.25">
      <c r="A39">
        <v>12648366</v>
      </c>
      <c r="B39" t="s">
        <v>819</v>
      </c>
      <c r="C39" t="s">
        <v>154</v>
      </c>
      <c r="D39" t="s">
        <v>423</v>
      </c>
      <c r="E39" t="s">
        <v>424</v>
      </c>
      <c r="F39" t="s">
        <v>425</v>
      </c>
      <c r="G39" t="s">
        <v>55</v>
      </c>
      <c r="I39">
        <v>123.11</v>
      </c>
      <c r="J39" t="s">
        <v>820</v>
      </c>
      <c r="K39" t="s">
        <v>156</v>
      </c>
      <c r="M39">
        <v>4</v>
      </c>
      <c r="N39">
        <v>615.53</v>
      </c>
      <c r="P39" t="str">
        <f>TEXT(Entregas[[#This Row],[dt_saida]],"MMMM")</f>
        <v>junho</v>
      </c>
      <c r="Q39" t="str">
        <f>TEXT(Entregas[[#This Row],[dt_saida]],"AAAA")</f>
        <v>2025</v>
      </c>
      <c r="R39" t="str">
        <f>IFERROR(LEFT(Entregas[[#This Row],[ds_rota]],FIND("-",Entregas[[#This Row],[ds_rota]])-1),Entregas[[#This Row],[ds_rota]])</f>
        <v>CONSUMO SEMANAL ONI</v>
      </c>
      <c r="S39" s="1" t="str">
        <f>IFERROR(IF(FIND("TRANSBORDO",Entregas[[#This Row],[Rota_fmt]])=1,"Transbordo","Entregas"), "Entregas")</f>
        <v>Entregas</v>
      </c>
    </row>
    <row r="40" spans="1:19" x14ac:dyDescent="0.25">
      <c r="A40">
        <v>6952622</v>
      </c>
      <c r="B40" t="s">
        <v>444</v>
      </c>
      <c r="C40" t="s">
        <v>154</v>
      </c>
      <c r="D40" t="s">
        <v>423</v>
      </c>
      <c r="E40" t="s">
        <v>445</v>
      </c>
      <c r="F40" t="s">
        <v>425</v>
      </c>
      <c r="G40" t="s">
        <v>55</v>
      </c>
      <c r="H40" t="s">
        <v>440</v>
      </c>
      <c r="I40">
        <v>124.09</v>
      </c>
      <c r="J40" t="s">
        <v>268</v>
      </c>
      <c r="K40" t="s">
        <v>156</v>
      </c>
      <c r="L40" t="s">
        <v>290</v>
      </c>
      <c r="M40">
        <v>1</v>
      </c>
      <c r="N40">
        <v>4119.26</v>
      </c>
      <c r="P40" t="str">
        <f>TEXT(Entregas[[#This Row],[dt_saida]],"MMMM")</f>
        <v>março</v>
      </c>
      <c r="Q40" t="str">
        <f>TEXT(Entregas[[#This Row],[dt_saida]],"AAAA")</f>
        <v>2025</v>
      </c>
      <c r="R40" t="str">
        <f>IFERROR(LEFT(Entregas[[#This Row],[ds_rota]],FIND("-",Entregas[[#This Row],[ds_rota]])-1),Entregas[[#This Row],[ds_rota]])</f>
        <v>MONDELEZ SANTA CRUZ</v>
      </c>
      <c r="S40" s="1" t="str">
        <f>IFERROR(IF(FIND("TRANSBORDO",Entregas[[#This Row],[Rota_fmt]])=1,"Transbordo","Entregas"), "Entregas")</f>
        <v>Entregas</v>
      </c>
    </row>
    <row r="41" spans="1:19" x14ac:dyDescent="0.25">
      <c r="A41">
        <v>5328865</v>
      </c>
      <c r="B41" t="s">
        <v>163</v>
      </c>
      <c r="C41" t="s">
        <v>154</v>
      </c>
      <c r="D41" t="s">
        <v>423</v>
      </c>
      <c r="E41" t="s">
        <v>430</v>
      </c>
      <c r="F41" t="s">
        <v>425</v>
      </c>
      <c r="G41" t="s">
        <v>55</v>
      </c>
      <c r="H41" t="s">
        <v>446</v>
      </c>
      <c r="I41">
        <v>130.27000000000001</v>
      </c>
      <c r="J41" t="s">
        <v>229</v>
      </c>
      <c r="K41" t="s">
        <v>156</v>
      </c>
      <c r="L41" t="s">
        <v>235</v>
      </c>
      <c r="M41">
        <v>1</v>
      </c>
      <c r="N41">
        <v>4365.32</v>
      </c>
      <c r="P41" t="str">
        <f>TEXT(Entregas[[#This Row],[dt_saida]],"MMMM")</f>
        <v>janeiro</v>
      </c>
      <c r="Q41" t="str">
        <f>TEXT(Entregas[[#This Row],[dt_saida]],"AAAA")</f>
        <v>2025</v>
      </c>
      <c r="R41" t="str">
        <f>IFERROR(LEFT(Entregas[[#This Row],[ds_rota]],FIND("-",Entregas[[#This Row],[ds_rota]])-1),Entregas[[#This Row],[ds_rota]])</f>
        <v>LITORAL</v>
      </c>
      <c r="S41" s="1" t="str">
        <f>IFERROR(IF(FIND("TRANSBORDO",Entregas[[#This Row],[Rota_fmt]])=1,"Transbordo","Entregas"), "Entregas")</f>
        <v>Entregas</v>
      </c>
    </row>
    <row r="42" spans="1:19" x14ac:dyDescent="0.25">
      <c r="A42">
        <v>4992406</v>
      </c>
      <c r="B42" t="s">
        <v>182</v>
      </c>
      <c r="C42" t="s">
        <v>154</v>
      </c>
      <c r="D42" t="s">
        <v>423</v>
      </c>
      <c r="E42" t="s">
        <v>430</v>
      </c>
      <c r="F42" t="s">
        <v>425</v>
      </c>
      <c r="G42" t="s">
        <v>55</v>
      </c>
      <c r="H42" t="s">
        <v>447</v>
      </c>
      <c r="I42">
        <v>134.22999999999999</v>
      </c>
      <c r="J42" t="s">
        <v>221</v>
      </c>
      <c r="K42" t="s">
        <v>156</v>
      </c>
      <c r="L42" t="s">
        <v>225</v>
      </c>
      <c r="M42">
        <v>1</v>
      </c>
      <c r="N42">
        <v>23112.39</v>
      </c>
      <c r="P42" t="str">
        <f>TEXT(Entregas[[#This Row],[dt_saida]],"MMMM")</f>
        <v>janeiro</v>
      </c>
      <c r="Q42" t="str">
        <f>TEXT(Entregas[[#This Row],[dt_saida]],"AAAA")</f>
        <v>2025</v>
      </c>
      <c r="R42" t="str">
        <f>IFERROR(LEFT(Entregas[[#This Row],[ds_rota]],FIND("-",Entregas[[#This Row],[ds_rota]])-1),Entregas[[#This Row],[ds_rota]])</f>
        <v>POA</v>
      </c>
      <c r="S42" s="1" t="str">
        <f>IFERROR(IF(FIND("TRANSBORDO",Entregas[[#This Row],[Rota_fmt]])=1,"Transbordo","Entregas"), "Entregas")</f>
        <v>Entregas</v>
      </c>
    </row>
    <row r="43" spans="1:19" x14ac:dyDescent="0.25">
      <c r="A43">
        <v>12221065</v>
      </c>
      <c r="B43" t="s">
        <v>819</v>
      </c>
      <c r="C43" t="s">
        <v>154</v>
      </c>
      <c r="D43" t="s">
        <v>423</v>
      </c>
      <c r="E43" t="s">
        <v>424</v>
      </c>
      <c r="F43" t="s">
        <v>425</v>
      </c>
      <c r="G43" t="s">
        <v>55</v>
      </c>
      <c r="H43" t="s">
        <v>790</v>
      </c>
      <c r="I43">
        <v>144.75</v>
      </c>
      <c r="J43" t="s">
        <v>791</v>
      </c>
      <c r="K43" t="s">
        <v>156</v>
      </c>
      <c r="M43">
        <v>1</v>
      </c>
      <c r="N43">
        <v>719.7</v>
      </c>
      <c r="P43" t="str">
        <f>TEXT(Entregas[[#This Row],[dt_saida]],"MMMM")</f>
        <v>junho</v>
      </c>
      <c r="Q43" t="str">
        <f>TEXT(Entregas[[#This Row],[dt_saida]],"AAAA")</f>
        <v>2025</v>
      </c>
      <c r="R43" t="str">
        <f>IFERROR(LEFT(Entregas[[#This Row],[ds_rota]],FIND("-",Entregas[[#This Row],[ds_rota]])-1),Entregas[[#This Row],[ds_rota]])</f>
        <v>CONSUMO SEMANAL ONI</v>
      </c>
      <c r="S43" s="1" t="str">
        <f>IFERROR(IF(FIND("TRANSBORDO",Entregas[[#This Row],[Rota_fmt]])=1,"Transbordo","Entregas"), "Entregas")</f>
        <v>Entregas</v>
      </c>
    </row>
    <row r="44" spans="1:19" x14ac:dyDescent="0.25">
      <c r="A44">
        <v>7607053</v>
      </c>
      <c r="B44" t="s">
        <v>444</v>
      </c>
      <c r="C44" t="s">
        <v>154</v>
      </c>
      <c r="D44" t="s">
        <v>423</v>
      </c>
      <c r="E44" t="s">
        <v>424</v>
      </c>
      <c r="F44" t="s">
        <v>425</v>
      </c>
      <c r="G44" t="s">
        <v>77</v>
      </c>
      <c r="I44">
        <v>146.01</v>
      </c>
      <c r="J44" t="s">
        <v>298</v>
      </c>
      <c r="K44" t="s">
        <v>156</v>
      </c>
      <c r="L44" t="s">
        <v>311</v>
      </c>
      <c r="M44">
        <v>1</v>
      </c>
      <c r="N44">
        <v>13943.87</v>
      </c>
      <c r="P44" t="str">
        <f>TEXT(Entregas[[#This Row],[dt_saida]],"MMMM")</f>
        <v>março</v>
      </c>
      <c r="Q44" t="str">
        <f>TEXT(Entregas[[#This Row],[dt_saida]],"AAAA")</f>
        <v>2025</v>
      </c>
      <c r="R44" t="str">
        <f>IFERROR(LEFT(Entregas[[#This Row],[ds_rota]],FIND("-",Entregas[[#This Row],[ds_rota]])-1),Entregas[[#This Row],[ds_rota]])</f>
        <v>MONDELEZ SANTA CRUZ</v>
      </c>
      <c r="S44" s="1" t="str">
        <f>IFERROR(IF(FIND("TRANSBORDO",Entregas[[#This Row],[Rota_fmt]])=1,"Transbordo","Entregas"), "Entregas")</f>
        <v>Entregas</v>
      </c>
    </row>
    <row r="45" spans="1:19" x14ac:dyDescent="0.25">
      <c r="A45">
        <v>11205365</v>
      </c>
      <c r="B45" t="s">
        <v>190</v>
      </c>
      <c r="C45" t="s">
        <v>154</v>
      </c>
      <c r="D45" t="s">
        <v>423</v>
      </c>
      <c r="E45" t="s">
        <v>424</v>
      </c>
      <c r="F45" t="s">
        <v>425</v>
      </c>
      <c r="G45" t="s">
        <v>55</v>
      </c>
      <c r="H45" t="s">
        <v>784</v>
      </c>
      <c r="I45">
        <v>155.81</v>
      </c>
      <c r="J45" t="s">
        <v>785</v>
      </c>
      <c r="K45" t="s">
        <v>156</v>
      </c>
      <c r="L45" t="s">
        <v>821</v>
      </c>
      <c r="M45">
        <v>1</v>
      </c>
      <c r="N45">
        <v>3506.92</v>
      </c>
      <c r="P45" t="str">
        <f>TEXT(Entregas[[#This Row],[dt_saida]],"MMMM")</f>
        <v>junho</v>
      </c>
      <c r="Q45" t="str">
        <f>TEXT(Entregas[[#This Row],[dt_saida]],"AAAA")</f>
        <v>2025</v>
      </c>
      <c r="R45" t="str">
        <f>IFERROR(LEFT(Entregas[[#This Row],[ds_rota]],FIND("-",Entregas[[#This Row],[ds_rota]])-1),Entregas[[#This Row],[ds_rota]])</f>
        <v>SAPIRANGA</v>
      </c>
      <c r="S45" s="1" t="str">
        <f>IFERROR(IF(FIND("TRANSBORDO",Entregas[[#This Row],[Rota_fmt]])=1,"Transbordo","Entregas"), "Entregas")</f>
        <v>Entregas</v>
      </c>
    </row>
    <row r="46" spans="1:19" x14ac:dyDescent="0.25">
      <c r="A46">
        <v>8126788</v>
      </c>
      <c r="B46" t="s">
        <v>192</v>
      </c>
      <c r="C46" t="s">
        <v>154</v>
      </c>
      <c r="D46" t="s">
        <v>423</v>
      </c>
      <c r="E46" t="s">
        <v>424</v>
      </c>
      <c r="F46" t="s">
        <v>425</v>
      </c>
      <c r="G46" t="s">
        <v>55</v>
      </c>
      <c r="H46" t="s">
        <v>448</v>
      </c>
      <c r="I46">
        <v>161.25</v>
      </c>
      <c r="J46" t="s">
        <v>316</v>
      </c>
      <c r="K46" t="s">
        <v>156</v>
      </c>
      <c r="M46">
        <v>4</v>
      </c>
      <c r="N46">
        <v>3759.17</v>
      </c>
      <c r="P46" t="str">
        <f>TEXT(Entregas[[#This Row],[dt_saida]],"MMMM")</f>
        <v>março</v>
      </c>
      <c r="Q46" t="str">
        <f>TEXT(Entregas[[#This Row],[dt_saida]],"AAAA")</f>
        <v>2025</v>
      </c>
      <c r="R46" t="str">
        <f>IFERROR(LEFT(Entregas[[#This Row],[ds_rota]],FIND("-",Entregas[[#This Row],[ds_rota]])-1),Entregas[[#This Row],[ds_rota]])</f>
        <v>GRAMADO IVOTI</v>
      </c>
      <c r="S46" s="1" t="str">
        <f>IFERROR(IF(FIND("TRANSBORDO",Entregas[[#This Row],[Rota_fmt]])=1,"Transbordo","Entregas"), "Entregas")</f>
        <v>Entregas</v>
      </c>
    </row>
    <row r="47" spans="1:19" x14ac:dyDescent="0.25">
      <c r="A47">
        <v>6952620</v>
      </c>
      <c r="B47" t="s">
        <v>444</v>
      </c>
      <c r="C47" t="s">
        <v>154</v>
      </c>
      <c r="D47" t="s">
        <v>423</v>
      </c>
      <c r="E47" t="s">
        <v>445</v>
      </c>
      <c r="F47" t="s">
        <v>425</v>
      </c>
      <c r="G47" t="s">
        <v>55</v>
      </c>
      <c r="I47">
        <v>164.32</v>
      </c>
      <c r="J47" t="s">
        <v>268</v>
      </c>
      <c r="K47" t="s">
        <v>156</v>
      </c>
      <c r="L47" t="s">
        <v>290</v>
      </c>
      <c r="M47">
        <v>1</v>
      </c>
      <c r="N47">
        <v>5454.91</v>
      </c>
      <c r="P47" t="str">
        <f>TEXT(Entregas[[#This Row],[dt_saida]],"MMMM")</f>
        <v>março</v>
      </c>
      <c r="Q47" t="str">
        <f>TEXT(Entregas[[#This Row],[dt_saida]],"AAAA")</f>
        <v>2025</v>
      </c>
      <c r="R47" t="str">
        <f>IFERROR(LEFT(Entregas[[#This Row],[ds_rota]],FIND("-",Entregas[[#This Row],[ds_rota]])-1),Entregas[[#This Row],[ds_rota]])</f>
        <v>MONDELEZ SANTA CRUZ</v>
      </c>
      <c r="S47" s="1" t="str">
        <f>IFERROR(IF(FIND("TRANSBORDO",Entregas[[#This Row],[Rota_fmt]])=1,"Transbordo","Entregas"), "Entregas")</f>
        <v>Entregas</v>
      </c>
    </row>
    <row r="48" spans="1:19" x14ac:dyDescent="0.25">
      <c r="A48">
        <v>12613708</v>
      </c>
      <c r="B48" t="s">
        <v>170</v>
      </c>
      <c r="C48" t="s">
        <v>154</v>
      </c>
      <c r="D48" t="s">
        <v>423</v>
      </c>
      <c r="E48" t="s">
        <v>424</v>
      </c>
      <c r="F48" t="s">
        <v>425</v>
      </c>
      <c r="G48" t="s">
        <v>55</v>
      </c>
      <c r="H48" t="s">
        <v>822</v>
      </c>
      <c r="I48">
        <v>166.08</v>
      </c>
      <c r="J48" t="s">
        <v>823</v>
      </c>
      <c r="K48" t="s">
        <v>156</v>
      </c>
      <c r="L48" t="s">
        <v>824</v>
      </c>
      <c r="M48">
        <v>1</v>
      </c>
      <c r="N48">
        <v>2897.2</v>
      </c>
      <c r="P48" t="str">
        <f>TEXT(Entregas[[#This Row],[dt_saida]],"MMMM")</f>
        <v>junho</v>
      </c>
      <c r="Q48" t="str">
        <f>TEXT(Entregas[[#This Row],[dt_saida]],"AAAA")</f>
        <v>2025</v>
      </c>
      <c r="R48" t="str">
        <f>IFERROR(LEFT(Entregas[[#This Row],[ds_rota]],FIND("-",Entregas[[#This Row],[ds_rota]])-1),Entregas[[#This Row],[ds_rota]])</f>
        <v>SANTA CRUZ</v>
      </c>
      <c r="S48" s="1" t="str">
        <f>IFERROR(IF(FIND("TRANSBORDO",Entregas[[#This Row],[Rota_fmt]])=1,"Transbordo","Entregas"), "Entregas")</f>
        <v>Entregas</v>
      </c>
    </row>
    <row r="49" spans="1:19" x14ac:dyDescent="0.25">
      <c r="A49">
        <v>6899795</v>
      </c>
      <c r="B49" t="s">
        <v>192</v>
      </c>
      <c r="C49" t="s">
        <v>154</v>
      </c>
      <c r="D49" t="s">
        <v>423</v>
      </c>
      <c r="E49" t="s">
        <v>424</v>
      </c>
      <c r="F49" t="s">
        <v>425</v>
      </c>
      <c r="G49" t="s">
        <v>55</v>
      </c>
      <c r="H49" t="s">
        <v>449</v>
      </c>
      <c r="I49">
        <v>169.28</v>
      </c>
      <c r="J49" t="s">
        <v>269</v>
      </c>
      <c r="K49" t="s">
        <v>156</v>
      </c>
      <c r="L49" t="s">
        <v>286</v>
      </c>
      <c r="M49">
        <v>1</v>
      </c>
      <c r="N49">
        <v>10913.05</v>
      </c>
      <c r="P49" t="str">
        <f>TEXT(Entregas[[#This Row],[dt_saida]],"MMMM")</f>
        <v>março</v>
      </c>
      <c r="Q49" t="str">
        <f>TEXT(Entregas[[#This Row],[dt_saida]],"AAAA")</f>
        <v>2025</v>
      </c>
      <c r="R49" t="str">
        <f>IFERROR(LEFT(Entregas[[#This Row],[ds_rota]],FIND("-",Entregas[[#This Row],[ds_rota]])-1),Entregas[[#This Row],[ds_rota]])</f>
        <v>GRAMADO IVOTI</v>
      </c>
      <c r="S49" s="1" t="str">
        <f>IFERROR(IF(FIND("TRANSBORDO",Entregas[[#This Row],[Rota_fmt]])=1,"Transbordo","Entregas"), "Entregas")</f>
        <v>Entregas</v>
      </c>
    </row>
    <row r="50" spans="1:19" x14ac:dyDescent="0.25">
      <c r="A50">
        <v>11984927</v>
      </c>
      <c r="B50" t="s">
        <v>173</v>
      </c>
      <c r="C50" t="s">
        <v>154</v>
      </c>
      <c r="D50" t="s">
        <v>423</v>
      </c>
      <c r="E50" t="s">
        <v>424</v>
      </c>
      <c r="F50" t="s">
        <v>425</v>
      </c>
      <c r="G50" t="s">
        <v>55</v>
      </c>
      <c r="H50" t="s">
        <v>825</v>
      </c>
      <c r="I50">
        <v>177.54</v>
      </c>
      <c r="J50" t="s">
        <v>826</v>
      </c>
      <c r="K50" t="s">
        <v>156</v>
      </c>
      <c r="L50" t="s">
        <v>827</v>
      </c>
      <c r="M50">
        <v>1</v>
      </c>
      <c r="N50">
        <v>2186.7199999999998</v>
      </c>
      <c r="P50" t="str">
        <f>TEXT(Entregas[[#This Row],[dt_saida]],"MMMM")</f>
        <v>junho</v>
      </c>
      <c r="Q50" t="str">
        <f>TEXT(Entregas[[#This Row],[dt_saida]],"AAAA")</f>
        <v>2025</v>
      </c>
      <c r="R50" t="str">
        <f>IFERROR(LEFT(Entregas[[#This Row],[ds_rota]],FIND("-",Entregas[[#This Row],[ds_rota]])-1),Entregas[[#This Row],[ds_rota]])</f>
        <v>SANTA CRUZ</v>
      </c>
      <c r="S50" s="1" t="str">
        <f>IFERROR(IF(FIND("TRANSBORDO",Entregas[[#This Row],[Rota_fmt]])=1,"Transbordo","Entregas"), "Entregas")</f>
        <v>Entregas</v>
      </c>
    </row>
    <row r="51" spans="1:19" x14ac:dyDescent="0.25">
      <c r="A51">
        <v>6199504</v>
      </c>
      <c r="B51" t="s">
        <v>170</v>
      </c>
      <c r="C51" t="s">
        <v>154</v>
      </c>
      <c r="D51" t="s">
        <v>423</v>
      </c>
      <c r="E51" t="s">
        <v>424</v>
      </c>
      <c r="F51" t="s">
        <v>425</v>
      </c>
      <c r="G51" t="s">
        <v>55</v>
      </c>
      <c r="H51" t="s">
        <v>450</v>
      </c>
      <c r="I51">
        <v>184.5</v>
      </c>
      <c r="J51" t="s">
        <v>234</v>
      </c>
      <c r="K51" t="s">
        <v>156</v>
      </c>
      <c r="L51" t="s">
        <v>254</v>
      </c>
      <c r="M51">
        <v>2</v>
      </c>
      <c r="N51">
        <v>4891.1099999999997</v>
      </c>
      <c r="P51" t="str">
        <f>TEXT(Entregas[[#This Row],[dt_saida]],"MMMM")</f>
        <v>fevereiro</v>
      </c>
      <c r="Q51" t="str">
        <f>TEXT(Entregas[[#This Row],[dt_saida]],"AAAA")</f>
        <v>2025</v>
      </c>
      <c r="R51" t="str">
        <f>IFERROR(LEFT(Entregas[[#This Row],[ds_rota]],FIND("-",Entregas[[#This Row],[ds_rota]])-1),Entregas[[#This Row],[ds_rota]])</f>
        <v>SANTA CRUZ</v>
      </c>
      <c r="S51" s="1" t="str">
        <f>IFERROR(IF(FIND("TRANSBORDO",Entregas[[#This Row],[Rota_fmt]])=1,"Transbordo","Entregas"), "Entregas")</f>
        <v>Entregas</v>
      </c>
    </row>
    <row r="52" spans="1:19" x14ac:dyDescent="0.25">
      <c r="A52">
        <v>11677225</v>
      </c>
      <c r="B52" t="s">
        <v>168</v>
      </c>
      <c r="C52" t="s">
        <v>154</v>
      </c>
      <c r="D52" t="s">
        <v>423</v>
      </c>
      <c r="E52" t="s">
        <v>424</v>
      </c>
      <c r="F52" t="s">
        <v>425</v>
      </c>
      <c r="G52" t="s">
        <v>55</v>
      </c>
      <c r="H52" t="s">
        <v>828</v>
      </c>
      <c r="I52">
        <v>185.74</v>
      </c>
      <c r="J52" t="s">
        <v>829</v>
      </c>
      <c r="K52" t="s">
        <v>156</v>
      </c>
      <c r="L52" t="s">
        <v>830</v>
      </c>
      <c r="M52">
        <v>1</v>
      </c>
      <c r="N52">
        <v>629.37</v>
      </c>
      <c r="P52" t="str">
        <f>TEXT(Entregas[[#This Row],[dt_saida]],"MMMM")</f>
        <v>junho</v>
      </c>
      <c r="Q52" t="str">
        <f>TEXT(Entregas[[#This Row],[dt_saida]],"AAAA")</f>
        <v>2025</v>
      </c>
      <c r="R52" t="str">
        <f>IFERROR(LEFT(Entregas[[#This Row],[ds_rota]],FIND("-",Entregas[[#This Row],[ds_rota]])-1),Entregas[[#This Row],[ds_rota]])</f>
        <v>GUAIBA</v>
      </c>
      <c r="S52" s="1" t="str">
        <f>IFERROR(IF(FIND("TRANSBORDO",Entregas[[#This Row],[Rota_fmt]])=1,"Transbordo","Entregas"), "Entregas")</f>
        <v>Entregas</v>
      </c>
    </row>
    <row r="53" spans="1:19" x14ac:dyDescent="0.25">
      <c r="A53">
        <v>8070020</v>
      </c>
      <c r="B53" t="s">
        <v>166</v>
      </c>
      <c r="C53" t="s">
        <v>154</v>
      </c>
      <c r="D53" t="s">
        <v>423</v>
      </c>
      <c r="E53" t="s">
        <v>451</v>
      </c>
      <c r="F53" t="s">
        <v>425</v>
      </c>
      <c r="G53" t="s">
        <v>55</v>
      </c>
      <c r="H53" t="s">
        <v>452</v>
      </c>
      <c r="I53">
        <v>186.71</v>
      </c>
      <c r="J53" t="s">
        <v>280</v>
      </c>
      <c r="K53" t="s">
        <v>156</v>
      </c>
      <c r="L53" t="s">
        <v>326</v>
      </c>
      <c r="M53">
        <v>1</v>
      </c>
      <c r="N53">
        <v>933.54</v>
      </c>
      <c r="P53" t="str">
        <f>TEXT(Entregas[[#This Row],[dt_saida]],"MMMM")</f>
        <v>abril</v>
      </c>
      <c r="Q53" t="str">
        <f>TEXT(Entregas[[#This Row],[dt_saida]],"AAAA")</f>
        <v>2025</v>
      </c>
      <c r="R53" t="str">
        <f>IFERROR(LEFT(Entregas[[#This Row],[ds_rota]],FIND("-",Entregas[[#This Row],[ds_rota]])-1),Entregas[[#This Row],[ds_rota]])</f>
        <v>CACHOEIRA</v>
      </c>
      <c r="S53" s="1" t="str">
        <f>IFERROR(IF(FIND("TRANSBORDO",Entregas[[#This Row],[Rota_fmt]])=1,"Transbordo","Entregas"), "Entregas")</f>
        <v>Entregas</v>
      </c>
    </row>
    <row r="54" spans="1:19" x14ac:dyDescent="0.25">
      <c r="A54">
        <v>4992439</v>
      </c>
      <c r="B54" t="s">
        <v>182</v>
      </c>
      <c r="C54" t="s">
        <v>154</v>
      </c>
      <c r="D54" t="s">
        <v>423</v>
      </c>
      <c r="E54" t="s">
        <v>430</v>
      </c>
      <c r="F54" t="s">
        <v>425</v>
      </c>
      <c r="G54" t="s">
        <v>55</v>
      </c>
      <c r="H54" t="s">
        <v>447</v>
      </c>
      <c r="I54">
        <v>192.62</v>
      </c>
      <c r="J54" t="s">
        <v>185</v>
      </c>
      <c r="K54" t="s">
        <v>156</v>
      </c>
      <c r="L54" t="s">
        <v>226</v>
      </c>
      <c r="M54">
        <v>1</v>
      </c>
      <c r="N54">
        <v>33167.370000000003</v>
      </c>
      <c r="P54" t="str">
        <f>TEXT(Entregas[[#This Row],[dt_saida]],"MMMM")</f>
        <v>janeiro</v>
      </c>
      <c r="Q54" t="str">
        <f>TEXT(Entregas[[#This Row],[dt_saida]],"AAAA")</f>
        <v>2025</v>
      </c>
      <c r="R54" t="str">
        <f>IFERROR(LEFT(Entregas[[#This Row],[ds_rota]],FIND("-",Entregas[[#This Row],[ds_rota]])-1),Entregas[[#This Row],[ds_rota]])</f>
        <v>POA</v>
      </c>
      <c r="S54" s="1" t="str">
        <f>IFERROR(IF(FIND("TRANSBORDO",Entregas[[#This Row],[Rota_fmt]])=1,"Transbordo","Entregas"), "Entregas")</f>
        <v>Entregas</v>
      </c>
    </row>
    <row r="55" spans="1:19" x14ac:dyDescent="0.25">
      <c r="A55">
        <v>12354797</v>
      </c>
      <c r="B55" t="s">
        <v>187</v>
      </c>
      <c r="C55" t="s">
        <v>154</v>
      </c>
      <c r="D55" t="s">
        <v>423</v>
      </c>
      <c r="E55" t="s">
        <v>424</v>
      </c>
      <c r="F55" t="s">
        <v>425</v>
      </c>
      <c r="G55" t="s">
        <v>55</v>
      </c>
      <c r="H55" t="s">
        <v>831</v>
      </c>
      <c r="I55">
        <v>192.94</v>
      </c>
      <c r="J55" t="s">
        <v>820</v>
      </c>
      <c r="K55" t="s">
        <v>156</v>
      </c>
      <c r="L55" t="s">
        <v>832</v>
      </c>
      <c r="M55">
        <v>1</v>
      </c>
      <c r="N55">
        <v>2234.0100000000002</v>
      </c>
      <c r="P55" t="str">
        <f>TEXT(Entregas[[#This Row],[dt_saida]],"MMMM")</f>
        <v>junho</v>
      </c>
      <c r="Q55" t="str">
        <f>TEXT(Entregas[[#This Row],[dt_saida]],"AAAA")</f>
        <v>2025</v>
      </c>
      <c r="R55" t="str">
        <f>IFERROR(LEFT(Entregas[[#This Row],[ds_rota]],FIND("-",Entregas[[#This Row],[ds_rota]])-1),Entregas[[#This Row],[ds_rota]])</f>
        <v>VALE DOS SINOS</v>
      </c>
      <c r="S55" s="1" t="str">
        <f>IFERROR(IF(FIND("TRANSBORDO",Entregas[[#This Row],[Rota_fmt]])=1,"Transbordo","Entregas"), "Entregas")</f>
        <v>Entregas</v>
      </c>
    </row>
    <row r="56" spans="1:19" x14ac:dyDescent="0.25">
      <c r="A56">
        <v>9878019</v>
      </c>
      <c r="B56" t="s">
        <v>168</v>
      </c>
      <c r="C56" t="s">
        <v>154</v>
      </c>
      <c r="D56" t="s">
        <v>423</v>
      </c>
      <c r="E56" t="s">
        <v>424</v>
      </c>
      <c r="F56" t="s">
        <v>425</v>
      </c>
      <c r="G56" t="s">
        <v>55</v>
      </c>
      <c r="H56" t="s">
        <v>437</v>
      </c>
      <c r="I56">
        <v>195.55</v>
      </c>
      <c r="J56" t="s">
        <v>317</v>
      </c>
      <c r="K56" t="s">
        <v>156</v>
      </c>
      <c r="L56" t="s">
        <v>366</v>
      </c>
      <c r="M56">
        <v>6</v>
      </c>
      <c r="N56">
        <v>4282.6499999999996</v>
      </c>
      <c r="P56" t="str">
        <f>TEXT(Entregas[[#This Row],[dt_saida]],"MMMM")</f>
        <v>abril</v>
      </c>
      <c r="Q56" t="str">
        <f>TEXT(Entregas[[#This Row],[dt_saida]],"AAAA")</f>
        <v>2025</v>
      </c>
      <c r="R56" t="str">
        <f>IFERROR(LEFT(Entregas[[#This Row],[ds_rota]],FIND("-",Entregas[[#This Row],[ds_rota]])-1),Entregas[[#This Row],[ds_rota]])</f>
        <v>GUAIBA</v>
      </c>
      <c r="S56" s="1" t="str">
        <f>IFERROR(IF(FIND("TRANSBORDO",Entregas[[#This Row],[Rota_fmt]])=1,"Transbordo","Entregas"), "Entregas")</f>
        <v>Entregas</v>
      </c>
    </row>
    <row r="57" spans="1:19" x14ac:dyDescent="0.25">
      <c r="A57">
        <v>11859229</v>
      </c>
      <c r="B57" t="s">
        <v>819</v>
      </c>
      <c r="C57" t="s">
        <v>154</v>
      </c>
      <c r="D57" t="s">
        <v>423</v>
      </c>
      <c r="E57" t="s">
        <v>424</v>
      </c>
      <c r="F57" t="s">
        <v>425</v>
      </c>
      <c r="G57" t="s">
        <v>55</v>
      </c>
      <c r="H57" t="s">
        <v>833</v>
      </c>
      <c r="I57">
        <v>202.91</v>
      </c>
      <c r="J57" t="s">
        <v>785</v>
      </c>
      <c r="K57" t="s">
        <v>156</v>
      </c>
      <c r="M57">
        <v>1</v>
      </c>
      <c r="N57">
        <v>1003.94</v>
      </c>
      <c r="P57" t="str">
        <f>TEXT(Entregas[[#This Row],[dt_saida]],"MMMM")</f>
        <v>junho</v>
      </c>
      <c r="Q57" t="str">
        <f>TEXT(Entregas[[#This Row],[dt_saida]],"AAAA")</f>
        <v>2025</v>
      </c>
      <c r="R57" t="str">
        <f>IFERROR(LEFT(Entregas[[#This Row],[ds_rota]],FIND("-",Entregas[[#This Row],[ds_rota]])-1),Entregas[[#This Row],[ds_rota]])</f>
        <v>CONSUMO SEMANAL ONI</v>
      </c>
      <c r="S57" s="1" t="str">
        <f>IFERROR(IF(FIND("TRANSBORDO",Entregas[[#This Row],[Rota_fmt]])=1,"Transbordo","Entregas"), "Entregas")</f>
        <v>Entregas</v>
      </c>
    </row>
    <row r="58" spans="1:19" x14ac:dyDescent="0.25">
      <c r="A58">
        <v>12614007</v>
      </c>
      <c r="B58" t="s">
        <v>170</v>
      </c>
      <c r="C58" t="s">
        <v>154</v>
      </c>
      <c r="D58" t="s">
        <v>423</v>
      </c>
      <c r="E58" t="s">
        <v>424</v>
      </c>
      <c r="F58" t="s">
        <v>425</v>
      </c>
      <c r="G58" t="s">
        <v>55</v>
      </c>
      <c r="H58" t="s">
        <v>822</v>
      </c>
      <c r="I58">
        <v>203.19</v>
      </c>
      <c r="J58" t="s">
        <v>823</v>
      </c>
      <c r="K58" t="s">
        <v>156</v>
      </c>
      <c r="L58" t="s">
        <v>824</v>
      </c>
      <c r="M58">
        <v>1</v>
      </c>
      <c r="N58">
        <v>3544.48</v>
      </c>
      <c r="P58" t="str">
        <f>TEXT(Entregas[[#This Row],[dt_saida]],"MMMM")</f>
        <v>junho</v>
      </c>
      <c r="Q58" t="str">
        <f>TEXT(Entregas[[#This Row],[dt_saida]],"AAAA")</f>
        <v>2025</v>
      </c>
      <c r="R58" t="str">
        <f>IFERROR(LEFT(Entregas[[#This Row],[ds_rota]],FIND("-",Entregas[[#This Row],[ds_rota]])-1),Entregas[[#This Row],[ds_rota]])</f>
        <v>SANTA CRUZ</v>
      </c>
      <c r="S58" s="1" t="str">
        <f>IFERROR(IF(FIND("TRANSBORDO",Entregas[[#This Row],[Rota_fmt]])=1,"Transbordo","Entregas"), "Entregas")</f>
        <v>Entregas</v>
      </c>
    </row>
    <row r="59" spans="1:19" x14ac:dyDescent="0.25">
      <c r="A59">
        <v>6952619</v>
      </c>
      <c r="B59" t="s">
        <v>444</v>
      </c>
      <c r="C59" t="s">
        <v>154</v>
      </c>
      <c r="D59" t="s">
        <v>423</v>
      </c>
      <c r="E59" t="s">
        <v>445</v>
      </c>
      <c r="F59" t="s">
        <v>425</v>
      </c>
      <c r="G59" t="s">
        <v>55</v>
      </c>
      <c r="I59">
        <v>203.91</v>
      </c>
      <c r="J59" t="s">
        <v>268</v>
      </c>
      <c r="K59" t="s">
        <v>156</v>
      </c>
      <c r="L59" t="s">
        <v>290</v>
      </c>
      <c r="M59">
        <v>1</v>
      </c>
      <c r="N59">
        <v>6769.04</v>
      </c>
      <c r="P59" t="str">
        <f>TEXT(Entregas[[#This Row],[dt_saida]],"MMMM")</f>
        <v>março</v>
      </c>
      <c r="Q59" t="str">
        <f>TEXT(Entregas[[#This Row],[dt_saida]],"AAAA")</f>
        <v>2025</v>
      </c>
      <c r="R59" t="str">
        <f>IFERROR(LEFT(Entregas[[#This Row],[ds_rota]],FIND("-",Entregas[[#This Row],[ds_rota]])-1),Entregas[[#This Row],[ds_rota]])</f>
        <v>MONDELEZ SANTA CRUZ</v>
      </c>
      <c r="S59" s="1" t="str">
        <f>IFERROR(IF(FIND("TRANSBORDO",Entregas[[#This Row],[Rota_fmt]])=1,"Transbordo","Entregas"), "Entregas")</f>
        <v>Entregas</v>
      </c>
    </row>
    <row r="60" spans="1:19" x14ac:dyDescent="0.25">
      <c r="A60">
        <v>6569882</v>
      </c>
      <c r="B60" t="s">
        <v>166</v>
      </c>
      <c r="C60" t="s">
        <v>154</v>
      </c>
      <c r="D60" t="s">
        <v>423</v>
      </c>
      <c r="E60" t="s">
        <v>451</v>
      </c>
      <c r="F60" t="s">
        <v>88</v>
      </c>
      <c r="G60" t="s">
        <v>89</v>
      </c>
      <c r="H60" t="s">
        <v>453</v>
      </c>
      <c r="I60">
        <v>213.52</v>
      </c>
      <c r="J60" t="s">
        <v>231</v>
      </c>
      <c r="K60" t="s">
        <v>156</v>
      </c>
      <c r="L60" t="s">
        <v>276</v>
      </c>
      <c r="M60">
        <v>1</v>
      </c>
      <c r="N60">
        <v>1067.58</v>
      </c>
      <c r="P60" t="str">
        <f>TEXT(Entregas[[#This Row],[dt_saida]],"MMMM")</f>
        <v>fevereiro</v>
      </c>
      <c r="Q60" t="str">
        <f>TEXT(Entregas[[#This Row],[dt_saida]],"AAAA")</f>
        <v>2025</v>
      </c>
      <c r="R60" t="str">
        <f>IFERROR(LEFT(Entregas[[#This Row],[ds_rota]],FIND("-",Entregas[[#This Row],[ds_rota]])-1),Entregas[[#This Row],[ds_rota]])</f>
        <v>CACHOEIRA</v>
      </c>
      <c r="S60" s="1" t="str">
        <f>IFERROR(IF(FIND("TRANSBORDO",Entregas[[#This Row],[Rota_fmt]])=1,"Transbordo","Entregas"), "Entregas")</f>
        <v>Entregas</v>
      </c>
    </row>
    <row r="61" spans="1:19" x14ac:dyDescent="0.25">
      <c r="A61">
        <v>7303839</v>
      </c>
      <c r="B61" t="s">
        <v>297</v>
      </c>
      <c r="C61" t="s">
        <v>154</v>
      </c>
      <c r="D61" t="s">
        <v>423</v>
      </c>
      <c r="E61" t="s">
        <v>424</v>
      </c>
      <c r="F61" t="s">
        <v>425</v>
      </c>
      <c r="G61" t="s">
        <v>77</v>
      </c>
      <c r="H61" t="s">
        <v>454</v>
      </c>
      <c r="I61">
        <v>213.89</v>
      </c>
      <c r="J61" t="s">
        <v>298</v>
      </c>
      <c r="K61" t="s">
        <v>156</v>
      </c>
      <c r="L61" t="s">
        <v>307</v>
      </c>
      <c r="M61">
        <v>1</v>
      </c>
      <c r="N61">
        <v>20425.64</v>
      </c>
      <c r="P61" t="str">
        <f>TEXT(Entregas[[#This Row],[dt_saida]],"MMMM")</f>
        <v>março</v>
      </c>
      <c r="Q61" t="str">
        <f>TEXT(Entregas[[#This Row],[dt_saida]],"AAAA")</f>
        <v>2025</v>
      </c>
      <c r="R61" t="str">
        <f>IFERROR(LEFT(Entregas[[#This Row],[ds_rota]],FIND("-",Entregas[[#This Row],[ds_rota]])-1),Entregas[[#This Row],[ds_rota]])</f>
        <v>PASCOA</v>
      </c>
      <c r="S61" s="1" t="str">
        <f>IFERROR(IF(FIND("TRANSBORDO",Entregas[[#This Row],[Rota_fmt]])=1,"Transbordo","Entregas"), "Entregas")</f>
        <v>Entregas</v>
      </c>
    </row>
    <row r="62" spans="1:19" x14ac:dyDescent="0.25">
      <c r="A62">
        <v>11154465</v>
      </c>
      <c r="B62" t="s">
        <v>170</v>
      </c>
      <c r="C62" t="s">
        <v>154</v>
      </c>
      <c r="D62" t="s">
        <v>423</v>
      </c>
      <c r="E62" t="s">
        <v>424</v>
      </c>
      <c r="F62" t="s">
        <v>425</v>
      </c>
      <c r="G62" t="s">
        <v>55</v>
      </c>
      <c r="H62" t="s">
        <v>834</v>
      </c>
      <c r="I62">
        <v>214.1</v>
      </c>
      <c r="J62" t="s">
        <v>835</v>
      </c>
      <c r="K62" t="s">
        <v>156</v>
      </c>
      <c r="L62" t="s">
        <v>836</v>
      </c>
      <c r="M62">
        <v>1</v>
      </c>
      <c r="N62">
        <v>3464.86</v>
      </c>
      <c r="P62" t="str">
        <f>TEXT(Entregas[[#This Row],[dt_saida]],"MMMM")</f>
        <v>maio</v>
      </c>
      <c r="Q62" t="str">
        <f>TEXT(Entregas[[#This Row],[dt_saida]],"AAAA")</f>
        <v>2025</v>
      </c>
      <c r="R62" t="str">
        <f>IFERROR(LEFT(Entregas[[#This Row],[ds_rota]],FIND("-",Entregas[[#This Row],[ds_rota]])-1),Entregas[[#This Row],[ds_rota]])</f>
        <v>SANTA CRUZ</v>
      </c>
      <c r="S62" s="1" t="str">
        <f>IFERROR(IF(FIND("TRANSBORDO",Entregas[[#This Row],[Rota_fmt]])=1,"Transbordo","Entregas"), "Entregas")</f>
        <v>Entregas</v>
      </c>
    </row>
    <row r="63" spans="1:19" x14ac:dyDescent="0.25">
      <c r="A63">
        <v>10079374</v>
      </c>
      <c r="B63" t="s">
        <v>170</v>
      </c>
      <c r="C63" t="s">
        <v>154</v>
      </c>
      <c r="D63" t="s">
        <v>423</v>
      </c>
      <c r="E63" t="s">
        <v>424</v>
      </c>
      <c r="F63" t="s">
        <v>425</v>
      </c>
      <c r="G63" t="s">
        <v>55</v>
      </c>
      <c r="H63" t="s">
        <v>435</v>
      </c>
      <c r="I63">
        <v>216.25</v>
      </c>
      <c r="J63" t="s">
        <v>374</v>
      </c>
      <c r="K63" t="s">
        <v>156</v>
      </c>
      <c r="L63" t="s">
        <v>385</v>
      </c>
      <c r="M63">
        <v>1</v>
      </c>
      <c r="N63">
        <v>18715.34</v>
      </c>
      <c r="P63" t="str">
        <f>TEXT(Entregas[[#This Row],[dt_saida]],"MMMM")</f>
        <v>maio</v>
      </c>
      <c r="Q63" t="str">
        <f>TEXT(Entregas[[#This Row],[dt_saida]],"AAAA")</f>
        <v>2025</v>
      </c>
      <c r="R63" t="str">
        <f>IFERROR(LEFT(Entregas[[#This Row],[ds_rota]],FIND("-",Entregas[[#This Row],[ds_rota]])-1),Entregas[[#This Row],[ds_rota]])</f>
        <v>SANTA CRUZ</v>
      </c>
      <c r="S63" s="1" t="str">
        <f>IFERROR(IF(FIND("TRANSBORDO",Entregas[[#This Row],[Rota_fmt]])=1,"Transbordo","Entregas"), "Entregas")</f>
        <v>Entregas</v>
      </c>
    </row>
    <row r="64" spans="1:19" x14ac:dyDescent="0.25">
      <c r="A64">
        <v>12590199</v>
      </c>
      <c r="B64" t="s">
        <v>819</v>
      </c>
      <c r="C64" t="s">
        <v>154</v>
      </c>
      <c r="D64" t="s">
        <v>423</v>
      </c>
      <c r="E64" t="s">
        <v>424</v>
      </c>
      <c r="F64" t="s">
        <v>425</v>
      </c>
      <c r="G64" t="s">
        <v>55</v>
      </c>
      <c r="I64">
        <v>219.32</v>
      </c>
      <c r="J64" t="s">
        <v>795</v>
      </c>
      <c r="K64" t="s">
        <v>156</v>
      </c>
      <c r="L64" t="s">
        <v>837</v>
      </c>
      <c r="M64">
        <v>1</v>
      </c>
      <c r="N64">
        <v>1096.5999999999999</v>
      </c>
      <c r="P64" t="str">
        <f>TEXT(Entregas[[#This Row],[dt_saida]],"MMMM")</f>
        <v>junho</v>
      </c>
      <c r="Q64" t="str">
        <f>TEXT(Entregas[[#This Row],[dt_saida]],"AAAA")</f>
        <v>2025</v>
      </c>
      <c r="R64" t="str">
        <f>IFERROR(LEFT(Entregas[[#This Row],[ds_rota]],FIND("-",Entregas[[#This Row],[ds_rota]])-1),Entregas[[#This Row],[ds_rota]])</f>
        <v>CONSUMO SEMANAL ONI</v>
      </c>
      <c r="S64" s="1" t="str">
        <f>IFERROR(IF(FIND("TRANSBORDO",Entregas[[#This Row],[Rota_fmt]])=1,"Transbordo","Entregas"), "Entregas")</f>
        <v>Entregas</v>
      </c>
    </row>
    <row r="65" spans="1:19" x14ac:dyDescent="0.25">
      <c r="A65">
        <v>10134979</v>
      </c>
      <c r="B65" t="s">
        <v>168</v>
      </c>
      <c r="C65" t="s">
        <v>154</v>
      </c>
      <c r="D65" t="s">
        <v>423</v>
      </c>
      <c r="E65" t="s">
        <v>424</v>
      </c>
      <c r="F65" t="s">
        <v>425</v>
      </c>
      <c r="G65" t="s">
        <v>55</v>
      </c>
      <c r="H65" t="s">
        <v>433</v>
      </c>
      <c r="I65">
        <v>232.99</v>
      </c>
      <c r="J65" t="s">
        <v>340</v>
      </c>
      <c r="K65" t="s">
        <v>156</v>
      </c>
      <c r="L65" t="s">
        <v>371</v>
      </c>
      <c r="M65">
        <v>6</v>
      </c>
      <c r="N65">
        <v>5651.53</v>
      </c>
      <c r="P65" t="str">
        <f>TEXT(Entregas[[#This Row],[dt_saida]],"MMMM")</f>
        <v>maio</v>
      </c>
      <c r="Q65" t="str">
        <f>TEXT(Entregas[[#This Row],[dt_saida]],"AAAA")</f>
        <v>2025</v>
      </c>
      <c r="R65" t="str">
        <f>IFERROR(LEFT(Entregas[[#This Row],[ds_rota]],FIND("-",Entregas[[#This Row],[ds_rota]])-1),Entregas[[#This Row],[ds_rota]])</f>
        <v>GUAIBA</v>
      </c>
      <c r="S65" s="1" t="str">
        <f>IFERROR(IF(FIND("TRANSBORDO",Entregas[[#This Row],[Rota_fmt]])=1,"Transbordo","Entregas"), "Entregas")</f>
        <v>Entregas</v>
      </c>
    </row>
    <row r="66" spans="1:19" x14ac:dyDescent="0.25">
      <c r="A66">
        <v>7608503</v>
      </c>
      <c r="B66" t="s">
        <v>168</v>
      </c>
      <c r="C66" t="s">
        <v>154</v>
      </c>
      <c r="D66" t="s">
        <v>423</v>
      </c>
      <c r="E66" t="s">
        <v>424</v>
      </c>
      <c r="F66" t="s">
        <v>425</v>
      </c>
      <c r="G66" t="s">
        <v>55</v>
      </c>
      <c r="H66" t="s">
        <v>442</v>
      </c>
      <c r="I66">
        <v>249.36</v>
      </c>
      <c r="J66" t="s">
        <v>280</v>
      </c>
      <c r="K66" t="s">
        <v>156</v>
      </c>
      <c r="L66" t="s">
        <v>303</v>
      </c>
      <c r="M66">
        <v>1</v>
      </c>
      <c r="N66">
        <v>11295.01</v>
      </c>
      <c r="P66" t="str">
        <f>TEXT(Entregas[[#This Row],[dt_saida]],"MMMM")</f>
        <v>abril</v>
      </c>
      <c r="Q66" t="str">
        <f>TEXT(Entregas[[#This Row],[dt_saida]],"AAAA")</f>
        <v>2025</v>
      </c>
      <c r="R66" t="str">
        <f>IFERROR(LEFT(Entregas[[#This Row],[ds_rota]],FIND("-",Entregas[[#This Row],[ds_rota]])-1),Entregas[[#This Row],[ds_rota]])</f>
        <v>GUAIBA</v>
      </c>
      <c r="S66" s="1" t="str">
        <f>IFERROR(IF(FIND("TRANSBORDO",Entregas[[#This Row],[Rota_fmt]])=1,"Transbordo","Entregas"), "Entregas")</f>
        <v>Entregas</v>
      </c>
    </row>
    <row r="67" spans="1:19" x14ac:dyDescent="0.25">
      <c r="A67">
        <v>10592742</v>
      </c>
      <c r="B67" t="s">
        <v>810</v>
      </c>
      <c r="C67" t="s">
        <v>154</v>
      </c>
      <c r="D67" t="s">
        <v>423</v>
      </c>
      <c r="E67" t="s">
        <v>424</v>
      </c>
      <c r="F67" t="s">
        <v>425</v>
      </c>
      <c r="G67" t="s">
        <v>55</v>
      </c>
      <c r="H67" t="s">
        <v>811</v>
      </c>
      <c r="I67">
        <v>260.17</v>
      </c>
      <c r="J67" t="s">
        <v>812</v>
      </c>
      <c r="K67" t="s">
        <v>156</v>
      </c>
      <c r="L67" t="s">
        <v>838</v>
      </c>
      <c r="M67">
        <v>7</v>
      </c>
      <c r="N67">
        <v>47232.74</v>
      </c>
      <c r="P67" t="str">
        <f>TEXT(Entregas[[#This Row],[dt_saida]],"MMMM")</f>
        <v>maio</v>
      </c>
      <c r="Q67" t="str">
        <f>TEXT(Entregas[[#This Row],[dt_saida]],"AAAA")</f>
        <v>2025</v>
      </c>
      <c r="R67" t="str">
        <f>IFERROR(LEFT(Entregas[[#This Row],[ds_rota]],FIND("-",Entregas[[#This Row],[ds_rota]])-1),Entregas[[#This Row],[ds_rota]])</f>
        <v>POA</v>
      </c>
      <c r="S67" s="1" t="str">
        <f>IFERROR(IF(FIND("TRANSBORDO",Entregas[[#This Row],[Rota_fmt]])=1,"Transbordo","Entregas"), "Entregas")</f>
        <v>Entregas</v>
      </c>
    </row>
    <row r="68" spans="1:19" x14ac:dyDescent="0.25">
      <c r="A68">
        <v>7250575</v>
      </c>
      <c r="B68" t="s">
        <v>444</v>
      </c>
      <c r="C68" t="s">
        <v>154</v>
      </c>
      <c r="D68" t="s">
        <v>423</v>
      </c>
      <c r="E68" t="s">
        <v>445</v>
      </c>
      <c r="F68" t="s">
        <v>425</v>
      </c>
      <c r="G68" t="s">
        <v>77</v>
      </c>
      <c r="H68" t="s">
        <v>455</v>
      </c>
      <c r="I68">
        <v>275.87</v>
      </c>
      <c r="J68" t="s">
        <v>260</v>
      </c>
      <c r="K68" t="s">
        <v>156</v>
      </c>
      <c r="L68" t="s">
        <v>305</v>
      </c>
      <c r="M68">
        <v>1</v>
      </c>
      <c r="N68">
        <v>5517.34</v>
      </c>
      <c r="P68" t="str">
        <f>TEXT(Entregas[[#This Row],[dt_saida]],"MMMM")</f>
        <v>março</v>
      </c>
      <c r="Q68" t="str">
        <f>TEXT(Entregas[[#This Row],[dt_saida]],"AAAA")</f>
        <v>2025</v>
      </c>
      <c r="R68" t="str">
        <f>IFERROR(LEFT(Entregas[[#This Row],[ds_rota]],FIND("-",Entregas[[#This Row],[ds_rota]])-1),Entregas[[#This Row],[ds_rota]])</f>
        <v>MONDELEZ SANTA CRUZ</v>
      </c>
      <c r="S68" s="1" t="str">
        <f>IFERROR(IF(FIND("TRANSBORDO",Entregas[[#This Row],[Rota_fmt]])=1,"Transbordo","Entregas"), "Entregas")</f>
        <v>Entregas</v>
      </c>
    </row>
    <row r="69" spans="1:19" x14ac:dyDescent="0.25">
      <c r="A69">
        <v>8126787</v>
      </c>
      <c r="B69" t="s">
        <v>192</v>
      </c>
      <c r="C69" t="s">
        <v>154</v>
      </c>
      <c r="D69" t="s">
        <v>423</v>
      </c>
      <c r="E69" t="s">
        <v>424</v>
      </c>
      <c r="F69" t="s">
        <v>425</v>
      </c>
      <c r="G69" t="s">
        <v>55</v>
      </c>
      <c r="H69" t="s">
        <v>448</v>
      </c>
      <c r="I69">
        <v>276.74</v>
      </c>
      <c r="J69" t="s">
        <v>316</v>
      </c>
      <c r="K69" t="s">
        <v>156</v>
      </c>
      <c r="L69" t="s">
        <v>325</v>
      </c>
      <c r="M69">
        <v>2</v>
      </c>
      <c r="N69">
        <v>7024.8</v>
      </c>
      <c r="P69" t="str">
        <f>TEXT(Entregas[[#This Row],[dt_saida]],"MMMM")</f>
        <v>março</v>
      </c>
      <c r="Q69" t="str">
        <f>TEXT(Entregas[[#This Row],[dt_saida]],"AAAA")</f>
        <v>2025</v>
      </c>
      <c r="R69" t="str">
        <f>IFERROR(LEFT(Entregas[[#This Row],[ds_rota]],FIND("-",Entregas[[#This Row],[ds_rota]])-1),Entregas[[#This Row],[ds_rota]])</f>
        <v>GRAMADO IVOTI</v>
      </c>
      <c r="S69" s="1" t="str">
        <f>IFERROR(IF(FIND("TRANSBORDO",Entregas[[#This Row],[Rota_fmt]])=1,"Transbordo","Entregas"), "Entregas")</f>
        <v>Entregas</v>
      </c>
    </row>
    <row r="70" spans="1:19" x14ac:dyDescent="0.25">
      <c r="A70">
        <v>10081131</v>
      </c>
      <c r="B70" t="s">
        <v>219</v>
      </c>
      <c r="C70" t="s">
        <v>154</v>
      </c>
      <c r="D70" t="s">
        <v>423</v>
      </c>
      <c r="E70" t="s">
        <v>430</v>
      </c>
      <c r="F70" t="s">
        <v>425</v>
      </c>
      <c r="G70" t="s">
        <v>77</v>
      </c>
      <c r="H70" t="s">
        <v>435</v>
      </c>
      <c r="I70">
        <v>282.37</v>
      </c>
      <c r="J70" t="s">
        <v>374</v>
      </c>
      <c r="K70" t="s">
        <v>156</v>
      </c>
      <c r="L70" t="s">
        <v>386</v>
      </c>
      <c r="M70">
        <v>1</v>
      </c>
      <c r="N70">
        <v>26210.6</v>
      </c>
      <c r="P70" t="str">
        <f>TEXT(Entregas[[#This Row],[dt_saida]],"MMMM")</f>
        <v>maio</v>
      </c>
      <c r="Q70" t="str">
        <f>TEXT(Entregas[[#This Row],[dt_saida]],"AAAA")</f>
        <v>2025</v>
      </c>
      <c r="R70" t="str">
        <f>IFERROR(LEFT(Entregas[[#This Row],[ds_rota]],FIND("-",Entregas[[#This Row],[ds_rota]])-1),Entregas[[#This Row],[ds_rota]])</f>
        <v>VENANCIO</v>
      </c>
      <c r="S70" s="1" t="str">
        <f>IFERROR(IF(FIND("TRANSBORDO",Entregas[[#This Row],[Rota_fmt]])=1,"Transbordo","Entregas"), "Entregas")</f>
        <v>Entregas</v>
      </c>
    </row>
    <row r="71" spans="1:19" x14ac:dyDescent="0.25">
      <c r="A71">
        <v>11672444</v>
      </c>
      <c r="B71" t="s">
        <v>183</v>
      </c>
      <c r="C71" t="s">
        <v>154</v>
      </c>
      <c r="D71" t="s">
        <v>423</v>
      </c>
      <c r="E71" t="s">
        <v>424</v>
      </c>
      <c r="F71" t="s">
        <v>425</v>
      </c>
      <c r="G71" t="s">
        <v>55</v>
      </c>
      <c r="H71" t="s">
        <v>839</v>
      </c>
      <c r="I71">
        <v>285.76</v>
      </c>
      <c r="J71" t="s">
        <v>840</v>
      </c>
      <c r="K71" t="s">
        <v>156</v>
      </c>
      <c r="L71" t="s">
        <v>841</v>
      </c>
      <c r="M71">
        <v>1</v>
      </c>
      <c r="N71">
        <v>14830.69</v>
      </c>
      <c r="P71" t="str">
        <f>TEXT(Entregas[[#This Row],[dt_saida]],"MMMM")</f>
        <v>junho</v>
      </c>
      <c r="Q71" t="str">
        <f>TEXT(Entregas[[#This Row],[dt_saida]],"AAAA")</f>
        <v>2025</v>
      </c>
      <c r="R71" t="str">
        <f>IFERROR(LEFT(Entregas[[#This Row],[ds_rota]],FIND("-",Entregas[[#This Row],[ds_rota]])-1),Entregas[[#This Row],[ds_rota]])</f>
        <v>METROPOLITANA</v>
      </c>
      <c r="S71" s="1" t="str">
        <f>IFERROR(IF(FIND("TRANSBORDO",Entregas[[#This Row],[Rota_fmt]])=1,"Transbordo","Entregas"), "Entregas")</f>
        <v>Entregas</v>
      </c>
    </row>
    <row r="72" spans="1:19" x14ac:dyDescent="0.25">
      <c r="A72">
        <v>8010429</v>
      </c>
      <c r="B72" t="s">
        <v>456</v>
      </c>
      <c r="C72" t="s">
        <v>154</v>
      </c>
      <c r="D72" t="s">
        <v>423</v>
      </c>
      <c r="E72" t="s">
        <v>424</v>
      </c>
      <c r="F72" t="s">
        <v>425</v>
      </c>
      <c r="G72" t="s">
        <v>55</v>
      </c>
      <c r="H72" t="s">
        <v>457</v>
      </c>
      <c r="I72">
        <v>286.27</v>
      </c>
      <c r="J72" t="s">
        <v>285</v>
      </c>
      <c r="K72" t="s">
        <v>156</v>
      </c>
      <c r="L72" t="s">
        <v>324</v>
      </c>
      <c r="M72">
        <v>1</v>
      </c>
      <c r="N72">
        <v>1431.36</v>
      </c>
      <c r="P72" t="str">
        <f>TEXT(Entregas[[#This Row],[dt_saida]],"MMMM")</f>
        <v>março</v>
      </c>
      <c r="Q72" t="str">
        <f>TEXT(Entregas[[#This Row],[dt_saida]],"AAAA")</f>
        <v>2025</v>
      </c>
      <c r="R72" t="str">
        <f>IFERROR(LEFT(Entregas[[#This Row],[ds_rota]],FIND("-",Entregas[[#This Row],[ds_rota]])-1),Entregas[[#This Row],[ds_rota]])</f>
        <v>SERRA GDE CAXIAS</v>
      </c>
      <c r="S72" s="1" t="str">
        <f>IFERROR(IF(FIND("TRANSBORDO",Entregas[[#This Row],[Rota_fmt]])=1,"Transbordo","Entregas"), "Entregas")</f>
        <v>Entregas</v>
      </c>
    </row>
    <row r="73" spans="1:19" x14ac:dyDescent="0.25">
      <c r="A73">
        <v>11830686</v>
      </c>
      <c r="B73" t="s">
        <v>190</v>
      </c>
      <c r="C73" t="s">
        <v>154</v>
      </c>
      <c r="D73" t="s">
        <v>423</v>
      </c>
      <c r="E73" t="s">
        <v>424</v>
      </c>
      <c r="F73" t="s">
        <v>425</v>
      </c>
      <c r="G73" t="s">
        <v>55</v>
      </c>
      <c r="H73" t="s">
        <v>784</v>
      </c>
      <c r="I73">
        <v>298.66000000000003</v>
      </c>
      <c r="J73" t="s">
        <v>785</v>
      </c>
      <c r="K73" t="s">
        <v>156</v>
      </c>
      <c r="L73" t="s">
        <v>842</v>
      </c>
      <c r="M73">
        <v>3</v>
      </c>
      <c r="N73">
        <v>6711.56</v>
      </c>
      <c r="P73" t="str">
        <f>TEXT(Entregas[[#This Row],[dt_saida]],"MMMM")</f>
        <v>junho</v>
      </c>
      <c r="Q73" t="str">
        <f>TEXT(Entregas[[#This Row],[dt_saida]],"AAAA")</f>
        <v>2025</v>
      </c>
      <c r="R73" t="str">
        <f>IFERROR(LEFT(Entregas[[#This Row],[ds_rota]],FIND("-",Entregas[[#This Row],[ds_rota]])-1),Entregas[[#This Row],[ds_rota]])</f>
        <v>SAPIRANGA</v>
      </c>
      <c r="S73" s="1" t="str">
        <f>IFERROR(IF(FIND("TRANSBORDO",Entregas[[#This Row],[Rota_fmt]])=1,"Transbordo","Entregas"), "Entregas")</f>
        <v>Entregas</v>
      </c>
    </row>
    <row r="74" spans="1:19" x14ac:dyDescent="0.25">
      <c r="A74">
        <v>10583026</v>
      </c>
      <c r="B74" t="s">
        <v>187</v>
      </c>
      <c r="C74" t="s">
        <v>154</v>
      </c>
      <c r="D74" t="s">
        <v>423</v>
      </c>
      <c r="E74" t="s">
        <v>424</v>
      </c>
      <c r="F74" t="s">
        <v>425</v>
      </c>
      <c r="G74" t="s">
        <v>55</v>
      </c>
      <c r="H74" t="s">
        <v>843</v>
      </c>
      <c r="I74">
        <v>300</v>
      </c>
      <c r="J74" t="s">
        <v>844</v>
      </c>
      <c r="K74" t="s">
        <v>156</v>
      </c>
      <c r="L74" t="s">
        <v>845</v>
      </c>
      <c r="M74">
        <v>1</v>
      </c>
      <c r="N74">
        <v>2400</v>
      </c>
      <c r="P74" t="str">
        <f>TEXT(Entregas[[#This Row],[dt_saida]],"MMMM")</f>
        <v>maio</v>
      </c>
      <c r="Q74" t="str">
        <f>TEXT(Entregas[[#This Row],[dt_saida]],"AAAA")</f>
        <v>2025</v>
      </c>
      <c r="R74" t="str">
        <f>IFERROR(LEFT(Entregas[[#This Row],[ds_rota]],FIND("-",Entregas[[#This Row],[ds_rota]])-1),Entregas[[#This Row],[ds_rota]])</f>
        <v>VALE DOS SINOS</v>
      </c>
      <c r="S74" s="1" t="str">
        <f>IFERROR(IF(FIND("TRANSBORDO",Entregas[[#This Row],[Rota_fmt]])=1,"Transbordo","Entregas"), "Entregas")</f>
        <v>Entregas</v>
      </c>
    </row>
    <row r="75" spans="1:19" x14ac:dyDescent="0.25">
      <c r="A75">
        <v>11141257</v>
      </c>
      <c r="B75" t="s">
        <v>819</v>
      </c>
      <c r="C75" t="s">
        <v>154</v>
      </c>
      <c r="D75" t="s">
        <v>423</v>
      </c>
      <c r="E75" t="s">
        <v>424</v>
      </c>
      <c r="F75" t="s">
        <v>425</v>
      </c>
      <c r="G75" t="s">
        <v>55</v>
      </c>
      <c r="I75">
        <v>300</v>
      </c>
      <c r="J75" t="s">
        <v>846</v>
      </c>
      <c r="K75" t="s">
        <v>156</v>
      </c>
      <c r="L75" t="s">
        <v>847</v>
      </c>
      <c r="M75">
        <v>1</v>
      </c>
      <c r="N75">
        <v>5981.48</v>
      </c>
      <c r="P75" t="str">
        <f>TEXT(Entregas[[#This Row],[dt_saida]],"MMMM")</f>
        <v>maio</v>
      </c>
      <c r="Q75" t="str">
        <f>TEXT(Entregas[[#This Row],[dt_saida]],"AAAA")</f>
        <v>2025</v>
      </c>
      <c r="R75" t="str">
        <f>IFERROR(LEFT(Entregas[[#This Row],[ds_rota]],FIND("-",Entregas[[#This Row],[ds_rota]])-1),Entregas[[#This Row],[ds_rota]])</f>
        <v>CONSUMO SEMANAL ONI</v>
      </c>
      <c r="S75" s="1" t="str">
        <f>IFERROR(IF(FIND("TRANSBORDO",Entregas[[#This Row],[Rota_fmt]])=1,"Transbordo","Entregas"), "Entregas")</f>
        <v>Entregas</v>
      </c>
    </row>
    <row r="76" spans="1:19" x14ac:dyDescent="0.25">
      <c r="A76">
        <v>7751919</v>
      </c>
      <c r="B76" t="s">
        <v>848</v>
      </c>
      <c r="C76" t="s">
        <v>154</v>
      </c>
      <c r="D76" t="s">
        <v>423</v>
      </c>
      <c r="E76" t="s">
        <v>424</v>
      </c>
      <c r="F76" t="s">
        <v>425</v>
      </c>
      <c r="G76" t="s">
        <v>55</v>
      </c>
      <c r="I76">
        <v>300</v>
      </c>
      <c r="J76" t="s">
        <v>273</v>
      </c>
      <c r="K76" t="s">
        <v>156</v>
      </c>
      <c r="L76" t="s">
        <v>849</v>
      </c>
      <c r="M76">
        <v>1</v>
      </c>
      <c r="P76" t="str">
        <f>TEXT(Entregas[[#This Row],[dt_saida]],"MMMM")</f>
        <v>março</v>
      </c>
      <c r="Q76" t="str">
        <f>TEXT(Entregas[[#This Row],[dt_saida]],"AAAA")</f>
        <v>2025</v>
      </c>
      <c r="R76" t="str">
        <f>IFERROR(LEFT(Entregas[[#This Row],[ds_rota]],FIND("-",Entregas[[#This Row],[ds_rota]])-1),Entregas[[#This Row],[ds_rota]])</f>
        <v>CONSUMO COMERCIAL Q</v>
      </c>
      <c r="S76" s="1" t="str">
        <f>IFERROR(IF(FIND("TRANSBORDO",Entregas[[#This Row],[Rota_fmt]])=1,"Transbordo","Entregas"), "Entregas")</f>
        <v>Entregas</v>
      </c>
    </row>
    <row r="77" spans="1:19" x14ac:dyDescent="0.25">
      <c r="A77">
        <v>10132899</v>
      </c>
      <c r="B77" t="s">
        <v>202</v>
      </c>
      <c r="C77" t="s">
        <v>154</v>
      </c>
      <c r="D77" t="s">
        <v>423</v>
      </c>
      <c r="E77" t="s">
        <v>424</v>
      </c>
      <c r="F77" t="s">
        <v>425</v>
      </c>
      <c r="G77" t="s">
        <v>55</v>
      </c>
      <c r="H77" t="s">
        <v>465</v>
      </c>
      <c r="I77">
        <v>300</v>
      </c>
      <c r="J77" t="s">
        <v>352</v>
      </c>
      <c r="K77" t="s">
        <v>156</v>
      </c>
      <c r="L77" t="s">
        <v>370</v>
      </c>
      <c r="M77">
        <v>1</v>
      </c>
      <c r="N77">
        <v>3872</v>
      </c>
      <c r="P77" t="str">
        <f>TEXT(Entregas[[#This Row],[dt_saida]],"MMMM")</f>
        <v>maio</v>
      </c>
      <c r="Q77" t="str">
        <f>TEXT(Entregas[[#This Row],[dt_saida]],"AAAA")</f>
        <v>2025</v>
      </c>
      <c r="R77" t="str">
        <f>IFERROR(LEFT(Entregas[[#This Row],[ds_rota]],FIND("-",Entregas[[#This Row],[ds_rota]])-1),Entregas[[#This Row],[ds_rota]])</f>
        <v>VALE DOS SINOS</v>
      </c>
      <c r="S77" s="1" t="str">
        <f>IFERROR(IF(FIND("TRANSBORDO",Entregas[[#This Row],[Rota_fmt]])=1,"Transbordo","Entregas"), "Entregas")</f>
        <v>Entregas</v>
      </c>
    </row>
    <row r="78" spans="1:19" x14ac:dyDescent="0.25">
      <c r="A78">
        <v>9068991</v>
      </c>
      <c r="B78" t="s">
        <v>177</v>
      </c>
      <c r="C78" t="s">
        <v>154</v>
      </c>
      <c r="D78" t="s">
        <v>423</v>
      </c>
      <c r="E78" t="s">
        <v>424</v>
      </c>
      <c r="F78" t="s">
        <v>425</v>
      </c>
      <c r="G78" t="s">
        <v>55</v>
      </c>
      <c r="H78" t="s">
        <v>461</v>
      </c>
      <c r="I78">
        <v>300</v>
      </c>
      <c r="J78" t="s">
        <v>263</v>
      </c>
      <c r="K78" t="s">
        <v>156</v>
      </c>
      <c r="L78" t="s">
        <v>351</v>
      </c>
      <c r="M78">
        <v>1</v>
      </c>
      <c r="N78">
        <v>32449.39</v>
      </c>
      <c r="P78" t="str">
        <f>TEXT(Entregas[[#This Row],[dt_saida]],"MMMM")</f>
        <v>abril</v>
      </c>
      <c r="Q78" t="str">
        <f>TEXT(Entregas[[#This Row],[dt_saida]],"AAAA")</f>
        <v>2025</v>
      </c>
      <c r="R78" t="str">
        <f>IFERROR(LEFT(Entregas[[#This Row],[ds_rota]],FIND("-",Entregas[[#This Row],[ds_rota]])-1),Entregas[[#This Row],[ds_rota]])</f>
        <v>VALE DOS SINOS</v>
      </c>
      <c r="S78" s="1" t="str">
        <f>IFERROR(IF(FIND("TRANSBORDO",Entregas[[#This Row],[Rota_fmt]])=1,"Transbordo","Entregas"), "Entregas")</f>
        <v>Entregas</v>
      </c>
    </row>
    <row r="79" spans="1:19" x14ac:dyDescent="0.25">
      <c r="A79">
        <v>10527503</v>
      </c>
      <c r="B79" t="s">
        <v>187</v>
      </c>
      <c r="C79" t="s">
        <v>154</v>
      </c>
      <c r="D79" t="s">
        <v>423</v>
      </c>
      <c r="E79" t="s">
        <v>424</v>
      </c>
      <c r="F79" t="s">
        <v>425</v>
      </c>
      <c r="G79" t="s">
        <v>55</v>
      </c>
      <c r="H79" t="s">
        <v>850</v>
      </c>
      <c r="I79">
        <v>300</v>
      </c>
      <c r="J79" t="s">
        <v>844</v>
      </c>
      <c r="K79" t="s">
        <v>156</v>
      </c>
      <c r="L79" t="s">
        <v>851</v>
      </c>
      <c r="M79">
        <v>1</v>
      </c>
      <c r="N79">
        <v>2743.22</v>
      </c>
      <c r="P79" t="str">
        <f>TEXT(Entregas[[#This Row],[dt_saida]],"MMMM")</f>
        <v>maio</v>
      </c>
      <c r="Q79" t="str">
        <f>TEXT(Entregas[[#This Row],[dt_saida]],"AAAA")</f>
        <v>2025</v>
      </c>
      <c r="R79" t="str">
        <f>IFERROR(LEFT(Entregas[[#This Row],[ds_rota]],FIND("-",Entregas[[#This Row],[ds_rota]])-1),Entregas[[#This Row],[ds_rota]])</f>
        <v>VALE DOS SINOS</v>
      </c>
      <c r="S79" s="1" t="str">
        <f>IFERROR(IF(FIND("TRANSBORDO",Entregas[[#This Row],[Rota_fmt]])=1,"Transbordo","Entregas"), "Entregas")</f>
        <v>Entregas</v>
      </c>
    </row>
    <row r="80" spans="1:19" x14ac:dyDescent="0.25">
      <c r="A80">
        <v>5494056</v>
      </c>
      <c r="B80" t="s">
        <v>462</v>
      </c>
      <c r="C80" t="s">
        <v>154</v>
      </c>
      <c r="D80" t="s">
        <v>423</v>
      </c>
      <c r="E80" t="s">
        <v>463</v>
      </c>
      <c r="F80" t="s">
        <v>425</v>
      </c>
      <c r="G80" t="s">
        <v>55</v>
      </c>
      <c r="H80" t="s">
        <v>464</v>
      </c>
      <c r="I80">
        <v>300</v>
      </c>
      <c r="J80" t="s">
        <v>237</v>
      </c>
      <c r="K80" t="s">
        <v>156</v>
      </c>
      <c r="M80">
        <v>1</v>
      </c>
      <c r="P80" t="str">
        <f>TEXT(Entregas[[#This Row],[dt_saida]],"MMMM")</f>
        <v>fevereiro</v>
      </c>
      <c r="Q80" t="str">
        <f>TEXT(Entregas[[#This Row],[dt_saida]],"AAAA")</f>
        <v>2025</v>
      </c>
      <c r="R80" t="str">
        <f>IFERROR(LEFT(Entregas[[#This Row],[ds_rota]],FIND("-",Entregas[[#This Row],[ds_rota]])-1),Entregas[[#This Row],[ds_rota]])</f>
        <v xml:space="preserve">REDES AJINOMOTO </v>
      </c>
      <c r="S80" s="1" t="str">
        <f>IFERROR(IF(FIND("TRANSBORDO",Entregas[[#This Row],[Rota_fmt]])=1,"Transbordo","Entregas"), "Entregas")</f>
        <v>Entregas</v>
      </c>
    </row>
    <row r="81" spans="1:19" x14ac:dyDescent="0.25">
      <c r="A81">
        <v>8639162</v>
      </c>
      <c r="B81" t="s">
        <v>187</v>
      </c>
      <c r="C81" t="s">
        <v>154</v>
      </c>
      <c r="D81" t="s">
        <v>423</v>
      </c>
      <c r="E81" t="s">
        <v>424</v>
      </c>
      <c r="F81" t="s">
        <v>425</v>
      </c>
      <c r="G81" t="s">
        <v>55</v>
      </c>
      <c r="H81" t="s">
        <v>460</v>
      </c>
      <c r="I81">
        <v>300</v>
      </c>
      <c r="J81" t="s">
        <v>331</v>
      </c>
      <c r="K81" t="s">
        <v>156</v>
      </c>
      <c r="M81">
        <v>1</v>
      </c>
      <c r="P81" t="str">
        <f>TEXT(Entregas[[#This Row],[dt_saida]],"MMMM")</f>
        <v>abril</v>
      </c>
      <c r="Q81" t="str">
        <f>TEXT(Entregas[[#This Row],[dt_saida]],"AAAA")</f>
        <v>2025</v>
      </c>
      <c r="R81" t="str">
        <f>IFERROR(LEFT(Entregas[[#This Row],[ds_rota]],FIND("-",Entregas[[#This Row],[ds_rota]])-1),Entregas[[#This Row],[ds_rota]])</f>
        <v>VALE DOS SINOS</v>
      </c>
      <c r="S81" s="1" t="str">
        <f>IFERROR(IF(FIND("TRANSBORDO",Entregas[[#This Row],[Rota_fmt]])=1,"Transbordo","Entregas"), "Entregas")</f>
        <v>Entregas</v>
      </c>
    </row>
    <row r="82" spans="1:19" x14ac:dyDescent="0.25">
      <c r="A82">
        <v>10855701</v>
      </c>
      <c r="B82" t="s">
        <v>202</v>
      </c>
      <c r="C82" t="s">
        <v>154</v>
      </c>
      <c r="D82" t="s">
        <v>423</v>
      </c>
      <c r="E82" t="s">
        <v>424</v>
      </c>
      <c r="F82" t="s">
        <v>425</v>
      </c>
      <c r="G82" t="s">
        <v>55</v>
      </c>
      <c r="H82" t="s">
        <v>852</v>
      </c>
      <c r="I82">
        <v>300</v>
      </c>
      <c r="J82" t="s">
        <v>853</v>
      </c>
      <c r="K82" t="s">
        <v>156</v>
      </c>
      <c r="L82" t="s">
        <v>854</v>
      </c>
      <c r="M82">
        <v>1</v>
      </c>
      <c r="P82" t="str">
        <f>TEXT(Entregas[[#This Row],[dt_saida]],"MMMM")</f>
        <v>maio</v>
      </c>
      <c r="Q82" t="str">
        <f>TEXT(Entregas[[#This Row],[dt_saida]],"AAAA")</f>
        <v>2025</v>
      </c>
      <c r="R82" t="str">
        <f>IFERROR(LEFT(Entregas[[#This Row],[ds_rota]],FIND("-",Entregas[[#This Row],[ds_rota]])-1),Entregas[[#This Row],[ds_rota]])</f>
        <v>VALE DOS SINOS</v>
      </c>
      <c r="S82" s="1" t="str">
        <f>IFERROR(IF(FIND("TRANSBORDO",Entregas[[#This Row],[Rota_fmt]])=1,"Transbordo","Entregas"), "Entregas")</f>
        <v>Entregas</v>
      </c>
    </row>
    <row r="83" spans="1:19" x14ac:dyDescent="0.25">
      <c r="A83">
        <v>4936866</v>
      </c>
      <c r="B83" t="s">
        <v>462</v>
      </c>
      <c r="C83" t="s">
        <v>154</v>
      </c>
      <c r="D83" t="s">
        <v>423</v>
      </c>
      <c r="E83" t="s">
        <v>430</v>
      </c>
      <c r="F83" t="s">
        <v>425</v>
      </c>
      <c r="G83" t="s">
        <v>55</v>
      </c>
      <c r="I83">
        <v>300</v>
      </c>
      <c r="J83" t="s">
        <v>222</v>
      </c>
      <c r="K83" t="s">
        <v>156</v>
      </c>
      <c r="M83">
        <v>1</v>
      </c>
      <c r="P83" t="str">
        <f>TEXT(Entregas[[#This Row],[dt_saida]],"MMMM")</f>
        <v>janeiro</v>
      </c>
      <c r="Q83" t="str">
        <f>TEXT(Entregas[[#This Row],[dt_saida]],"AAAA")</f>
        <v>2025</v>
      </c>
      <c r="R83" t="str">
        <f>IFERROR(LEFT(Entregas[[#This Row],[ds_rota]],FIND("-",Entregas[[#This Row],[ds_rota]])-1),Entregas[[#This Row],[ds_rota]])</f>
        <v xml:space="preserve">REDES AJINOMOTO </v>
      </c>
      <c r="S83" s="1" t="str">
        <f>IFERROR(IF(FIND("TRANSBORDO",Entregas[[#This Row],[Rota_fmt]])=1,"Transbordo","Entregas"), "Entregas")</f>
        <v>Entregas</v>
      </c>
    </row>
    <row r="84" spans="1:19" x14ac:dyDescent="0.25">
      <c r="A84">
        <v>8341519</v>
      </c>
      <c r="B84" t="s">
        <v>462</v>
      </c>
      <c r="C84" t="s">
        <v>154</v>
      </c>
      <c r="D84" t="s">
        <v>423</v>
      </c>
      <c r="E84" t="s">
        <v>424</v>
      </c>
      <c r="F84" t="s">
        <v>425</v>
      </c>
      <c r="G84" t="s">
        <v>77</v>
      </c>
      <c r="I84">
        <v>300</v>
      </c>
      <c r="J84" t="s">
        <v>273</v>
      </c>
      <c r="K84" t="s">
        <v>156</v>
      </c>
      <c r="M84">
        <v>1</v>
      </c>
      <c r="P84" t="str">
        <f>TEXT(Entregas[[#This Row],[dt_saida]],"MMMM")</f>
        <v>março</v>
      </c>
      <c r="Q84" t="str">
        <f>TEXT(Entregas[[#This Row],[dt_saida]],"AAAA")</f>
        <v>2025</v>
      </c>
      <c r="R84" t="str">
        <f>IFERROR(LEFT(Entregas[[#This Row],[ds_rota]],FIND("-",Entregas[[#This Row],[ds_rota]])-1),Entregas[[#This Row],[ds_rota]])</f>
        <v xml:space="preserve">REDES AJINOMOTO </v>
      </c>
      <c r="S84" s="1" t="str">
        <f>IFERROR(IF(FIND("TRANSBORDO",Entregas[[#This Row],[Rota_fmt]])=1,"Transbordo","Entregas"), "Entregas")</f>
        <v>Entregas</v>
      </c>
    </row>
    <row r="85" spans="1:19" x14ac:dyDescent="0.25">
      <c r="A85">
        <v>8341534</v>
      </c>
      <c r="B85" t="s">
        <v>462</v>
      </c>
      <c r="C85" t="s">
        <v>154</v>
      </c>
      <c r="D85" t="s">
        <v>423</v>
      </c>
      <c r="E85" t="s">
        <v>424</v>
      </c>
      <c r="F85" t="s">
        <v>425</v>
      </c>
      <c r="G85" t="s">
        <v>77</v>
      </c>
      <c r="I85">
        <v>300</v>
      </c>
      <c r="J85" t="s">
        <v>273</v>
      </c>
      <c r="K85" t="s">
        <v>156</v>
      </c>
      <c r="M85">
        <v>1</v>
      </c>
      <c r="P85" t="str">
        <f>TEXT(Entregas[[#This Row],[dt_saida]],"MMMM")</f>
        <v>março</v>
      </c>
      <c r="Q85" t="str">
        <f>TEXT(Entregas[[#This Row],[dt_saida]],"AAAA")</f>
        <v>2025</v>
      </c>
      <c r="R85" t="str">
        <f>IFERROR(LEFT(Entregas[[#This Row],[ds_rota]],FIND("-",Entregas[[#This Row],[ds_rota]])-1),Entregas[[#This Row],[ds_rota]])</f>
        <v xml:space="preserve">REDES AJINOMOTO </v>
      </c>
      <c r="S85" s="1" t="str">
        <f>IFERROR(IF(FIND("TRANSBORDO",Entregas[[#This Row],[Rota_fmt]])=1,"Transbordo","Entregas"), "Entregas")</f>
        <v>Entregas</v>
      </c>
    </row>
    <row r="86" spans="1:19" x14ac:dyDescent="0.25">
      <c r="A86">
        <v>8639709</v>
      </c>
      <c r="B86" t="s">
        <v>211</v>
      </c>
      <c r="C86" t="s">
        <v>154</v>
      </c>
      <c r="D86" t="s">
        <v>423</v>
      </c>
      <c r="E86" t="s">
        <v>424</v>
      </c>
      <c r="F86" t="s">
        <v>425</v>
      </c>
      <c r="G86" t="s">
        <v>55</v>
      </c>
      <c r="H86" t="s">
        <v>466</v>
      </c>
      <c r="I86">
        <v>300</v>
      </c>
      <c r="J86" t="s">
        <v>318</v>
      </c>
      <c r="K86" t="s">
        <v>156</v>
      </c>
      <c r="M86">
        <v>1</v>
      </c>
      <c r="P86" t="str">
        <f>TEXT(Entregas[[#This Row],[dt_saida]],"MMMM")</f>
        <v>abril</v>
      </c>
      <c r="Q86" t="str">
        <f>TEXT(Entregas[[#This Row],[dt_saida]],"AAAA")</f>
        <v>2025</v>
      </c>
      <c r="R86" t="str">
        <f>IFERROR(LEFT(Entregas[[#This Row],[ds_rota]],FIND("-",Entregas[[#This Row],[ds_rota]])-1),Entregas[[#This Row],[ds_rota]])</f>
        <v>METROPOLITANA</v>
      </c>
      <c r="S86" s="1" t="str">
        <f>IFERROR(IF(FIND("TRANSBORDO",Entregas[[#This Row],[Rota_fmt]])=1,"Transbordo","Entregas"), "Entregas")</f>
        <v>Entregas</v>
      </c>
    </row>
    <row r="87" spans="1:19" x14ac:dyDescent="0.25">
      <c r="A87">
        <v>9410543</v>
      </c>
      <c r="B87" t="s">
        <v>187</v>
      </c>
      <c r="C87" t="s">
        <v>154</v>
      </c>
      <c r="D87" t="s">
        <v>423</v>
      </c>
      <c r="E87" t="s">
        <v>424</v>
      </c>
      <c r="F87" t="s">
        <v>425</v>
      </c>
      <c r="G87" t="s">
        <v>55</v>
      </c>
      <c r="H87" t="s">
        <v>459</v>
      </c>
      <c r="I87">
        <v>300</v>
      </c>
      <c r="J87" t="s">
        <v>349</v>
      </c>
      <c r="K87" t="s">
        <v>156</v>
      </c>
      <c r="L87" t="s">
        <v>360</v>
      </c>
      <c r="M87">
        <v>1</v>
      </c>
      <c r="N87">
        <v>5829.58</v>
      </c>
      <c r="P87" t="str">
        <f>TEXT(Entregas[[#This Row],[dt_saida]],"MMMM")</f>
        <v>abril</v>
      </c>
      <c r="Q87" t="str">
        <f>TEXT(Entregas[[#This Row],[dt_saida]],"AAAA")</f>
        <v>2025</v>
      </c>
      <c r="R87" t="str">
        <f>IFERROR(LEFT(Entregas[[#This Row],[ds_rota]],FIND("-",Entregas[[#This Row],[ds_rota]])-1),Entregas[[#This Row],[ds_rota]])</f>
        <v>VALE DOS SINOS</v>
      </c>
      <c r="S87" s="1" t="str">
        <f>IFERROR(IF(FIND("TRANSBORDO",Entregas[[#This Row],[Rota_fmt]])=1,"Transbordo","Entregas"), "Entregas")</f>
        <v>Entregas</v>
      </c>
    </row>
    <row r="88" spans="1:19" x14ac:dyDescent="0.25">
      <c r="A88">
        <v>9830039</v>
      </c>
      <c r="B88" t="s">
        <v>177</v>
      </c>
      <c r="C88" t="s">
        <v>154</v>
      </c>
      <c r="D88" t="s">
        <v>423</v>
      </c>
      <c r="E88" t="s">
        <v>424</v>
      </c>
      <c r="F88" t="s">
        <v>425</v>
      </c>
      <c r="G88" t="s">
        <v>55</v>
      </c>
      <c r="H88" t="s">
        <v>467</v>
      </c>
      <c r="I88">
        <v>300</v>
      </c>
      <c r="J88" t="s">
        <v>317</v>
      </c>
      <c r="K88" t="s">
        <v>156</v>
      </c>
      <c r="L88" t="s">
        <v>377</v>
      </c>
      <c r="M88">
        <v>1</v>
      </c>
      <c r="N88">
        <v>78406.61</v>
      </c>
      <c r="P88" t="str">
        <f>TEXT(Entregas[[#This Row],[dt_saida]],"MMMM")</f>
        <v>abril</v>
      </c>
      <c r="Q88" t="str">
        <f>TEXT(Entregas[[#This Row],[dt_saida]],"AAAA")</f>
        <v>2025</v>
      </c>
      <c r="R88" t="str">
        <f>IFERROR(LEFT(Entregas[[#This Row],[ds_rota]],FIND("-",Entregas[[#This Row],[ds_rota]])-1),Entregas[[#This Row],[ds_rota]])</f>
        <v>VALE DOS SINOS</v>
      </c>
      <c r="S88" s="1" t="str">
        <f>IFERROR(IF(FIND("TRANSBORDO",Entregas[[#This Row],[Rota_fmt]])=1,"Transbordo","Entregas"), "Entregas")</f>
        <v>Entregas</v>
      </c>
    </row>
    <row r="89" spans="1:19" x14ac:dyDescent="0.25">
      <c r="A89">
        <v>6984406</v>
      </c>
      <c r="B89" t="s">
        <v>176</v>
      </c>
      <c r="C89" t="s">
        <v>154</v>
      </c>
      <c r="D89" t="s">
        <v>423</v>
      </c>
      <c r="E89" t="s">
        <v>424</v>
      </c>
      <c r="F89" t="s">
        <v>88</v>
      </c>
      <c r="G89" t="s">
        <v>89</v>
      </c>
      <c r="H89" t="s">
        <v>468</v>
      </c>
      <c r="I89">
        <v>304.38</v>
      </c>
      <c r="J89" t="s">
        <v>243</v>
      </c>
      <c r="K89" t="s">
        <v>156</v>
      </c>
      <c r="L89" t="s">
        <v>288</v>
      </c>
      <c r="M89">
        <v>1</v>
      </c>
      <c r="N89">
        <v>18460.66</v>
      </c>
      <c r="P89" t="str">
        <f>TEXT(Entregas[[#This Row],[dt_saida]],"MMMM")</f>
        <v>fevereiro</v>
      </c>
      <c r="Q89" t="str">
        <f>TEXT(Entregas[[#This Row],[dt_saida]],"AAAA")</f>
        <v>2025</v>
      </c>
      <c r="R89" t="str">
        <f>IFERROR(LEFT(Entregas[[#This Row],[ds_rota]],FIND("-",Entregas[[#This Row],[ds_rota]])-1),Entregas[[#This Row],[ds_rota]])</f>
        <v>SAPIRANGA</v>
      </c>
      <c r="S89" s="1" t="str">
        <f>IFERROR(IF(FIND("TRANSBORDO",Entregas[[#This Row],[Rota_fmt]])=1,"Transbordo","Entregas"), "Entregas")</f>
        <v>Entregas</v>
      </c>
    </row>
    <row r="90" spans="1:19" x14ac:dyDescent="0.25">
      <c r="A90">
        <v>9715871</v>
      </c>
      <c r="B90" t="s">
        <v>192</v>
      </c>
      <c r="C90" t="s">
        <v>154</v>
      </c>
      <c r="D90" t="s">
        <v>423</v>
      </c>
      <c r="E90" t="s">
        <v>430</v>
      </c>
      <c r="F90" t="s">
        <v>425</v>
      </c>
      <c r="G90" t="s">
        <v>77</v>
      </c>
      <c r="H90" t="s">
        <v>443</v>
      </c>
      <c r="I90">
        <v>316.04000000000002</v>
      </c>
      <c r="J90" t="s">
        <v>346</v>
      </c>
      <c r="K90" t="s">
        <v>156</v>
      </c>
      <c r="L90" t="s">
        <v>373</v>
      </c>
      <c r="M90">
        <v>1</v>
      </c>
      <c r="N90">
        <v>25472</v>
      </c>
      <c r="P90" t="str">
        <f>TEXT(Entregas[[#This Row],[dt_saida]],"MMMM")</f>
        <v>abril</v>
      </c>
      <c r="Q90" t="str">
        <f>TEXT(Entregas[[#This Row],[dt_saida]],"AAAA")</f>
        <v>2025</v>
      </c>
      <c r="R90" t="str">
        <f>IFERROR(LEFT(Entregas[[#This Row],[ds_rota]],FIND("-",Entregas[[#This Row],[ds_rota]])-1),Entregas[[#This Row],[ds_rota]])</f>
        <v>GRAMADO IVOTI</v>
      </c>
      <c r="S90" s="1" t="str">
        <f>IFERROR(IF(FIND("TRANSBORDO",Entregas[[#This Row],[Rota_fmt]])=1,"Transbordo","Entregas"), "Entregas")</f>
        <v>Entregas</v>
      </c>
    </row>
    <row r="91" spans="1:19" x14ac:dyDescent="0.25">
      <c r="A91">
        <v>5641027</v>
      </c>
      <c r="B91" t="s">
        <v>186</v>
      </c>
      <c r="C91" t="s">
        <v>154</v>
      </c>
      <c r="D91" t="s">
        <v>423</v>
      </c>
      <c r="E91" t="s">
        <v>424</v>
      </c>
      <c r="F91" t="s">
        <v>425</v>
      </c>
      <c r="G91" t="s">
        <v>55</v>
      </c>
      <c r="H91" t="s">
        <v>464</v>
      </c>
      <c r="I91">
        <v>318</v>
      </c>
      <c r="J91" t="s">
        <v>237</v>
      </c>
      <c r="K91" t="s">
        <v>156</v>
      </c>
      <c r="L91" t="s">
        <v>256</v>
      </c>
      <c r="M91">
        <v>1</v>
      </c>
      <c r="N91">
        <v>1590</v>
      </c>
      <c r="P91" t="str">
        <f>TEXT(Entregas[[#This Row],[dt_saida]],"MMMM")</f>
        <v>fevereiro</v>
      </c>
      <c r="Q91" t="str">
        <f>TEXT(Entregas[[#This Row],[dt_saida]],"AAAA")</f>
        <v>2025</v>
      </c>
      <c r="R91" t="str">
        <f>IFERROR(LEFT(Entregas[[#This Row],[ds_rota]],FIND("-",Entregas[[#This Row],[ds_rota]])-1),Entregas[[#This Row],[ds_rota]])</f>
        <v>LAJEADO</v>
      </c>
      <c r="S91" s="1" t="str">
        <f>IFERROR(IF(FIND("TRANSBORDO",Entregas[[#This Row],[Rota_fmt]])=1,"Transbordo","Entregas"), "Entregas")</f>
        <v>Entregas</v>
      </c>
    </row>
    <row r="92" spans="1:19" x14ac:dyDescent="0.25">
      <c r="A92">
        <v>5644635</v>
      </c>
      <c r="B92" t="s">
        <v>183</v>
      </c>
      <c r="C92" t="s">
        <v>154</v>
      </c>
      <c r="D92" t="s">
        <v>423</v>
      </c>
      <c r="E92" t="s">
        <v>424</v>
      </c>
      <c r="F92" t="s">
        <v>425</v>
      </c>
      <c r="G92" t="s">
        <v>55</v>
      </c>
      <c r="I92">
        <v>318.11</v>
      </c>
      <c r="J92" t="s">
        <v>249</v>
      </c>
      <c r="K92" t="s">
        <v>156</v>
      </c>
      <c r="L92" t="s">
        <v>250</v>
      </c>
      <c r="M92">
        <v>1</v>
      </c>
      <c r="N92">
        <v>2009.76</v>
      </c>
      <c r="P92" t="str">
        <f>TEXT(Entregas[[#This Row],[dt_saida]],"MMMM")</f>
        <v>fevereiro</v>
      </c>
      <c r="Q92" t="str">
        <f>TEXT(Entregas[[#This Row],[dt_saida]],"AAAA")</f>
        <v>2025</v>
      </c>
      <c r="R92" t="str">
        <f>IFERROR(LEFT(Entregas[[#This Row],[ds_rota]],FIND("-",Entregas[[#This Row],[ds_rota]])-1),Entregas[[#This Row],[ds_rota]])</f>
        <v>METROPOLITANA</v>
      </c>
      <c r="S92" s="1" t="str">
        <f>IFERROR(IF(FIND("TRANSBORDO",Entregas[[#This Row],[Rota_fmt]])=1,"Transbordo","Entregas"), "Entregas")</f>
        <v>Entregas</v>
      </c>
    </row>
    <row r="93" spans="1:19" x14ac:dyDescent="0.25">
      <c r="A93">
        <v>11669564</v>
      </c>
      <c r="B93" t="s">
        <v>183</v>
      </c>
      <c r="C93" t="s">
        <v>154</v>
      </c>
      <c r="D93" t="s">
        <v>423</v>
      </c>
      <c r="E93" t="s">
        <v>424</v>
      </c>
      <c r="F93" t="s">
        <v>425</v>
      </c>
      <c r="G93" t="s">
        <v>55</v>
      </c>
      <c r="H93" t="s">
        <v>839</v>
      </c>
      <c r="I93">
        <v>318.44</v>
      </c>
      <c r="J93" t="s">
        <v>840</v>
      </c>
      <c r="K93" t="s">
        <v>156</v>
      </c>
      <c r="L93" t="s">
        <v>841</v>
      </c>
      <c r="M93">
        <v>1</v>
      </c>
      <c r="N93">
        <v>18556.14</v>
      </c>
      <c r="P93" t="str">
        <f>TEXT(Entregas[[#This Row],[dt_saida]],"MMMM")</f>
        <v>junho</v>
      </c>
      <c r="Q93" t="str">
        <f>TEXT(Entregas[[#This Row],[dt_saida]],"AAAA")</f>
        <v>2025</v>
      </c>
      <c r="R93" t="str">
        <f>IFERROR(LEFT(Entregas[[#This Row],[ds_rota]],FIND("-",Entregas[[#This Row],[ds_rota]])-1),Entregas[[#This Row],[ds_rota]])</f>
        <v>METROPOLITANA</v>
      </c>
      <c r="S93" s="1" t="str">
        <f>IFERROR(IF(FIND("TRANSBORDO",Entregas[[#This Row],[Rota_fmt]])=1,"Transbordo","Entregas"), "Entregas")</f>
        <v>Entregas</v>
      </c>
    </row>
    <row r="94" spans="1:19" x14ac:dyDescent="0.25">
      <c r="A94">
        <v>10904155</v>
      </c>
      <c r="B94" t="s">
        <v>197</v>
      </c>
      <c r="C94" t="s">
        <v>154</v>
      </c>
      <c r="D94" t="s">
        <v>423</v>
      </c>
      <c r="E94" t="s">
        <v>424</v>
      </c>
      <c r="F94" t="s">
        <v>425</v>
      </c>
      <c r="G94" t="s">
        <v>55</v>
      </c>
      <c r="H94" t="s">
        <v>787</v>
      </c>
      <c r="I94">
        <v>319</v>
      </c>
      <c r="J94" t="s">
        <v>788</v>
      </c>
      <c r="K94" t="s">
        <v>156</v>
      </c>
      <c r="L94" t="s">
        <v>809</v>
      </c>
      <c r="M94">
        <v>1</v>
      </c>
      <c r="N94">
        <v>5100.32</v>
      </c>
      <c r="P94" t="str">
        <f>TEXT(Entregas[[#This Row],[dt_saida]],"MMMM")</f>
        <v>maio</v>
      </c>
      <c r="Q94" t="str">
        <f>TEXT(Entregas[[#This Row],[dt_saida]],"AAAA")</f>
        <v>2025</v>
      </c>
      <c r="R94" t="str">
        <f>IFERROR(LEFT(Entregas[[#This Row],[ds_rota]],FIND("-",Entregas[[#This Row],[ds_rota]])-1),Entregas[[#This Row],[ds_rota]])</f>
        <v>VENANCIO</v>
      </c>
      <c r="S94" s="1" t="str">
        <f>IFERROR(IF(FIND("TRANSBORDO",Entregas[[#This Row],[Rota_fmt]])=1,"Transbordo","Entregas"), "Entregas")</f>
        <v>Entregas</v>
      </c>
    </row>
    <row r="95" spans="1:19" x14ac:dyDescent="0.25">
      <c r="A95">
        <v>10443650</v>
      </c>
      <c r="B95" t="s">
        <v>211</v>
      </c>
      <c r="C95" t="s">
        <v>154</v>
      </c>
      <c r="D95" t="s">
        <v>423</v>
      </c>
      <c r="E95" t="s">
        <v>424</v>
      </c>
      <c r="F95" t="s">
        <v>425</v>
      </c>
      <c r="G95" t="s">
        <v>55</v>
      </c>
      <c r="H95" t="s">
        <v>469</v>
      </c>
      <c r="I95">
        <v>319.36</v>
      </c>
      <c r="J95" t="s">
        <v>380</v>
      </c>
      <c r="K95" t="s">
        <v>156</v>
      </c>
      <c r="L95" t="s">
        <v>391</v>
      </c>
      <c r="M95">
        <v>4</v>
      </c>
      <c r="N95">
        <v>9948.8700000000008</v>
      </c>
      <c r="P95" t="str">
        <f>TEXT(Entregas[[#This Row],[dt_saida]],"MMMM")</f>
        <v>maio</v>
      </c>
      <c r="Q95" t="str">
        <f>TEXT(Entregas[[#This Row],[dt_saida]],"AAAA")</f>
        <v>2025</v>
      </c>
      <c r="R95" t="str">
        <f>IFERROR(LEFT(Entregas[[#This Row],[ds_rota]],FIND("-",Entregas[[#This Row],[ds_rota]])-1),Entregas[[#This Row],[ds_rota]])</f>
        <v>METROPOLITANA</v>
      </c>
      <c r="S95" s="1" t="str">
        <f>IFERROR(IF(FIND("TRANSBORDO",Entregas[[#This Row],[Rota_fmt]])=1,"Transbordo","Entregas"), "Entregas")</f>
        <v>Entregas</v>
      </c>
    </row>
    <row r="96" spans="1:19" x14ac:dyDescent="0.25">
      <c r="A96">
        <v>7037340</v>
      </c>
      <c r="B96" t="s">
        <v>187</v>
      </c>
      <c r="C96" t="s">
        <v>154</v>
      </c>
      <c r="D96" t="s">
        <v>423</v>
      </c>
      <c r="E96" t="s">
        <v>424</v>
      </c>
      <c r="F96" t="s">
        <v>425</v>
      </c>
      <c r="G96" t="s">
        <v>55</v>
      </c>
      <c r="H96" t="s">
        <v>470</v>
      </c>
      <c r="I96">
        <v>325.60000000000002</v>
      </c>
      <c r="J96" t="s">
        <v>294</v>
      </c>
      <c r="K96" t="s">
        <v>156</v>
      </c>
      <c r="L96" t="s">
        <v>295</v>
      </c>
      <c r="M96">
        <v>1</v>
      </c>
      <c r="N96">
        <v>23263.8</v>
      </c>
      <c r="P96" t="str">
        <f>TEXT(Entregas[[#This Row],[dt_saida]],"MMMM")</f>
        <v>março</v>
      </c>
      <c r="Q96" t="str">
        <f>TEXT(Entregas[[#This Row],[dt_saida]],"AAAA")</f>
        <v>2025</v>
      </c>
      <c r="R96" t="str">
        <f>IFERROR(LEFT(Entregas[[#This Row],[ds_rota]],FIND("-",Entregas[[#This Row],[ds_rota]])-1),Entregas[[#This Row],[ds_rota]])</f>
        <v>VALE DOS SINOS</v>
      </c>
      <c r="S96" s="1" t="str">
        <f>IFERROR(IF(FIND("TRANSBORDO",Entregas[[#This Row],[Rota_fmt]])=1,"Transbordo","Entregas"), "Entregas")</f>
        <v>Entregas</v>
      </c>
    </row>
    <row r="97" spans="1:19" x14ac:dyDescent="0.25">
      <c r="A97">
        <v>5328866</v>
      </c>
      <c r="B97" t="s">
        <v>163</v>
      </c>
      <c r="C97" t="s">
        <v>154</v>
      </c>
      <c r="D97" t="s">
        <v>423</v>
      </c>
      <c r="E97" t="s">
        <v>430</v>
      </c>
      <c r="F97" t="s">
        <v>425</v>
      </c>
      <c r="G97" t="s">
        <v>55</v>
      </c>
      <c r="H97" t="s">
        <v>446</v>
      </c>
      <c r="I97">
        <v>333.32</v>
      </c>
      <c r="J97" t="s">
        <v>229</v>
      </c>
      <c r="K97" t="s">
        <v>156</v>
      </c>
      <c r="L97" t="s">
        <v>236</v>
      </c>
      <c r="M97">
        <v>1</v>
      </c>
      <c r="N97">
        <v>11169.4</v>
      </c>
      <c r="P97" t="str">
        <f>TEXT(Entregas[[#This Row],[dt_saida]],"MMMM")</f>
        <v>janeiro</v>
      </c>
      <c r="Q97" t="str">
        <f>TEXT(Entregas[[#This Row],[dt_saida]],"AAAA")</f>
        <v>2025</v>
      </c>
      <c r="R97" t="str">
        <f>IFERROR(LEFT(Entregas[[#This Row],[ds_rota]],FIND("-",Entregas[[#This Row],[ds_rota]])-1),Entregas[[#This Row],[ds_rota]])</f>
        <v>LITORAL</v>
      </c>
      <c r="S97" s="1" t="str">
        <f>IFERROR(IF(FIND("TRANSBORDO",Entregas[[#This Row],[Rota_fmt]])=1,"Transbordo","Entregas"), "Entregas")</f>
        <v>Entregas</v>
      </c>
    </row>
    <row r="98" spans="1:19" x14ac:dyDescent="0.25">
      <c r="A98">
        <v>7047867</v>
      </c>
      <c r="B98" t="s">
        <v>194</v>
      </c>
      <c r="C98" t="s">
        <v>154</v>
      </c>
      <c r="D98" t="s">
        <v>423</v>
      </c>
      <c r="E98" t="s">
        <v>424</v>
      </c>
      <c r="F98" t="s">
        <v>425</v>
      </c>
      <c r="G98" t="s">
        <v>55</v>
      </c>
      <c r="H98" t="s">
        <v>436</v>
      </c>
      <c r="I98">
        <v>336.78</v>
      </c>
      <c r="J98" t="s">
        <v>269</v>
      </c>
      <c r="K98" t="s">
        <v>156</v>
      </c>
      <c r="L98" t="s">
        <v>301</v>
      </c>
      <c r="M98">
        <v>1</v>
      </c>
      <c r="N98">
        <v>21734.45</v>
      </c>
      <c r="P98" t="str">
        <f>TEXT(Entregas[[#This Row],[dt_saida]],"MMMM")</f>
        <v>março</v>
      </c>
      <c r="Q98" t="str">
        <f>TEXT(Entregas[[#This Row],[dt_saida]],"AAAA")</f>
        <v>2025</v>
      </c>
      <c r="R98" t="str">
        <f>IFERROR(LEFT(Entregas[[#This Row],[ds_rota]],FIND("-",Entregas[[#This Row],[ds_rota]])-1),Entregas[[#This Row],[ds_rota]])</f>
        <v>GRAMADO IVOTI</v>
      </c>
      <c r="S98" s="1" t="str">
        <f>IFERROR(IF(FIND("TRANSBORDO",Entregas[[#This Row],[Rota_fmt]])=1,"Transbordo","Entregas"), "Entregas")</f>
        <v>Entregas</v>
      </c>
    </row>
    <row r="99" spans="1:19" x14ac:dyDescent="0.25">
      <c r="A99">
        <v>5661404</v>
      </c>
      <c r="B99" t="s">
        <v>166</v>
      </c>
      <c r="C99" t="s">
        <v>154</v>
      </c>
      <c r="D99" t="s">
        <v>423</v>
      </c>
      <c r="E99" t="s">
        <v>424</v>
      </c>
      <c r="F99" t="s">
        <v>425</v>
      </c>
      <c r="G99" t="s">
        <v>55</v>
      </c>
      <c r="H99" t="s">
        <v>450</v>
      </c>
      <c r="I99">
        <v>344.03</v>
      </c>
      <c r="J99" t="s">
        <v>234</v>
      </c>
      <c r="K99" t="s">
        <v>156</v>
      </c>
      <c r="L99" t="s">
        <v>257</v>
      </c>
      <c r="M99">
        <v>1</v>
      </c>
      <c r="N99">
        <v>9120</v>
      </c>
      <c r="P99" t="str">
        <f>TEXT(Entregas[[#This Row],[dt_saida]],"MMMM")</f>
        <v>fevereiro</v>
      </c>
      <c r="Q99" t="str">
        <f>TEXT(Entregas[[#This Row],[dt_saida]],"AAAA")</f>
        <v>2025</v>
      </c>
      <c r="R99" t="str">
        <f>IFERROR(LEFT(Entregas[[#This Row],[ds_rota]],FIND("-",Entregas[[#This Row],[ds_rota]])-1),Entregas[[#This Row],[ds_rota]])</f>
        <v>CACHOEIRA</v>
      </c>
      <c r="S99" s="1" t="str">
        <f>IFERROR(IF(FIND("TRANSBORDO",Entregas[[#This Row],[Rota_fmt]])=1,"Transbordo","Entregas"), "Entregas")</f>
        <v>Entregas</v>
      </c>
    </row>
    <row r="100" spans="1:19" x14ac:dyDescent="0.25">
      <c r="A100">
        <v>4921178</v>
      </c>
      <c r="B100" t="s">
        <v>170</v>
      </c>
      <c r="C100" t="s">
        <v>154</v>
      </c>
      <c r="D100" t="s">
        <v>423</v>
      </c>
      <c r="E100" t="s">
        <v>430</v>
      </c>
      <c r="F100" t="s">
        <v>425</v>
      </c>
      <c r="G100" t="s">
        <v>55</v>
      </c>
      <c r="H100" t="s">
        <v>471</v>
      </c>
      <c r="I100">
        <v>344.14</v>
      </c>
      <c r="J100" t="s">
        <v>214</v>
      </c>
      <c r="K100" t="s">
        <v>156</v>
      </c>
      <c r="L100" t="s">
        <v>224</v>
      </c>
      <c r="M100">
        <v>1</v>
      </c>
      <c r="N100">
        <v>1720.7</v>
      </c>
      <c r="P100" t="str">
        <f>TEXT(Entregas[[#This Row],[dt_saida]],"MMMM")</f>
        <v>janeiro</v>
      </c>
      <c r="Q100" t="str">
        <f>TEXT(Entregas[[#This Row],[dt_saida]],"AAAA")</f>
        <v>2025</v>
      </c>
      <c r="R100" t="str">
        <f>IFERROR(LEFT(Entregas[[#This Row],[ds_rota]],FIND("-",Entregas[[#This Row],[ds_rota]])-1),Entregas[[#This Row],[ds_rota]])</f>
        <v>SANTA CRUZ</v>
      </c>
      <c r="S100" s="1" t="str">
        <f>IFERROR(IF(FIND("TRANSBORDO",Entregas[[#This Row],[Rota_fmt]])=1,"Transbordo","Entregas"), "Entregas")</f>
        <v>Entregas</v>
      </c>
    </row>
    <row r="101" spans="1:19" x14ac:dyDescent="0.25">
      <c r="A101">
        <v>9829913</v>
      </c>
      <c r="B101" t="s">
        <v>174</v>
      </c>
      <c r="C101" t="s">
        <v>154</v>
      </c>
      <c r="D101" t="s">
        <v>423</v>
      </c>
      <c r="E101" t="s">
        <v>424</v>
      </c>
      <c r="F101" t="s">
        <v>425</v>
      </c>
      <c r="G101" t="s">
        <v>55</v>
      </c>
      <c r="H101" t="s">
        <v>467</v>
      </c>
      <c r="I101">
        <v>344.96</v>
      </c>
      <c r="J101" t="s">
        <v>361</v>
      </c>
      <c r="K101" t="s">
        <v>156</v>
      </c>
      <c r="L101" t="s">
        <v>376</v>
      </c>
      <c r="M101">
        <v>8</v>
      </c>
      <c r="N101">
        <v>14085.6</v>
      </c>
      <c r="P101" t="str">
        <f>TEXT(Entregas[[#This Row],[dt_saida]],"MMMM")</f>
        <v>abril</v>
      </c>
      <c r="Q101" t="str">
        <f>TEXT(Entregas[[#This Row],[dt_saida]],"AAAA")</f>
        <v>2025</v>
      </c>
      <c r="R101" t="str">
        <f>IFERROR(LEFT(Entregas[[#This Row],[ds_rota]],FIND("-",Entregas[[#This Row],[ds_rota]])-1),Entregas[[#This Row],[ds_rota]])</f>
        <v>METROPOLITANA</v>
      </c>
      <c r="S101" s="1" t="str">
        <f>IFERROR(IF(FIND("TRANSBORDO",Entregas[[#This Row],[Rota_fmt]])=1,"Transbordo","Entregas"), "Entregas")</f>
        <v>Entregas</v>
      </c>
    </row>
    <row r="102" spans="1:19" x14ac:dyDescent="0.25">
      <c r="A102">
        <v>5164959</v>
      </c>
      <c r="B102" t="s">
        <v>186</v>
      </c>
      <c r="C102" t="s">
        <v>154</v>
      </c>
      <c r="D102" t="s">
        <v>423</v>
      </c>
      <c r="E102" t="s">
        <v>430</v>
      </c>
      <c r="F102" t="s">
        <v>425</v>
      </c>
      <c r="G102" t="s">
        <v>55</v>
      </c>
      <c r="H102" t="s">
        <v>441</v>
      </c>
      <c r="I102">
        <v>347.8</v>
      </c>
      <c r="J102" t="s">
        <v>215</v>
      </c>
      <c r="K102" t="s">
        <v>156</v>
      </c>
      <c r="L102" t="s">
        <v>227</v>
      </c>
      <c r="M102">
        <v>1</v>
      </c>
      <c r="N102">
        <v>21738.880000000001</v>
      </c>
      <c r="P102" t="str">
        <f>TEXT(Entregas[[#This Row],[dt_saida]],"MMMM")</f>
        <v>janeiro</v>
      </c>
      <c r="Q102" t="str">
        <f>TEXT(Entregas[[#This Row],[dt_saida]],"AAAA")</f>
        <v>2025</v>
      </c>
      <c r="R102" t="str">
        <f>IFERROR(LEFT(Entregas[[#This Row],[ds_rota]],FIND("-",Entregas[[#This Row],[ds_rota]])-1),Entregas[[#This Row],[ds_rota]])</f>
        <v>LAJEADO</v>
      </c>
      <c r="S102" s="1" t="str">
        <f>IFERROR(IF(FIND("TRANSBORDO",Entregas[[#This Row],[Rota_fmt]])=1,"Transbordo","Entregas"), "Entregas")</f>
        <v>Entregas</v>
      </c>
    </row>
    <row r="103" spans="1:19" x14ac:dyDescent="0.25">
      <c r="A103">
        <v>5658029</v>
      </c>
      <c r="B103" t="s">
        <v>168</v>
      </c>
      <c r="C103" t="s">
        <v>154</v>
      </c>
      <c r="D103" t="s">
        <v>423</v>
      </c>
      <c r="E103" t="s">
        <v>424</v>
      </c>
      <c r="F103" t="s">
        <v>425</v>
      </c>
      <c r="G103" t="s">
        <v>55</v>
      </c>
      <c r="H103" t="s">
        <v>426</v>
      </c>
      <c r="I103">
        <v>348.54</v>
      </c>
      <c r="J103" t="s">
        <v>209</v>
      </c>
      <c r="K103" t="s">
        <v>156</v>
      </c>
      <c r="L103" t="s">
        <v>210</v>
      </c>
      <c r="M103">
        <v>2</v>
      </c>
      <c r="N103">
        <v>18314.87</v>
      </c>
      <c r="P103" t="str">
        <f>TEXT(Entregas[[#This Row],[dt_saida]],"MMMM")</f>
        <v>fevereiro</v>
      </c>
      <c r="Q103" t="str">
        <f>TEXT(Entregas[[#This Row],[dt_saida]],"AAAA")</f>
        <v>2025</v>
      </c>
      <c r="R103" t="str">
        <f>IFERROR(LEFT(Entregas[[#This Row],[ds_rota]],FIND("-",Entregas[[#This Row],[ds_rota]])-1),Entregas[[#This Row],[ds_rota]])</f>
        <v>GUAIBA</v>
      </c>
      <c r="S103" s="1" t="str">
        <f>IFERROR(IF(FIND("TRANSBORDO",Entregas[[#This Row],[Rota_fmt]])=1,"Transbordo","Entregas"), "Entregas")</f>
        <v>Entregas</v>
      </c>
    </row>
    <row r="104" spans="1:19" x14ac:dyDescent="0.25">
      <c r="A104">
        <v>6731159</v>
      </c>
      <c r="B104" t="s">
        <v>190</v>
      </c>
      <c r="C104" t="s">
        <v>154</v>
      </c>
      <c r="D104" t="s">
        <v>423</v>
      </c>
      <c r="E104" t="s">
        <v>439</v>
      </c>
      <c r="F104" t="s">
        <v>425</v>
      </c>
      <c r="G104" t="s">
        <v>55</v>
      </c>
      <c r="H104" t="s">
        <v>472</v>
      </c>
      <c r="I104">
        <v>350.58</v>
      </c>
      <c r="J104" t="s">
        <v>270</v>
      </c>
      <c r="K104" t="s">
        <v>156</v>
      </c>
      <c r="L104" t="s">
        <v>279</v>
      </c>
      <c r="M104">
        <v>1</v>
      </c>
      <c r="N104">
        <v>5603.75</v>
      </c>
      <c r="P104" t="str">
        <f>TEXT(Entregas[[#This Row],[dt_saida]],"MMMM")</f>
        <v>março</v>
      </c>
      <c r="Q104" t="str">
        <f>TEXT(Entregas[[#This Row],[dt_saida]],"AAAA")</f>
        <v>2025</v>
      </c>
      <c r="R104" t="str">
        <f>IFERROR(LEFT(Entregas[[#This Row],[ds_rota]],FIND("-",Entregas[[#This Row],[ds_rota]])-1),Entregas[[#This Row],[ds_rota]])</f>
        <v>SAPIRANGA</v>
      </c>
      <c r="S104" s="1" t="str">
        <f>IFERROR(IF(FIND("TRANSBORDO",Entregas[[#This Row],[Rota_fmt]])=1,"Transbordo","Entregas"), "Entregas")</f>
        <v>Entregas</v>
      </c>
    </row>
    <row r="105" spans="1:19" x14ac:dyDescent="0.25">
      <c r="A105">
        <v>9780655</v>
      </c>
      <c r="B105" t="s">
        <v>174</v>
      </c>
      <c r="C105" t="s">
        <v>154</v>
      </c>
      <c r="D105" t="s">
        <v>423</v>
      </c>
      <c r="E105" t="s">
        <v>424</v>
      </c>
      <c r="F105" t="s">
        <v>425</v>
      </c>
      <c r="G105" t="s">
        <v>55</v>
      </c>
      <c r="H105" t="s">
        <v>473</v>
      </c>
      <c r="I105">
        <v>351.2</v>
      </c>
      <c r="J105" t="s">
        <v>299</v>
      </c>
      <c r="K105" t="s">
        <v>156</v>
      </c>
      <c r="L105" t="s">
        <v>378</v>
      </c>
      <c r="M105">
        <v>6</v>
      </c>
      <c r="N105">
        <v>23358.34</v>
      </c>
      <c r="P105" t="str">
        <f>TEXT(Entregas[[#This Row],[dt_saida]],"MMMM")</f>
        <v>abril</v>
      </c>
      <c r="Q105" t="str">
        <f>TEXT(Entregas[[#This Row],[dt_saida]],"AAAA")</f>
        <v>2025</v>
      </c>
      <c r="R105" t="str">
        <f>IFERROR(LEFT(Entregas[[#This Row],[ds_rota]],FIND("-",Entregas[[#This Row],[ds_rota]])-1),Entregas[[#This Row],[ds_rota]])</f>
        <v>METROPOLITANA</v>
      </c>
      <c r="S105" s="1" t="str">
        <f>IFERROR(IF(FIND("TRANSBORDO",Entregas[[#This Row],[Rota_fmt]])=1,"Transbordo","Entregas"), "Entregas")</f>
        <v>Entregas</v>
      </c>
    </row>
    <row r="106" spans="1:19" x14ac:dyDescent="0.25">
      <c r="A106">
        <v>9477036</v>
      </c>
      <c r="B106" t="s">
        <v>168</v>
      </c>
      <c r="C106" t="s">
        <v>154</v>
      </c>
      <c r="D106" t="s">
        <v>423</v>
      </c>
      <c r="E106" t="s">
        <v>430</v>
      </c>
      <c r="F106" t="s">
        <v>425</v>
      </c>
      <c r="G106" t="s">
        <v>77</v>
      </c>
      <c r="I106">
        <v>355.57</v>
      </c>
      <c r="J106" t="s">
        <v>346</v>
      </c>
      <c r="K106" t="s">
        <v>156</v>
      </c>
      <c r="L106" t="s">
        <v>367</v>
      </c>
      <c r="M106">
        <v>2</v>
      </c>
      <c r="N106">
        <v>1981.45</v>
      </c>
      <c r="P106" t="str">
        <f>TEXT(Entregas[[#This Row],[dt_saida]],"MMMM")</f>
        <v>abril</v>
      </c>
      <c r="Q106" t="str">
        <f>TEXT(Entregas[[#This Row],[dt_saida]],"AAAA")</f>
        <v>2025</v>
      </c>
      <c r="R106" t="str">
        <f>IFERROR(LEFT(Entregas[[#This Row],[ds_rota]],FIND("-",Entregas[[#This Row],[ds_rota]])-1),Entregas[[#This Row],[ds_rota]])</f>
        <v>GUAIBA</v>
      </c>
      <c r="S106" s="1" t="str">
        <f>IFERROR(IF(FIND("TRANSBORDO",Entregas[[#This Row],[Rota_fmt]])=1,"Transbordo","Entregas"), "Entregas")</f>
        <v>Entregas</v>
      </c>
    </row>
    <row r="107" spans="1:19" x14ac:dyDescent="0.25">
      <c r="A107">
        <v>10544906</v>
      </c>
      <c r="B107" t="s">
        <v>187</v>
      </c>
      <c r="C107" t="s">
        <v>154</v>
      </c>
      <c r="D107" t="s">
        <v>423</v>
      </c>
      <c r="E107" t="s">
        <v>424</v>
      </c>
      <c r="F107" t="s">
        <v>425</v>
      </c>
      <c r="G107" t="s">
        <v>55</v>
      </c>
      <c r="H107" t="s">
        <v>843</v>
      </c>
      <c r="I107">
        <v>356.2</v>
      </c>
      <c r="J107" t="s">
        <v>855</v>
      </c>
      <c r="K107" t="s">
        <v>156</v>
      </c>
      <c r="L107" t="s">
        <v>856</v>
      </c>
      <c r="M107">
        <v>9</v>
      </c>
      <c r="N107">
        <v>37754.21</v>
      </c>
      <c r="P107" t="str">
        <f>TEXT(Entregas[[#This Row],[dt_saida]],"MMMM")</f>
        <v>maio</v>
      </c>
      <c r="Q107" t="str">
        <f>TEXT(Entregas[[#This Row],[dt_saida]],"AAAA")</f>
        <v>2025</v>
      </c>
      <c r="R107" t="str">
        <f>IFERROR(LEFT(Entregas[[#This Row],[ds_rota]],FIND("-",Entregas[[#This Row],[ds_rota]])-1),Entregas[[#This Row],[ds_rota]])</f>
        <v>VALE DOS SINOS</v>
      </c>
      <c r="S107" s="1" t="str">
        <f>IFERROR(IF(FIND("TRANSBORDO",Entregas[[#This Row],[Rota_fmt]])=1,"Transbordo","Entregas"), "Entregas")</f>
        <v>Entregas</v>
      </c>
    </row>
    <row r="108" spans="1:19" x14ac:dyDescent="0.25">
      <c r="A108">
        <v>8504009</v>
      </c>
      <c r="B108" t="s">
        <v>168</v>
      </c>
      <c r="C108" t="s">
        <v>154</v>
      </c>
      <c r="D108" t="s">
        <v>423</v>
      </c>
      <c r="E108" t="s">
        <v>424</v>
      </c>
      <c r="F108" t="s">
        <v>425</v>
      </c>
      <c r="G108" t="s">
        <v>55</v>
      </c>
      <c r="H108" t="s">
        <v>442</v>
      </c>
      <c r="I108">
        <v>358.69</v>
      </c>
      <c r="J108" t="s">
        <v>280</v>
      </c>
      <c r="K108" t="s">
        <v>156</v>
      </c>
      <c r="L108" t="s">
        <v>344</v>
      </c>
      <c r="M108">
        <v>3</v>
      </c>
      <c r="N108">
        <v>49820.22</v>
      </c>
      <c r="P108" t="str">
        <f>TEXT(Entregas[[#This Row],[dt_saida]],"MMMM")</f>
        <v>abril</v>
      </c>
      <c r="Q108" t="str">
        <f>TEXT(Entregas[[#This Row],[dt_saida]],"AAAA")</f>
        <v>2025</v>
      </c>
      <c r="R108" t="str">
        <f>IFERROR(LEFT(Entregas[[#This Row],[ds_rota]],FIND("-",Entregas[[#This Row],[ds_rota]])-1),Entregas[[#This Row],[ds_rota]])</f>
        <v>GUAIBA</v>
      </c>
      <c r="S108" s="1" t="str">
        <f>IFERROR(IF(FIND("TRANSBORDO",Entregas[[#This Row],[Rota_fmt]])=1,"Transbordo","Entregas"), "Entregas")</f>
        <v>Entregas</v>
      </c>
    </row>
    <row r="109" spans="1:19" x14ac:dyDescent="0.25">
      <c r="A109">
        <v>4185630</v>
      </c>
      <c r="B109" t="s">
        <v>192</v>
      </c>
      <c r="C109" t="s">
        <v>154</v>
      </c>
      <c r="D109" t="s">
        <v>423</v>
      </c>
      <c r="E109" t="s">
        <v>430</v>
      </c>
      <c r="F109" t="s">
        <v>425</v>
      </c>
      <c r="G109" t="s">
        <v>55</v>
      </c>
      <c r="I109">
        <v>361.19</v>
      </c>
      <c r="J109" t="s">
        <v>178</v>
      </c>
      <c r="K109" t="s">
        <v>156</v>
      </c>
      <c r="L109" t="s">
        <v>193</v>
      </c>
      <c r="M109">
        <v>1</v>
      </c>
      <c r="N109">
        <v>3708.81</v>
      </c>
      <c r="P109" t="str">
        <f>TEXT(Entregas[[#This Row],[dt_saida]],"MMMM")</f>
        <v>janeiro</v>
      </c>
      <c r="Q109" t="str">
        <f>TEXT(Entregas[[#This Row],[dt_saida]],"AAAA")</f>
        <v>2025</v>
      </c>
      <c r="R109" t="str">
        <f>IFERROR(LEFT(Entregas[[#This Row],[ds_rota]],FIND("-",Entregas[[#This Row],[ds_rota]])-1),Entregas[[#This Row],[ds_rota]])</f>
        <v>GRAMADO IVOTI</v>
      </c>
      <c r="S109" s="1" t="str">
        <f>IFERROR(IF(FIND("TRANSBORDO",Entregas[[#This Row],[Rota_fmt]])=1,"Transbordo","Entregas"), "Entregas")</f>
        <v>Entregas</v>
      </c>
    </row>
    <row r="110" spans="1:19" x14ac:dyDescent="0.25">
      <c r="A110">
        <v>6984365</v>
      </c>
      <c r="B110" t="s">
        <v>190</v>
      </c>
      <c r="C110" t="s">
        <v>154</v>
      </c>
      <c r="D110" t="s">
        <v>423</v>
      </c>
      <c r="E110" t="s">
        <v>424</v>
      </c>
      <c r="F110" t="s">
        <v>88</v>
      </c>
      <c r="G110" t="s">
        <v>89</v>
      </c>
      <c r="H110" t="s">
        <v>468</v>
      </c>
      <c r="I110">
        <v>366.79</v>
      </c>
      <c r="J110" t="s">
        <v>243</v>
      </c>
      <c r="K110" t="s">
        <v>156</v>
      </c>
      <c r="L110" t="s">
        <v>281</v>
      </c>
      <c r="M110">
        <v>8</v>
      </c>
      <c r="N110">
        <v>21853.83</v>
      </c>
      <c r="P110" t="str">
        <f>TEXT(Entregas[[#This Row],[dt_saida]],"MMMM")</f>
        <v>fevereiro</v>
      </c>
      <c r="Q110" t="str">
        <f>TEXT(Entregas[[#This Row],[dt_saida]],"AAAA")</f>
        <v>2025</v>
      </c>
      <c r="R110" t="str">
        <f>IFERROR(LEFT(Entregas[[#This Row],[ds_rota]],FIND("-",Entregas[[#This Row],[ds_rota]])-1),Entregas[[#This Row],[ds_rota]])</f>
        <v>SAPIRANGA</v>
      </c>
      <c r="S110" s="1" t="str">
        <f>IFERROR(IF(FIND("TRANSBORDO",Entregas[[#This Row],[Rota_fmt]])=1,"Transbordo","Entregas"), "Entregas")</f>
        <v>Entregas</v>
      </c>
    </row>
    <row r="111" spans="1:19" x14ac:dyDescent="0.25">
      <c r="A111">
        <v>10490881</v>
      </c>
      <c r="B111" t="s">
        <v>177</v>
      </c>
      <c r="C111" t="s">
        <v>154</v>
      </c>
      <c r="D111" t="s">
        <v>423</v>
      </c>
      <c r="E111" t="s">
        <v>424</v>
      </c>
      <c r="F111" t="s">
        <v>425</v>
      </c>
      <c r="G111" t="s">
        <v>55</v>
      </c>
      <c r="H111" t="s">
        <v>843</v>
      </c>
      <c r="I111">
        <v>367.44</v>
      </c>
      <c r="J111" t="s">
        <v>844</v>
      </c>
      <c r="K111" t="s">
        <v>156</v>
      </c>
      <c r="L111" t="s">
        <v>857</v>
      </c>
      <c r="M111">
        <v>13</v>
      </c>
      <c r="N111">
        <v>14565.93</v>
      </c>
      <c r="P111" t="str">
        <f>TEXT(Entregas[[#This Row],[dt_saida]],"MMMM")</f>
        <v>maio</v>
      </c>
      <c r="Q111" t="str">
        <f>TEXT(Entregas[[#This Row],[dt_saida]],"AAAA")</f>
        <v>2025</v>
      </c>
      <c r="R111" t="str">
        <f>IFERROR(LEFT(Entregas[[#This Row],[ds_rota]],FIND("-",Entregas[[#This Row],[ds_rota]])-1),Entregas[[#This Row],[ds_rota]])</f>
        <v>VALE DOS SINOS</v>
      </c>
      <c r="S111" s="1" t="str">
        <f>IFERROR(IF(FIND("TRANSBORDO",Entregas[[#This Row],[Rota_fmt]])=1,"Transbordo","Entregas"), "Entregas")</f>
        <v>Entregas</v>
      </c>
    </row>
    <row r="112" spans="1:19" x14ac:dyDescent="0.25">
      <c r="A112">
        <v>10035133</v>
      </c>
      <c r="B112" t="s">
        <v>174</v>
      </c>
      <c r="C112" t="s">
        <v>154</v>
      </c>
      <c r="D112" t="s">
        <v>423</v>
      </c>
      <c r="E112" t="s">
        <v>424</v>
      </c>
      <c r="F112" t="s">
        <v>425</v>
      </c>
      <c r="G112" t="s">
        <v>55</v>
      </c>
      <c r="H112" t="s">
        <v>474</v>
      </c>
      <c r="I112">
        <v>368.06</v>
      </c>
      <c r="J112" t="s">
        <v>368</v>
      </c>
      <c r="K112" t="s">
        <v>156</v>
      </c>
      <c r="L112" t="s">
        <v>381</v>
      </c>
      <c r="M112">
        <v>9</v>
      </c>
      <c r="N112">
        <v>38858.69</v>
      </c>
      <c r="P112" t="str">
        <f>TEXT(Entregas[[#This Row],[dt_saida]],"MMMM")</f>
        <v>abril</v>
      </c>
      <c r="Q112" t="str">
        <f>TEXT(Entregas[[#This Row],[dt_saida]],"AAAA")</f>
        <v>2025</v>
      </c>
      <c r="R112" t="str">
        <f>IFERROR(LEFT(Entregas[[#This Row],[ds_rota]],FIND("-",Entregas[[#This Row],[ds_rota]])-1),Entregas[[#This Row],[ds_rota]])</f>
        <v>METROPOLITANA</v>
      </c>
      <c r="S112" s="1" t="str">
        <f>IFERROR(IF(FIND("TRANSBORDO",Entregas[[#This Row],[Rota_fmt]])=1,"Transbordo","Entregas"), "Entregas")</f>
        <v>Entregas</v>
      </c>
    </row>
    <row r="113" spans="1:19" x14ac:dyDescent="0.25">
      <c r="A113">
        <v>7345323</v>
      </c>
      <c r="B113" t="s">
        <v>190</v>
      </c>
      <c r="C113" t="s">
        <v>154</v>
      </c>
      <c r="D113" t="s">
        <v>423</v>
      </c>
      <c r="E113" t="s">
        <v>439</v>
      </c>
      <c r="F113" t="s">
        <v>425</v>
      </c>
      <c r="G113" t="s">
        <v>55</v>
      </c>
      <c r="H113" t="s">
        <v>455</v>
      </c>
      <c r="I113">
        <v>392.41</v>
      </c>
      <c r="J113" t="s">
        <v>260</v>
      </c>
      <c r="K113" t="s">
        <v>156</v>
      </c>
      <c r="L113" t="s">
        <v>302</v>
      </c>
      <c r="M113">
        <v>5</v>
      </c>
      <c r="N113">
        <v>49487.78</v>
      </c>
      <c r="P113" t="str">
        <f>TEXT(Entregas[[#This Row],[dt_saida]],"MMMM")</f>
        <v>março</v>
      </c>
      <c r="Q113" t="str">
        <f>TEXT(Entregas[[#This Row],[dt_saida]],"AAAA")</f>
        <v>2025</v>
      </c>
      <c r="R113" t="str">
        <f>IFERROR(LEFT(Entregas[[#This Row],[ds_rota]],FIND("-",Entregas[[#This Row],[ds_rota]])-1),Entregas[[#This Row],[ds_rota]])</f>
        <v>SAPIRANGA</v>
      </c>
      <c r="S113" s="1" t="str">
        <f>IFERROR(IF(FIND("TRANSBORDO",Entregas[[#This Row],[Rota_fmt]])=1,"Transbordo","Entregas"), "Entregas")</f>
        <v>Entregas</v>
      </c>
    </row>
    <row r="114" spans="1:19" x14ac:dyDescent="0.25">
      <c r="A114">
        <v>9371282</v>
      </c>
      <c r="B114" t="s">
        <v>171</v>
      </c>
      <c r="C114" t="s">
        <v>154</v>
      </c>
      <c r="D114" t="s">
        <v>423</v>
      </c>
      <c r="E114" t="s">
        <v>424</v>
      </c>
      <c r="F114" t="s">
        <v>425</v>
      </c>
      <c r="G114" t="s">
        <v>55</v>
      </c>
      <c r="H114" t="s">
        <v>475</v>
      </c>
      <c r="I114">
        <v>394.91</v>
      </c>
      <c r="J114" t="s">
        <v>347</v>
      </c>
      <c r="K114" t="s">
        <v>156</v>
      </c>
      <c r="L114" t="s">
        <v>348</v>
      </c>
      <c r="M114">
        <v>9</v>
      </c>
      <c r="N114">
        <v>54048.72</v>
      </c>
      <c r="P114" t="str">
        <f>TEXT(Entregas[[#This Row],[dt_saida]],"MMMM")</f>
        <v>abril</v>
      </c>
      <c r="Q114" t="str">
        <f>TEXT(Entregas[[#This Row],[dt_saida]],"AAAA")</f>
        <v>2025</v>
      </c>
      <c r="R114" t="str">
        <f>IFERROR(LEFT(Entregas[[#This Row],[ds_rota]],FIND("-",Entregas[[#This Row],[ds_rota]])-1),Entregas[[#This Row],[ds_rota]])</f>
        <v>MONTENEGRO</v>
      </c>
      <c r="S114" s="1" t="str">
        <f>IFERROR(IF(FIND("TRANSBORDO",Entregas[[#This Row],[Rota_fmt]])=1,"Transbordo","Entregas"), "Entregas")</f>
        <v>Entregas</v>
      </c>
    </row>
    <row r="115" spans="1:19" x14ac:dyDescent="0.25">
      <c r="A115">
        <v>9113192</v>
      </c>
      <c r="B115" t="s">
        <v>858</v>
      </c>
      <c r="C115" t="s">
        <v>154</v>
      </c>
      <c r="D115" t="s">
        <v>423</v>
      </c>
      <c r="E115" t="s">
        <v>424</v>
      </c>
      <c r="F115" t="s">
        <v>425</v>
      </c>
      <c r="G115" t="s">
        <v>55</v>
      </c>
      <c r="H115" t="s">
        <v>476</v>
      </c>
      <c r="I115">
        <v>398.66</v>
      </c>
      <c r="J115" t="s">
        <v>350</v>
      </c>
      <c r="K115" t="s">
        <v>156</v>
      </c>
      <c r="L115" t="s">
        <v>353</v>
      </c>
      <c r="M115">
        <v>8</v>
      </c>
      <c r="N115">
        <v>68056.33</v>
      </c>
      <c r="P115" t="str">
        <f>TEXT(Entregas[[#This Row],[dt_saida]],"MMMM")</f>
        <v>abril</v>
      </c>
      <c r="Q115" t="str">
        <f>TEXT(Entregas[[#This Row],[dt_saida]],"AAAA")</f>
        <v>2025</v>
      </c>
      <c r="R115" t="str">
        <f>IFERROR(LEFT(Entregas[[#This Row],[ds_rota]],FIND("-",Entregas[[#This Row],[ds_rota]])-1),Entregas[[#This Row],[ds_rota]])</f>
        <v>MONTENEGRO</v>
      </c>
      <c r="S115" s="1" t="str">
        <f>IFERROR(IF(FIND("TRANSBORDO",Entregas[[#This Row],[Rota_fmt]])=1,"Transbordo","Entregas"), "Entregas")</f>
        <v>Entregas</v>
      </c>
    </row>
    <row r="116" spans="1:19" x14ac:dyDescent="0.25">
      <c r="A116">
        <v>9476107</v>
      </c>
      <c r="B116" t="s">
        <v>170</v>
      </c>
      <c r="C116" t="s">
        <v>154</v>
      </c>
      <c r="D116" t="s">
        <v>423</v>
      </c>
      <c r="E116" t="s">
        <v>424</v>
      </c>
      <c r="F116" t="s">
        <v>425</v>
      </c>
      <c r="G116" t="s">
        <v>55</v>
      </c>
      <c r="H116" t="s">
        <v>432</v>
      </c>
      <c r="I116">
        <v>399.85</v>
      </c>
      <c r="J116" t="s">
        <v>343</v>
      </c>
      <c r="K116" t="s">
        <v>156</v>
      </c>
      <c r="L116" t="s">
        <v>364</v>
      </c>
      <c r="M116">
        <v>11</v>
      </c>
      <c r="N116">
        <v>13363.24</v>
      </c>
      <c r="P116" t="str">
        <f>TEXT(Entregas[[#This Row],[dt_saida]],"MMMM")</f>
        <v>abril</v>
      </c>
      <c r="Q116" t="str">
        <f>TEXT(Entregas[[#This Row],[dt_saida]],"AAAA")</f>
        <v>2025</v>
      </c>
      <c r="R116" t="str">
        <f>IFERROR(LEFT(Entregas[[#This Row],[ds_rota]],FIND("-",Entregas[[#This Row],[ds_rota]])-1),Entregas[[#This Row],[ds_rota]])</f>
        <v>SANTA CRUZ</v>
      </c>
      <c r="S116" s="1" t="str">
        <f>IFERROR(IF(FIND("TRANSBORDO",Entregas[[#This Row],[Rota_fmt]])=1,"Transbordo","Entregas"), "Entregas")</f>
        <v>Entregas</v>
      </c>
    </row>
    <row r="117" spans="1:19" x14ac:dyDescent="0.25">
      <c r="A117">
        <v>9423410</v>
      </c>
      <c r="B117" t="s">
        <v>194</v>
      </c>
      <c r="C117" t="s">
        <v>154</v>
      </c>
      <c r="D117" t="s">
        <v>423</v>
      </c>
      <c r="E117" t="s">
        <v>424</v>
      </c>
      <c r="F117" t="s">
        <v>425</v>
      </c>
      <c r="G117" t="s">
        <v>55</v>
      </c>
      <c r="H117" t="s">
        <v>432</v>
      </c>
      <c r="I117">
        <v>411.77</v>
      </c>
      <c r="J117" t="s">
        <v>355</v>
      </c>
      <c r="K117" t="s">
        <v>156</v>
      </c>
      <c r="L117" t="s">
        <v>356</v>
      </c>
      <c r="M117">
        <v>2</v>
      </c>
      <c r="N117">
        <v>61169.440000000002</v>
      </c>
      <c r="P117" t="str">
        <f>TEXT(Entregas[[#This Row],[dt_saida]],"MMMM")</f>
        <v>abril</v>
      </c>
      <c r="Q117" t="str">
        <f>TEXT(Entregas[[#This Row],[dt_saida]],"AAAA")</f>
        <v>2025</v>
      </c>
      <c r="R117" t="str">
        <f>IFERROR(LEFT(Entregas[[#This Row],[ds_rota]],FIND("-",Entregas[[#This Row],[ds_rota]])-1),Entregas[[#This Row],[ds_rota]])</f>
        <v>GRAMADO IVOTI</v>
      </c>
      <c r="S117" s="1" t="str">
        <f>IFERROR(IF(FIND("TRANSBORDO",Entregas[[#This Row],[Rota_fmt]])=1,"Transbordo","Entregas"), "Entregas")</f>
        <v>Entregas</v>
      </c>
    </row>
    <row r="118" spans="1:19" x14ac:dyDescent="0.25">
      <c r="A118">
        <v>8009749</v>
      </c>
      <c r="B118" t="s">
        <v>180</v>
      </c>
      <c r="C118" t="s">
        <v>154</v>
      </c>
      <c r="D118" t="s">
        <v>423</v>
      </c>
      <c r="E118" t="s">
        <v>428</v>
      </c>
      <c r="F118" t="s">
        <v>425</v>
      </c>
      <c r="G118" t="s">
        <v>77</v>
      </c>
      <c r="I118">
        <v>425.5</v>
      </c>
      <c r="J118" t="s">
        <v>320</v>
      </c>
      <c r="K118" t="s">
        <v>156</v>
      </c>
      <c r="L118" t="s">
        <v>321</v>
      </c>
      <c r="M118">
        <v>1</v>
      </c>
      <c r="N118">
        <v>33992.910000000003</v>
      </c>
      <c r="P118" t="str">
        <f>TEXT(Entregas[[#This Row],[dt_saida]],"MMMM")</f>
        <v>março</v>
      </c>
      <c r="Q118" t="str">
        <f>TEXT(Entregas[[#This Row],[dt_saida]],"AAAA")</f>
        <v>2025</v>
      </c>
      <c r="R118" t="str">
        <f>IFERROR(LEFT(Entregas[[#This Row],[ds_rota]],FIND("-",Entregas[[#This Row],[ds_rota]])-1),Entregas[[#This Row],[ds_rota]])</f>
        <v>SERRA GDE BENTO</v>
      </c>
      <c r="S118" s="1" t="str">
        <f>IFERROR(IF(FIND("TRANSBORDO",Entregas[[#This Row],[Rota_fmt]])=1,"Transbordo","Entregas"), "Entregas")</f>
        <v>Entregas</v>
      </c>
    </row>
    <row r="119" spans="1:19" x14ac:dyDescent="0.25">
      <c r="A119">
        <v>4068529</v>
      </c>
      <c r="B119" t="s">
        <v>180</v>
      </c>
      <c r="C119" t="s">
        <v>154</v>
      </c>
      <c r="D119" t="s">
        <v>423</v>
      </c>
      <c r="E119" t="s">
        <v>430</v>
      </c>
      <c r="F119" t="s">
        <v>425</v>
      </c>
      <c r="G119" t="s">
        <v>77</v>
      </c>
      <c r="I119">
        <v>427.38</v>
      </c>
      <c r="J119" t="s">
        <v>160</v>
      </c>
      <c r="K119" t="s">
        <v>156</v>
      </c>
      <c r="L119" t="s">
        <v>181</v>
      </c>
      <c r="M119">
        <v>1</v>
      </c>
      <c r="N119">
        <v>17368.32</v>
      </c>
      <c r="P119" t="str">
        <f>TEXT(Entregas[[#This Row],[dt_saida]],"MMMM")</f>
        <v>janeiro</v>
      </c>
      <c r="Q119" t="str">
        <f>TEXT(Entregas[[#This Row],[dt_saida]],"AAAA")</f>
        <v>2025</v>
      </c>
      <c r="R119" t="str">
        <f>IFERROR(LEFT(Entregas[[#This Row],[ds_rota]],FIND("-",Entregas[[#This Row],[ds_rota]])-1),Entregas[[#This Row],[ds_rota]])</f>
        <v>SERRA GDE BENTO</v>
      </c>
      <c r="S119" s="1" t="str">
        <f>IFERROR(IF(FIND("TRANSBORDO",Entregas[[#This Row],[Rota_fmt]])=1,"Transbordo","Entregas"), "Entregas")</f>
        <v>Entregas</v>
      </c>
    </row>
    <row r="120" spans="1:19" x14ac:dyDescent="0.25">
      <c r="A120">
        <v>6239495</v>
      </c>
      <c r="B120" t="s">
        <v>180</v>
      </c>
      <c r="C120" t="s">
        <v>154</v>
      </c>
      <c r="D120" t="s">
        <v>423</v>
      </c>
      <c r="E120" t="s">
        <v>430</v>
      </c>
      <c r="F120" t="s">
        <v>88</v>
      </c>
      <c r="G120" t="s">
        <v>89</v>
      </c>
      <c r="I120">
        <v>427.38</v>
      </c>
      <c r="J120" t="s">
        <v>246</v>
      </c>
      <c r="K120" t="s">
        <v>156</v>
      </c>
      <c r="L120" t="s">
        <v>267</v>
      </c>
      <c r="M120">
        <v>1</v>
      </c>
      <c r="N120">
        <v>110785.1</v>
      </c>
      <c r="P120" t="str">
        <f>TEXT(Entregas[[#This Row],[dt_saida]],"MMMM")</f>
        <v>fevereiro</v>
      </c>
      <c r="Q120" t="str">
        <f>TEXT(Entregas[[#This Row],[dt_saida]],"AAAA")</f>
        <v>2025</v>
      </c>
      <c r="R120" t="str">
        <f>IFERROR(LEFT(Entregas[[#This Row],[ds_rota]],FIND("-",Entregas[[#This Row],[ds_rota]])-1),Entregas[[#This Row],[ds_rota]])</f>
        <v>SERRA GDE BENTO</v>
      </c>
      <c r="S120" s="1" t="str">
        <f>IFERROR(IF(FIND("TRANSBORDO",Entregas[[#This Row],[Rota_fmt]])=1,"Transbordo","Entregas"), "Entregas")</f>
        <v>Entregas</v>
      </c>
    </row>
    <row r="121" spans="1:19" x14ac:dyDescent="0.25">
      <c r="A121">
        <v>7713702</v>
      </c>
      <c r="B121" t="s">
        <v>173</v>
      </c>
      <c r="C121" t="s">
        <v>154</v>
      </c>
      <c r="D121" t="s">
        <v>423</v>
      </c>
      <c r="E121" t="s">
        <v>424</v>
      </c>
      <c r="F121" t="s">
        <v>425</v>
      </c>
      <c r="G121" t="s">
        <v>55</v>
      </c>
      <c r="H121" t="s">
        <v>434</v>
      </c>
      <c r="I121">
        <v>432.43</v>
      </c>
      <c r="J121" t="s">
        <v>309</v>
      </c>
      <c r="K121" t="s">
        <v>156</v>
      </c>
      <c r="L121" t="s">
        <v>313</v>
      </c>
      <c r="M121">
        <v>1</v>
      </c>
      <c r="N121">
        <v>7909.52</v>
      </c>
      <c r="P121" t="str">
        <f>TEXT(Entregas[[#This Row],[dt_saida]],"MMMM")</f>
        <v>março</v>
      </c>
      <c r="Q121" t="str">
        <f>TEXT(Entregas[[#This Row],[dt_saida]],"AAAA")</f>
        <v>2025</v>
      </c>
      <c r="R121" t="str">
        <f>IFERROR(LEFT(Entregas[[#This Row],[ds_rota]],FIND("-",Entregas[[#This Row],[ds_rota]])-1),Entregas[[#This Row],[ds_rota]])</f>
        <v>SANTA CRUZ</v>
      </c>
      <c r="S121" s="1" t="str">
        <f>IFERROR(IF(FIND("TRANSBORDO",Entregas[[#This Row],[Rota_fmt]])=1,"Transbordo","Entregas"), "Entregas")</f>
        <v>Entregas</v>
      </c>
    </row>
    <row r="122" spans="1:19" x14ac:dyDescent="0.25">
      <c r="A122">
        <v>5522363</v>
      </c>
      <c r="B122" t="s">
        <v>184</v>
      </c>
      <c r="C122" t="s">
        <v>154</v>
      </c>
      <c r="D122" t="s">
        <v>423</v>
      </c>
      <c r="E122" t="s">
        <v>424</v>
      </c>
      <c r="F122" t="s">
        <v>425</v>
      </c>
      <c r="G122" t="s">
        <v>55</v>
      </c>
      <c r="I122">
        <v>434.87</v>
      </c>
      <c r="J122" t="s">
        <v>209</v>
      </c>
      <c r="K122" t="s">
        <v>156</v>
      </c>
      <c r="L122" t="s">
        <v>245</v>
      </c>
      <c r="M122">
        <v>1</v>
      </c>
      <c r="N122">
        <v>97000.82</v>
      </c>
      <c r="P122" t="str">
        <f>TEXT(Entregas[[#This Row],[dt_saida]],"MMMM")</f>
        <v>fevereiro</v>
      </c>
      <c r="Q122" t="str">
        <f>TEXT(Entregas[[#This Row],[dt_saida]],"AAAA")</f>
        <v>2025</v>
      </c>
      <c r="R122" t="str">
        <f>IFERROR(LEFT(Entregas[[#This Row],[ds_rota]],FIND("-",Entregas[[#This Row],[ds_rota]])-1),Entregas[[#This Row],[ds_rota]])</f>
        <v>LAJEADO</v>
      </c>
      <c r="S122" s="1" t="str">
        <f>IFERROR(IF(FIND("TRANSBORDO",Entregas[[#This Row],[Rota_fmt]])=1,"Transbordo","Entregas"), "Entregas")</f>
        <v>Entregas</v>
      </c>
    </row>
    <row r="123" spans="1:19" x14ac:dyDescent="0.25">
      <c r="A123">
        <v>8010303</v>
      </c>
      <c r="B123" t="s">
        <v>456</v>
      </c>
      <c r="C123" t="s">
        <v>154</v>
      </c>
      <c r="D123" t="s">
        <v>423</v>
      </c>
      <c r="E123" t="s">
        <v>430</v>
      </c>
      <c r="F123" t="s">
        <v>425</v>
      </c>
      <c r="G123" t="s">
        <v>77</v>
      </c>
      <c r="H123" t="s">
        <v>477</v>
      </c>
      <c r="I123">
        <v>439.87</v>
      </c>
      <c r="J123" t="s">
        <v>294</v>
      </c>
      <c r="K123" t="s">
        <v>156</v>
      </c>
      <c r="L123" t="s">
        <v>322</v>
      </c>
      <c r="M123">
        <v>1</v>
      </c>
      <c r="N123">
        <v>13786.48</v>
      </c>
      <c r="P123" t="str">
        <f>TEXT(Entregas[[#This Row],[dt_saida]],"MMMM")</f>
        <v>março</v>
      </c>
      <c r="Q123" t="str">
        <f>TEXT(Entregas[[#This Row],[dt_saida]],"AAAA")</f>
        <v>2025</v>
      </c>
      <c r="R123" t="str">
        <f>IFERROR(LEFT(Entregas[[#This Row],[ds_rota]],FIND("-",Entregas[[#This Row],[ds_rota]])-1),Entregas[[#This Row],[ds_rota]])</f>
        <v>SERRA GDE CAXIAS</v>
      </c>
      <c r="S123" s="1" t="str">
        <f>IFERROR(IF(FIND("TRANSBORDO",Entregas[[#This Row],[Rota_fmt]])=1,"Transbordo","Entregas"), "Entregas")</f>
        <v>Entregas</v>
      </c>
    </row>
    <row r="124" spans="1:19" x14ac:dyDescent="0.25">
      <c r="A124">
        <v>11206534</v>
      </c>
      <c r="B124" t="s">
        <v>184</v>
      </c>
      <c r="C124" t="s">
        <v>154</v>
      </c>
      <c r="D124" t="s">
        <v>423</v>
      </c>
      <c r="E124" t="s">
        <v>424</v>
      </c>
      <c r="F124" t="s">
        <v>425</v>
      </c>
      <c r="G124" t="s">
        <v>55</v>
      </c>
      <c r="H124" t="s">
        <v>859</v>
      </c>
      <c r="I124">
        <v>441.74</v>
      </c>
      <c r="J124" t="s">
        <v>846</v>
      </c>
      <c r="K124" t="s">
        <v>159</v>
      </c>
      <c r="L124" t="s">
        <v>860</v>
      </c>
      <c r="M124">
        <v>1</v>
      </c>
      <c r="N124">
        <v>36192</v>
      </c>
      <c r="P124" t="str">
        <f>TEXT(Entregas[[#This Row],[dt_saida]],"MMMM")</f>
        <v>maio</v>
      </c>
      <c r="Q124" t="str">
        <f>TEXT(Entregas[[#This Row],[dt_saida]],"AAAA")</f>
        <v>2025</v>
      </c>
      <c r="R124" t="str">
        <f>IFERROR(LEFT(Entregas[[#This Row],[ds_rota]],FIND("-",Entregas[[#This Row],[ds_rota]])-1),Entregas[[#This Row],[ds_rota]])</f>
        <v>LAJEADO</v>
      </c>
      <c r="S124" s="1" t="str">
        <f>IFERROR(IF(FIND("TRANSBORDO",Entregas[[#This Row],[Rota_fmt]])=1,"Transbordo","Entregas"), "Entregas")</f>
        <v>Entregas</v>
      </c>
    </row>
    <row r="125" spans="1:19" x14ac:dyDescent="0.25">
      <c r="A125">
        <v>11206535</v>
      </c>
      <c r="B125" t="s">
        <v>184</v>
      </c>
      <c r="C125" t="s">
        <v>154</v>
      </c>
      <c r="D125" t="s">
        <v>423</v>
      </c>
      <c r="E125" t="s">
        <v>424</v>
      </c>
      <c r="F125" t="s">
        <v>425</v>
      </c>
      <c r="G125" t="s">
        <v>55</v>
      </c>
      <c r="H125" t="s">
        <v>859</v>
      </c>
      <c r="I125">
        <v>441.74</v>
      </c>
      <c r="J125" t="s">
        <v>846</v>
      </c>
      <c r="K125" t="s">
        <v>159</v>
      </c>
      <c r="L125" t="s">
        <v>861</v>
      </c>
      <c r="M125">
        <v>1</v>
      </c>
      <c r="N125">
        <v>28225</v>
      </c>
      <c r="P125" t="str">
        <f>TEXT(Entregas[[#This Row],[dt_saida]],"MMMM")</f>
        <v>maio</v>
      </c>
      <c r="Q125" t="str">
        <f>TEXT(Entregas[[#This Row],[dt_saida]],"AAAA")</f>
        <v>2025</v>
      </c>
      <c r="R125" t="str">
        <f>IFERROR(LEFT(Entregas[[#This Row],[ds_rota]],FIND("-",Entregas[[#This Row],[ds_rota]])-1),Entregas[[#This Row],[ds_rota]])</f>
        <v>LAJEADO</v>
      </c>
      <c r="S125" s="1" t="str">
        <f>IFERROR(IF(FIND("TRANSBORDO",Entregas[[#This Row],[Rota_fmt]])=1,"Transbordo","Entregas"), "Entregas")</f>
        <v>Entregas</v>
      </c>
    </row>
    <row r="126" spans="1:19" x14ac:dyDescent="0.25">
      <c r="A126">
        <v>11206489</v>
      </c>
      <c r="B126" t="s">
        <v>184</v>
      </c>
      <c r="C126" t="s">
        <v>154</v>
      </c>
      <c r="D126" t="s">
        <v>423</v>
      </c>
      <c r="E126" t="s">
        <v>424</v>
      </c>
      <c r="F126" t="s">
        <v>425</v>
      </c>
      <c r="G126" t="s">
        <v>55</v>
      </c>
      <c r="H126" t="s">
        <v>859</v>
      </c>
      <c r="I126">
        <v>442.99</v>
      </c>
      <c r="J126" t="s">
        <v>846</v>
      </c>
      <c r="K126" t="s">
        <v>156</v>
      </c>
      <c r="L126" t="s">
        <v>862</v>
      </c>
      <c r="M126">
        <v>1</v>
      </c>
      <c r="N126">
        <v>56775</v>
      </c>
      <c r="P126" t="str">
        <f>TEXT(Entregas[[#This Row],[dt_saida]],"MMMM")</f>
        <v>maio</v>
      </c>
      <c r="Q126" t="str">
        <f>TEXT(Entregas[[#This Row],[dt_saida]],"AAAA")</f>
        <v>2025</v>
      </c>
      <c r="R126" t="str">
        <f>IFERROR(LEFT(Entregas[[#This Row],[ds_rota]],FIND("-",Entregas[[#This Row],[ds_rota]])-1),Entregas[[#This Row],[ds_rota]])</f>
        <v>LAJEADO</v>
      </c>
      <c r="S126" s="1" t="str">
        <f>IFERROR(IF(FIND("TRANSBORDO",Entregas[[#This Row],[Rota_fmt]])=1,"Transbordo","Entregas"), "Entregas")</f>
        <v>Entregas</v>
      </c>
    </row>
    <row r="127" spans="1:19" x14ac:dyDescent="0.25">
      <c r="A127">
        <v>8073184</v>
      </c>
      <c r="B127" t="s">
        <v>217</v>
      </c>
      <c r="C127" t="s">
        <v>154</v>
      </c>
      <c r="D127" t="s">
        <v>423</v>
      </c>
      <c r="E127" t="s">
        <v>424</v>
      </c>
      <c r="F127" t="s">
        <v>425</v>
      </c>
      <c r="G127" t="s">
        <v>55</v>
      </c>
      <c r="H127" t="s">
        <v>457</v>
      </c>
      <c r="I127">
        <v>442.99</v>
      </c>
      <c r="J127" t="s">
        <v>285</v>
      </c>
      <c r="K127" t="s">
        <v>156</v>
      </c>
      <c r="L127" t="s">
        <v>327</v>
      </c>
      <c r="M127">
        <v>2</v>
      </c>
      <c r="N127">
        <v>10856.99</v>
      </c>
      <c r="P127" t="str">
        <f>TEXT(Entregas[[#This Row],[dt_saida]],"MMMM")</f>
        <v>março</v>
      </c>
      <c r="Q127" t="str">
        <f>TEXT(Entregas[[#This Row],[dt_saida]],"AAAA")</f>
        <v>2025</v>
      </c>
      <c r="R127" t="str">
        <f>IFERROR(LEFT(Entregas[[#This Row],[ds_rota]],FIND("-",Entregas[[#This Row],[ds_rota]])-1),Entregas[[#This Row],[ds_rota]])</f>
        <v>GRAMADO IVOTI</v>
      </c>
      <c r="S127" s="1" t="str">
        <f>IFERROR(IF(FIND("TRANSBORDO",Entregas[[#This Row],[Rota_fmt]])=1,"Transbordo","Entregas"), "Entregas")</f>
        <v>Entregas</v>
      </c>
    </row>
    <row r="128" spans="1:19" x14ac:dyDescent="0.25">
      <c r="A128">
        <v>11206490</v>
      </c>
      <c r="B128" t="s">
        <v>186</v>
      </c>
      <c r="C128" t="s">
        <v>154</v>
      </c>
      <c r="D128" t="s">
        <v>423</v>
      </c>
      <c r="E128" t="s">
        <v>424</v>
      </c>
      <c r="F128" t="s">
        <v>425</v>
      </c>
      <c r="G128" t="s">
        <v>55</v>
      </c>
      <c r="H128" t="s">
        <v>859</v>
      </c>
      <c r="I128">
        <v>442.99</v>
      </c>
      <c r="J128" t="s">
        <v>846</v>
      </c>
      <c r="K128" t="s">
        <v>159</v>
      </c>
      <c r="L128" t="s">
        <v>863</v>
      </c>
      <c r="M128">
        <v>1</v>
      </c>
      <c r="N128">
        <v>49896</v>
      </c>
      <c r="P128" t="str">
        <f>TEXT(Entregas[[#This Row],[dt_saida]],"MMMM")</f>
        <v>maio</v>
      </c>
      <c r="Q128" t="str">
        <f>TEXT(Entregas[[#This Row],[dt_saida]],"AAAA")</f>
        <v>2025</v>
      </c>
      <c r="R128" t="str">
        <f>IFERROR(LEFT(Entregas[[#This Row],[ds_rota]],FIND("-",Entregas[[#This Row],[ds_rota]])-1),Entregas[[#This Row],[ds_rota]])</f>
        <v>LAJEADO</v>
      </c>
      <c r="S128" s="1" t="str">
        <f>IFERROR(IF(FIND("TRANSBORDO",Entregas[[#This Row],[Rota_fmt]])=1,"Transbordo","Entregas"), "Entregas")</f>
        <v>Entregas</v>
      </c>
    </row>
    <row r="129" spans="1:19" x14ac:dyDescent="0.25">
      <c r="A129">
        <v>4212906</v>
      </c>
      <c r="B129" t="s">
        <v>194</v>
      </c>
      <c r="C129" t="s">
        <v>154</v>
      </c>
      <c r="D129" t="s">
        <v>423</v>
      </c>
      <c r="E129" t="s">
        <v>430</v>
      </c>
      <c r="F129" t="s">
        <v>425</v>
      </c>
      <c r="G129" t="s">
        <v>55</v>
      </c>
      <c r="I129">
        <v>443.61</v>
      </c>
      <c r="J129" t="s">
        <v>178</v>
      </c>
      <c r="K129" t="s">
        <v>156</v>
      </c>
      <c r="L129" t="s">
        <v>195</v>
      </c>
      <c r="M129">
        <v>4</v>
      </c>
      <c r="N129">
        <v>6926.08</v>
      </c>
      <c r="P129" t="str">
        <f>TEXT(Entregas[[#This Row],[dt_saida]],"MMMM")</f>
        <v>janeiro</v>
      </c>
      <c r="Q129" t="str">
        <f>TEXT(Entregas[[#This Row],[dt_saida]],"AAAA")</f>
        <v>2025</v>
      </c>
      <c r="R129" t="str">
        <f>IFERROR(LEFT(Entregas[[#This Row],[ds_rota]],FIND("-",Entregas[[#This Row],[ds_rota]])-1),Entregas[[#This Row],[ds_rota]])</f>
        <v>GRAMADO IVOTI</v>
      </c>
      <c r="S129" s="1" t="str">
        <f>IFERROR(IF(FIND("TRANSBORDO",Entregas[[#This Row],[Rota_fmt]])=1,"Transbordo","Entregas"), "Entregas")</f>
        <v>Entregas</v>
      </c>
    </row>
    <row r="130" spans="1:19" x14ac:dyDescent="0.25">
      <c r="A130">
        <v>8413345</v>
      </c>
      <c r="B130" t="s">
        <v>197</v>
      </c>
      <c r="C130" t="s">
        <v>154</v>
      </c>
      <c r="D130" t="s">
        <v>423</v>
      </c>
      <c r="E130" t="s">
        <v>424</v>
      </c>
      <c r="F130" t="s">
        <v>425</v>
      </c>
      <c r="G130" t="s">
        <v>55</v>
      </c>
      <c r="H130" t="s">
        <v>478</v>
      </c>
      <c r="I130">
        <v>446.73</v>
      </c>
      <c r="J130" t="s">
        <v>333</v>
      </c>
      <c r="K130" t="s">
        <v>156</v>
      </c>
      <c r="L130" t="s">
        <v>339</v>
      </c>
      <c r="M130">
        <v>1</v>
      </c>
      <c r="N130">
        <v>3531.04</v>
      </c>
      <c r="P130" t="str">
        <f>TEXT(Entregas[[#This Row],[dt_saida]],"MMMM")</f>
        <v>abril</v>
      </c>
      <c r="Q130" t="str">
        <f>TEXT(Entregas[[#This Row],[dt_saida]],"AAAA")</f>
        <v>2025</v>
      </c>
      <c r="R130" t="str">
        <f>IFERROR(LEFT(Entregas[[#This Row],[ds_rota]],FIND("-",Entregas[[#This Row],[ds_rota]])-1),Entregas[[#This Row],[ds_rota]])</f>
        <v>VENANCIO</v>
      </c>
      <c r="S130" s="1" t="str">
        <f>IFERROR(IF(FIND("TRANSBORDO",Entregas[[#This Row],[Rota_fmt]])=1,"Transbordo","Entregas"), "Entregas")</f>
        <v>Entregas</v>
      </c>
    </row>
    <row r="131" spans="1:19" x14ac:dyDescent="0.25">
      <c r="A131">
        <v>8010304</v>
      </c>
      <c r="B131" t="s">
        <v>456</v>
      </c>
      <c r="C131" t="s">
        <v>154</v>
      </c>
      <c r="D131" t="s">
        <v>423</v>
      </c>
      <c r="E131" t="s">
        <v>424</v>
      </c>
      <c r="F131" t="s">
        <v>425</v>
      </c>
      <c r="G131" t="s">
        <v>55</v>
      </c>
      <c r="H131" t="s">
        <v>477</v>
      </c>
      <c r="I131">
        <v>449.23</v>
      </c>
      <c r="J131" t="s">
        <v>294</v>
      </c>
      <c r="K131" t="s">
        <v>156</v>
      </c>
      <c r="L131" t="s">
        <v>323</v>
      </c>
      <c r="M131">
        <v>1</v>
      </c>
      <c r="N131">
        <v>18188.8</v>
      </c>
      <c r="P131" t="str">
        <f>TEXT(Entregas[[#This Row],[dt_saida]],"MMMM")</f>
        <v>março</v>
      </c>
      <c r="Q131" t="str">
        <f>TEXT(Entregas[[#This Row],[dt_saida]],"AAAA")</f>
        <v>2025</v>
      </c>
      <c r="R131" t="str">
        <f>IFERROR(LEFT(Entregas[[#This Row],[ds_rota]],FIND("-",Entregas[[#This Row],[ds_rota]])-1),Entregas[[#This Row],[ds_rota]])</f>
        <v>SERRA GDE CAXIAS</v>
      </c>
      <c r="S131" s="1" t="str">
        <f>IFERROR(IF(FIND("TRANSBORDO",Entregas[[#This Row],[Rota_fmt]])=1,"Transbordo","Entregas"), "Entregas")</f>
        <v>Entregas</v>
      </c>
    </row>
    <row r="132" spans="1:19" x14ac:dyDescent="0.25">
      <c r="A132">
        <v>4213311</v>
      </c>
      <c r="B132" t="s">
        <v>197</v>
      </c>
      <c r="C132" t="s">
        <v>154</v>
      </c>
      <c r="D132" t="s">
        <v>423</v>
      </c>
      <c r="E132" t="s">
        <v>430</v>
      </c>
      <c r="F132" t="s">
        <v>425</v>
      </c>
      <c r="G132" t="s">
        <v>55</v>
      </c>
      <c r="I132">
        <v>457.35</v>
      </c>
      <c r="J132" t="s">
        <v>178</v>
      </c>
      <c r="K132" t="s">
        <v>156</v>
      </c>
      <c r="L132" t="s">
        <v>864</v>
      </c>
      <c r="M132">
        <v>2</v>
      </c>
      <c r="N132">
        <v>21421.07</v>
      </c>
      <c r="P132" t="str">
        <f>TEXT(Entregas[[#This Row],[dt_saida]],"MMMM")</f>
        <v>janeiro</v>
      </c>
      <c r="Q132" t="str">
        <f>TEXT(Entregas[[#This Row],[dt_saida]],"AAAA")</f>
        <v>2025</v>
      </c>
      <c r="R132" t="str">
        <f>IFERROR(LEFT(Entregas[[#This Row],[ds_rota]],FIND("-",Entregas[[#This Row],[ds_rota]])-1),Entregas[[#This Row],[ds_rota]])</f>
        <v>VENANCIO</v>
      </c>
      <c r="S132" s="1" t="str">
        <f>IFERROR(IF(FIND("TRANSBORDO",Entregas[[#This Row],[Rota_fmt]])=1,"Transbordo","Entregas"), "Entregas")</f>
        <v>Entregas</v>
      </c>
    </row>
    <row r="133" spans="1:19" x14ac:dyDescent="0.25">
      <c r="A133">
        <v>10800703</v>
      </c>
      <c r="B133" t="s">
        <v>170</v>
      </c>
      <c r="C133" t="s">
        <v>154</v>
      </c>
      <c r="D133" t="s">
        <v>423</v>
      </c>
      <c r="E133" t="s">
        <v>424</v>
      </c>
      <c r="F133" t="s">
        <v>425</v>
      </c>
      <c r="G133" t="s">
        <v>55</v>
      </c>
      <c r="H133" t="s">
        <v>852</v>
      </c>
      <c r="I133">
        <v>481.08</v>
      </c>
      <c r="J133" t="s">
        <v>853</v>
      </c>
      <c r="K133" t="s">
        <v>156</v>
      </c>
      <c r="L133" t="s">
        <v>865</v>
      </c>
      <c r="M133">
        <v>1</v>
      </c>
      <c r="N133">
        <v>6674.97</v>
      </c>
      <c r="P133" t="str">
        <f>TEXT(Entregas[[#This Row],[dt_saida]],"MMMM")</f>
        <v>maio</v>
      </c>
      <c r="Q133" t="str">
        <f>TEXT(Entregas[[#This Row],[dt_saida]],"AAAA")</f>
        <v>2025</v>
      </c>
      <c r="R133" t="str">
        <f>IFERROR(LEFT(Entregas[[#This Row],[ds_rota]],FIND("-",Entregas[[#This Row],[ds_rota]])-1),Entregas[[#This Row],[ds_rota]])</f>
        <v>SANTA CRUZ</v>
      </c>
      <c r="S133" s="1" t="str">
        <f>IFERROR(IF(FIND("TRANSBORDO",Entregas[[#This Row],[Rota_fmt]])=1,"Transbordo","Entregas"), "Entregas")</f>
        <v>Entregas</v>
      </c>
    </row>
    <row r="134" spans="1:19" x14ac:dyDescent="0.25">
      <c r="A134">
        <v>6198189</v>
      </c>
      <c r="B134" t="s">
        <v>219</v>
      </c>
      <c r="C134" t="s">
        <v>154</v>
      </c>
      <c r="D134" t="s">
        <v>423</v>
      </c>
      <c r="E134" t="s">
        <v>424</v>
      </c>
      <c r="F134" t="s">
        <v>425</v>
      </c>
      <c r="G134" t="s">
        <v>55</v>
      </c>
      <c r="H134" t="s">
        <v>479</v>
      </c>
      <c r="I134">
        <v>482.32</v>
      </c>
      <c r="J134" t="s">
        <v>242</v>
      </c>
      <c r="K134" t="s">
        <v>156</v>
      </c>
      <c r="L134" t="s">
        <v>264</v>
      </c>
      <c r="M134">
        <v>9</v>
      </c>
      <c r="N134">
        <v>16496.05</v>
      </c>
      <c r="P134" t="str">
        <f>TEXT(Entregas[[#This Row],[dt_saida]],"MMMM")</f>
        <v>fevereiro</v>
      </c>
      <c r="Q134" t="str">
        <f>TEXT(Entregas[[#This Row],[dt_saida]],"AAAA")</f>
        <v>2025</v>
      </c>
      <c r="R134" t="str">
        <f>IFERROR(LEFT(Entregas[[#This Row],[ds_rota]],FIND("-",Entregas[[#This Row],[ds_rota]])-1),Entregas[[#This Row],[ds_rota]])</f>
        <v>VENANCIO</v>
      </c>
      <c r="S134" s="1" t="str">
        <f>IFERROR(IF(FIND("TRANSBORDO",Entregas[[#This Row],[Rota_fmt]])=1,"Transbordo","Entregas"), "Entregas")</f>
        <v>Entregas</v>
      </c>
    </row>
    <row r="135" spans="1:19" x14ac:dyDescent="0.25">
      <c r="A135">
        <v>12668502</v>
      </c>
      <c r="B135" t="s">
        <v>177</v>
      </c>
      <c r="C135" t="s">
        <v>154</v>
      </c>
      <c r="D135" t="s">
        <v>423</v>
      </c>
      <c r="E135" t="s">
        <v>424</v>
      </c>
      <c r="F135" t="s">
        <v>425</v>
      </c>
      <c r="G135" t="s">
        <v>55</v>
      </c>
      <c r="H135" t="s">
        <v>831</v>
      </c>
      <c r="I135">
        <v>482.66</v>
      </c>
      <c r="J135" t="s">
        <v>820</v>
      </c>
      <c r="K135" t="s">
        <v>156</v>
      </c>
      <c r="L135" t="s">
        <v>866</v>
      </c>
      <c r="M135">
        <v>5</v>
      </c>
      <c r="N135">
        <v>5583.28</v>
      </c>
      <c r="P135" t="str">
        <f>TEXT(Entregas[[#This Row],[dt_saida]],"MMMM")</f>
        <v>junho</v>
      </c>
      <c r="Q135" t="str">
        <f>TEXT(Entregas[[#This Row],[dt_saida]],"AAAA")</f>
        <v>2025</v>
      </c>
      <c r="R135" t="str">
        <f>IFERROR(LEFT(Entregas[[#This Row],[ds_rota]],FIND("-",Entregas[[#This Row],[ds_rota]])-1),Entregas[[#This Row],[ds_rota]])</f>
        <v>VALE DOS SINOS</v>
      </c>
      <c r="S135" s="1" t="str">
        <f>IFERROR(IF(FIND("TRANSBORDO",Entregas[[#This Row],[Rota_fmt]])=1,"Transbordo","Entregas"), "Entregas")</f>
        <v>Entregas</v>
      </c>
    </row>
    <row r="136" spans="1:19" x14ac:dyDescent="0.25">
      <c r="A136">
        <v>5475712</v>
      </c>
      <c r="B136" t="s">
        <v>199</v>
      </c>
      <c r="C136" t="s">
        <v>154</v>
      </c>
      <c r="D136" t="s">
        <v>423</v>
      </c>
      <c r="E136" t="s">
        <v>424</v>
      </c>
      <c r="F136" t="s">
        <v>425</v>
      </c>
      <c r="G136" t="s">
        <v>77</v>
      </c>
      <c r="H136" t="s">
        <v>480</v>
      </c>
      <c r="I136">
        <v>483.57</v>
      </c>
      <c r="J136" t="s">
        <v>228</v>
      </c>
      <c r="K136" t="s">
        <v>156</v>
      </c>
      <c r="L136" t="s">
        <v>244</v>
      </c>
      <c r="M136">
        <v>8</v>
      </c>
      <c r="N136">
        <v>46698.91</v>
      </c>
      <c r="P136" t="str">
        <f>TEXT(Entregas[[#This Row],[dt_saida]],"MMMM")</f>
        <v>janeiro</v>
      </c>
      <c r="Q136" t="str">
        <f>TEXT(Entregas[[#This Row],[dt_saida]],"AAAA")</f>
        <v>2025</v>
      </c>
      <c r="R136" t="str">
        <f>IFERROR(LEFT(Entregas[[#This Row],[ds_rota]],FIND("-",Entregas[[#This Row],[ds_rota]])-1),Entregas[[#This Row],[ds_rota]])</f>
        <v>LITORAL</v>
      </c>
      <c r="S136" s="1" t="str">
        <f>IFERROR(IF(FIND("TRANSBORDO",Entregas[[#This Row],[Rota_fmt]])=1,"Transbordo","Entregas"), "Entregas")</f>
        <v>Entregas</v>
      </c>
    </row>
    <row r="137" spans="1:19" x14ac:dyDescent="0.25">
      <c r="A137">
        <v>7607579</v>
      </c>
      <c r="B137" t="s">
        <v>219</v>
      </c>
      <c r="C137" t="s">
        <v>154</v>
      </c>
      <c r="D137" t="s">
        <v>423</v>
      </c>
      <c r="E137" t="s">
        <v>439</v>
      </c>
      <c r="F137" t="s">
        <v>425</v>
      </c>
      <c r="G137" t="s">
        <v>55</v>
      </c>
      <c r="H137" t="s">
        <v>481</v>
      </c>
      <c r="I137">
        <v>491.07</v>
      </c>
      <c r="J137" t="s">
        <v>289</v>
      </c>
      <c r="K137" t="s">
        <v>156</v>
      </c>
      <c r="L137" t="s">
        <v>312</v>
      </c>
      <c r="M137">
        <v>13</v>
      </c>
      <c r="N137">
        <v>28304.28</v>
      </c>
      <c r="P137" t="str">
        <f>TEXT(Entregas[[#This Row],[dt_saida]],"MMMM")</f>
        <v>março</v>
      </c>
      <c r="Q137" t="str">
        <f>TEXT(Entregas[[#This Row],[dt_saida]],"AAAA")</f>
        <v>2025</v>
      </c>
      <c r="R137" t="str">
        <f>IFERROR(LEFT(Entregas[[#This Row],[ds_rota]],FIND("-",Entregas[[#This Row],[ds_rota]])-1),Entregas[[#This Row],[ds_rota]])</f>
        <v>VENANCIO</v>
      </c>
      <c r="S137" s="1" t="str">
        <f>IFERROR(IF(FIND("TRANSBORDO",Entregas[[#This Row],[Rota_fmt]])=1,"Transbordo","Entregas"), "Entregas")</f>
        <v>Entregas</v>
      </c>
    </row>
    <row r="138" spans="1:19" x14ac:dyDescent="0.25">
      <c r="A138">
        <v>6298410</v>
      </c>
      <c r="B138" t="s">
        <v>197</v>
      </c>
      <c r="C138" t="s">
        <v>154</v>
      </c>
      <c r="D138" t="s">
        <v>423</v>
      </c>
      <c r="E138" t="s">
        <v>424</v>
      </c>
      <c r="F138" t="s">
        <v>425</v>
      </c>
      <c r="G138" t="s">
        <v>55</v>
      </c>
      <c r="I138">
        <v>491.69</v>
      </c>
      <c r="J138" t="s">
        <v>234</v>
      </c>
      <c r="K138" t="s">
        <v>156</v>
      </c>
      <c r="L138" t="s">
        <v>271</v>
      </c>
      <c r="M138">
        <v>13</v>
      </c>
      <c r="N138">
        <v>30438.54</v>
      </c>
      <c r="P138" t="str">
        <f>TEXT(Entregas[[#This Row],[dt_saida]],"MMMM")</f>
        <v>fevereiro</v>
      </c>
      <c r="Q138" t="str">
        <f>TEXT(Entregas[[#This Row],[dt_saida]],"AAAA")</f>
        <v>2025</v>
      </c>
      <c r="R138" t="str">
        <f>IFERROR(LEFT(Entregas[[#This Row],[ds_rota]],FIND("-",Entregas[[#This Row],[ds_rota]])-1),Entregas[[#This Row],[ds_rota]])</f>
        <v>VENANCIO</v>
      </c>
      <c r="S138" s="1" t="str">
        <f>IFERROR(IF(FIND("TRANSBORDO",Entregas[[#This Row],[Rota_fmt]])=1,"Transbordo","Entregas"), "Entregas")</f>
        <v>Entregas</v>
      </c>
    </row>
    <row r="139" spans="1:19" x14ac:dyDescent="0.25">
      <c r="A139">
        <v>8662290</v>
      </c>
      <c r="B139" t="s">
        <v>219</v>
      </c>
      <c r="C139" t="s">
        <v>154</v>
      </c>
      <c r="D139" t="s">
        <v>423</v>
      </c>
      <c r="E139" t="s">
        <v>424</v>
      </c>
      <c r="F139" t="s">
        <v>425</v>
      </c>
      <c r="G139" t="s">
        <v>55</v>
      </c>
      <c r="H139" t="s">
        <v>482</v>
      </c>
      <c r="I139">
        <v>497.93</v>
      </c>
      <c r="J139" t="s">
        <v>293</v>
      </c>
      <c r="K139" t="s">
        <v>156</v>
      </c>
      <c r="L139" t="s">
        <v>345</v>
      </c>
      <c r="M139">
        <v>10</v>
      </c>
      <c r="N139">
        <v>28926.27</v>
      </c>
      <c r="P139" t="str">
        <f>TEXT(Entregas[[#This Row],[dt_saida]],"MMMM")</f>
        <v>abril</v>
      </c>
      <c r="Q139" t="str">
        <f>TEXT(Entregas[[#This Row],[dt_saida]],"AAAA")</f>
        <v>2025</v>
      </c>
      <c r="R139" t="str">
        <f>IFERROR(LEFT(Entregas[[#This Row],[ds_rota]],FIND("-",Entregas[[#This Row],[ds_rota]])-1),Entregas[[#This Row],[ds_rota]])</f>
        <v>VENANCIO</v>
      </c>
      <c r="S139" s="1" t="str">
        <f>IFERROR(IF(FIND("TRANSBORDO",Entregas[[#This Row],[Rota_fmt]])=1,"Transbordo","Entregas"), "Entregas")</f>
        <v>Entregas</v>
      </c>
    </row>
    <row r="140" spans="1:19" x14ac:dyDescent="0.25">
      <c r="A140">
        <v>11137662</v>
      </c>
      <c r="B140" t="s">
        <v>819</v>
      </c>
      <c r="C140" t="s">
        <v>154</v>
      </c>
      <c r="D140" t="s">
        <v>423</v>
      </c>
      <c r="E140" t="s">
        <v>430</v>
      </c>
      <c r="F140" t="s">
        <v>88</v>
      </c>
      <c r="G140" t="s">
        <v>89</v>
      </c>
      <c r="I140">
        <v>500</v>
      </c>
      <c r="J140" t="s">
        <v>867</v>
      </c>
      <c r="K140" t="s">
        <v>156</v>
      </c>
      <c r="L140" t="s">
        <v>868</v>
      </c>
      <c r="M140">
        <v>1</v>
      </c>
      <c r="P140" t="str">
        <f>TEXT(Entregas[[#This Row],[dt_saida]],"MMMM")</f>
        <v>maio</v>
      </c>
      <c r="Q140" t="str">
        <f>TEXT(Entregas[[#This Row],[dt_saida]],"AAAA")</f>
        <v>2025</v>
      </c>
      <c r="R140" t="str">
        <f>IFERROR(LEFT(Entregas[[#This Row],[ds_rota]],FIND("-",Entregas[[#This Row],[ds_rota]])-1),Entregas[[#This Row],[ds_rota]])</f>
        <v>CONSUMO SEMANAL ONI</v>
      </c>
      <c r="S140" s="1" t="str">
        <f>IFERROR(IF(FIND("TRANSBORDO",Entregas[[#This Row],[Rota_fmt]])=1,"Transbordo","Entregas"), "Entregas")</f>
        <v>Entregas</v>
      </c>
    </row>
    <row r="141" spans="1:19" x14ac:dyDescent="0.25">
      <c r="A141">
        <v>5366914</v>
      </c>
      <c r="B141" t="s">
        <v>819</v>
      </c>
      <c r="C141" t="s">
        <v>154</v>
      </c>
      <c r="D141" t="s">
        <v>423</v>
      </c>
      <c r="E141" t="s">
        <v>445</v>
      </c>
      <c r="F141" t="s">
        <v>88</v>
      </c>
      <c r="G141" t="s">
        <v>89</v>
      </c>
      <c r="I141">
        <v>500</v>
      </c>
      <c r="J141" t="s">
        <v>208</v>
      </c>
      <c r="K141" t="s">
        <v>156</v>
      </c>
      <c r="L141" t="s">
        <v>869</v>
      </c>
      <c r="M141">
        <v>1</v>
      </c>
      <c r="P141" t="str">
        <f>TEXT(Entregas[[#This Row],[dt_saida]],"MMMM")</f>
        <v>janeiro</v>
      </c>
      <c r="Q141" t="str">
        <f>TEXT(Entregas[[#This Row],[dt_saida]],"AAAA")</f>
        <v>2025</v>
      </c>
      <c r="R141" t="str">
        <f>IFERROR(LEFT(Entregas[[#This Row],[ds_rota]],FIND("-",Entregas[[#This Row],[ds_rota]])-1),Entregas[[#This Row],[ds_rota]])</f>
        <v>CONSUMO SEMANAL ONI</v>
      </c>
      <c r="S141" s="1" t="str">
        <f>IFERROR(IF(FIND("TRANSBORDO",Entregas[[#This Row],[Rota_fmt]])=1,"Transbordo","Entregas"), "Entregas")</f>
        <v>Entregas</v>
      </c>
    </row>
    <row r="142" spans="1:19" x14ac:dyDescent="0.25">
      <c r="A142">
        <v>10480182</v>
      </c>
      <c r="B142" t="s">
        <v>819</v>
      </c>
      <c r="C142" t="s">
        <v>154</v>
      </c>
      <c r="D142" t="s">
        <v>423</v>
      </c>
      <c r="E142" t="s">
        <v>430</v>
      </c>
      <c r="F142" t="s">
        <v>88</v>
      </c>
      <c r="G142" t="s">
        <v>89</v>
      </c>
      <c r="I142">
        <v>500</v>
      </c>
      <c r="J142" t="s">
        <v>870</v>
      </c>
      <c r="K142" t="s">
        <v>156</v>
      </c>
      <c r="L142" t="s">
        <v>871</v>
      </c>
      <c r="M142">
        <v>1</v>
      </c>
      <c r="P142" t="str">
        <f>TEXT(Entregas[[#This Row],[dt_saida]],"MMMM")</f>
        <v>maio</v>
      </c>
      <c r="Q142" t="str">
        <f>TEXT(Entregas[[#This Row],[dt_saida]],"AAAA")</f>
        <v>2025</v>
      </c>
      <c r="R142" t="str">
        <f>IFERROR(LEFT(Entregas[[#This Row],[ds_rota]],FIND("-",Entregas[[#This Row],[ds_rota]])-1),Entregas[[#This Row],[ds_rota]])</f>
        <v>CONSUMO SEMANAL ONI</v>
      </c>
      <c r="S142" s="1" t="str">
        <f>IFERROR(IF(FIND("TRANSBORDO",Entregas[[#This Row],[Rota_fmt]])=1,"Transbordo","Entregas"), "Entregas")</f>
        <v>Entregas</v>
      </c>
    </row>
    <row r="143" spans="1:19" x14ac:dyDescent="0.25">
      <c r="A143">
        <v>8616873</v>
      </c>
      <c r="B143" t="s">
        <v>444</v>
      </c>
      <c r="C143" t="s">
        <v>154</v>
      </c>
      <c r="D143" t="s">
        <v>423</v>
      </c>
      <c r="E143" t="s">
        <v>424</v>
      </c>
      <c r="F143" t="s">
        <v>425</v>
      </c>
      <c r="G143" t="s">
        <v>55</v>
      </c>
      <c r="H143" t="s">
        <v>483</v>
      </c>
      <c r="I143">
        <v>501.06</v>
      </c>
      <c r="J143" t="s">
        <v>328</v>
      </c>
      <c r="K143" t="s">
        <v>156</v>
      </c>
      <c r="L143" t="s">
        <v>342</v>
      </c>
      <c r="M143">
        <v>12</v>
      </c>
      <c r="N143">
        <v>17631.900000000001</v>
      </c>
      <c r="P143" t="str">
        <f>TEXT(Entregas[[#This Row],[dt_saida]],"MMMM")</f>
        <v>abril</v>
      </c>
      <c r="Q143" t="str">
        <f>TEXT(Entregas[[#This Row],[dt_saida]],"AAAA")</f>
        <v>2025</v>
      </c>
      <c r="R143" t="str">
        <f>IFERROR(LEFT(Entregas[[#This Row],[ds_rota]],FIND("-",Entregas[[#This Row],[ds_rota]])-1),Entregas[[#This Row],[ds_rota]])</f>
        <v>MONDELEZ SANTA CRUZ</v>
      </c>
      <c r="S143" s="1" t="str">
        <f>IFERROR(IF(FIND("TRANSBORDO",Entregas[[#This Row],[Rota_fmt]])=1,"Transbordo","Entregas"), "Entregas")</f>
        <v>Entregas</v>
      </c>
    </row>
    <row r="144" spans="1:19" x14ac:dyDescent="0.25">
      <c r="A144">
        <v>4921145</v>
      </c>
      <c r="B144" t="s">
        <v>170</v>
      </c>
      <c r="C144" t="s">
        <v>154</v>
      </c>
      <c r="D144" t="s">
        <v>423</v>
      </c>
      <c r="E144" t="s">
        <v>430</v>
      </c>
      <c r="F144" t="s">
        <v>425</v>
      </c>
      <c r="G144" t="s">
        <v>55</v>
      </c>
      <c r="H144" t="s">
        <v>471</v>
      </c>
      <c r="I144">
        <v>514.16999999999996</v>
      </c>
      <c r="J144" t="s">
        <v>214</v>
      </c>
      <c r="K144" t="s">
        <v>156</v>
      </c>
      <c r="L144" t="s">
        <v>223</v>
      </c>
      <c r="M144">
        <v>1</v>
      </c>
      <c r="N144">
        <v>4118.9399999999996</v>
      </c>
      <c r="P144" t="str">
        <f>TEXT(Entregas[[#This Row],[dt_saida]],"MMMM")</f>
        <v>janeiro</v>
      </c>
      <c r="Q144" t="str">
        <f>TEXT(Entregas[[#This Row],[dt_saida]],"AAAA")</f>
        <v>2025</v>
      </c>
      <c r="R144" t="str">
        <f>IFERROR(LEFT(Entregas[[#This Row],[ds_rota]],FIND("-",Entregas[[#This Row],[ds_rota]])-1),Entregas[[#This Row],[ds_rota]])</f>
        <v>SANTA CRUZ</v>
      </c>
      <c r="S144" s="1" t="str">
        <f>IFERROR(IF(FIND("TRANSBORDO",Entregas[[#This Row],[Rota_fmt]])=1,"Transbordo","Entregas"), "Entregas")</f>
        <v>Entregas</v>
      </c>
    </row>
    <row r="145" spans="1:19" x14ac:dyDescent="0.25">
      <c r="A145">
        <v>9323216</v>
      </c>
      <c r="B145" t="s">
        <v>170</v>
      </c>
      <c r="C145" t="s">
        <v>154</v>
      </c>
      <c r="D145" t="s">
        <v>423</v>
      </c>
      <c r="E145" t="s">
        <v>424</v>
      </c>
      <c r="F145" t="s">
        <v>425</v>
      </c>
      <c r="G145" t="s">
        <v>55</v>
      </c>
      <c r="H145" t="s">
        <v>475</v>
      </c>
      <c r="I145">
        <v>519.16</v>
      </c>
      <c r="J145" t="s">
        <v>347</v>
      </c>
      <c r="K145" t="s">
        <v>156</v>
      </c>
      <c r="L145" t="s">
        <v>354</v>
      </c>
      <c r="M145">
        <v>6</v>
      </c>
      <c r="N145">
        <v>6906.34</v>
      </c>
      <c r="P145" t="str">
        <f>TEXT(Entregas[[#This Row],[dt_saida]],"MMMM")</f>
        <v>abril</v>
      </c>
      <c r="Q145" t="str">
        <f>TEXT(Entregas[[#This Row],[dt_saida]],"AAAA")</f>
        <v>2025</v>
      </c>
      <c r="R145" t="str">
        <f>IFERROR(LEFT(Entregas[[#This Row],[ds_rota]],FIND("-",Entregas[[#This Row],[ds_rota]])-1),Entregas[[#This Row],[ds_rota]])</f>
        <v>SANTA CRUZ</v>
      </c>
      <c r="S145" s="1" t="str">
        <f>IFERROR(IF(FIND("TRANSBORDO",Entregas[[#This Row],[Rota_fmt]])=1,"Transbordo","Entregas"), "Entregas")</f>
        <v>Entregas</v>
      </c>
    </row>
    <row r="146" spans="1:19" x14ac:dyDescent="0.25">
      <c r="A146">
        <v>3689305</v>
      </c>
      <c r="B146" t="s">
        <v>163</v>
      </c>
      <c r="C146" t="s">
        <v>154</v>
      </c>
      <c r="D146" t="s">
        <v>423</v>
      </c>
      <c r="E146" t="s">
        <v>430</v>
      </c>
      <c r="F146" t="s">
        <v>88</v>
      </c>
      <c r="G146" t="s">
        <v>89</v>
      </c>
      <c r="H146" t="s">
        <v>484</v>
      </c>
      <c r="I146">
        <v>520.41</v>
      </c>
      <c r="J146" t="s">
        <v>164</v>
      </c>
      <c r="K146" t="s">
        <v>156</v>
      </c>
      <c r="L146" t="s">
        <v>165</v>
      </c>
      <c r="M146">
        <v>1</v>
      </c>
      <c r="N146">
        <v>9029.41</v>
      </c>
      <c r="P146" t="str">
        <f>TEXT(Entregas[[#This Row],[dt_saida]],"MMMM")</f>
        <v>janeiro</v>
      </c>
      <c r="Q146" t="str">
        <f>TEXT(Entregas[[#This Row],[dt_saida]],"AAAA")</f>
        <v>2025</v>
      </c>
      <c r="R146" t="str">
        <f>IFERROR(LEFT(Entregas[[#This Row],[ds_rota]],FIND("-",Entregas[[#This Row],[ds_rota]])-1),Entregas[[#This Row],[ds_rota]])</f>
        <v>LITORAL</v>
      </c>
      <c r="S146" s="1" t="str">
        <f>IFERROR(IF(FIND("TRANSBORDO",Entregas[[#This Row],[Rota_fmt]])=1,"Transbordo","Entregas"), "Entregas")</f>
        <v>Entregas</v>
      </c>
    </row>
    <row r="147" spans="1:19" x14ac:dyDescent="0.25">
      <c r="A147">
        <v>7397049</v>
      </c>
      <c r="B147" t="s">
        <v>219</v>
      </c>
      <c r="C147" t="s">
        <v>154</v>
      </c>
      <c r="D147" t="s">
        <v>423</v>
      </c>
      <c r="E147" t="s">
        <v>424</v>
      </c>
      <c r="F147" t="s">
        <v>425</v>
      </c>
      <c r="G147" t="s">
        <v>55</v>
      </c>
      <c r="H147" t="s">
        <v>485</v>
      </c>
      <c r="I147">
        <v>540.39</v>
      </c>
      <c r="J147" t="s">
        <v>265</v>
      </c>
      <c r="K147" t="s">
        <v>156</v>
      </c>
      <c r="L147" t="s">
        <v>266</v>
      </c>
      <c r="M147">
        <v>11</v>
      </c>
      <c r="N147">
        <v>5627.89</v>
      </c>
      <c r="P147" t="str">
        <f>TEXT(Entregas[[#This Row],[dt_saida]],"MMMM")</f>
        <v>março</v>
      </c>
      <c r="Q147" t="str">
        <f>TEXT(Entregas[[#This Row],[dt_saida]],"AAAA")</f>
        <v>2025</v>
      </c>
      <c r="R147" t="str">
        <f>IFERROR(LEFT(Entregas[[#This Row],[ds_rota]],FIND("-",Entregas[[#This Row],[ds_rota]])-1),Entregas[[#This Row],[ds_rota]])</f>
        <v>VENANCIO</v>
      </c>
      <c r="S147" s="1" t="str">
        <f>IFERROR(IF(FIND("TRANSBORDO",Entregas[[#This Row],[Rota_fmt]])=1,"Transbordo","Entregas"), "Entregas")</f>
        <v>Entregas</v>
      </c>
    </row>
    <row r="148" spans="1:19" x14ac:dyDescent="0.25">
      <c r="A148">
        <v>11817356</v>
      </c>
      <c r="B148" t="s">
        <v>848</v>
      </c>
      <c r="C148" t="s">
        <v>154</v>
      </c>
      <c r="D148" t="s">
        <v>423</v>
      </c>
      <c r="E148" t="s">
        <v>424</v>
      </c>
      <c r="F148" t="s">
        <v>425</v>
      </c>
      <c r="G148" t="s">
        <v>55</v>
      </c>
      <c r="H148" t="s">
        <v>872</v>
      </c>
      <c r="I148">
        <v>560</v>
      </c>
      <c r="J148" t="s">
        <v>873</v>
      </c>
      <c r="K148" t="s">
        <v>156</v>
      </c>
      <c r="L148" t="s">
        <v>874</v>
      </c>
      <c r="M148">
        <v>1</v>
      </c>
      <c r="N148">
        <v>6229.02</v>
      </c>
      <c r="P148" t="str">
        <f>TEXT(Entregas[[#This Row],[dt_saida]],"MMMM")</f>
        <v>junho</v>
      </c>
      <c r="Q148" t="str">
        <f>TEXT(Entregas[[#This Row],[dt_saida]],"AAAA")</f>
        <v>2025</v>
      </c>
      <c r="R148" t="str">
        <f>IFERROR(LEFT(Entregas[[#This Row],[ds_rota]],FIND("-",Entregas[[#This Row],[ds_rota]])-1),Entregas[[#This Row],[ds_rota]])</f>
        <v>CONSUMO COMERCIAL Q</v>
      </c>
      <c r="S148" s="1" t="str">
        <f>IFERROR(IF(FIND("TRANSBORDO",Entregas[[#This Row],[Rota_fmt]])=1,"Transbordo","Entregas"), "Entregas")</f>
        <v>Entregas</v>
      </c>
    </row>
    <row r="149" spans="1:19" x14ac:dyDescent="0.25">
      <c r="A149">
        <v>11923978</v>
      </c>
      <c r="B149" t="s">
        <v>819</v>
      </c>
      <c r="C149" t="s">
        <v>154</v>
      </c>
      <c r="D149" t="s">
        <v>423</v>
      </c>
      <c r="E149" t="s">
        <v>428</v>
      </c>
      <c r="F149" t="s">
        <v>490</v>
      </c>
      <c r="G149" t="s">
        <v>111</v>
      </c>
      <c r="I149">
        <v>560</v>
      </c>
      <c r="J149" t="s">
        <v>829</v>
      </c>
      <c r="K149" t="s">
        <v>156</v>
      </c>
      <c r="L149" t="s">
        <v>875</v>
      </c>
      <c r="M149">
        <v>1</v>
      </c>
      <c r="P149" t="str">
        <f>TEXT(Entregas[[#This Row],[dt_saida]],"MMMM")</f>
        <v>junho</v>
      </c>
      <c r="Q149" t="str">
        <f>TEXT(Entregas[[#This Row],[dt_saida]],"AAAA")</f>
        <v>2025</v>
      </c>
      <c r="R149" t="str">
        <f>IFERROR(LEFT(Entregas[[#This Row],[ds_rota]],FIND("-",Entregas[[#This Row],[ds_rota]])-1),Entregas[[#This Row],[ds_rota]])</f>
        <v>CONSUMO SEMANAL ONI</v>
      </c>
      <c r="S149" s="1" t="str">
        <f>IFERROR(IF(FIND("TRANSBORDO",Entregas[[#This Row],[Rota_fmt]])=1,"Transbordo","Entregas"), "Entregas")</f>
        <v>Entregas</v>
      </c>
    </row>
    <row r="150" spans="1:19" x14ac:dyDescent="0.25">
      <c r="A150">
        <v>12185849</v>
      </c>
      <c r="B150" t="s">
        <v>876</v>
      </c>
      <c r="C150" t="s">
        <v>154</v>
      </c>
      <c r="D150" t="s">
        <v>423</v>
      </c>
      <c r="E150" t="s">
        <v>424</v>
      </c>
      <c r="F150" t="s">
        <v>425</v>
      </c>
      <c r="G150" t="s">
        <v>55</v>
      </c>
      <c r="H150" t="s">
        <v>877</v>
      </c>
      <c r="I150">
        <v>560</v>
      </c>
      <c r="J150" t="s">
        <v>878</v>
      </c>
      <c r="K150" t="s">
        <v>156</v>
      </c>
      <c r="L150" t="s">
        <v>879</v>
      </c>
      <c r="M150">
        <v>1</v>
      </c>
      <c r="N150">
        <v>41774.85</v>
      </c>
      <c r="P150" t="str">
        <f>TEXT(Entregas[[#This Row],[dt_saida]],"MMMM")</f>
        <v>junho</v>
      </c>
      <c r="Q150" t="str">
        <f>TEXT(Entregas[[#This Row],[dt_saida]],"AAAA")</f>
        <v>2025</v>
      </c>
      <c r="R150" t="str">
        <f>IFERROR(LEFT(Entregas[[#This Row],[ds_rota]],FIND("-",Entregas[[#This Row],[ds_rota]])-1),Entregas[[#This Row],[ds_rota]])</f>
        <v>FARMA DIARIA</v>
      </c>
      <c r="S150" s="1" t="str">
        <f>IFERROR(IF(FIND("TRANSBORDO",Entregas[[#This Row],[Rota_fmt]])=1,"Transbordo","Entregas"), "Entregas")</f>
        <v>Entregas</v>
      </c>
    </row>
    <row r="151" spans="1:19" x14ac:dyDescent="0.25">
      <c r="A151">
        <v>12768787</v>
      </c>
      <c r="B151" t="s">
        <v>880</v>
      </c>
      <c r="C151" t="s">
        <v>154</v>
      </c>
      <c r="D151" t="s">
        <v>423</v>
      </c>
      <c r="E151" t="s">
        <v>424</v>
      </c>
      <c r="F151" t="s">
        <v>425</v>
      </c>
      <c r="G151" t="s">
        <v>55</v>
      </c>
      <c r="H151" t="s">
        <v>797</v>
      </c>
      <c r="I151">
        <v>560</v>
      </c>
      <c r="J151" t="s">
        <v>798</v>
      </c>
      <c r="K151" t="s">
        <v>156</v>
      </c>
      <c r="L151" t="s">
        <v>881</v>
      </c>
      <c r="M151">
        <v>1</v>
      </c>
      <c r="N151">
        <v>25666.68</v>
      </c>
      <c r="P151" t="str">
        <f>TEXT(Entregas[[#This Row],[dt_saida]],"MMMM")</f>
        <v>junho</v>
      </c>
      <c r="Q151" t="str">
        <f>TEXT(Entregas[[#This Row],[dt_saida]],"AAAA")</f>
        <v>2025</v>
      </c>
      <c r="R151" t="str">
        <f>IFERROR(LEFT(Entregas[[#This Row],[ds_rota]],FIND("-",Entregas[[#This Row],[ds_rota]])-1),Entregas[[#This Row],[ds_rota]])</f>
        <v>FARMA DIARIA</v>
      </c>
      <c r="S151" s="1" t="str">
        <f>IFERROR(IF(FIND("TRANSBORDO",Entregas[[#This Row],[Rota_fmt]])=1,"Transbordo","Entregas"), "Entregas")</f>
        <v>Entregas</v>
      </c>
    </row>
    <row r="152" spans="1:19" x14ac:dyDescent="0.25">
      <c r="A152">
        <v>3831852</v>
      </c>
      <c r="B152" t="s">
        <v>168</v>
      </c>
      <c r="C152" t="s">
        <v>154</v>
      </c>
      <c r="D152" t="s">
        <v>423</v>
      </c>
      <c r="E152" t="s">
        <v>430</v>
      </c>
      <c r="F152" t="s">
        <v>88</v>
      </c>
      <c r="G152" t="s">
        <v>89</v>
      </c>
      <c r="I152">
        <v>584.08000000000004</v>
      </c>
      <c r="J152" t="s">
        <v>164</v>
      </c>
      <c r="K152" t="s">
        <v>156</v>
      </c>
      <c r="L152" t="s">
        <v>169</v>
      </c>
      <c r="M152">
        <v>1</v>
      </c>
      <c r="N152">
        <v>13544.11</v>
      </c>
      <c r="O152" t="s">
        <v>486</v>
      </c>
      <c r="P152" t="str">
        <f>TEXT(Entregas[[#This Row],[dt_saida]],"MMMM")</f>
        <v>janeiro</v>
      </c>
      <c r="Q152" t="str">
        <f>TEXT(Entregas[[#This Row],[dt_saida]],"AAAA")</f>
        <v>2025</v>
      </c>
      <c r="R152" t="str">
        <f>IFERROR(LEFT(Entregas[[#This Row],[ds_rota]],FIND("-",Entregas[[#This Row],[ds_rota]])-1),Entregas[[#This Row],[ds_rota]])</f>
        <v>GUAIBA</v>
      </c>
      <c r="S152" s="1" t="str">
        <f>IFERROR(IF(FIND("TRANSBORDO",Entregas[[#This Row],[Rota_fmt]])=1,"Transbordo","Entregas"), "Entregas")</f>
        <v>Entregas</v>
      </c>
    </row>
    <row r="153" spans="1:19" x14ac:dyDescent="0.25">
      <c r="A153">
        <v>4644628</v>
      </c>
      <c r="B153" t="s">
        <v>168</v>
      </c>
      <c r="C153" t="s">
        <v>154</v>
      </c>
      <c r="D153" t="s">
        <v>423</v>
      </c>
      <c r="E153" t="s">
        <v>430</v>
      </c>
      <c r="F153" t="s">
        <v>88</v>
      </c>
      <c r="G153" t="s">
        <v>89</v>
      </c>
      <c r="I153">
        <v>586.09</v>
      </c>
      <c r="J153" t="s">
        <v>164</v>
      </c>
      <c r="K153" t="s">
        <v>156</v>
      </c>
      <c r="L153" t="s">
        <v>207</v>
      </c>
      <c r="M153">
        <v>1</v>
      </c>
      <c r="N153">
        <v>12075.36</v>
      </c>
      <c r="P153" t="str">
        <f>TEXT(Entregas[[#This Row],[dt_saida]],"MMMM")</f>
        <v>janeiro</v>
      </c>
      <c r="Q153" t="str">
        <f>TEXT(Entregas[[#This Row],[dt_saida]],"AAAA")</f>
        <v>2025</v>
      </c>
      <c r="R153" t="str">
        <f>IFERROR(LEFT(Entregas[[#This Row],[ds_rota]],FIND("-",Entregas[[#This Row],[ds_rota]])-1),Entregas[[#This Row],[ds_rota]])</f>
        <v>GUAIBA</v>
      </c>
      <c r="S153" s="1" t="str">
        <f>IFERROR(IF(FIND("TRANSBORDO",Entregas[[#This Row],[Rota_fmt]])=1,"Transbordo","Entregas"), "Entregas")</f>
        <v>Entregas</v>
      </c>
    </row>
    <row r="154" spans="1:19" x14ac:dyDescent="0.25">
      <c r="A154">
        <v>5302180</v>
      </c>
      <c r="B154" t="s">
        <v>168</v>
      </c>
      <c r="C154" t="s">
        <v>154</v>
      </c>
      <c r="D154" t="s">
        <v>423</v>
      </c>
      <c r="E154" t="s">
        <v>445</v>
      </c>
      <c r="F154" t="s">
        <v>88</v>
      </c>
      <c r="G154" t="s">
        <v>89</v>
      </c>
      <c r="H154" t="s">
        <v>480</v>
      </c>
      <c r="I154">
        <v>586.09</v>
      </c>
      <c r="J154" t="s">
        <v>229</v>
      </c>
      <c r="K154" t="s">
        <v>487</v>
      </c>
      <c r="L154" t="s">
        <v>488</v>
      </c>
      <c r="M154">
        <v>1</v>
      </c>
      <c r="P154" t="str">
        <f>TEXT(Entregas[[#This Row],[dt_saida]],"MMMM")</f>
        <v>janeiro</v>
      </c>
      <c r="Q154" t="str">
        <f>TEXT(Entregas[[#This Row],[dt_saida]],"AAAA")</f>
        <v>2025</v>
      </c>
      <c r="R154" t="str">
        <f>IFERROR(LEFT(Entregas[[#This Row],[ds_rota]],FIND("-",Entregas[[#This Row],[ds_rota]])-1),Entregas[[#This Row],[ds_rota]])</f>
        <v>GUAIBA</v>
      </c>
      <c r="S154" s="1" t="str">
        <f>IFERROR(IF(FIND("TRANSBORDO",Entregas[[#This Row],[Rota_fmt]])=1,"Transbordo","Entregas"), "Entregas")</f>
        <v>Entregas</v>
      </c>
    </row>
    <row r="155" spans="1:19" x14ac:dyDescent="0.25">
      <c r="A155">
        <v>7918452</v>
      </c>
      <c r="B155" t="s">
        <v>170</v>
      </c>
      <c r="C155" t="s">
        <v>154</v>
      </c>
      <c r="D155" t="s">
        <v>423</v>
      </c>
      <c r="E155" t="s">
        <v>424</v>
      </c>
      <c r="F155" t="s">
        <v>425</v>
      </c>
      <c r="G155" t="s">
        <v>55</v>
      </c>
      <c r="H155" t="s">
        <v>489</v>
      </c>
      <c r="I155">
        <v>586.6</v>
      </c>
      <c r="J155" t="s">
        <v>283</v>
      </c>
      <c r="K155" t="s">
        <v>156</v>
      </c>
      <c r="L155" t="s">
        <v>315</v>
      </c>
      <c r="M155">
        <v>5</v>
      </c>
      <c r="N155">
        <v>11814.59</v>
      </c>
      <c r="P155" t="str">
        <f>TEXT(Entregas[[#This Row],[dt_saida]],"MMMM")</f>
        <v>março</v>
      </c>
      <c r="Q155" t="str">
        <f>TEXT(Entregas[[#This Row],[dt_saida]],"AAAA")</f>
        <v>2025</v>
      </c>
      <c r="R155" t="str">
        <f>IFERROR(LEFT(Entregas[[#This Row],[ds_rota]],FIND("-",Entregas[[#This Row],[ds_rota]])-1),Entregas[[#This Row],[ds_rota]])</f>
        <v>SANTA CRUZ</v>
      </c>
      <c r="S155" s="1" t="str">
        <f>IFERROR(IF(FIND("TRANSBORDO",Entregas[[#This Row],[Rota_fmt]])=1,"Transbordo","Entregas"), "Entregas")</f>
        <v>Entregas</v>
      </c>
    </row>
    <row r="156" spans="1:19" x14ac:dyDescent="0.25">
      <c r="A156">
        <v>4180878</v>
      </c>
      <c r="B156" t="s">
        <v>163</v>
      </c>
      <c r="C156" t="s">
        <v>154</v>
      </c>
      <c r="D156" t="s">
        <v>423</v>
      </c>
      <c r="E156" t="s">
        <v>430</v>
      </c>
      <c r="F156" t="s">
        <v>88</v>
      </c>
      <c r="G156" t="s">
        <v>89</v>
      </c>
      <c r="H156" t="s">
        <v>484</v>
      </c>
      <c r="I156">
        <v>595.77</v>
      </c>
      <c r="J156" t="s">
        <v>164</v>
      </c>
      <c r="K156" t="s">
        <v>156</v>
      </c>
      <c r="L156" t="s">
        <v>191</v>
      </c>
      <c r="M156">
        <v>1</v>
      </c>
      <c r="N156">
        <v>2978.87</v>
      </c>
      <c r="P156" t="str">
        <f>TEXT(Entregas[[#This Row],[dt_saida]],"MMMM")</f>
        <v>janeiro</v>
      </c>
      <c r="Q156" t="str">
        <f>TEXT(Entregas[[#This Row],[dt_saida]],"AAAA")</f>
        <v>2025</v>
      </c>
      <c r="R156" t="str">
        <f>IFERROR(LEFT(Entregas[[#This Row],[ds_rota]],FIND("-",Entregas[[#This Row],[ds_rota]])-1),Entregas[[#This Row],[ds_rota]])</f>
        <v>LITORAL</v>
      </c>
      <c r="S156" s="1" t="str">
        <f>IFERROR(IF(FIND("TRANSBORDO",Entregas[[#This Row],[Rota_fmt]])=1,"Transbordo","Entregas"), "Entregas")</f>
        <v>Entregas</v>
      </c>
    </row>
    <row r="157" spans="1:19" x14ac:dyDescent="0.25">
      <c r="A157">
        <v>4592086</v>
      </c>
      <c r="B157" t="s">
        <v>819</v>
      </c>
      <c r="C157" t="s">
        <v>154</v>
      </c>
      <c r="D157" t="s">
        <v>423</v>
      </c>
      <c r="E157" t="s">
        <v>445</v>
      </c>
      <c r="F157" t="s">
        <v>35</v>
      </c>
      <c r="G157" t="s">
        <v>119</v>
      </c>
      <c r="I157">
        <v>600</v>
      </c>
      <c r="J157" t="s">
        <v>164</v>
      </c>
      <c r="K157" t="s">
        <v>156</v>
      </c>
      <c r="L157" t="s">
        <v>882</v>
      </c>
      <c r="M157">
        <v>1</v>
      </c>
      <c r="P157" t="str">
        <f>TEXT(Entregas[[#This Row],[dt_saida]],"MMMM")</f>
        <v>janeiro</v>
      </c>
      <c r="Q157" t="str">
        <f>TEXT(Entregas[[#This Row],[dt_saida]],"AAAA")</f>
        <v>2025</v>
      </c>
      <c r="R157" t="str">
        <f>IFERROR(LEFT(Entregas[[#This Row],[ds_rota]],FIND("-",Entregas[[#This Row],[ds_rota]])-1),Entregas[[#This Row],[ds_rota]])</f>
        <v>CONSUMO SEMANAL ONI</v>
      </c>
      <c r="S157" s="1" t="str">
        <f>IFERROR(IF(FIND("TRANSBORDO",Entregas[[#This Row],[Rota_fmt]])=1,"Transbordo","Entregas"), "Entregas")</f>
        <v>Entregas</v>
      </c>
    </row>
    <row r="158" spans="1:19" x14ac:dyDescent="0.25">
      <c r="A158">
        <v>7553452</v>
      </c>
      <c r="B158" t="s">
        <v>819</v>
      </c>
      <c r="C158" t="s">
        <v>154</v>
      </c>
      <c r="D158" t="s">
        <v>423</v>
      </c>
      <c r="E158" t="s">
        <v>428</v>
      </c>
      <c r="F158" t="s">
        <v>35</v>
      </c>
      <c r="G158" t="s">
        <v>111</v>
      </c>
      <c r="I158">
        <v>600</v>
      </c>
      <c r="J158" t="s">
        <v>289</v>
      </c>
      <c r="K158" t="s">
        <v>156</v>
      </c>
      <c r="L158" t="s">
        <v>883</v>
      </c>
      <c r="M158">
        <v>1</v>
      </c>
      <c r="P158" t="str">
        <f>TEXT(Entregas[[#This Row],[dt_saida]],"MMMM")</f>
        <v>março</v>
      </c>
      <c r="Q158" t="str">
        <f>TEXT(Entregas[[#This Row],[dt_saida]],"AAAA")</f>
        <v>2025</v>
      </c>
      <c r="R158" t="str">
        <f>IFERROR(LEFT(Entregas[[#This Row],[ds_rota]],FIND("-",Entregas[[#This Row],[ds_rota]])-1),Entregas[[#This Row],[ds_rota]])</f>
        <v>CONSUMO SEMANAL ONI</v>
      </c>
      <c r="S158" s="1" t="str">
        <f>IFERROR(IF(FIND("TRANSBORDO",Entregas[[#This Row],[Rota_fmt]])=1,"Transbordo","Entregas"), "Entregas")</f>
        <v>Entregas</v>
      </c>
    </row>
    <row r="159" spans="1:19" x14ac:dyDescent="0.25">
      <c r="A159">
        <v>7754384</v>
      </c>
      <c r="B159" t="s">
        <v>819</v>
      </c>
      <c r="C159" t="s">
        <v>154</v>
      </c>
      <c r="D159" t="s">
        <v>423</v>
      </c>
      <c r="E159" t="s">
        <v>428</v>
      </c>
      <c r="F159" t="s">
        <v>490</v>
      </c>
      <c r="G159" t="s">
        <v>111</v>
      </c>
      <c r="I159">
        <v>600</v>
      </c>
      <c r="J159" t="s">
        <v>294</v>
      </c>
      <c r="K159" t="s">
        <v>156</v>
      </c>
      <c r="L159" t="s">
        <v>884</v>
      </c>
      <c r="M159">
        <v>1</v>
      </c>
      <c r="P159" t="str">
        <f>TEXT(Entregas[[#This Row],[dt_saida]],"MMMM")</f>
        <v>março</v>
      </c>
      <c r="Q159" t="str">
        <f>TEXT(Entregas[[#This Row],[dt_saida]],"AAAA")</f>
        <v>2025</v>
      </c>
      <c r="R159" t="str">
        <f>IFERROR(LEFT(Entregas[[#This Row],[ds_rota]],FIND("-",Entregas[[#This Row],[ds_rota]])-1),Entregas[[#This Row],[ds_rota]])</f>
        <v>CONSUMO SEMANAL ONI</v>
      </c>
      <c r="S159" s="1" t="str">
        <f>IFERROR(IF(FIND("TRANSBORDO",Entregas[[#This Row],[Rota_fmt]])=1,"Transbordo","Entregas"), "Entregas")</f>
        <v>Entregas</v>
      </c>
    </row>
    <row r="160" spans="1:19" x14ac:dyDescent="0.25">
      <c r="A160">
        <v>4180650</v>
      </c>
      <c r="B160" t="s">
        <v>858</v>
      </c>
      <c r="C160" t="s">
        <v>154</v>
      </c>
      <c r="D160" t="s">
        <v>423</v>
      </c>
      <c r="E160" t="s">
        <v>445</v>
      </c>
      <c r="F160" t="s">
        <v>88</v>
      </c>
      <c r="G160" t="s">
        <v>89</v>
      </c>
      <c r="I160">
        <v>602.1</v>
      </c>
      <c r="J160" t="s">
        <v>160</v>
      </c>
      <c r="K160" t="s">
        <v>156</v>
      </c>
      <c r="L160" t="s">
        <v>189</v>
      </c>
      <c r="M160">
        <v>1</v>
      </c>
      <c r="N160">
        <v>6362.72</v>
      </c>
      <c r="P160" t="str">
        <f>TEXT(Entregas[[#This Row],[dt_saida]],"MMMM")</f>
        <v>janeiro</v>
      </c>
      <c r="Q160" t="str">
        <f>TEXT(Entregas[[#This Row],[dt_saida]],"AAAA")</f>
        <v>2025</v>
      </c>
      <c r="R160" t="str">
        <f>IFERROR(LEFT(Entregas[[#This Row],[ds_rota]],FIND("-",Entregas[[#This Row],[ds_rota]])-1),Entregas[[#This Row],[ds_rota]])</f>
        <v>MONTENEGRO</v>
      </c>
      <c r="S160" s="1" t="str">
        <f>IFERROR(IF(FIND("TRANSBORDO",Entregas[[#This Row],[Rota_fmt]])=1,"Transbordo","Entregas"), "Entregas")</f>
        <v>Entregas</v>
      </c>
    </row>
    <row r="161" spans="1:19" x14ac:dyDescent="0.25">
      <c r="A161">
        <v>4185756</v>
      </c>
      <c r="B161" t="s">
        <v>858</v>
      </c>
      <c r="C161" t="s">
        <v>154</v>
      </c>
      <c r="D161" t="s">
        <v>423</v>
      </c>
      <c r="E161" t="s">
        <v>445</v>
      </c>
      <c r="F161" t="s">
        <v>88</v>
      </c>
      <c r="G161" t="s">
        <v>89</v>
      </c>
      <c r="I161">
        <v>603.1</v>
      </c>
      <c r="J161" t="s">
        <v>175</v>
      </c>
      <c r="K161" t="s">
        <v>156</v>
      </c>
      <c r="L161" t="s">
        <v>188</v>
      </c>
      <c r="M161">
        <v>1</v>
      </c>
      <c r="N161">
        <v>3015.5</v>
      </c>
      <c r="P161" t="str">
        <f>TEXT(Entregas[[#This Row],[dt_saida]],"MMMM")</f>
        <v>janeiro</v>
      </c>
      <c r="Q161" t="str">
        <f>TEXT(Entregas[[#This Row],[dt_saida]],"AAAA")</f>
        <v>2025</v>
      </c>
      <c r="R161" t="str">
        <f>IFERROR(LEFT(Entregas[[#This Row],[ds_rota]],FIND("-",Entregas[[#This Row],[ds_rota]])-1),Entregas[[#This Row],[ds_rota]])</f>
        <v>MONTENEGRO</v>
      </c>
      <c r="S161" s="1" t="str">
        <f>IFERROR(IF(FIND("TRANSBORDO",Entregas[[#This Row],[Rota_fmt]])=1,"Transbordo","Entregas"), "Entregas")</f>
        <v>Entregas</v>
      </c>
    </row>
    <row r="162" spans="1:19" x14ac:dyDescent="0.25">
      <c r="A162">
        <v>5890705</v>
      </c>
      <c r="B162" t="s">
        <v>177</v>
      </c>
      <c r="C162" t="s">
        <v>154</v>
      </c>
      <c r="D162" t="s">
        <v>423</v>
      </c>
      <c r="E162" t="s">
        <v>445</v>
      </c>
      <c r="F162" t="s">
        <v>35</v>
      </c>
      <c r="G162" t="s">
        <v>119</v>
      </c>
      <c r="H162" t="s">
        <v>491</v>
      </c>
      <c r="I162">
        <v>607.38</v>
      </c>
      <c r="J162" t="s">
        <v>253</v>
      </c>
      <c r="K162" t="s">
        <v>156</v>
      </c>
      <c r="L162" t="s">
        <v>261</v>
      </c>
      <c r="M162">
        <v>1</v>
      </c>
      <c r="N162">
        <v>208063</v>
      </c>
      <c r="P162" t="str">
        <f>TEXT(Entregas[[#This Row],[dt_saida]],"MMMM")</f>
        <v>fevereiro</v>
      </c>
      <c r="Q162" t="str">
        <f>TEXT(Entregas[[#This Row],[dt_saida]],"AAAA")</f>
        <v>2025</v>
      </c>
      <c r="R162" t="str">
        <f>IFERROR(LEFT(Entregas[[#This Row],[ds_rota]],FIND("-",Entregas[[#This Row],[ds_rota]])-1),Entregas[[#This Row],[ds_rota]])</f>
        <v>VALE DOS SINOS</v>
      </c>
      <c r="S162" s="1" t="str">
        <f>IFERROR(IF(FIND("TRANSBORDO",Entregas[[#This Row],[Rota_fmt]])=1,"Transbordo","Entregas"), "Entregas")</f>
        <v>Entregas</v>
      </c>
    </row>
    <row r="163" spans="1:19" x14ac:dyDescent="0.25">
      <c r="A163">
        <v>11924999</v>
      </c>
      <c r="B163" t="s">
        <v>168</v>
      </c>
      <c r="C163" t="s">
        <v>154</v>
      </c>
      <c r="D163" t="s">
        <v>423</v>
      </c>
      <c r="E163" t="s">
        <v>424</v>
      </c>
      <c r="F163" t="s">
        <v>425</v>
      </c>
      <c r="G163" t="s">
        <v>55</v>
      </c>
      <c r="H163" t="s">
        <v>828</v>
      </c>
      <c r="I163">
        <v>610.55999999999995</v>
      </c>
      <c r="J163" t="s">
        <v>829</v>
      </c>
      <c r="K163" t="s">
        <v>156</v>
      </c>
      <c r="L163" t="s">
        <v>885</v>
      </c>
      <c r="M163">
        <v>6</v>
      </c>
      <c r="N163">
        <v>9311.91</v>
      </c>
      <c r="P163" t="str">
        <f>TEXT(Entregas[[#This Row],[dt_saida]],"MMMM")</f>
        <v>junho</v>
      </c>
      <c r="Q163" t="str">
        <f>TEXT(Entregas[[#This Row],[dt_saida]],"AAAA")</f>
        <v>2025</v>
      </c>
      <c r="R163" t="str">
        <f>IFERROR(LEFT(Entregas[[#This Row],[ds_rota]],FIND("-",Entregas[[#This Row],[ds_rota]])-1),Entregas[[#This Row],[ds_rota]])</f>
        <v>GUAIBA</v>
      </c>
      <c r="S163" s="1" t="str">
        <f>IFERROR(IF(FIND("TRANSBORDO",Entregas[[#This Row],[Rota_fmt]])=1,"Transbordo","Entregas"), "Entregas")</f>
        <v>Entregas</v>
      </c>
    </row>
    <row r="164" spans="1:19" x14ac:dyDescent="0.25">
      <c r="A164">
        <v>11627885</v>
      </c>
      <c r="B164" t="s">
        <v>886</v>
      </c>
      <c r="C164" t="s">
        <v>154</v>
      </c>
      <c r="D164" t="s">
        <v>423</v>
      </c>
      <c r="E164" t="s">
        <v>424</v>
      </c>
      <c r="F164" t="s">
        <v>425</v>
      </c>
      <c r="G164" t="s">
        <v>55</v>
      </c>
      <c r="H164" t="s">
        <v>839</v>
      </c>
      <c r="I164">
        <v>617.79999999999995</v>
      </c>
      <c r="J164" t="s">
        <v>887</v>
      </c>
      <c r="K164" t="s">
        <v>156</v>
      </c>
      <c r="L164" t="s">
        <v>888</v>
      </c>
      <c r="M164">
        <v>5</v>
      </c>
      <c r="N164">
        <v>22492.6</v>
      </c>
      <c r="P164" t="str">
        <f>TEXT(Entregas[[#This Row],[dt_saida]],"MMMM")</f>
        <v>maio</v>
      </c>
      <c r="Q164" t="str">
        <f>TEXT(Entregas[[#This Row],[dt_saida]],"AAAA")</f>
        <v>2025</v>
      </c>
      <c r="R164" t="str">
        <f>IFERROR(LEFT(Entregas[[#This Row],[ds_rota]],FIND("-",Entregas[[#This Row],[ds_rota]])-1),Entregas[[#This Row],[ds_rota]])</f>
        <v>POA</v>
      </c>
      <c r="S164" s="1" t="str">
        <f>IFERROR(IF(FIND("TRANSBORDO",Entregas[[#This Row],[Rota_fmt]])=1,"Transbordo","Entregas"), "Entregas")</f>
        <v>Entregas</v>
      </c>
    </row>
    <row r="165" spans="1:19" x14ac:dyDescent="0.25">
      <c r="A165">
        <v>4330696</v>
      </c>
      <c r="B165" t="s">
        <v>858</v>
      </c>
      <c r="C165" t="s">
        <v>154</v>
      </c>
      <c r="D165" t="s">
        <v>423</v>
      </c>
      <c r="E165" t="s">
        <v>445</v>
      </c>
      <c r="F165" t="s">
        <v>88</v>
      </c>
      <c r="G165" t="s">
        <v>89</v>
      </c>
      <c r="I165">
        <v>619.12</v>
      </c>
      <c r="J165" t="s">
        <v>175</v>
      </c>
      <c r="K165" t="s">
        <v>156</v>
      </c>
      <c r="L165" t="s">
        <v>206</v>
      </c>
      <c r="M165">
        <v>1</v>
      </c>
      <c r="N165">
        <v>47880</v>
      </c>
      <c r="P165" t="str">
        <f>TEXT(Entregas[[#This Row],[dt_saida]],"MMMM")</f>
        <v>janeiro</v>
      </c>
      <c r="Q165" t="str">
        <f>TEXT(Entregas[[#This Row],[dt_saida]],"AAAA")</f>
        <v>2025</v>
      </c>
      <c r="R165" t="str">
        <f>IFERROR(LEFT(Entregas[[#This Row],[ds_rota]],FIND("-",Entregas[[#This Row],[ds_rota]])-1),Entregas[[#This Row],[ds_rota]])</f>
        <v>MONTENEGRO</v>
      </c>
      <c r="S165" s="1" t="str">
        <f>IFERROR(IF(FIND("TRANSBORDO",Entregas[[#This Row],[Rota_fmt]])=1,"Transbordo","Entregas"), "Entregas")</f>
        <v>Entregas</v>
      </c>
    </row>
    <row r="166" spans="1:19" x14ac:dyDescent="0.25">
      <c r="A166">
        <v>12355054</v>
      </c>
      <c r="B166" t="s">
        <v>187</v>
      </c>
      <c r="C166" t="s">
        <v>154</v>
      </c>
      <c r="D166" t="s">
        <v>423</v>
      </c>
      <c r="E166" t="s">
        <v>424</v>
      </c>
      <c r="F166" t="s">
        <v>425</v>
      </c>
      <c r="G166" t="s">
        <v>55</v>
      </c>
      <c r="H166" t="s">
        <v>889</v>
      </c>
      <c r="I166">
        <v>619.5</v>
      </c>
      <c r="J166" t="s">
        <v>890</v>
      </c>
      <c r="K166" t="s">
        <v>156</v>
      </c>
      <c r="L166" t="s">
        <v>891</v>
      </c>
      <c r="M166">
        <v>7</v>
      </c>
      <c r="N166">
        <v>22799.54</v>
      </c>
      <c r="P166" t="str">
        <f>TEXT(Entregas[[#This Row],[dt_saida]],"MMMM")</f>
        <v>junho</v>
      </c>
      <c r="Q166" t="str">
        <f>TEXT(Entregas[[#This Row],[dt_saida]],"AAAA")</f>
        <v>2025</v>
      </c>
      <c r="R166" t="str">
        <f>IFERROR(LEFT(Entregas[[#This Row],[ds_rota]],FIND("-",Entregas[[#This Row],[ds_rota]])-1),Entregas[[#This Row],[ds_rota]])</f>
        <v>VALE DOS SINOS</v>
      </c>
      <c r="S166" s="1" t="str">
        <f>IFERROR(IF(FIND("TRANSBORDO",Entregas[[#This Row],[Rota_fmt]])=1,"Transbordo","Entregas"), "Entregas")</f>
        <v>Entregas</v>
      </c>
    </row>
    <row r="167" spans="1:19" x14ac:dyDescent="0.25">
      <c r="A167">
        <v>11300993</v>
      </c>
      <c r="B167" t="s">
        <v>217</v>
      </c>
      <c r="C167" t="s">
        <v>154</v>
      </c>
      <c r="D167" t="s">
        <v>423</v>
      </c>
      <c r="E167" t="s">
        <v>424</v>
      </c>
      <c r="F167" t="s">
        <v>425</v>
      </c>
      <c r="G167" t="s">
        <v>55</v>
      </c>
      <c r="H167" t="s">
        <v>814</v>
      </c>
      <c r="I167">
        <v>620.01</v>
      </c>
      <c r="J167" t="s">
        <v>815</v>
      </c>
      <c r="K167" t="s">
        <v>156</v>
      </c>
      <c r="L167" t="s">
        <v>816</v>
      </c>
      <c r="M167">
        <v>5</v>
      </c>
      <c r="N167">
        <v>12271.38</v>
      </c>
      <c r="P167" t="str">
        <f>TEXT(Entregas[[#This Row],[dt_saida]],"MMMM")</f>
        <v>maio</v>
      </c>
      <c r="Q167" t="str">
        <f>TEXT(Entregas[[#This Row],[dt_saida]],"AAAA")</f>
        <v>2025</v>
      </c>
      <c r="R167" t="str">
        <f>IFERROR(LEFT(Entregas[[#This Row],[ds_rota]],FIND("-",Entregas[[#This Row],[ds_rota]])-1),Entregas[[#This Row],[ds_rota]])</f>
        <v>GRAMADO IVOTI</v>
      </c>
      <c r="S167" s="1" t="str">
        <f>IFERROR(IF(FIND("TRANSBORDO",Entregas[[#This Row],[Rota_fmt]])=1,"Transbordo","Entregas"), "Entregas")</f>
        <v>Entregas</v>
      </c>
    </row>
    <row r="168" spans="1:19" x14ac:dyDescent="0.25">
      <c r="A168">
        <v>12243671</v>
      </c>
      <c r="B168" t="s">
        <v>168</v>
      </c>
      <c r="C168" t="s">
        <v>154</v>
      </c>
      <c r="D168" t="s">
        <v>423</v>
      </c>
      <c r="E168" t="s">
        <v>424</v>
      </c>
      <c r="F168" t="s">
        <v>425</v>
      </c>
      <c r="G168" t="s">
        <v>55</v>
      </c>
      <c r="H168" t="s">
        <v>790</v>
      </c>
      <c r="I168">
        <v>630.38</v>
      </c>
      <c r="J168" t="s">
        <v>791</v>
      </c>
      <c r="K168" t="s">
        <v>156</v>
      </c>
      <c r="L168" t="s">
        <v>892</v>
      </c>
      <c r="M168">
        <v>6</v>
      </c>
      <c r="N168">
        <v>9812.86</v>
      </c>
      <c r="P168" t="str">
        <f>TEXT(Entregas[[#This Row],[dt_saida]],"MMMM")</f>
        <v>junho</v>
      </c>
      <c r="Q168" t="str">
        <f>TEXT(Entregas[[#This Row],[dt_saida]],"AAAA")</f>
        <v>2025</v>
      </c>
      <c r="R168" t="str">
        <f>IFERROR(LEFT(Entregas[[#This Row],[ds_rota]],FIND("-",Entregas[[#This Row],[ds_rota]])-1),Entregas[[#This Row],[ds_rota]])</f>
        <v>GUAIBA</v>
      </c>
      <c r="S168" s="1" t="str">
        <f>IFERROR(IF(FIND("TRANSBORDO",Entregas[[#This Row],[Rota_fmt]])=1,"Transbordo","Entregas"), "Entregas")</f>
        <v>Entregas</v>
      </c>
    </row>
    <row r="169" spans="1:19" x14ac:dyDescent="0.25">
      <c r="A169">
        <v>12243550</v>
      </c>
      <c r="B169" t="s">
        <v>168</v>
      </c>
      <c r="C169" t="s">
        <v>154</v>
      </c>
      <c r="D169" t="s">
        <v>423</v>
      </c>
      <c r="E169" t="s">
        <v>424</v>
      </c>
      <c r="F169" t="s">
        <v>425</v>
      </c>
      <c r="G169" t="s">
        <v>55</v>
      </c>
      <c r="H169" t="s">
        <v>803</v>
      </c>
      <c r="I169">
        <v>631</v>
      </c>
      <c r="J169" t="s">
        <v>804</v>
      </c>
      <c r="K169" t="s">
        <v>156</v>
      </c>
      <c r="L169" t="s">
        <v>805</v>
      </c>
      <c r="M169">
        <v>1</v>
      </c>
      <c r="P169" t="str">
        <f>TEXT(Entregas[[#This Row],[dt_saida]],"MMMM")</f>
        <v>junho</v>
      </c>
      <c r="Q169" t="str">
        <f>TEXT(Entregas[[#This Row],[dt_saida]],"AAAA")</f>
        <v>2025</v>
      </c>
      <c r="R169" t="str">
        <f>IFERROR(LEFT(Entregas[[#This Row],[ds_rota]],FIND("-",Entregas[[#This Row],[ds_rota]])-1),Entregas[[#This Row],[ds_rota]])</f>
        <v>GUAIBA</v>
      </c>
      <c r="S169" s="1" t="str">
        <f>IFERROR(IF(FIND("TRANSBORDO",Entregas[[#This Row],[Rota_fmt]])=1,"Transbordo","Entregas"), "Entregas")</f>
        <v>Entregas</v>
      </c>
    </row>
    <row r="170" spans="1:19" x14ac:dyDescent="0.25">
      <c r="A170">
        <v>6543430</v>
      </c>
      <c r="B170" t="s">
        <v>171</v>
      </c>
      <c r="C170" t="s">
        <v>154</v>
      </c>
      <c r="D170" t="s">
        <v>423</v>
      </c>
      <c r="E170" t="s">
        <v>424</v>
      </c>
      <c r="F170" t="s">
        <v>88</v>
      </c>
      <c r="G170" t="s">
        <v>89</v>
      </c>
      <c r="H170" t="s">
        <v>492</v>
      </c>
      <c r="I170">
        <v>632.13</v>
      </c>
      <c r="J170" t="s">
        <v>255</v>
      </c>
      <c r="K170" t="s">
        <v>156</v>
      </c>
      <c r="L170" t="s">
        <v>272</v>
      </c>
      <c r="M170">
        <v>25</v>
      </c>
      <c r="N170">
        <v>57630.25</v>
      </c>
      <c r="P170" t="str">
        <f>TEXT(Entregas[[#This Row],[dt_saida]],"MMMM")</f>
        <v>fevereiro</v>
      </c>
      <c r="Q170" t="str">
        <f>TEXT(Entregas[[#This Row],[dt_saida]],"AAAA")</f>
        <v>2025</v>
      </c>
      <c r="R170" t="str">
        <f>IFERROR(LEFT(Entregas[[#This Row],[ds_rota]],FIND("-",Entregas[[#This Row],[ds_rota]])-1),Entregas[[#This Row],[ds_rota]])</f>
        <v>MONTENEGRO</v>
      </c>
      <c r="S170" s="1" t="str">
        <f>IFERROR(IF(FIND("TRANSBORDO",Entregas[[#This Row],[Rota_fmt]])=1,"Transbordo","Entregas"), "Entregas")</f>
        <v>Entregas</v>
      </c>
    </row>
    <row r="171" spans="1:19" x14ac:dyDescent="0.25">
      <c r="A171">
        <v>3980273</v>
      </c>
      <c r="B171" t="s">
        <v>493</v>
      </c>
      <c r="C171" t="s">
        <v>154</v>
      </c>
      <c r="D171" t="s">
        <v>423</v>
      </c>
      <c r="E171" t="s">
        <v>445</v>
      </c>
      <c r="F171" t="s">
        <v>35</v>
      </c>
      <c r="G171" t="s">
        <v>119</v>
      </c>
      <c r="I171">
        <v>644.27</v>
      </c>
      <c r="J171" t="s">
        <v>161</v>
      </c>
      <c r="K171" t="s">
        <v>156</v>
      </c>
      <c r="L171" t="s">
        <v>172</v>
      </c>
      <c r="M171">
        <v>1</v>
      </c>
      <c r="N171">
        <v>160598.84</v>
      </c>
      <c r="O171" t="s">
        <v>486</v>
      </c>
      <c r="P171" t="str">
        <f>TEXT(Entregas[[#This Row],[dt_saida]],"MMMM")</f>
        <v>janeiro</v>
      </c>
      <c r="Q171" t="str">
        <f>TEXT(Entregas[[#This Row],[dt_saida]],"AAAA")</f>
        <v>2025</v>
      </c>
      <c r="R171" t="str">
        <f>IFERROR(LEFT(Entregas[[#This Row],[ds_rota]],FIND("-",Entregas[[#This Row],[ds_rota]])-1),Entregas[[#This Row],[ds_rota]])</f>
        <v>ASUN METROPOLITANA</v>
      </c>
      <c r="S171" s="1" t="str">
        <f>IFERROR(IF(FIND("TRANSBORDO",Entregas[[#This Row],[Rota_fmt]])=1,"Transbordo","Entregas"), "Entregas")</f>
        <v>Entregas</v>
      </c>
    </row>
    <row r="172" spans="1:19" x14ac:dyDescent="0.25">
      <c r="A172">
        <v>12915767</v>
      </c>
      <c r="B172" t="s">
        <v>168</v>
      </c>
      <c r="C172" t="s">
        <v>154</v>
      </c>
      <c r="D172" t="s">
        <v>423</v>
      </c>
      <c r="E172" t="s">
        <v>424</v>
      </c>
      <c r="F172" t="s">
        <v>425</v>
      </c>
      <c r="G172" t="s">
        <v>55</v>
      </c>
      <c r="H172" t="s">
        <v>800</v>
      </c>
      <c r="I172">
        <v>645.84</v>
      </c>
      <c r="J172" t="s">
        <v>801</v>
      </c>
      <c r="K172" t="s">
        <v>156</v>
      </c>
      <c r="L172" t="s">
        <v>893</v>
      </c>
      <c r="M172">
        <v>1</v>
      </c>
      <c r="N172">
        <v>12321.91</v>
      </c>
      <c r="P172" t="str">
        <f>TEXT(Entregas[[#This Row],[dt_saida]],"MMMM")</f>
        <v>junho</v>
      </c>
      <c r="Q172" t="str">
        <f>TEXT(Entregas[[#This Row],[dt_saida]],"AAAA")</f>
        <v>2025</v>
      </c>
      <c r="R172" t="str">
        <f>IFERROR(LEFT(Entregas[[#This Row],[ds_rota]],FIND("-",Entregas[[#This Row],[ds_rota]])-1),Entregas[[#This Row],[ds_rota]])</f>
        <v>GUAIBA</v>
      </c>
      <c r="S172" s="1" t="str">
        <f>IFERROR(IF(FIND("TRANSBORDO",Entregas[[#This Row],[Rota_fmt]])=1,"Transbordo","Entregas"), "Entregas")</f>
        <v>Entregas</v>
      </c>
    </row>
    <row r="173" spans="1:19" x14ac:dyDescent="0.25">
      <c r="A173">
        <v>12617921</v>
      </c>
      <c r="B173" t="s">
        <v>192</v>
      </c>
      <c r="C173" t="s">
        <v>154</v>
      </c>
      <c r="D173" t="s">
        <v>423</v>
      </c>
      <c r="E173" t="s">
        <v>424</v>
      </c>
      <c r="F173" t="s">
        <v>425</v>
      </c>
      <c r="G173" t="s">
        <v>55</v>
      </c>
      <c r="H173" t="s">
        <v>794</v>
      </c>
      <c r="I173">
        <v>647.14</v>
      </c>
      <c r="J173" t="s">
        <v>795</v>
      </c>
      <c r="K173" t="s">
        <v>156</v>
      </c>
      <c r="L173" t="s">
        <v>894</v>
      </c>
      <c r="M173">
        <v>5</v>
      </c>
      <c r="N173">
        <v>20398.27</v>
      </c>
      <c r="P173" t="str">
        <f>TEXT(Entregas[[#This Row],[dt_saida]],"MMMM")</f>
        <v>junho</v>
      </c>
      <c r="Q173" t="str">
        <f>TEXT(Entregas[[#This Row],[dt_saida]],"AAAA")</f>
        <v>2025</v>
      </c>
      <c r="R173" t="str">
        <f>IFERROR(LEFT(Entregas[[#This Row],[ds_rota]],FIND("-",Entregas[[#This Row],[ds_rota]])-1),Entregas[[#This Row],[ds_rota]])</f>
        <v>GRAMADO IVOTI</v>
      </c>
      <c r="S173" s="1" t="str">
        <f>IFERROR(IF(FIND("TRANSBORDO",Entregas[[#This Row],[Rota_fmt]])=1,"Transbordo","Entregas"), "Entregas")</f>
        <v>Entregas</v>
      </c>
    </row>
    <row r="174" spans="1:19" x14ac:dyDescent="0.25">
      <c r="A174">
        <v>11572061</v>
      </c>
      <c r="B174" t="s">
        <v>190</v>
      </c>
      <c r="C174" t="s">
        <v>154</v>
      </c>
      <c r="D174" t="s">
        <v>423</v>
      </c>
      <c r="E174" t="s">
        <v>424</v>
      </c>
      <c r="F174" t="s">
        <v>425</v>
      </c>
      <c r="G174" t="s">
        <v>55</v>
      </c>
      <c r="H174" t="s">
        <v>895</v>
      </c>
      <c r="I174">
        <v>661.87</v>
      </c>
      <c r="J174" t="s">
        <v>896</v>
      </c>
      <c r="K174" t="s">
        <v>156</v>
      </c>
      <c r="L174" t="s">
        <v>897</v>
      </c>
      <c r="M174">
        <v>1</v>
      </c>
      <c r="N174">
        <v>16409.689999999999</v>
      </c>
      <c r="P174" t="str">
        <f>TEXT(Entregas[[#This Row],[dt_saida]],"MMMM")</f>
        <v>maio</v>
      </c>
      <c r="Q174" t="str">
        <f>TEXT(Entregas[[#This Row],[dt_saida]],"AAAA")</f>
        <v>2025</v>
      </c>
      <c r="R174" t="str">
        <f>IFERROR(LEFT(Entregas[[#This Row],[ds_rota]],FIND("-",Entregas[[#This Row],[ds_rota]])-1),Entregas[[#This Row],[ds_rota]])</f>
        <v>SAPIRANGA</v>
      </c>
      <c r="S174" s="1" t="str">
        <f>IFERROR(IF(FIND("TRANSBORDO",Entregas[[#This Row],[Rota_fmt]])=1,"Transbordo","Entregas"), "Entregas")</f>
        <v>Entregas</v>
      </c>
    </row>
    <row r="175" spans="1:19" x14ac:dyDescent="0.25">
      <c r="A175">
        <v>11471659</v>
      </c>
      <c r="B175" t="s">
        <v>211</v>
      </c>
      <c r="C175" t="s">
        <v>154</v>
      </c>
      <c r="D175" t="s">
        <v>423</v>
      </c>
      <c r="E175" t="s">
        <v>424</v>
      </c>
      <c r="F175" t="s">
        <v>425</v>
      </c>
      <c r="G175" t="s">
        <v>55</v>
      </c>
      <c r="H175" t="s">
        <v>898</v>
      </c>
      <c r="I175">
        <v>673.9</v>
      </c>
      <c r="J175" t="s">
        <v>899</v>
      </c>
      <c r="K175" t="s">
        <v>156</v>
      </c>
      <c r="L175" t="s">
        <v>900</v>
      </c>
      <c r="M175">
        <v>6</v>
      </c>
      <c r="N175">
        <v>8818.2800000000007</v>
      </c>
      <c r="P175" t="str">
        <f>TEXT(Entregas[[#This Row],[dt_saida]],"MMMM")</f>
        <v>maio</v>
      </c>
      <c r="Q175" t="str">
        <f>TEXT(Entregas[[#This Row],[dt_saida]],"AAAA")</f>
        <v>2025</v>
      </c>
      <c r="R175" t="str">
        <f>IFERROR(LEFT(Entregas[[#This Row],[ds_rota]],FIND("-",Entregas[[#This Row],[ds_rota]])-1),Entregas[[#This Row],[ds_rota]])</f>
        <v>METROPOLITANA</v>
      </c>
      <c r="S175" s="1" t="str">
        <f>IFERROR(IF(FIND("TRANSBORDO",Entregas[[#This Row],[Rota_fmt]])=1,"Transbordo","Entregas"), "Entregas")</f>
        <v>Entregas</v>
      </c>
    </row>
    <row r="176" spans="1:19" x14ac:dyDescent="0.25">
      <c r="A176">
        <v>5647270</v>
      </c>
      <c r="B176" t="s">
        <v>213</v>
      </c>
      <c r="C176" t="s">
        <v>154</v>
      </c>
      <c r="D176" t="s">
        <v>423</v>
      </c>
      <c r="E176" t="s">
        <v>430</v>
      </c>
      <c r="F176" t="s">
        <v>88</v>
      </c>
      <c r="G176" t="s">
        <v>89</v>
      </c>
      <c r="H176" t="s">
        <v>494</v>
      </c>
      <c r="I176">
        <v>695.2</v>
      </c>
      <c r="J176" t="s">
        <v>204</v>
      </c>
      <c r="K176" t="s">
        <v>156</v>
      </c>
      <c r="L176" t="s">
        <v>251</v>
      </c>
      <c r="M176">
        <v>1</v>
      </c>
      <c r="N176">
        <v>49106.239999999998</v>
      </c>
      <c r="P176" t="str">
        <f>TEXT(Entregas[[#This Row],[dt_saida]],"MMMM")</f>
        <v>fevereiro</v>
      </c>
      <c r="Q176" t="str">
        <f>TEXT(Entregas[[#This Row],[dt_saida]],"AAAA")</f>
        <v>2025</v>
      </c>
      <c r="R176" t="str">
        <f>IFERROR(LEFT(Entregas[[#This Row],[ds_rota]],FIND("-",Entregas[[#This Row],[ds_rota]])-1),Entregas[[#This Row],[ds_rota]])</f>
        <v>SERRA GDE BENTO</v>
      </c>
      <c r="S176" s="1" t="str">
        <f>IFERROR(IF(FIND("TRANSBORDO",Entregas[[#This Row],[Rota_fmt]])=1,"Transbordo","Entregas"), "Entregas")</f>
        <v>Entregas</v>
      </c>
    </row>
    <row r="177" spans="1:19" x14ac:dyDescent="0.25">
      <c r="A177">
        <v>8456879</v>
      </c>
      <c r="B177" t="s">
        <v>187</v>
      </c>
      <c r="C177" t="s">
        <v>154</v>
      </c>
      <c r="D177" t="s">
        <v>423</v>
      </c>
      <c r="E177" t="s">
        <v>424</v>
      </c>
      <c r="F177" t="s">
        <v>425</v>
      </c>
      <c r="G177" t="s">
        <v>55</v>
      </c>
      <c r="H177" t="s">
        <v>478</v>
      </c>
      <c r="I177">
        <v>702.12</v>
      </c>
      <c r="J177" t="s">
        <v>333</v>
      </c>
      <c r="K177" t="s">
        <v>156</v>
      </c>
      <c r="L177" t="s">
        <v>335</v>
      </c>
      <c r="M177">
        <v>1</v>
      </c>
      <c r="N177">
        <v>21216.29</v>
      </c>
      <c r="P177" t="str">
        <f>TEXT(Entregas[[#This Row],[dt_saida]],"MMMM")</f>
        <v>abril</v>
      </c>
      <c r="Q177" t="str">
        <f>TEXT(Entregas[[#This Row],[dt_saida]],"AAAA")</f>
        <v>2025</v>
      </c>
      <c r="R177" t="str">
        <f>IFERROR(LEFT(Entregas[[#This Row],[ds_rota]],FIND("-",Entregas[[#This Row],[ds_rota]])-1),Entregas[[#This Row],[ds_rota]])</f>
        <v>VALE DOS SINOS</v>
      </c>
      <c r="S177" s="1" t="str">
        <f>IFERROR(IF(FIND("TRANSBORDO",Entregas[[#This Row],[Rota_fmt]])=1,"Transbordo","Entregas"), "Entregas")</f>
        <v>Entregas</v>
      </c>
    </row>
    <row r="178" spans="1:19" x14ac:dyDescent="0.25">
      <c r="A178">
        <v>13070593</v>
      </c>
      <c r="B178" t="s">
        <v>197</v>
      </c>
      <c r="C178" t="s">
        <v>154</v>
      </c>
      <c r="D178" t="s">
        <v>423</v>
      </c>
      <c r="E178" t="s">
        <v>424</v>
      </c>
      <c r="F178" t="s">
        <v>425</v>
      </c>
      <c r="G178" t="s">
        <v>55</v>
      </c>
      <c r="H178" t="s">
        <v>822</v>
      </c>
      <c r="I178">
        <v>714.33</v>
      </c>
      <c r="J178" t="s">
        <v>823</v>
      </c>
      <c r="K178" t="s">
        <v>156</v>
      </c>
      <c r="L178" t="s">
        <v>901</v>
      </c>
      <c r="M178">
        <v>2</v>
      </c>
      <c r="N178">
        <v>10369.32</v>
      </c>
      <c r="P178" t="str">
        <f>TEXT(Entregas[[#This Row],[dt_saida]],"MMMM")</f>
        <v>junho</v>
      </c>
      <c r="Q178" t="str">
        <f>TEXT(Entregas[[#This Row],[dt_saida]],"AAAA")</f>
        <v>2025</v>
      </c>
      <c r="R178" t="str">
        <f>IFERROR(LEFT(Entregas[[#This Row],[ds_rota]],FIND("-",Entregas[[#This Row],[ds_rota]])-1),Entregas[[#This Row],[ds_rota]])</f>
        <v>VENANCIO</v>
      </c>
      <c r="S178" s="1" t="str">
        <f>IFERROR(IF(FIND("TRANSBORDO",Entregas[[#This Row],[Rota_fmt]])=1,"Transbordo","Entregas"), "Entregas")</f>
        <v>Entregas</v>
      </c>
    </row>
    <row r="179" spans="1:19" x14ac:dyDescent="0.25">
      <c r="A179">
        <v>12929249</v>
      </c>
      <c r="B179" t="s">
        <v>902</v>
      </c>
      <c r="C179" t="s">
        <v>154</v>
      </c>
      <c r="D179" t="s">
        <v>423</v>
      </c>
      <c r="E179" t="s">
        <v>428</v>
      </c>
      <c r="F179" t="s">
        <v>35</v>
      </c>
      <c r="G179" t="s">
        <v>111</v>
      </c>
      <c r="I179">
        <v>721</v>
      </c>
      <c r="J179" t="s">
        <v>801</v>
      </c>
      <c r="K179" t="s">
        <v>156</v>
      </c>
      <c r="L179" t="s">
        <v>903</v>
      </c>
      <c r="M179">
        <v>1</v>
      </c>
      <c r="N179">
        <v>14420</v>
      </c>
      <c r="P179" t="str">
        <f>TEXT(Entregas[[#This Row],[dt_saida]],"MMMM")</f>
        <v>junho</v>
      </c>
      <c r="Q179" t="str">
        <f>TEXT(Entregas[[#This Row],[dt_saida]],"AAAA")</f>
        <v>2025</v>
      </c>
      <c r="R179" t="str">
        <f>IFERROR(LEFT(Entregas[[#This Row],[ds_rota]],FIND("-",Entregas[[#This Row],[ds_rota]])-1),Entregas[[#This Row],[ds_rota]])</f>
        <v>GUAPORE</v>
      </c>
      <c r="S179" s="1" t="str">
        <f>IFERROR(IF(FIND("TRANSBORDO",Entregas[[#This Row],[Rota_fmt]])=1,"Transbordo","Entregas"), "Entregas")</f>
        <v>Entregas</v>
      </c>
    </row>
    <row r="180" spans="1:19" x14ac:dyDescent="0.25">
      <c r="A180">
        <v>2882492</v>
      </c>
      <c r="B180" t="s">
        <v>495</v>
      </c>
      <c r="C180" t="s">
        <v>154</v>
      </c>
      <c r="D180" t="s">
        <v>423</v>
      </c>
      <c r="E180" t="s">
        <v>430</v>
      </c>
      <c r="F180" t="s">
        <v>88</v>
      </c>
      <c r="G180" t="s">
        <v>89</v>
      </c>
      <c r="I180">
        <v>721.22</v>
      </c>
      <c r="J180" t="s">
        <v>155</v>
      </c>
      <c r="K180" t="s">
        <v>156</v>
      </c>
      <c r="L180" t="s">
        <v>158</v>
      </c>
      <c r="M180">
        <v>1</v>
      </c>
      <c r="N180">
        <v>26502.62</v>
      </c>
      <c r="O180" t="s">
        <v>486</v>
      </c>
      <c r="P180" t="str">
        <f>TEXT(Entregas[[#This Row],[dt_saida]],"MMMM")</f>
        <v>janeiro</v>
      </c>
      <c r="Q180" t="str">
        <f>TEXT(Entregas[[#This Row],[dt_saida]],"AAAA")</f>
        <v>2025</v>
      </c>
      <c r="R180" t="str">
        <f>IFERROR(LEFT(Entregas[[#This Row],[ds_rota]],FIND("-",Entregas[[#This Row],[ds_rota]])-1),Entregas[[#This Row],[ds_rota]])</f>
        <v>REDES LAJEADO</v>
      </c>
      <c r="S180" s="1" t="str">
        <f>IFERROR(IF(FIND("TRANSBORDO",Entregas[[#This Row],[Rota_fmt]])=1,"Transbordo","Entregas"), "Entregas")</f>
        <v>Entregas</v>
      </c>
    </row>
    <row r="181" spans="1:19" x14ac:dyDescent="0.25">
      <c r="A181">
        <v>4749561</v>
      </c>
      <c r="B181" t="s">
        <v>184</v>
      </c>
      <c r="C181" t="s">
        <v>154</v>
      </c>
      <c r="D181" t="s">
        <v>423</v>
      </c>
      <c r="E181" t="s">
        <v>430</v>
      </c>
      <c r="F181" t="s">
        <v>88</v>
      </c>
      <c r="G181" t="s">
        <v>89</v>
      </c>
      <c r="I181">
        <v>727.23</v>
      </c>
      <c r="J181" t="s">
        <v>155</v>
      </c>
      <c r="K181" t="s">
        <v>156</v>
      </c>
      <c r="L181" t="s">
        <v>218</v>
      </c>
      <c r="M181">
        <v>2</v>
      </c>
      <c r="N181">
        <v>9551.2199999999993</v>
      </c>
      <c r="P181" t="str">
        <f>TEXT(Entregas[[#This Row],[dt_saida]],"MMMM")</f>
        <v>janeiro</v>
      </c>
      <c r="Q181" t="str">
        <f>TEXT(Entregas[[#This Row],[dt_saida]],"AAAA")</f>
        <v>2025</v>
      </c>
      <c r="R181" t="str">
        <f>IFERROR(LEFT(Entregas[[#This Row],[ds_rota]],FIND("-",Entregas[[#This Row],[ds_rota]])-1),Entregas[[#This Row],[ds_rota]])</f>
        <v>LAJEADO</v>
      </c>
      <c r="S181" s="1" t="str">
        <f>IFERROR(IF(FIND("TRANSBORDO",Entregas[[#This Row],[Rota_fmt]])=1,"Transbordo","Entregas"), "Entregas")</f>
        <v>Entregas</v>
      </c>
    </row>
    <row r="182" spans="1:19" x14ac:dyDescent="0.25">
      <c r="A182">
        <v>11261234</v>
      </c>
      <c r="B182" t="s">
        <v>217</v>
      </c>
      <c r="C182" t="s">
        <v>154</v>
      </c>
      <c r="D182" t="s">
        <v>423</v>
      </c>
      <c r="E182" t="s">
        <v>424</v>
      </c>
      <c r="F182" t="s">
        <v>425</v>
      </c>
      <c r="G182" t="s">
        <v>55</v>
      </c>
      <c r="H182" t="s">
        <v>814</v>
      </c>
      <c r="I182">
        <v>730</v>
      </c>
      <c r="J182" t="s">
        <v>904</v>
      </c>
      <c r="K182" t="s">
        <v>156</v>
      </c>
      <c r="L182" t="s">
        <v>905</v>
      </c>
      <c r="M182">
        <v>2</v>
      </c>
      <c r="N182">
        <v>32216.17</v>
      </c>
      <c r="P182" t="str">
        <f>TEXT(Entregas[[#This Row],[dt_saida]],"MMMM")</f>
        <v>maio</v>
      </c>
      <c r="Q182" t="str">
        <f>TEXT(Entregas[[#This Row],[dt_saida]],"AAAA")</f>
        <v>2025</v>
      </c>
      <c r="R182" t="str">
        <f>IFERROR(LEFT(Entregas[[#This Row],[ds_rota]],FIND("-",Entregas[[#This Row],[ds_rota]])-1),Entregas[[#This Row],[ds_rota]])</f>
        <v>GRAMADO IVOTI</v>
      </c>
      <c r="S182" s="1" t="str">
        <f>IFERROR(IF(FIND("TRANSBORDO",Entregas[[#This Row],[Rota_fmt]])=1,"Transbordo","Entregas"), "Entregas")</f>
        <v>Entregas</v>
      </c>
    </row>
    <row r="183" spans="1:19" x14ac:dyDescent="0.25">
      <c r="A183">
        <v>7040940</v>
      </c>
      <c r="B183" t="s">
        <v>176</v>
      </c>
      <c r="C183" t="s">
        <v>154</v>
      </c>
      <c r="D183" t="s">
        <v>423</v>
      </c>
      <c r="E183" t="s">
        <v>428</v>
      </c>
      <c r="F183" t="s">
        <v>35</v>
      </c>
      <c r="G183" t="s">
        <v>111</v>
      </c>
      <c r="H183" t="s">
        <v>472</v>
      </c>
      <c r="I183">
        <v>737.23</v>
      </c>
      <c r="J183" t="s">
        <v>270</v>
      </c>
      <c r="K183" t="s">
        <v>156</v>
      </c>
      <c r="L183" t="s">
        <v>300</v>
      </c>
      <c r="M183">
        <v>1</v>
      </c>
      <c r="N183">
        <v>232164.27</v>
      </c>
      <c r="P183" t="str">
        <f>TEXT(Entregas[[#This Row],[dt_saida]],"MMMM")</f>
        <v>março</v>
      </c>
      <c r="Q183" t="str">
        <f>TEXT(Entregas[[#This Row],[dt_saida]],"AAAA")</f>
        <v>2025</v>
      </c>
      <c r="R183" t="str">
        <f>IFERROR(LEFT(Entregas[[#This Row],[ds_rota]],FIND("-",Entregas[[#This Row],[ds_rota]])-1),Entregas[[#This Row],[ds_rota]])</f>
        <v>SAPIRANGA</v>
      </c>
      <c r="S183" s="1" t="str">
        <f>IFERROR(IF(FIND("TRANSBORDO",Entregas[[#This Row],[Rota_fmt]])=1,"Transbordo","Entregas"), "Entregas")</f>
        <v>Entregas</v>
      </c>
    </row>
    <row r="184" spans="1:19" x14ac:dyDescent="0.25">
      <c r="A184">
        <v>10126677</v>
      </c>
      <c r="B184" t="s">
        <v>176</v>
      </c>
      <c r="C184" t="s">
        <v>154</v>
      </c>
      <c r="D184" t="s">
        <v>423</v>
      </c>
      <c r="E184" t="s">
        <v>428</v>
      </c>
      <c r="F184" t="s">
        <v>490</v>
      </c>
      <c r="G184" t="s">
        <v>111</v>
      </c>
      <c r="H184" t="s">
        <v>433</v>
      </c>
      <c r="I184">
        <v>737.23</v>
      </c>
      <c r="J184" t="s">
        <v>340</v>
      </c>
      <c r="K184" t="s">
        <v>156</v>
      </c>
      <c r="L184" t="s">
        <v>387</v>
      </c>
      <c r="M184">
        <v>1</v>
      </c>
      <c r="N184">
        <v>200658.53</v>
      </c>
      <c r="P184" t="str">
        <f>TEXT(Entregas[[#This Row],[dt_saida]],"MMMM")</f>
        <v>maio</v>
      </c>
      <c r="Q184" t="str">
        <f>TEXT(Entregas[[#This Row],[dt_saida]],"AAAA")</f>
        <v>2025</v>
      </c>
      <c r="R184" t="str">
        <f>IFERROR(LEFT(Entregas[[#This Row],[ds_rota]],FIND("-",Entregas[[#This Row],[ds_rota]])-1),Entregas[[#This Row],[ds_rota]])</f>
        <v>SAPIRANGA</v>
      </c>
      <c r="S184" s="1" t="str">
        <f>IFERROR(IF(FIND("TRANSBORDO",Entregas[[#This Row],[Rota_fmt]])=1,"Transbordo","Entregas"), "Entregas")</f>
        <v>Entregas</v>
      </c>
    </row>
    <row r="185" spans="1:19" x14ac:dyDescent="0.25">
      <c r="A185">
        <v>10126678</v>
      </c>
      <c r="B185" t="s">
        <v>176</v>
      </c>
      <c r="C185" t="s">
        <v>154</v>
      </c>
      <c r="D185" t="s">
        <v>423</v>
      </c>
      <c r="E185" t="s">
        <v>445</v>
      </c>
      <c r="F185" t="s">
        <v>490</v>
      </c>
      <c r="G185" t="s">
        <v>119</v>
      </c>
      <c r="H185" t="s">
        <v>433</v>
      </c>
      <c r="I185">
        <v>737.23</v>
      </c>
      <c r="J185" t="s">
        <v>340</v>
      </c>
      <c r="K185" t="s">
        <v>156</v>
      </c>
      <c r="L185" t="s">
        <v>388</v>
      </c>
      <c r="M185">
        <v>1</v>
      </c>
      <c r="N185">
        <v>237709.81</v>
      </c>
      <c r="P185" t="str">
        <f>TEXT(Entregas[[#This Row],[dt_saida]],"MMMM")</f>
        <v>maio</v>
      </c>
      <c r="Q185" t="str">
        <f>TEXT(Entregas[[#This Row],[dt_saida]],"AAAA")</f>
        <v>2025</v>
      </c>
      <c r="R185" t="str">
        <f>IFERROR(LEFT(Entregas[[#This Row],[ds_rota]],FIND("-",Entregas[[#This Row],[ds_rota]])-1),Entregas[[#This Row],[ds_rota]])</f>
        <v>SAPIRANGA</v>
      </c>
      <c r="S185" s="1" t="str">
        <f>IFERROR(IF(FIND("TRANSBORDO",Entregas[[#This Row],[Rota_fmt]])=1,"Transbordo","Entregas"), "Entregas")</f>
        <v>Entregas</v>
      </c>
    </row>
    <row r="186" spans="1:19" x14ac:dyDescent="0.25">
      <c r="A186">
        <v>11520553</v>
      </c>
      <c r="B186" t="s">
        <v>170</v>
      </c>
      <c r="C186" t="s">
        <v>154</v>
      </c>
      <c r="D186" t="s">
        <v>423</v>
      </c>
      <c r="E186" t="s">
        <v>424</v>
      </c>
      <c r="F186" t="s">
        <v>425</v>
      </c>
      <c r="G186" t="s">
        <v>55</v>
      </c>
      <c r="H186" t="s">
        <v>834</v>
      </c>
      <c r="I186">
        <v>862.7</v>
      </c>
      <c r="J186" t="s">
        <v>835</v>
      </c>
      <c r="K186" t="s">
        <v>156</v>
      </c>
      <c r="L186" t="s">
        <v>836</v>
      </c>
      <c r="M186">
        <v>1</v>
      </c>
      <c r="N186">
        <v>13952.29</v>
      </c>
      <c r="P186" t="str">
        <f>TEXT(Entregas[[#This Row],[dt_saida]],"MMMM")</f>
        <v>maio</v>
      </c>
      <c r="Q186" t="str">
        <f>TEXT(Entregas[[#This Row],[dt_saida]],"AAAA")</f>
        <v>2025</v>
      </c>
      <c r="R186" t="str">
        <f>IFERROR(LEFT(Entregas[[#This Row],[ds_rota]],FIND("-",Entregas[[#This Row],[ds_rota]])-1),Entregas[[#This Row],[ds_rota]])</f>
        <v>SANTA CRUZ</v>
      </c>
      <c r="S186" s="1" t="str">
        <f>IFERROR(IF(FIND("TRANSBORDO",Entregas[[#This Row],[Rota_fmt]])=1,"Transbordo","Entregas"), "Entregas")</f>
        <v>Entregas</v>
      </c>
    </row>
    <row r="187" spans="1:19" x14ac:dyDescent="0.25">
      <c r="A187">
        <v>12773113</v>
      </c>
      <c r="B187" t="s">
        <v>197</v>
      </c>
      <c r="C187" t="s">
        <v>154</v>
      </c>
      <c r="D187" t="s">
        <v>423</v>
      </c>
      <c r="E187" t="s">
        <v>424</v>
      </c>
      <c r="F187" t="s">
        <v>425</v>
      </c>
      <c r="G187" t="s">
        <v>55</v>
      </c>
      <c r="H187" t="s">
        <v>797</v>
      </c>
      <c r="I187">
        <v>916.47</v>
      </c>
      <c r="J187" t="s">
        <v>798</v>
      </c>
      <c r="K187" t="s">
        <v>156</v>
      </c>
      <c r="L187" t="s">
        <v>906</v>
      </c>
      <c r="M187">
        <v>5</v>
      </c>
      <c r="N187">
        <v>29960.98</v>
      </c>
      <c r="P187" t="str">
        <f>TEXT(Entregas[[#This Row],[dt_saida]],"MMMM")</f>
        <v>junho</v>
      </c>
      <c r="Q187" t="str">
        <f>TEXT(Entregas[[#This Row],[dt_saida]],"AAAA")</f>
        <v>2025</v>
      </c>
      <c r="R187" t="str">
        <f>IFERROR(LEFT(Entregas[[#This Row],[ds_rota]],FIND("-",Entregas[[#This Row],[ds_rota]])-1),Entregas[[#This Row],[ds_rota]])</f>
        <v>VENANCIO</v>
      </c>
      <c r="S187" s="1" t="str">
        <f>IFERROR(IF(FIND("TRANSBORDO",Entregas[[#This Row],[Rota_fmt]])=1,"Transbordo","Entregas"), "Entregas")</f>
        <v>Entregas</v>
      </c>
    </row>
    <row r="188" spans="1:19" x14ac:dyDescent="0.25">
      <c r="A188">
        <v>3353661</v>
      </c>
      <c r="B188" t="s">
        <v>495</v>
      </c>
      <c r="C188" t="s">
        <v>154</v>
      </c>
      <c r="D188" t="s">
        <v>423</v>
      </c>
      <c r="E188" t="s">
        <v>445</v>
      </c>
      <c r="F188" t="s">
        <v>35</v>
      </c>
      <c r="G188" t="s">
        <v>111</v>
      </c>
      <c r="I188">
        <v>918.73</v>
      </c>
      <c r="J188" t="s">
        <v>161</v>
      </c>
      <c r="K188" t="s">
        <v>156</v>
      </c>
      <c r="L188" t="s">
        <v>162</v>
      </c>
      <c r="M188">
        <v>1</v>
      </c>
      <c r="N188">
        <v>146125.5</v>
      </c>
      <c r="P188" t="str">
        <f>TEXT(Entregas[[#This Row],[dt_saida]],"MMMM")</f>
        <v>janeiro</v>
      </c>
      <c r="Q188" t="str">
        <f>TEXT(Entregas[[#This Row],[dt_saida]],"AAAA")</f>
        <v>2025</v>
      </c>
      <c r="R188" t="str">
        <f>IFERROR(LEFT(Entregas[[#This Row],[ds_rota]],FIND("-",Entregas[[#This Row],[ds_rota]])-1),Entregas[[#This Row],[ds_rota]])</f>
        <v>REDES LAJEADO</v>
      </c>
      <c r="S188" s="1" t="str">
        <f>IFERROR(IF(FIND("TRANSBORDO",Entregas[[#This Row],[Rota_fmt]])=1,"Transbordo","Entregas"), "Entregas")</f>
        <v>Entregas</v>
      </c>
    </row>
    <row r="189" spans="1:19" x14ac:dyDescent="0.25">
      <c r="A189">
        <v>12035921</v>
      </c>
      <c r="B189" t="s">
        <v>173</v>
      </c>
      <c r="C189" t="s">
        <v>154</v>
      </c>
      <c r="D189" t="s">
        <v>423</v>
      </c>
      <c r="E189" t="s">
        <v>424</v>
      </c>
      <c r="F189" t="s">
        <v>425</v>
      </c>
      <c r="G189" t="s">
        <v>55</v>
      </c>
      <c r="H189" t="s">
        <v>825</v>
      </c>
      <c r="I189">
        <v>977.46</v>
      </c>
      <c r="J189" t="s">
        <v>826</v>
      </c>
      <c r="K189" t="s">
        <v>156</v>
      </c>
      <c r="L189" t="s">
        <v>907</v>
      </c>
      <c r="M189">
        <v>4</v>
      </c>
      <c r="N189">
        <v>11710.07</v>
      </c>
      <c r="P189" t="str">
        <f>TEXT(Entregas[[#This Row],[dt_saida]],"MMMM")</f>
        <v>junho</v>
      </c>
      <c r="Q189" t="str">
        <f>TEXT(Entregas[[#This Row],[dt_saida]],"AAAA")</f>
        <v>2025</v>
      </c>
      <c r="R189" t="str">
        <f>IFERROR(LEFT(Entregas[[#This Row],[ds_rota]],FIND("-",Entregas[[#This Row],[ds_rota]])-1),Entregas[[#This Row],[ds_rota]])</f>
        <v>SANTA CRUZ</v>
      </c>
      <c r="S189" s="1" t="str">
        <f>IFERROR(IF(FIND("TRANSBORDO",Entregas[[#This Row],[Rota_fmt]])=1,"Transbordo","Entregas"), "Entregas")</f>
        <v>Entregas</v>
      </c>
    </row>
    <row r="190" spans="1:19" x14ac:dyDescent="0.25">
      <c r="A190">
        <v>5652205</v>
      </c>
      <c r="B190" t="s">
        <v>240</v>
      </c>
      <c r="C190" t="s">
        <v>154</v>
      </c>
      <c r="D190" t="s">
        <v>423</v>
      </c>
      <c r="E190" t="s">
        <v>430</v>
      </c>
      <c r="F190" t="s">
        <v>88</v>
      </c>
      <c r="G190" t="s">
        <v>89</v>
      </c>
      <c r="H190" t="s">
        <v>496</v>
      </c>
      <c r="I190">
        <v>1156.6600000000001</v>
      </c>
      <c r="J190" t="s">
        <v>205</v>
      </c>
      <c r="K190" t="s">
        <v>156</v>
      </c>
      <c r="L190" t="s">
        <v>241</v>
      </c>
      <c r="M190">
        <v>1</v>
      </c>
      <c r="N190">
        <v>99334.56</v>
      </c>
      <c r="P190" t="str">
        <f>TEXT(Entregas[[#This Row],[dt_saida]],"MMMM")</f>
        <v>fevereiro</v>
      </c>
      <c r="Q190" t="str">
        <f>TEXT(Entregas[[#This Row],[dt_saida]],"AAAA")</f>
        <v>2025</v>
      </c>
      <c r="R190" t="str">
        <f>IFERROR(LEFT(Entregas[[#This Row],[ds_rota]],FIND("-",Entregas[[#This Row],[ds_rota]])-1),Entregas[[#This Row],[ds_rota]])</f>
        <v>RIO GRANDE</v>
      </c>
      <c r="S190" s="1" t="str">
        <f>IFERROR(IF(FIND("TRANSBORDO",Entregas[[#This Row],[Rota_fmt]])=1,"Transbordo","Entregas"), "Entregas")</f>
        <v>Entregas</v>
      </c>
    </row>
    <row r="191" spans="1:19" x14ac:dyDescent="0.25">
      <c r="A191">
        <v>8322168</v>
      </c>
      <c r="B191" t="s">
        <v>336</v>
      </c>
      <c r="C191" t="s">
        <v>154</v>
      </c>
      <c r="D191" t="s">
        <v>423</v>
      </c>
      <c r="E191" t="s">
        <v>445</v>
      </c>
      <c r="F191" t="s">
        <v>35</v>
      </c>
      <c r="G191" t="s">
        <v>119</v>
      </c>
      <c r="H191" t="s">
        <v>483</v>
      </c>
      <c r="I191">
        <v>1246.31</v>
      </c>
      <c r="J191" t="s">
        <v>328</v>
      </c>
      <c r="K191" t="s">
        <v>156</v>
      </c>
      <c r="L191" t="s">
        <v>337</v>
      </c>
      <c r="M191">
        <v>1</v>
      </c>
      <c r="N191">
        <v>101323.2</v>
      </c>
      <c r="P191" t="str">
        <f>TEXT(Entregas[[#This Row],[dt_saida]],"MMMM")</f>
        <v>abril</v>
      </c>
      <c r="Q191" t="str">
        <f>TEXT(Entregas[[#This Row],[dt_saida]],"AAAA")</f>
        <v>2025</v>
      </c>
      <c r="R191" t="str">
        <f>IFERROR(LEFT(Entregas[[#This Row],[ds_rota]],FIND("-",Entregas[[#This Row],[ds_rota]])-1),Entregas[[#This Row],[ds_rota]])</f>
        <v>GUAPORE</v>
      </c>
      <c r="S191" s="1" t="str">
        <f>IFERROR(IF(FIND("TRANSBORDO",Entregas[[#This Row],[Rota_fmt]])=1,"Transbordo","Entregas"), "Entregas")</f>
        <v>Entregas</v>
      </c>
    </row>
    <row r="192" spans="1:19" x14ac:dyDescent="0.25">
      <c r="A192">
        <v>11192942</v>
      </c>
      <c r="B192" t="s">
        <v>336</v>
      </c>
      <c r="C192" t="s">
        <v>154</v>
      </c>
      <c r="D192" t="s">
        <v>423</v>
      </c>
      <c r="E192" t="s">
        <v>445</v>
      </c>
      <c r="F192" t="s">
        <v>35</v>
      </c>
      <c r="G192" t="s">
        <v>119</v>
      </c>
      <c r="H192" t="s">
        <v>898</v>
      </c>
      <c r="I192">
        <v>1246.31</v>
      </c>
      <c r="J192" t="s">
        <v>899</v>
      </c>
      <c r="K192" t="s">
        <v>156</v>
      </c>
      <c r="L192" t="s">
        <v>908</v>
      </c>
      <c r="M192">
        <v>1</v>
      </c>
      <c r="N192">
        <v>93228.11</v>
      </c>
      <c r="P192" t="str">
        <f>TEXT(Entregas[[#This Row],[dt_saida]],"MMMM")</f>
        <v>maio</v>
      </c>
      <c r="Q192" t="str">
        <f>TEXT(Entregas[[#This Row],[dt_saida]],"AAAA")</f>
        <v>2025</v>
      </c>
      <c r="R192" t="str">
        <f>IFERROR(LEFT(Entregas[[#This Row],[ds_rota]],FIND("-",Entregas[[#This Row],[ds_rota]])-1),Entregas[[#This Row],[ds_rota]])</f>
        <v>GUAPORE</v>
      </c>
      <c r="S192" s="1" t="str">
        <f>IFERROR(IF(FIND("TRANSBORDO",Entregas[[#This Row],[Rota_fmt]])=1,"Transbordo","Entregas"), "Entregas")</f>
        <v>Entregas</v>
      </c>
    </row>
    <row r="193" spans="1:19" x14ac:dyDescent="0.25">
      <c r="A193">
        <v>11677742</v>
      </c>
      <c r="B193" t="s">
        <v>199</v>
      </c>
      <c r="C193" t="s">
        <v>154</v>
      </c>
      <c r="D193" t="s">
        <v>423</v>
      </c>
      <c r="E193" t="s">
        <v>424</v>
      </c>
      <c r="F193" t="s">
        <v>425</v>
      </c>
      <c r="G193" t="s">
        <v>55</v>
      </c>
      <c r="H193" t="s">
        <v>895</v>
      </c>
      <c r="I193">
        <v>1268.9000000000001</v>
      </c>
      <c r="J193" t="s">
        <v>873</v>
      </c>
      <c r="K193" t="s">
        <v>156</v>
      </c>
      <c r="L193" t="s">
        <v>909</v>
      </c>
      <c r="M193">
        <v>1</v>
      </c>
      <c r="N193">
        <v>12224.37</v>
      </c>
      <c r="P193" t="str">
        <f>TEXT(Entregas[[#This Row],[dt_saida]],"MMMM")</f>
        <v>junho</v>
      </c>
      <c r="Q193" t="str">
        <f>TEXT(Entregas[[#This Row],[dt_saida]],"AAAA")</f>
        <v>2025</v>
      </c>
      <c r="R193" t="str">
        <f>IFERROR(LEFT(Entregas[[#This Row],[ds_rota]],FIND("-",Entregas[[#This Row],[ds_rota]])-1),Entregas[[#This Row],[ds_rota]])</f>
        <v>LITORAL</v>
      </c>
      <c r="S193" s="1" t="str">
        <f>IFERROR(IF(FIND("TRANSBORDO",Entregas[[#This Row],[Rota_fmt]])=1,"Transbordo","Entregas"), "Entregas")</f>
        <v>Entregas</v>
      </c>
    </row>
    <row r="194" spans="1:19" x14ac:dyDescent="0.25">
      <c r="A194">
        <v>5652209</v>
      </c>
      <c r="B194" t="s">
        <v>247</v>
      </c>
      <c r="C194" t="s">
        <v>154</v>
      </c>
      <c r="D194" t="s">
        <v>423</v>
      </c>
      <c r="E194" t="s">
        <v>428</v>
      </c>
      <c r="F194" t="s">
        <v>35</v>
      </c>
      <c r="G194" t="s">
        <v>111</v>
      </c>
      <c r="I194">
        <v>1410.1</v>
      </c>
      <c r="J194" t="s">
        <v>242</v>
      </c>
      <c r="K194" t="s">
        <v>156</v>
      </c>
      <c r="L194" t="s">
        <v>248</v>
      </c>
      <c r="M194">
        <v>1</v>
      </c>
      <c r="N194">
        <v>72665.03</v>
      </c>
      <c r="P194" t="str">
        <f>TEXT(Entregas[[#This Row],[dt_saida]],"MMMM")</f>
        <v>fevereiro</v>
      </c>
      <c r="Q194" t="str">
        <f>TEXT(Entregas[[#This Row],[dt_saida]],"AAAA")</f>
        <v>2025</v>
      </c>
      <c r="R194" t="str">
        <f>IFERROR(LEFT(Entregas[[#This Row],[ds_rota]],FIND("-",Entregas[[#This Row],[ds_rota]])-1),Entregas[[#This Row],[ds_rota]])</f>
        <v>REDES PELOTAS</v>
      </c>
      <c r="S194" s="1" t="str">
        <f>IFERROR(IF(FIND("TRANSBORDO",Entregas[[#This Row],[Rota_fmt]])=1,"Transbordo","Entregas"), "Entregas")</f>
        <v>Entregas</v>
      </c>
    </row>
    <row r="195" spans="1:19" x14ac:dyDescent="0.25">
      <c r="A195">
        <v>12982109</v>
      </c>
      <c r="B195" t="s">
        <v>199</v>
      </c>
      <c r="C195" t="s">
        <v>154</v>
      </c>
      <c r="D195" t="s">
        <v>423</v>
      </c>
      <c r="E195" t="s">
        <v>424</v>
      </c>
      <c r="F195" t="s">
        <v>425</v>
      </c>
      <c r="G195" t="s">
        <v>55</v>
      </c>
      <c r="H195" t="s">
        <v>800</v>
      </c>
      <c r="I195">
        <v>1445.7</v>
      </c>
      <c r="J195" t="s">
        <v>910</v>
      </c>
      <c r="K195" t="s">
        <v>156</v>
      </c>
      <c r="L195" t="s">
        <v>911</v>
      </c>
      <c r="M195">
        <v>9</v>
      </c>
      <c r="N195">
        <v>36866.980000000003</v>
      </c>
      <c r="P195" t="str">
        <f>TEXT(Entregas[[#This Row],[dt_saida]],"MMMM")</f>
        <v>junho</v>
      </c>
      <c r="Q195" t="str">
        <f>TEXT(Entregas[[#This Row],[dt_saida]],"AAAA")</f>
        <v>2025</v>
      </c>
      <c r="R195" t="str">
        <f>IFERROR(LEFT(Entregas[[#This Row],[ds_rota]],FIND("-",Entregas[[#This Row],[ds_rota]])-1),Entregas[[#This Row],[ds_rota]])</f>
        <v>LITORAL</v>
      </c>
      <c r="S195" s="1" t="str">
        <f>IFERROR(IF(FIND("TRANSBORDO",Entregas[[#This Row],[Rota_fmt]])=1,"Transbordo","Entregas"), "Entregas")</f>
        <v>Entregas</v>
      </c>
    </row>
    <row r="196" spans="1:19" x14ac:dyDescent="0.25">
      <c r="A196">
        <v>7002824</v>
      </c>
      <c r="B196" t="s">
        <v>429</v>
      </c>
      <c r="C196" t="s">
        <v>154</v>
      </c>
      <c r="D196" t="s">
        <v>423</v>
      </c>
      <c r="E196" t="s">
        <v>430</v>
      </c>
      <c r="F196" t="s">
        <v>431</v>
      </c>
      <c r="G196" t="s">
        <v>692</v>
      </c>
      <c r="I196">
        <v>0</v>
      </c>
      <c r="J196" t="s">
        <v>243</v>
      </c>
      <c r="K196" t="s">
        <v>156</v>
      </c>
      <c r="M196">
        <v>1</v>
      </c>
      <c r="P196" t="str">
        <f>TEXT(Entregas[[#This Row],[dt_saida]],"MMMM")</f>
        <v>fevereiro</v>
      </c>
      <c r="Q196" t="str">
        <f>TEXT(Entregas[[#This Row],[dt_saida]],"AAAA")</f>
        <v>2025</v>
      </c>
      <c r="R196" t="str">
        <f>IFERROR(LEFT(Entregas[[#This Row],[ds_rota]],FIND("-",Entregas[[#This Row],[ds_rota]])-1),Entregas[[#This Row],[ds_rota]])</f>
        <v>TRANSBORDO PELOTAS</v>
      </c>
      <c r="S196" s="1" t="str">
        <f>IFERROR(IF(FIND("TRANSBORDO",Entregas[[#This Row],[Rota_fmt]])=1,"Transbordo","Entregas"), "Entregas")</f>
        <v>Transbordo</v>
      </c>
    </row>
    <row r="197" spans="1:19" x14ac:dyDescent="0.25">
      <c r="A197">
        <v>11623510</v>
      </c>
      <c r="B197" t="s">
        <v>497</v>
      </c>
      <c r="C197" t="s">
        <v>392</v>
      </c>
      <c r="D197" t="s">
        <v>423</v>
      </c>
      <c r="E197" t="s">
        <v>430</v>
      </c>
      <c r="F197" t="s">
        <v>431</v>
      </c>
      <c r="G197" t="s">
        <v>692</v>
      </c>
      <c r="I197">
        <v>0</v>
      </c>
      <c r="J197" t="s">
        <v>896</v>
      </c>
      <c r="K197" t="s">
        <v>156</v>
      </c>
      <c r="M197">
        <v>1</v>
      </c>
      <c r="P197" t="str">
        <f>TEXT(Entregas[[#This Row],[dt_saida]],"MMMM")</f>
        <v>maio</v>
      </c>
      <c r="Q197" t="str">
        <f>TEXT(Entregas[[#This Row],[dt_saida]],"AAAA")</f>
        <v>2025</v>
      </c>
      <c r="R197" t="str">
        <f>IFERROR(LEFT(Entregas[[#This Row],[ds_rota]],FIND("-",Entregas[[#This Row],[ds_rota]])-1),Entregas[[#This Row],[ds_rota]])</f>
        <v>TRANSBORDO SANTA MA</v>
      </c>
      <c r="S197" s="1" t="str">
        <f>IFERROR(IF(FIND("TRANSBORDO",Entregas[[#This Row],[Rota_fmt]])=1,"Transbordo","Entregas"), "Entregas")</f>
        <v>Transbordo</v>
      </c>
    </row>
    <row r="198" spans="1:19" x14ac:dyDescent="0.25">
      <c r="A198">
        <v>9115364</v>
      </c>
      <c r="B198" t="s">
        <v>429</v>
      </c>
      <c r="C198" t="s">
        <v>392</v>
      </c>
      <c r="D198" t="s">
        <v>423</v>
      </c>
      <c r="E198" t="s">
        <v>430</v>
      </c>
      <c r="F198" t="s">
        <v>431</v>
      </c>
      <c r="G198" t="s">
        <v>692</v>
      </c>
      <c r="I198">
        <v>0</v>
      </c>
      <c r="J198" t="s">
        <v>338</v>
      </c>
      <c r="K198" t="s">
        <v>156</v>
      </c>
      <c r="M198">
        <v>1</v>
      </c>
      <c r="P198" t="str">
        <f>TEXT(Entregas[[#This Row],[dt_saida]],"MMMM")</f>
        <v>abril</v>
      </c>
      <c r="Q198" t="str">
        <f>TEXT(Entregas[[#This Row],[dt_saida]],"AAAA")</f>
        <v>2025</v>
      </c>
      <c r="R198" t="str">
        <f>IFERROR(LEFT(Entregas[[#This Row],[ds_rota]],FIND("-",Entregas[[#This Row],[ds_rota]])-1),Entregas[[#This Row],[ds_rota]])</f>
        <v>TRANSBORDO PELOTAS</v>
      </c>
      <c r="S198" s="1" t="str">
        <f>IFERROR(IF(FIND("TRANSBORDO",Entregas[[#This Row],[Rota_fmt]])=1,"Transbordo","Entregas"), "Entregas")</f>
        <v>Transbordo</v>
      </c>
    </row>
    <row r="199" spans="1:19" x14ac:dyDescent="0.25">
      <c r="A199">
        <v>6946645</v>
      </c>
      <c r="B199" t="s">
        <v>429</v>
      </c>
      <c r="C199" t="s">
        <v>392</v>
      </c>
      <c r="D199" t="s">
        <v>423</v>
      </c>
      <c r="E199" t="s">
        <v>430</v>
      </c>
      <c r="F199" t="s">
        <v>431</v>
      </c>
      <c r="G199" t="s">
        <v>692</v>
      </c>
      <c r="I199">
        <v>0</v>
      </c>
      <c r="J199" t="s">
        <v>243</v>
      </c>
      <c r="K199" t="s">
        <v>156</v>
      </c>
      <c r="M199">
        <v>1</v>
      </c>
      <c r="P199" t="str">
        <f>TEXT(Entregas[[#This Row],[dt_saida]],"MMMM")</f>
        <v>fevereiro</v>
      </c>
      <c r="Q199" t="str">
        <f>TEXT(Entregas[[#This Row],[dt_saida]],"AAAA")</f>
        <v>2025</v>
      </c>
      <c r="R199" t="str">
        <f>IFERROR(LEFT(Entregas[[#This Row],[ds_rota]],FIND("-",Entregas[[#This Row],[ds_rota]])-1),Entregas[[#This Row],[ds_rota]])</f>
        <v>TRANSBORDO PELOTAS</v>
      </c>
      <c r="S199" s="1" t="str">
        <f>IFERROR(IF(FIND("TRANSBORDO",Entregas[[#This Row],[Rota_fmt]])=1,"Transbordo","Entregas"), "Entregas")</f>
        <v>Transbordo</v>
      </c>
    </row>
    <row r="200" spans="1:19" x14ac:dyDescent="0.25">
      <c r="A200">
        <v>6503063</v>
      </c>
      <c r="B200" t="s">
        <v>497</v>
      </c>
      <c r="C200" t="s">
        <v>154</v>
      </c>
      <c r="D200" t="s">
        <v>423</v>
      </c>
      <c r="E200" t="s">
        <v>430</v>
      </c>
      <c r="F200" t="s">
        <v>88</v>
      </c>
      <c r="G200" t="s">
        <v>89</v>
      </c>
      <c r="I200">
        <v>1628.58</v>
      </c>
      <c r="J200" t="s">
        <v>246</v>
      </c>
      <c r="K200" t="s">
        <v>156</v>
      </c>
      <c r="M200">
        <v>1</v>
      </c>
      <c r="P200" t="str">
        <f>TEXT(Entregas[[#This Row],[dt_saida]],"MMMM")</f>
        <v>fevereiro</v>
      </c>
      <c r="Q200" t="str">
        <f>TEXT(Entregas[[#This Row],[dt_saida]],"AAAA")</f>
        <v>2025</v>
      </c>
      <c r="R200" t="str">
        <f>IFERROR(LEFT(Entregas[[#This Row],[ds_rota]],FIND("-",Entregas[[#This Row],[ds_rota]])-1),Entregas[[#This Row],[ds_rota]])</f>
        <v>TRANSBORDO SANTA MA</v>
      </c>
      <c r="S200" s="1" t="str">
        <f>IFERROR(IF(FIND("TRANSBORDO",Entregas[[#This Row],[Rota_fmt]])=1,"Transbordo","Entregas"), "Entregas")</f>
        <v>Transbordo</v>
      </c>
    </row>
    <row r="201" spans="1:19" x14ac:dyDescent="0.25">
      <c r="A201">
        <v>9476062</v>
      </c>
      <c r="B201" t="s">
        <v>219</v>
      </c>
      <c r="C201" t="s">
        <v>154</v>
      </c>
      <c r="D201" t="s">
        <v>423</v>
      </c>
      <c r="E201" t="s">
        <v>430</v>
      </c>
      <c r="F201" t="s">
        <v>425</v>
      </c>
      <c r="G201" t="s">
        <v>77</v>
      </c>
      <c r="H201" t="s">
        <v>473</v>
      </c>
      <c r="I201">
        <v>1732.5</v>
      </c>
      <c r="J201" t="s">
        <v>299</v>
      </c>
      <c r="K201" t="s">
        <v>156</v>
      </c>
      <c r="L201" t="s">
        <v>363</v>
      </c>
      <c r="M201">
        <v>1</v>
      </c>
      <c r="N201">
        <v>8548.4699999999993</v>
      </c>
      <c r="P201" t="str">
        <f>TEXT(Entregas[[#This Row],[dt_saida]],"MMMM")</f>
        <v>abril</v>
      </c>
      <c r="Q201" t="str">
        <f>TEXT(Entregas[[#This Row],[dt_saida]],"AAAA")</f>
        <v>2025</v>
      </c>
      <c r="R201" t="str">
        <f>IFERROR(LEFT(Entregas[[#This Row],[ds_rota]],FIND("-",Entregas[[#This Row],[ds_rota]])-1),Entregas[[#This Row],[ds_rota]])</f>
        <v>VENANCIO</v>
      </c>
      <c r="S201" s="1" t="str">
        <f>IFERROR(IF(FIND("TRANSBORDO",Entregas[[#This Row],[Rota_fmt]])=1,"Transbordo","Entregas"), "Entregas")</f>
        <v>Entregas</v>
      </c>
    </row>
    <row r="202" spans="1:19" x14ac:dyDescent="0.25">
      <c r="A202">
        <v>9726725</v>
      </c>
      <c r="B202" t="s">
        <v>219</v>
      </c>
      <c r="C202" t="s">
        <v>154</v>
      </c>
      <c r="D202" t="s">
        <v>423</v>
      </c>
      <c r="E202" t="s">
        <v>430</v>
      </c>
      <c r="F202" t="s">
        <v>425</v>
      </c>
      <c r="G202" t="s">
        <v>77</v>
      </c>
      <c r="H202" t="s">
        <v>473</v>
      </c>
      <c r="I202">
        <v>1732.5</v>
      </c>
      <c r="J202" t="s">
        <v>299</v>
      </c>
      <c r="K202" t="s">
        <v>156</v>
      </c>
      <c r="L202" t="s">
        <v>369</v>
      </c>
      <c r="M202">
        <v>1</v>
      </c>
      <c r="N202">
        <v>824.01</v>
      </c>
      <c r="P202" t="str">
        <f>TEXT(Entregas[[#This Row],[dt_saida]],"MMMM")</f>
        <v>abril</v>
      </c>
      <c r="Q202" t="str">
        <f>TEXT(Entregas[[#This Row],[dt_saida]],"AAAA")</f>
        <v>2025</v>
      </c>
      <c r="R202" t="str">
        <f>IFERROR(LEFT(Entregas[[#This Row],[ds_rota]],FIND("-",Entregas[[#This Row],[ds_rota]])-1),Entregas[[#This Row],[ds_rota]])</f>
        <v>VENANCIO</v>
      </c>
      <c r="S202" s="1" t="str">
        <f>IFERROR(IF(FIND("TRANSBORDO",Entregas[[#This Row],[Rota_fmt]])=1,"Transbordo","Entregas"), "Entregas")</f>
        <v>Entregas</v>
      </c>
    </row>
    <row r="203" spans="1:19" x14ac:dyDescent="0.25">
      <c r="A203">
        <v>5906204</v>
      </c>
      <c r="B203" t="s">
        <v>498</v>
      </c>
      <c r="C203" t="s">
        <v>154</v>
      </c>
      <c r="D203" t="s">
        <v>423</v>
      </c>
      <c r="E203" t="s">
        <v>430</v>
      </c>
      <c r="F203" t="s">
        <v>88</v>
      </c>
      <c r="G203" t="s">
        <v>89</v>
      </c>
      <c r="I203">
        <v>1750</v>
      </c>
      <c r="J203" t="s">
        <v>237</v>
      </c>
      <c r="K203" t="s">
        <v>156</v>
      </c>
      <c r="M203">
        <v>1</v>
      </c>
      <c r="P203" t="str">
        <f>TEXT(Entregas[[#This Row],[dt_saida]],"MMMM")</f>
        <v>fevereiro</v>
      </c>
      <c r="Q203" t="str">
        <f>TEXT(Entregas[[#This Row],[dt_saida]],"AAAA")</f>
        <v>2025</v>
      </c>
      <c r="R203" t="str">
        <f>IFERROR(LEFT(Entregas[[#This Row],[ds_rota]],FIND("-",Entregas[[#This Row],[ds_rota]])-1),Entregas[[#This Row],[ds_rota]])</f>
        <v>TRANSBORDO CAXIAS</v>
      </c>
      <c r="S203" s="1" t="str">
        <f>IFERROR(IF(FIND("TRANSBORDO",Entregas[[#This Row],[Rota_fmt]])=1,"Transbordo","Entregas"), "Entregas")</f>
        <v>Transbordo</v>
      </c>
    </row>
    <row r="204" spans="1:19" x14ac:dyDescent="0.25">
      <c r="A204">
        <v>5345601</v>
      </c>
      <c r="B204" t="s">
        <v>498</v>
      </c>
      <c r="C204" t="s">
        <v>154</v>
      </c>
      <c r="D204" t="s">
        <v>423</v>
      </c>
      <c r="E204" t="s">
        <v>428</v>
      </c>
      <c r="F204" t="s">
        <v>88</v>
      </c>
      <c r="G204" t="s">
        <v>89</v>
      </c>
      <c r="I204">
        <v>1750</v>
      </c>
      <c r="J204" t="s">
        <v>229</v>
      </c>
      <c r="K204" t="s">
        <v>156</v>
      </c>
      <c r="M204">
        <v>1</v>
      </c>
      <c r="P204" t="str">
        <f>TEXT(Entregas[[#This Row],[dt_saida]],"MMMM")</f>
        <v>janeiro</v>
      </c>
      <c r="Q204" t="str">
        <f>TEXT(Entregas[[#This Row],[dt_saida]],"AAAA")</f>
        <v>2025</v>
      </c>
      <c r="R204" t="str">
        <f>IFERROR(LEFT(Entregas[[#This Row],[ds_rota]],FIND("-",Entregas[[#This Row],[ds_rota]])-1),Entregas[[#This Row],[ds_rota]])</f>
        <v>TRANSBORDO CAXIAS</v>
      </c>
      <c r="S204" s="1" t="str">
        <f>IFERROR(IF(FIND("TRANSBORDO",Entregas[[#This Row],[Rota_fmt]])=1,"Transbordo","Entregas"), "Entregas")</f>
        <v>Transbordo</v>
      </c>
    </row>
    <row r="205" spans="1:19" x14ac:dyDescent="0.25">
      <c r="A205">
        <v>4965668</v>
      </c>
      <c r="B205" t="s">
        <v>498</v>
      </c>
      <c r="C205" t="s">
        <v>154</v>
      </c>
      <c r="D205" t="s">
        <v>423</v>
      </c>
      <c r="E205" t="s">
        <v>430</v>
      </c>
      <c r="F205" t="s">
        <v>88</v>
      </c>
      <c r="G205" t="s">
        <v>89</v>
      </c>
      <c r="I205">
        <v>1750</v>
      </c>
      <c r="J205" t="s">
        <v>212</v>
      </c>
      <c r="K205" t="s">
        <v>156</v>
      </c>
      <c r="M205">
        <v>1</v>
      </c>
      <c r="P205" t="str">
        <f>TEXT(Entregas[[#This Row],[dt_saida]],"MMMM")</f>
        <v>janeiro</v>
      </c>
      <c r="Q205" t="str">
        <f>TEXT(Entregas[[#This Row],[dt_saida]],"AAAA")</f>
        <v>2025</v>
      </c>
      <c r="R205" t="str">
        <f>IFERROR(LEFT(Entregas[[#This Row],[ds_rota]],FIND("-",Entregas[[#This Row],[ds_rota]])-1),Entregas[[#This Row],[ds_rota]])</f>
        <v>TRANSBORDO CAXIAS</v>
      </c>
      <c r="S205" s="1" t="str">
        <f>IFERROR(IF(FIND("TRANSBORDO",Entregas[[#This Row],[Rota_fmt]])=1,"Transbordo","Entregas"), "Entregas")</f>
        <v>Transbordo</v>
      </c>
    </row>
    <row r="206" spans="1:19" x14ac:dyDescent="0.25">
      <c r="A206">
        <v>6694800</v>
      </c>
      <c r="B206" t="s">
        <v>498</v>
      </c>
      <c r="C206" t="s">
        <v>154</v>
      </c>
      <c r="D206" t="s">
        <v>423</v>
      </c>
      <c r="E206" t="s">
        <v>430</v>
      </c>
      <c r="F206" t="s">
        <v>88</v>
      </c>
      <c r="G206" t="s">
        <v>89</v>
      </c>
      <c r="I206">
        <v>1750</v>
      </c>
      <c r="J206" t="s">
        <v>231</v>
      </c>
      <c r="K206" t="s">
        <v>156</v>
      </c>
      <c r="M206">
        <v>1</v>
      </c>
      <c r="P206" t="str">
        <f>TEXT(Entregas[[#This Row],[dt_saida]],"MMMM")</f>
        <v>fevereiro</v>
      </c>
      <c r="Q206" t="str">
        <f>TEXT(Entregas[[#This Row],[dt_saida]],"AAAA")</f>
        <v>2025</v>
      </c>
      <c r="R206" t="str">
        <f>IFERROR(LEFT(Entregas[[#This Row],[ds_rota]],FIND("-",Entregas[[#This Row],[ds_rota]])-1),Entregas[[#This Row],[ds_rota]])</f>
        <v>TRANSBORDO CAXIAS</v>
      </c>
      <c r="S206" s="1" t="str">
        <f>IFERROR(IF(FIND("TRANSBORDO",Entregas[[#This Row],[Rota_fmt]])=1,"Transbordo","Entregas"), "Entregas")</f>
        <v>Transbordo</v>
      </c>
    </row>
    <row r="207" spans="1:19" x14ac:dyDescent="0.25">
      <c r="A207">
        <v>7201101</v>
      </c>
      <c r="B207" t="s">
        <v>498</v>
      </c>
      <c r="C207" t="s">
        <v>154</v>
      </c>
      <c r="D207" t="s">
        <v>423</v>
      </c>
      <c r="E207" t="s">
        <v>430</v>
      </c>
      <c r="F207" t="s">
        <v>88</v>
      </c>
      <c r="G207" t="s">
        <v>89</v>
      </c>
      <c r="I207">
        <v>1750</v>
      </c>
      <c r="J207" t="s">
        <v>269</v>
      </c>
      <c r="K207" t="s">
        <v>156</v>
      </c>
      <c r="M207">
        <v>1</v>
      </c>
      <c r="P207" t="str">
        <f>TEXT(Entregas[[#This Row],[dt_saida]],"MMMM")</f>
        <v>março</v>
      </c>
      <c r="Q207" t="str">
        <f>TEXT(Entregas[[#This Row],[dt_saida]],"AAAA")</f>
        <v>2025</v>
      </c>
      <c r="R207" t="str">
        <f>IFERROR(LEFT(Entregas[[#This Row],[ds_rota]],FIND("-",Entregas[[#This Row],[ds_rota]])-1),Entregas[[#This Row],[ds_rota]])</f>
        <v>TRANSBORDO CAXIAS</v>
      </c>
      <c r="S207" s="1" t="str">
        <f>IFERROR(IF(FIND("TRANSBORDO",Entregas[[#This Row],[Rota_fmt]])=1,"Transbordo","Entregas"), "Entregas")</f>
        <v>Transbordo</v>
      </c>
    </row>
    <row r="208" spans="1:19" x14ac:dyDescent="0.25">
      <c r="A208">
        <v>12767633</v>
      </c>
      <c r="B208" t="s">
        <v>498</v>
      </c>
      <c r="C208" t="s">
        <v>154</v>
      </c>
      <c r="D208" t="s">
        <v>423</v>
      </c>
      <c r="E208" t="s">
        <v>430</v>
      </c>
      <c r="F208" t="s">
        <v>88</v>
      </c>
      <c r="G208" t="s">
        <v>89</v>
      </c>
      <c r="I208">
        <v>1750</v>
      </c>
      <c r="J208" t="s">
        <v>912</v>
      </c>
      <c r="K208" t="s">
        <v>156</v>
      </c>
      <c r="M208">
        <v>1</v>
      </c>
      <c r="P208" t="str">
        <f>TEXT(Entregas[[#This Row],[dt_saida]],"MMMM")</f>
        <v>junho</v>
      </c>
      <c r="Q208" t="str">
        <f>TEXT(Entregas[[#This Row],[dt_saida]],"AAAA")</f>
        <v>2025</v>
      </c>
      <c r="R208" t="str">
        <f>IFERROR(LEFT(Entregas[[#This Row],[ds_rota]],FIND("-",Entregas[[#This Row],[ds_rota]])-1),Entregas[[#This Row],[ds_rota]])</f>
        <v>TRANSBORDO CAXIAS</v>
      </c>
      <c r="S208" s="1" t="str">
        <f>IFERROR(IF(FIND("TRANSBORDO",Entregas[[#This Row],[Rota_fmt]])=1,"Transbordo","Entregas"), "Entregas")</f>
        <v>Transbordo</v>
      </c>
    </row>
    <row r="209" spans="1:19" x14ac:dyDescent="0.25">
      <c r="A209">
        <v>6602065</v>
      </c>
      <c r="B209" t="s">
        <v>498</v>
      </c>
      <c r="C209" t="s">
        <v>154</v>
      </c>
      <c r="D209" t="s">
        <v>423</v>
      </c>
      <c r="E209" t="s">
        <v>430</v>
      </c>
      <c r="F209" t="s">
        <v>88</v>
      </c>
      <c r="G209" t="s">
        <v>89</v>
      </c>
      <c r="I209">
        <v>1750</v>
      </c>
      <c r="J209" t="s">
        <v>230</v>
      </c>
      <c r="K209" t="s">
        <v>156</v>
      </c>
      <c r="M209">
        <v>1</v>
      </c>
      <c r="P209" t="str">
        <f>TEXT(Entregas[[#This Row],[dt_saida]],"MMMM")</f>
        <v>fevereiro</v>
      </c>
      <c r="Q209" t="str">
        <f>TEXT(Entregas[[#This Row],[dt_saida]],"AAAA")</f>
        <v>2025</v>
      </c>
      <c r="R209" t="str">
        <f>IFERROR(LEFT(Entregas[[#This Row],[ds_rota]],FIND("-",Entregas[[#This Row],[ds_rota]])-1),Entregas[[#This Row],[ds_rota]])</f>
        <v>TRANSBORDO CAXIAS</v>
      </c>
      <c r="S209" s="1" t="str">
        <f>IFERROR(IF(FIND("TRANSBORDO",Entregas[[#This Row],[Rota_fmt]])=1,"Transbordo","Entregas"), "Entregas")</f>
        <v>Transbordo</v>
      </c>
    </row>
    <row r="210" spans="1:19" x14ac:dyDescent="0.25">
      <c r="A210">
        <v>6846559</v>
      </c>
      <c r="B210" t="s">
        <v>498</v>
      </c>
      <c r="C210" t="s">
        <v>154</v>
      </c>
      <c r="D210" t="s">
        <v>423</v>
      </c>
      <c r="E210" t="s">
        <v>428</v>
      </c>
      <c r="F210" t="s">
        <v>88</v>
      </c>
      <c r="G210" t="s">
        <v>89</v>
      </c>
      <c r="I210">
        <v>1750</v>
      </c>
      <c r="J210" t="s">
        <v>262</v>
      </c>
      <c r="K210" t="s">
        <v>156</v>
      </c>
      <c r="M210">
        <v>1</v>
      </c>
      <c r="P210" t="str">
        <f>TEXT(Entregas[[#This Row],[dt_saida]],"MMMM")</f>
        <v>fevereiro</v>
      </c>
      <c r="Q210" t="str">
        <f>TEXT(Entregas[[#This Row],[dt_saida]],"AAAA")</f>
        <v>2025</v>
      </c>
      <c r="R210" t="str">
        <f>IFERROR(LEFT(Entregas[[#This Row],[ds_rota]],FIND("-",Entregas[[#This Row],[ds_rota]])-1),Entregas[[#This Row],[ds_rota]])</f>
        <v>TRANSBORDO CAXIAS</v>
      </c>
      <c r="S210" s="1" t="str">
        <f>IFERROR(IF(FIND("TRANSBORDO",Entregas[[#This Row],[Rota_fmt]])=1,"Transbordo","Entregas"), "Entregas")</f>
        <v>Transbordo</v>
      </c>
    </row>
    <row r="211" spans="1:19" x14ac:dyDescent="0.25">
      <c r="A211">
        <v>6350761</v>
      </c>
      <c r="B211" t="s">
        <v>498</v>
      </c>
      <c r="C211" t="s">
        <v>154</v>
      </c>
      <c r="D211" t="s">
        <v>423</v>
      </c>
      <c r="E211" t="s">
        <v>430</v>
      </c>
      <c r="F211" t="s">
        <v>88</v>
      </c>
      <c r="G211" t="s">
        <v>89</v>
      </c>
      <c r="I211">
        <v>1750</v>
      </c>
      <c r="J211" t="s">
        <v>239</v>
      </c>
      <c r="K211" t="s">
        <v>389</v>
      </c>
      <c r="M211">
        <v>1</v>
      </c>
      <c r="P211" t="str">
        <f>TEXT(Entregas[[#This Row],[dt_saida]],"MMMM")</f>
        <v>fevereiro</v>
      </c>
      <c r="Q211" t="str">
        <f>TEXT(Entregas[[#This Row],[dt_saida]],"AAAA")</f>
        <v>2025</v>
      </c>
      <c r="R211" t="str">
        <f>IFERROR(LEFT(Entregas[[#This Row],[ds_rota]],FIND("-",Entregas[[#This Row],[ds_rota]])-1),Entregas[[#This Row],[ds_rota]])</f>
        <v>TRANSBORDO CAXIAS</v>
      </c>
      <c r="S211" s="1" t="str">
        <f>IFERROR(IF(FIND("TRANSBORDO",Entregas[[#This Row],[Rota_fmt]])=1,"Transbordo","Entregas"), "Entregas")</f>
        <v>Transbordo</v>
      </c>
    </row>
    <row r="212" spans="1:19" x14ac:dyDescent="0.25">
      <c r="A212">
        <v>8298145</v>
      </c>
      <c r="B212" t="s">
        <v>498</v>
      </c>
      <c r="C212" t="s">
        <v>154</v>
      </c>
      <c r="D212" t="s">
        <v>423</v>
      </c>
      <c r="E212" t="s">
        <v>428</v>
      </c>
      <c r="F212" t="s">
        <v>88</v>
      </c>
      <c r="G212" t="s">
        <v>89</v>
      </c>
      <c r="I212">
        <v>1750</v>
      </c>
      <c r="J212" t="s">
        <v>316</v>
      </c>
      <c r="K212" t="s">
        <v>156</v>
      </c>
      <c r="M212">
        <v>1</v>
      </c>
      <c r="P212" t="str">
        <f>TEXT(Entregas[[#This Row],[dt_saida]],"MMMM")</f>
        <v>março</v>
      </c>
      <c r="Q212" t="str">
        <f>TEXT(Entregas[[#This Row],[dt_saida]],"AAAA")</f>
        <v>2025</v>
      </c>
      <c r="R212" t="str">
        <f>IFERROR(LEFT(Entregas[[#This Row],[ds_rota]],FIND("-",Entregas[[#This Row],[ds_rota]])-1),Entregas[[#This Row],[ds_rota]])</f>
        <v>TRANSBORDO CAXIAS</v>
      </c>
      <c r="S212" s="1" t="str">
        <f>IFERROR(IF(FIND("TRANSBORDO",Entregas[[#This Row],[Rota_fmt]])=1,"Transbordo","Entregas"), "Entregas")</f>
        <v>Transbordo</v>
      </c>
    </row>
    <row r="213" spans="1:19" x14ac:dyDescent="0.25">
      <c r="A213">
        <v>5806777</v>
      </c>
      <c r="B213" t="s">
        <v>498</v>
      </c>
      <c r="C213" t="s">
        <v>154</v>
      </c>
      <c r="D213" t="s">
        <v>423</v>
      </c>
      <c r="E213" t="s">
        <v>430</v>
      </c>
      <c r="F213" t="s">
        <v>88</v>
      </c>
      <c r="G213" t="s">
        <v>89</v>
      </c>
      <c r="I213">
        <v>1750</v>
      </c>
      <c r="J213" t="s">
        <v>200</v>
      </c>
      <c r="K213" t="s">
        <v>156</v>
      </c>
      <c r="M213">
        <v>1</v>
      </c>
      <c r="P213" t="str">
        <f>TEXT(Entregas[[#This Row],[dt_saida]],"MMMM")</f>
        <v>fevereiro</v>
      </c>
      <c r="Q213" t="str">
        <f>TEXT(Entregas[[#This Row],[dt_saida]],"AAAA")</f>
        <v>2025</v>
      </c>
      <c r="R213" t="str">
        <f>IFERROR(LEFT(Entregas[[#This Row],[ds_rota]],FIND("-",Entregas[[#This Row],[ds_rota]])-1),Entregas[[#This Row],[ds_rota]])</f>
        <v>TRANSBORDO CAXIAS</v>
      </c>
      <c r="S213" s="1" t="str">
        <f>IFERROR(IF(FIND("TRANSBORDO",Entregas[[#This Row],[Rota_fmt]])=1,"Transbordo","Entregas"), "Entregas")</f>
        <v>Transbordo</v>
      </c>
    </row>
    <row r="214" spans="1:19" x14ac:dyDescent="0.25">
      <c r="A214">
        <v>6008766</v>
      </c>
      <c r="B214" t="s">
        <v>498</v>
      </c>
      <c r="C214" t="s">
        <v>154</v>
      </c>
      <c r="D214" t="s">
        <v>423</v>
      </c>
      <c r="E214" t="s">
        <v>430</v>
      </c>
      <c r="F214" t="s">
        <v>88</v>
      </c>
      <c r="G214" t="s">
        <v>89</v>
      </c>
      <c r="I214">
        <v>1750</v>
      </c>
      <c r="J214" t="s">
        <v>249</v>
      </c>
      <c r="K214" t="s">
        <v>156</v>
      </c>
      <c r="M214">
        <v>1</v>
      </c>
      <c r="P214" t="str">
        <f>TEXT(Entregas[[#This Row],[dt_saida]],"MMMM")</f>
        <v>fevereiro</v>
      </c>
      <c r="Q214" t="str">
        <f>TEXT(Entregas[[#This Row],[dt_saida]],"AAAA")</f>
        <v>2025</v>
      </c>
      <c r="R214" t="str">
        <f>IFERROR(LEFT(Entregas[[#This Row],[ds_rota]],FIND("-",Entregas[[#This Row],[ds_rota]])-1),Entregas[[#This Row],[ds_rota]])</f>
        <v>TRANSBORDO CAXIAS</v>
      </c>
      <c r="S214" s="1" t="str">
        <f>IFERROR(IF(FIND("TRANSBORDO",Entregas[[#This Row],[Rota_fmt]])=1,"Transbordo","Entregas"), "Entregas")</f>
        <v>Transbordo</v>
      </c>
    </row>
    <row r="215" spans="1:19" x14ac:dyDescent="0.25">
      <c r="A215">
        <v>11692210</v>
      </c>
      <c r="B215" t="s">
        <v>498</v>
      </c>
      <c r="C215" t="s">
        <v>154</v>
      </c>
      <c r="D215" t="s">
        <v>423</v>
      </c>
      <c r="E215" t="s">
        <v>445</v>
      </c>
      <c r="F215" t="s">
        <v>88</v>
      </c>
      <c r="G215" t="s">
        <v>89</v>
      </c>
      <c r="I215">
        <v>1750</v>
      </c>
      <c r="J215" t="s">
        <v>887</v>
      </c>
      <c r="K215" t="s">
        <v>156</v>
      </c>
      <c r="M215">
        <v>1</v>
      </c>
      <c r="P215" t="str">
        <f>TEXT(Entregas[[#This Row],[dt_saida]],"MMMM")</f>
        <v>maio</v>
      </c>
      <c r="Q215" t="str">
        <f>TEXT(Entregas[[#This Row],[dt_saida]],"AAAA")</f>
        <v>2025</v>
      </c>
      <c r="R215" t="str">
        <f>IFERROR(LEFT(Entregas[[#This Row],[ds_rota]],FIND("-",Entregas[[#This Row],[ds_rota]])-1),Entregas[[#This Row],[ds_rota]])</f>
        <v>TRANSBORDO CAXIAS</v>
      </c>
      <c r="S215" s="1" t="str">
        <f>IFERROR(IF(FIND("TRANSBORDO",Entregas[[#This Row],[Rota_fmt]])=1,"Transbordo","Entregas"), "Entregas")</f>
        <v>Transbordo</v>
      </c>
    </row>
    <row r="216" spans="1:19" x14ac:dyDescent="0.25">
      <c r="A216">
        <v>12678338</v>
      </c>
      <c r="B216" t="s">
        <v>498</v>
      </c>
      <c r="C216" t="s">
        <v>154</v>
      </c>
      <c r="D216" t="s">
        <v>423</v>
      </c>
      <c r="E216" t="s">
        <v>445</v>
      </c>
      <c r="F216" t="s">
        <v>88</v>
      </c>
      <c r="G216" t="s">
        <v>89</v>
      </c>
      <c r="I216">
        <v>1750</v>
      </c>
      <c r="J216" t="s">
        <v>820</v>
      </c>
      <c r="K216" t="s">
        <v>156</v>
      </c>
      <c r="M216">
        <v>1</v>
      </c>
      <c r="P216" t="str">
        <f>TEXT(Entregas[[#This Row],[dt_saida]],"MMMM")</f>
        <v>junho</v>
      </c>
      <c r="Q216" t="str">
        <f>TEXT(Entregas[[#This Row],[dt_saida]],"AAAA")</f>
        <v>2025</v>
      </c>
      <c r="R216" t="str">
        <f>IFERROR(LEFT(Entregas[[#This Row],[ds_rota]],FIND("-",Entregas[[#This Row],[ds_rota]])-1),Entregas[[#This Row],[ds_rota]])</f>
        <v>TRANSBORDO CAXIAS</v>
      </c>
      <c r="S216" s="1" t="str">
        <f>IFERROR(IF(FIND("TRANSBORDO",Entregas[[#This Row],[Rota_fmt]])=1,"Transbordo","Entregas"), "Entregas")</f>
        <v>Transbordo</v>
      </c>
    </row>
    <row r="217" spans="1:19" x14ac:dyDescent="0.25">
      <c r="A217">
        <v>12195406</v>
      </c>
      <c r="B217" t="s">
        <v>498</v>
      </c>
      <c r="C217" t="s">
        <v>154</v>
      </c>
      <c r="D217" t="s">
        <v>423</v>
      </c>
      <c r="E217" t="s">
        <v>430</v>
      </c>
      <c r="F217" t="s">
        <v>88</v>
      </c>
      <c r="G217" t="s">
        <v>89</v>
      </c>
      <c r="I217">
        <v>1750</v>
      </c>
      <c r="J217" t="s">
        <v>878</v>
      </c>
      <c r="K217" t="s">
        <v>156</v>
      </c>
      <c r="M217">
        <v>1</v>
      </c>
      <c r="P217" t="str">
        <f>TEXT(Entregas[[#This Row],[dt_saida]],"MMMM")</f>
        <v>junho</v>
      </c>
      <c r="Q217" t="str">
        <f>TEXT(Entregas[[#This Row],[dt_saida]],"AAAA")</f>
        <v>2025</v>
      </c>
      <c r="R217" t="str">
        <f>IFERROR(LEFT(Entregas[[#This Row],[ds_rota]],FIND("-",Entregas[[#This Row],[ds_rota]])-1),Entregas[[#This Row],[ds_rota]])</f>
        <v>TRANSBORDO CAXIAS</v>
      </c>
      <c r="S217" s="1" t="str">
        <f>IFERROR(IF(FIND("TRANSBORDO",Entregas[[#This Row],[Rota_fmt]])=1,"Transbordo","Entregas"), "Entregas")</f>
        <v>Transbordo</v>
      </c>
    </row>
    <row r="218" spans="1:19" x14ac:dyDescent="0.25">
      <c r="A218">
        <v>11937361</v>
      </c>
      <c r="B218" t="s">
        <v>498</v>
      </c>
      <c r="C218" t="s">
        <v>154</v>
      </c>
      <c r="D218" t="s">
        <v>423</v>
      </c>
      <c r="E218" t="s">
        <v>445</v>
      </c>
      <c r="F218" t="s">
        <v>88</v>
      </c>
      <c r="G218" t="s">
        <v>89</v>
      </c>
      <c r="I218">
        <v>1750</v>
      </c>
      <c r="J218" t="s">
        <v>829</v>
      </c>
      <c r="K218" t="s">
        <v>156</v>
      </c>
      <c r="M218">
        <v>1</v>
      </c>
      <c r="P218" t="str">
        <f>TEXT(Entregas[[#This Row],[dt_saida]],"MMMM")</f>
        <v>junho</v>
      </c>
      <c r="Q218" t="str">
        <f>TEXT(Entregas[[#This Row],[dt_saida]],"AAAA")</f>
        <v>2025</v>
      </c>
      <c r="R218" t="str">
        <f>IFERROR(LEFT(Entregas[[#This Row],[ds_rota]],FIND("-",Entregas[[#This Row],[ds_rota]])-1),Entregas[[#This Row],[ds_rota]])</f>
        <v>TRANSBORDO CAXIAS</v>
      </c>
      <c r="S218" s="1" t="str">
        <f>IFERROR(IF(FIND("TRANSBORDO",Entregas[[#This Row],[Rota_fmt]])=1,"Transbordo","Entregas"), "Entregas")</f>
        <v>Transbordo</v>
      </c>
    </row>
    <row r="219" spans="1:19" x14ac:dyDescent="0.25">
      <c r="A219">
        <v>4880626</v>
      </c>
      <c r="B219" t="s">
        <v>498</v>
      </c>
      <c r="C219" t="s">
        <v>154</v>
      </c>
      <c r="D219" t="s">
        <v>423</v>
      </c>
      <c r="E219" t="s">
        <v>430</v>
      </c>
      <c r="F219" t="s">
        <v>88</v>
      </c>
      <c r="G219" t="s">
        <v>89</v>
      </c>
      <c r="H219" t="s">
        <v>499</v>
      </c>
      <c r="I219">
        <v>1750</v>
      </c>
      <c r="J219" t="s">
        <v>201</v>
      </c>
      <c r="K219" t="s">
        <v>156</v>
      </c>
      <c r="M219">
        <v>1</v>
      </c>
      <c r="P219" t="str">
        <f>TEXT(Entregas[[#This Row],[dt_saida]],"MMMM")</f>
        <v>janeiro</v>
      </c>
      <c r="Q219" t="str">
        <f>TEXT(Entregas[[#This Row],[dt_saida]],"AAAA")</f>
        <v>2025</v>
      </c>
      <c r="R219" t="str">
        <f>IFERROR(LEFT(Entregas[[#This Row],[ds_rota]],FIND("-",Entregas[[#This Row],[ds_rota]])-1),Entregas[[#This Row],[ds_rota]])</f>
        <v>TRANSBORDO CAXIAS</v>
      </c>
      <c r="S219" s="1" t="str">
        <f>IFERROR(IF(FIND("TRANSBORDO",Entregas[[#This Row],[Rota_fmt]])=1,"Transbordo","Entregas"), "Entregas")</f>
        <v>Transbordo</v>
      </c>
    </row>
    <row r="220" spans="1:19" x14ac:dyDescent="0.25">
      <c r="A220">
        <v>12031091</v>
      </c>
      <c r="B220" t="s">
        <v>498</v>
      </c>
      <c r="C220" t="s">
        <v>154</v>
      </c>
      <c r="D220" t="s">
        <v>423</v>
      </c>
      <c r="E220" t="s">
        <v>430</v>
      </c>
      <c r="F220" t="s">
        <v>88</v>
      </c>
      <c r="G220" t="s">
        <v>89</v>
      </c>
      <c r="I220">
        <v>1750</v>
      </c>
      <c r="J220" t="s">
        <v>826</v>
      </c>
      <c r="K220" t="s">
        <v>156</v>
      </c>
      <c r="M220">
        <v>1</v>
      </c>
      <c r="P220" t="str">
        <f>TEXT(Entregas[[#This Row],[dt_saida]],"MMMM")</f>
        <v>junho</v>
      </c>
      <c r="Q220" t="str">
        <f>TEXT(Entregas[[#This Row],[dt_saida]],"AAAA")</f>
        <v>2025</v>
      </c>
      <c r="R220" t="str">
        <f>IFERROR(LEFT(Entregas[[#This Row],[ds_rota]],FIND("-",Entregas[[#This Row],[ds_rota]])-1),Entregas[[#This Row],[ds_rota]])</f>
        <v>TRANSBORDO CAXIAS</v>
      </c>
      <c r="S220" s="1" t="str">
        <f>IFERROR(IF(FIND("TRANSBORDO",Entregas[[#This Row],[Rota_fmt]])=1,"Transbordo","Entregas"), "Entregas")</f>
        <v>Transbordo</v>
      </c>
    </row>
    <row r="221" spans="1:19" x14ac:dyDescent="0.25">
      <c r="A221">
        <v>8641880</v>
      </c>
      <c r="B221" t="s">
        <v>498</v>
      </c>
      <c r="C221" t="s">
        <v>154</v>
      </c>
      <c r="D221" t="s">
        <v>423</v>
      </c>
      <c r="E221" t="s">
        <v>430</v>
      </c>
      <c r="F221" t="s">
        <v>88</v>
      </c>
      <c r="G221" t="s">
        <v>89</v>
      </c>
      <c r="I221">
        <v>1750</v>
      </c>
      <c r="J221" t="s">
        <v>280</v>
      </c>
      <c r="K221" t="s">
        <v>156</v>
      </c>
      <c r="M221">
        <v>1</v>
      </c>
      <c r="P221" t="str">
        <f>TEXT(Entregas[[#This Row],[dt_saida]],"MMMM")</f>
        <v>abril</v>
      </c>
      <c r="Q221" t="str">
        <f>TEXT(Entregas[[#This Row],[dt_saida]],"AAAA")</f>
        <v>2025</v>
      </c>
      <c r="R221" t="str">
        <f>IFERROR(LEFT(Entregas[[#This Row],[ds_rota]],FIND("-",Entregas[[#This Row],[ds_rota]])-1),Entregas[[#This Row],[ds_rota]])</f>
        <v>TRANSBORDO CAXIAS</v>
      </c>
      <c r="S221" s="1" t="str">
        <f>IFERROR(IF(FIND("TRANSBORDO",Entregas[[#This Row],[Rota_fmt]])=1,"Transbordo","Entregas"), "Entregas")</f>
        <v>Transbordo</v>
      </c>
    </row>
    <row r="222" spans="1:19" x14ac:dyDescent="0.25">
      <c r="A222">
        <v>5033275</v>
      </c>
      <c r="B222" t="s">
        <v>498</v>
      </c>
      <c r="C222" t="s">
        <v>154</v>
      </c>
      <c r="D222" t="s">
        <v>423</v>
      </c>
      <c r="E222" t="s">
        <v>428</v>
      </c>
      <c r="F222" t="s">
        <v>88</v>
      </c>
      <c r="G222" t="s">
        <v>89</v>
      </c>
      <c r="I222">
        <v>1750</v>
      </c>
      <c r="J222" t="s">
        <v>222</v>
      </c>
      <c r="K222" t="s">
        <v>156</v>
      </c>
      <c r="M222">
        <v>1</v>
      </c>
      <c r="P222" t="str">
        <f>TEXT(Entregas[[#This Row],[dt_saida]],"MMMM")</f>
        <v>janeiro</v>
      </c>
      <c r="Q222" t="str">
        <f>TEXT(Entregas[[#This Row],[dt_saida]],"AAAA")</f>
        <v>2025</v>
      </c>
      <c r="R222" t="str">
        <f>IFERROR(LEFT(Entregas[[#This Row],[ds_rota]],FIND("-",Entregas[[#This Row],[ds_rota]])-1),Entregas[[#This Row],[ds_rota]])</f>
        <v>TRANSBORDO CAXIAS</v>
      </c>
      <c r="S222" s="1" t="str">
        <f>IFERROR(IF(FIND("TRANSBORDO",Entregas[[#This Row],[Rota_fmt]])=1,"Transbordo","Entregas"), "Entregas")</f>
        <v>Transbordo</v>
      </c>
    </row>
    <row r="223" spans="1:19" x14ac:dyDescent="0.25">
      <c r="A223">
        <v>8540294</v>
      </c>
      <c r="B223" t="s">
        <v>498</v>
      </c>
      <c r="C223" t="s">
        <v>154</v>
      </c>
      <c r="D223" t="s">
        <v>423</v>
      </c>
      <c r="E223" t="s">
        <v>430</v>
      </c>
      <c r="F223" t="s">
        <v>88</v>
      </c>
      <c r="G223" t="s">
        <v>89</v>
      </c>
      <c r="I223">
        <v>1750</v>
      </c>
      <c r="J223" t="s">
        <v>277</v>
      </c>
      <c r="K223" t="s">
        <v>156</v>
      </c>
      <c r="M223">
        <v>1</v>
      </c>
      <c r="P223" t="str">
        <f>TEXT(Entregas[[#This Row],[dt_saida]],"MMMM")</f>
        <v>março</v>
      </c>
      <c r="Q223" t="str">
        <f>TEXT(Entregas[[#This Row],[dt_saida]],"AAAA")</f>
        <v>2025</v>
      </c>
      <c r="R223" t="str">
        <f>IFERROR(LEFT(Entregas[[#This Row],[ds_rota]],FIND("-",Entregas[[#This Row],[ds_rota]])-1),Entregas[[#This Row],[ds_rota]])</f>
        <v>TRANSBORDO CAXIAS</v>
      </c>
      <c r="S223" s="1" t="str">
        <f>IFERROR(IF(FIND("TRANSBORDO",Entregas[[#This Row],[Rota_fmt]])=1,"Transbordo","Entregas"), "Entregas")</f>
        <v>Transbordo</v>
      </c>
    </row>
    <row r="224" spans="1:19" x14ac:dyDescent="0.25">
      <c r="A224">
        <v>10747160</v>
      </c>
      <c r="B224" t="s">
        <v>498</v>
      </c>
      <c r="C224" t="s">
        <v>154</v>
      </c>
      <c r="D224" t="s">
        <v>423</v>
      </c>
      <c r="E224" t="s">
        <v>430</v>
      </c>
      <c r="F224" t="s">
        <v>88</v>
      </c>
      <c r="G224" t="s">
        <v>89</v>
      </c>
      <c r="I224">
        <v>1750</v>
      </c>
      <c r="J224" t="s">
        <v>812</v>
      </c>
      <c r="K224" t="s">
        <v>156</v>
      </c>
      <c r="M224">
        <v>1</v>
      </c>
      <c r="P224" t="str">
        <f>TEXT(Entregas[[#This Row],[dt_saida]],"MMMM")</f>
        <v>maio</v>
      </c>
      <c r="Q224" t="str">
        <f>TEXT(Entregas[[#This Row],[dt_saida]],"AAAA")</f>
        <v>2025</v>
      </c>
      <c r="R224" t="str">
        <f>IFERROR(LEFT(Entregas[[#This Row],[ds_rota]],FIND("-",Entregas[[#This Row],[ds_rota]])-1),Entregas[[#This Row],[ds_rota]])</f>
        <v>TRANSBORDO CAXIAS</v>
      </c>
      <c r="S224" s="1" t="str">
        <f>IFERROR(IF(FIND("TRANSBORDO",Entregas[[#This Row],[Rota_fmt]])=1,"Transbordo","Entregas"), "Entregas")</f>
        <v>Transbordo</v>
      </c>
    </row>
    <row r="225" spans="1:19" x14ac:dyDescent="0.25">
      <c r="A225">
        <v>5470471</v>
      </c>
      <c r="B225" t="s">
        <v>498</v>
      </c>
      <c r="C225" t="s">
        <v>154</v>
      </c>
      <c r="D225" t="s">
        <v>423</v>
      </c>
      <c r="E225" t="s">
        <v>445</v>
      </c>
      <c r="F225" t="s">
        <v>88</v>
      </c>
      <c r="G225" t="s">
        <v>89</v>
      </c>
      <c r="I225">
        <v>1750</v>
      </c>
      <c r="J225" t="s">
        <v>228</v>
      </c>
      <c r="K225" t="s">
        <v>156</v>
      </c>
      <c r="M225">
        <v>1</v>
      </c>
      <c r="P225" t="str">
        <f>TEXT(Entregas[[#This Row],[dt_saida]],"MMMM")</f>
        <v>janeiro</v>
      </c>
      <c r="Q225" t="str">
        <f>TEXT(Entregas[[#This Row],[dt_saida]],"AAAA")</f>
        <v>2025</v>
      </c>
      <c r="R225" t="str">
        <f>IFERROR(LEFT(Entregas[[#This Row],[ds_rota]],FIND("-",Entregas[[#This Row],[ds_rota]])-1),Entregas[[#This Row],[ds_rota]])</f>
        <v>TRANSBORDO CAXIAS</v>
      </c>
      <c r="S225" s="1" t="str">
        <f>IFERROR(IF(FIND("TRANSBORDO",Entregas[[#This Row],[Rota_fmt]])=1,"Transbordo","Entregas"), "Entregas")</f>
        <v>Transbordo</v>
      </c>
    </row>
    <row r="226" spans="1:19" x14ac:dyDescent="0.25">
      <c r="A226">
        <v>5564279</v>
      </c>
      <c r="B226" t="s">
        <v>498</v>
      </c>
      <c r="C226" t="s">
        <v>154</v>
      </c>
      <c r="D226" t="s">
        <v>423</v>
      </c>
      <c r="E226" t="s">
        <v>428</v>
      </c>
      <c r="F226" t="s">
        <v>88</v>
      </c>
      <c r="G226" t="s">
        <v>89</v>
      </c>
      <c r="I226">
        <v>1750</v>
      </c>
      <c r="J226" t="s">
        <v>198</v>
      </c>
      <c r="K226" t="s">
        <v>156</v>
      </c>
      <c r="M226">
        <v>1</v>
      </c>
      <c r="P226" t="str">
        <f>TEXT(Entregas[[#This Row],[dt_saida]],"MMMM")</f>
        <v>janeiro</v>
      </c>
      <c r="Q226" t="str">
        <f>TEXT(Entregas[[#This Row],[dt_saida]],"AAAA")</f>
        <v>2025</v>
      </c>
      <c r="R226" t="str">
        <f>IFERROR(LEFT(Entregas[[#This Row],[ds_rota]],FIND("-",Entregas[[#This Row],[ds_rota]])-1),Entregas[[#This Row],[ds_rota]])</f>
        <v>TRANSBORDO CAXIAS</v>
      </c>
      <c r="S226" s="1" t="str">
        <f>IFERROR(IF(FIND("TRANSBORDO",Entregas[[#This Row],[Rota_fmt]])=1,"Transbordo","Entregas"), "Entregas")</f>
        <v>Transbordo</v>
      </c>
    </row>
    <row r="227" spans="1:19" x14ac:dyDescent="0.25">
      <c r="A227">
        <v>6246130</v>
      </c>
      <c r="B227" t="s">
        <v>429</v>
      </c>
      <c r="C227" t="s">
        <v>154</v>
      </c>
      <c r="D227" t="s">
        <v>423</v>
      </c>
      <c r="E227" t="s">
        <v>430</v>
      </c>
      <c r="F227" t="s">
        <v>88</v>
      </c>
      <c r="G227" t="s">
        <v>89</v>
      </c>
      <c r="I227">
        <v>1790.1</v>
      </c>
      <c r="J227" t="s">
        <v>253</v>
      </c>
      <c r="K227" t="s">
        <v>156</v>
      </c>
      <c r="M227">
        <v>1</v>
      </c>
      <c r="P227" t="str">
        <f>TEXT(Entregas[[#This Row],[dt_saida]],"MMMM")</f>
        <v>fevereiro</v>
      </c>
      <c r="Q227" t="str">
        <f>TEXT(Entregas[[#This Row],[dt_saida]],"AAAA")</f>
        <v>2025</v>
      </c>
      <c r="R227" t="str">
        <f>IFERROR(LEFT(Entregas[[#This Row],[ds_rota]],FIND("-",Entregas[[#This Row],[ds_rota]])-1),Entregas[[#This Row],[ds_rota]])</f>
        <v>TRANSBORDO PELOTAS</v>
      </c>
      <c r="S227" s="1" t="str">
        <f>IFERROR(IF(FIND("TRANSBORDO",Entregas[[#This Row],[Rota_fmt]])=1,"Transbordo","Entregas"), "Entregas")</f>
        <v>Transbordo</v>
      </c>
    </row>
    <row r="228" spans="1:19" x14ac:dyDescent="0.25">
      <c r="A228">
        <v>5564370</v>
      </c>
      <c r="B228" t="s">
        <v>497</v>
      </c>
      <c r="C228" t="s">
        <v>154</v>
      </c>
      <c r="D228" t="s">
        <v>423</v>
      </c>
      <c r="E228" t="s">
        <v>445</v>
      </c>
      <c r="F228" t="s">
        <v>35</v>
      </c>
      <c r="G228" t="s">
        <v>119</v>
      </c>
      <c r="I228">
        <v>1900.01</v>
      </c>
      <c r="J228" t="s">
        <v>198</v>
      </c>
      <c r="K228" t="s">
        <v>156</v>
      </c>
      <c r="M228">
        <v>1</v>
      </c>
      <c r="P228" t="str">
        <f>TEXT(Entregas[[#This Row],[dt_saida]],"MMMM")</f>
        <v>janeiro</v>
      </c>
      <c r="Q228" t="str">
        <f>TEXT(Entregas[[#This Row],[dt_saida]],"AAAA")</f>
        <v>2025</v>
      </c>
      <c r="R228" t="str">
        <f>IFERROR(LEFT(Entregas[[#This Row],[ds_rota]],FIND("-",Entregas[[#This Row],[ds_rota]])-1),Entregas[[#This Row],[ds_rota]])</f>
        <v>TRANSBORDO SANTA MA</v>
      </c>
      <c r="S228" s="1" t="str">
        <f>IFERROR(IF(FIND("TRANSBORDO",Entregas[[#This Row],[Rota_fmt]])=1,"Transbordo","Entregas"), "Entregas")</f>
        <v>Transbordo</v>
      </c>
    </row>
    <row r="229" spans="1:19" x14ac:dyDescent="0.25">
      <c r="A229">
        <v>6694765</v>
      </c>
      <c r="B229" t="s">
        <v>497</v>
      </c>
      <c r="C229" t="s">
        <v>154</v>
      </c>
      <c r="D229" t="s">
        <v>423</v>
      </c>
      <c r="E229" t="s">
        <v>428</v>
      </c>
      <c r="F229" t="s">
        <v>35</v>
      </c>
      <c r="G229" t="s">
        <v>111</v>
      </c>
      <c r="I229">
        <v>1900.01</v>
      </c>
      <c r="J229" t="s">
        <v>231</v>
      </c>
      <c r="K229" t="s">
        <v>156</v>
      </c>
      <c r="M229">
        <v>1</v>
      </c>
      <c r="P229" t="str">
        <f>TEXT(Entregas[[#This Row],[dt_saida]],"MMMM")</f>
        <v>fevereiro</v>
      </c>
      <c r="Q229" t="str">
        <f>TEXT(Entregas[[#This Row],[dt_saida]],"AAAA")</f>
        <v>2025</v>
      </c>
      <c r="R229" t="str">
        <f>IFERROR(LEFT(Entregas[[#This Row],[ds_rota]],FIND("-",Entregas[[#This Row],[ds_rota]])-1),Entregas[[#This Row],[ds_rota]])</f>
        <v>TRANSBORDO SANTA MA</v>
      </c>
      <c r="S229" s="1" t="str">
        <f>IFERROR(IF(FIND("TRANSBORDO",Entregas[[#This Row],[Rota_fmt]])=1,"Transbordo","Entregas"), "Entregas")</f>
        <v>Transbordo</v>
      </c>
    </row>
    <row r="230" spans="1:19" x14ac:dyDescent="0.25">
      <c r="A230">
        <v>5806827</v>
      </c>
      <c r="B230" t="s">
        <v>497</v>
      </c>
      <c r="C230" t="s">
        <v>154</v>
      </c>
      <c r="D230" t="s">
        <v>423</v>
      </c>
      <c r="E230" t="s">
        <v>445</v>
      </c>
      <c r="F230" t="s">
        <v>35</v>
      </c>
      <c r="G230" t="s">
        <v>119</v>
      </c>
      <c r="I230">
        <v>1900.01</v>
      </c>
      <c r="J230" t="s">
        <v>200</v>
      </c>
      <c r="K230" t="s">
        <v>156</v>
      </c>
      <c r="M230">
        <v>1</v>
      </c>
      <c r="P230" t="str">
        <f>TEXT(Entregas[[#This Row],[dt_saida]],"MMMM")</f>
        <v>fevereiro</v>
      </c>
      <c r="Q230" t="str">
        <f>TEXT(Entregas[[#This Row],[dt_saida]],"AAAA")</f>
        <v>2025</v>
      </c>
      <c r="R230" t="str">
        <f>IFERROR(LEFT(Entregas[[#This Row],[ds_rota]],FIND("-",Entregas[[#This Row],[ds_rota]])-1),Entregas[[#This Row],[ds_rota]])</f>
        <v>TRANSBORDO SANTA MA</v>
      </c>
      <c r="S230" s="1" t="str">
        <f>IFERROR(IF(FIND("TRANSBORDO",Entregas[[#This Row],[Rota_fmt]])=1,"Transbordo","Entregas"), "Entregas")</f>
        <v>Transbordo</v>
      </c>
    </row>
    <row r="231" spans="1:19" x14ac:dyDescent="0.25">
      <c r="A231">
        <v>6155562</v>
      </c>
      <c r="B231" t="s">
        <v>497</v>
      </c>
      <c r="C231" t="s">
        <v>154</v>
      </c>
      <c r="D231" t="s">
        <v>423</v>
      </c>
      <c r="E231" t="s">
        <v>428</v>
      </c>
      <c r="F231" t="s">
        <v>35</v>
      </c>
      <c r="G231" t="s">
        <v>111</v>
      </c>
      <c r="I231">
        <v>1900.01</v>
      </c>
      <c r="J231" t="s">
        <v>205</v>
      </c>
      <c r="K231" t="s">
        <v>156</v>
      </c>
      <c r="M231">
        <v>1</v>
      </c>
      <c r="P231" t="str">
        <f>TEXT(Entregas[[#This Row],[dt_saida]],"MMMM")</f>
        <v>fevereiro</v>
      </c>
      <c r="Q231" t="str">
        <f>TEXT(Entregas[[#This Row],[dt_saida]],"AAAA")</f>
        <v>2025</v>
      </c>
      <c r="R231" t="str">
        <f>IFERROR(LEFT(Entregas[[#This Row],[ds_rota]],FIND("-",Entregas[[#This Row],[ds_rota]])-1),Entregas[[#This Row],[ds_rota]])</f>
        <v>TRANSBORDO SANTA MA</v>
      </c>
      <c r="S231" s="1" t="str">
        <f>IFERROR(IF(FIND("TRANSBORDO",Entregas[[#This Row],[Rota_fmt]])=1,"Transbordo","Entregas"), "Entregas")</f>
        <v>Transbordo</v>
      </c>
    </row>
    <row r="232" spans="1:19" x14ac:dyDescent="0.25">
      <c r="A232">
        <v>5172389</v>
      </c>
      <c r="B232" t="s">
        <v>497</v>
      </c>
      <c r="C232" t="s">
        <v>154</v>
      </c>
      <c r="D232" t="s">
        <v>423</v>
      </c>
      <c r="E232" t="s">
        <v>428</v>
      </c>
      <c r="F232" t="s">
        <v>35</v>
      </c>
      <c r="G232" t="s">
        <v>111</v>
      </c>
      <c r="I232">
        <v>1900.01</v>
      </c>
      <c r="J232" t="s">
        <v>221</v>
      </c>
      <c r="K232" t="s">
        <v>156</v>
      </c>
      <c r="M232">
        <v>1</v>
      </c>
      <c r="P232" t="str">
        <f>TEXT(Entregas[[#This Row],[dt_saida]],"MMMM")</f>
        <v>janeiro</v>
      </c>
      <c r="Q232" t="str">
        <f>TEXT(Entregas[[#This Row],[dt_saida]],"AAAA")</f>
        <v>2025</v>
      </c>
      <c r="R232" t="str">
        <f>IFERROR(LEFT(Entregas[[#This Row],[ds_rota]],FIND("-",Entregas[[#This Row],[ds_rota]])-1),Entregas[[#This Row],[ds_rota]])</f>
        <v>TRANSBORDO SANTA MA</v>
      </c>
      <c r="S232" s="1" t="str">
        <f>IFERROR(IF(FIND("TRANSBORDO",Entregas[[#This Row],[Rota_fmt]])=1,"Transbordo","Entregas"), "Entregas")</f>
        <v>Transbordo</v>
      </c>
    </row>
    <row r="233" spans="1:19" x14ac:dyDescent="0.25">
      <c r="A233">
        <v>6646840</v>
      </c>
      <c r="B233" t="s">
        <v>497</v>
      </c>
      <c r="C233" t="s">
        <v>154</v>
      </c>
      <c r="D233" t="s">
        <v>423</v>
      </c>
      <c r="E233" t="s">
        <v>428</v>
      </c>
      <c r="F233" t="s">
        <v>35</v>
      </c>
      <c r="G233" t="s">
        <v>111</v>
      </c>
      <c r="I233">
        <v>1900.01</v>
      </c>
      <c r="J233" t="s">
        <v>233</v>
      </c>
      <c r="K233" t="s">
        <v>156</v>
      </c>
      <c r="M233">
        <v>1</v>
      </c>
      <c r="P233" t="str">
        <f>TEXT(Entregas[[#This Row],[dt_saida]],"MMMM")</f>
        <v>fevereiro</v>
      </c>
      <c r="Q233" t="str">
        <f>TEXT(Entregas[[#This Row],[dt_saida]],"AAAA")</f>
        <v>2025</v>
      </c>
      <c r="R233" t="str">
        <f>IFERROR(LEFT(Entregas[[#This Row],[ds_rota]],FIND("-",Entregas[[#This Row],[ds_rota]])-1),Entregas[[#This Row],[ds_rota]])</f>
        <v>TRANSBORDO SANTA MA</v>
      </c>
      <c r="S233" s="1" t="str">
        <f>IFERROR(IF(FIND("TRANSBORDO",Entregas[[#This Row],[Rota_fmt]])=1,"Transbordo","Entregas"), "Entregas")</f>
        <v>Transbordo</v>
      </c>
    </row>
    <row r="234" spans="1:19" x14ac:dyDescent="0.25">
      <c r="A234">
        <v>6302712</v>
      </c>
      <c r="B234" t="s">
        <v>497</v>
      </c>
      <c r="C234" t="s">
        <v>154</v>
      </c>
      <c r="D234" t="s">
        <v>423</v>
      </c>
      <c r="E234" t="s">
        <v>445</v>
      </c>
      <c r="F234" t="s">
        <v>35</v>
      </c>
      <c r="G234" t="s">
        <v>119</v>
      </c>
      <c r="I234">
        <v>1900.01</v>
      </c>
      <c r="J234" t="s">
        <v>234</v>
      </c>
      <c r="K234" t="s">
        <v>156</v>
      </c>
      <c r="M234">
        <v>1</v>
      </c>
      <c r="P234" t="str">
        <f>TEXT(Entregas[[#This Row],[dt_saida]],"MMMM")</f>
        <v>fevereiro</v>
      </c>
      <c r="Q234" t="str">
        <f>TEXT(Entregas[[#This Row],[dt_saida]],"AAAA")</f>
        <v>2025</v>
      </c>
      <c r="R234" t="str">
        <f>IFERROR(LEFT(Entregas[[#This Row],[ds_rota]],FIND("-",Entregas[[#This Row],[ds_rota]])-1),Entregas[[#This Row],[ds_rota]])</f>
        <v>TRANSBORDO SANTA MA</v>
      </c>
      <c r="S234" s="1" t="str">
        <f>IFERROR(IF(FIND("TRANSBORDO",Entregas[[#This Row],[Rota_fmt]])=1,"Transbordo","Entregas"), "Entregas")</f>
        <v>Transbordo</v>
      </c>
    </row>
    <row r="235" spans="1:19" x14ac:dyDescent="0.25">
      <c r="A235">
        <v>6846530</v>
      </c>
      <c r="B235" t="s">
        <v>497</v>
      </c>
      <c r="C235" t="s">
        <v>154</v>
      </c>
      <c r="D235" t="s">
        <v>423</v>
      </c>
      <c r="E235" t="s">
        <v>430</v>
      </c>
      <c r="F235" t="s">
        <v>35</v>
      </c>
      <c r="G235" t="s">
        <v>111</v>
      </c>
      <c r="I235">
        <v>1900.01</v>
      </c>
      <c r="J235" t="s">
        <v>262</v>
      </c>
      <c r="K235" t="s">
        <v>156</v>
      </c>
      <c r="M235">
        <v>1</v>
      </c>
      <c r="P235" t="str">
        <f>TEXT(Entregas[[#This Row],[dt_saida]],"MMMM")</f>
        <v>fevereiro</v>
      </c>
      <c r="Q235" t="str">
        <f>TEXT(Entregas[[#This Row],[dt_saida]],"AAAA")</f>
        <v>2025</v>
      </c>
      <c r="R235" t="str">
        <f>IFERROR(LEFT(Entregas[[#This Row],[ds_rota]],FIND("-",Entregas[[#This Row],[ds_rota]])-1),Entregas[[#This Row],[ds_rota]])</f>
        <v>TRANSBORDO SANTA MA</v>
      </c>
      <c r="S235" s="1" t="str">
        <f>IFERROR(IF(FIND("TRANSBORDO",Entregas[[#This Row],[Rota_fmt]])=1,"Transbordo","Entregas"), "Entregas")</f>
        <v>Transbordo</v>
      </c>
    </row>
    <row r="236" spans="1:19" x14ac:dyDescent="0.25">
      <c r="A236">
        <v>5602696</v>
      </c>
      <c r="B236" t="s">
        <v>429</v>
      </c>
      <c r="C236" t="s">
        <v>154</v>
      </c>
      <c r="D236" t="s">
        <v>423</v>
      </c>
      <c r="E236" t="s">
        <v>428</v>
      </c>
      <c r="F236" t="s">
        <v>35</v>
      </c>
      <c r="G236" t="s">
        <v>111</v>
      </c>
      <c r="I236">
        <v>2088.4499999999998</v>
      </c>
      <c r="J236" t="s">
        <v>238</v>
      </c>
      <c r="K236" t="s">
        <v>156</v>
      </c>
      <c r="M236">
        <v>1</v>
      </c>
      <c r="P236" t="str">
        <f>TEXT(Entregas[[#This Row],[dt_saida]],"MMMM")</f>
        <v>janeiro</v>
      </c>
      <c r="Q236" t="str">
        <f>TEXT(Entregas[[#This Row],[dt_saida]],"AAAA")</f>
        <v>2025</v>
      </c>
      <c r="R236" t="str">
        <f>IFERROR(LEFT(Entregas[[#This Row],[ds_rota]],FIND("-",Entregas[[#This Row],[ds_rota]])-1),Entregas[[#This Row],[ds_rota]])</f>
        <v>TRANSBORDO PELOTAS</v>
      </c>
      <c r="S236" s="1" t="str">
        <f>IFERROR(IF(FIND("TRANSBORDO",Entregas[[#This Row],[Rota_fmt]])=1,"Transbordo","Entregas"), "Entregas")</f>
        <v>Transbordo</v>
      </c>
    </row>
    <row r="237" spans="1:19" x14ac:dyDescent="0.25">
      <c r="A237">
        <v>5220081</v>
      </c>
      <c r="B237" t="s">
        <v>429</v>
      </c>
      <c r="C237" t="s">
        <v>154</v>
      </c>
      <c r="D237" t="s">
        <v>423</v>
      </c>
      <c r="E237" t="s">
        <v>428</v>
      </c>
      <c r="F237" t="s">
        <v>35</v>
      </c>
      <c r="G237" t="s">
        <v>111</v>
      </c>
      <c r="I237">
        <v>2088.4499999999998</v>
      </c>
      <c r="J237" t="s">
        <v>185</v>
      </c>
      <c r="K237" t="s">
        <v>156</v>
      </c>
      <c r="M237">
        <v>1</v>
      </c>
      <c r="P237" t="str">
        <f>TEXT(Entregas[[#This Row],[dt_saida]],"MMMM")</f>
        <v>janeiro</v>
      </c>
      <c r="Q237" t="str">
        <f>TEXT(Entregas[[#This Row],[dt_saida]],"AAAA")</f>
        <v>2025</v>
      </c>
      <c r="R237" t="str">
        <f>IFERROR(LEFT(Entregas[[#This Row],[ds_rota]],FIND("-",Entregas[[#This Row],[ds_rota]])-1),Entregas[[#This Row],[ds_rota]])</f>
        <v>TRANSBORDO PELOTAS</v>
      </c>
      <c r="S237" s="1" t="str">
        <f>IFERROR(IF(FIND("TRANSBORDO",Entregas[[#This Row],[Rota_fmt]])=1,"Transbordo","Entregas"), "Entregas")</f>
        <v>Transbordo</v>
      </c>
    </row>
    <row r="238" spans="1:19" x14ac:dyDescent="0.25">
      <c r="A238">
        <v>6302739</v>
      </c>
      <c r="B238" t="s">
        <v>429</v>
      </c>
      <c r="C238" t="s">
        <v>154</v>
      </c>
      <c r="D238" t="s">
        <v>423</v>
      </c>
      <c r="E238" t="s">
        <v>428</v>
      </c>
      <c r="F238" t="s">
        <v>35</v>
      </c>
      <c r="G238" t="s">
        <v>111</v>
      </c>
      <c r="I238">
        <v>2088.4499999999998</v>
      </c>
      <c r="J238" t="s">
        <v>234</v>
      </c>
      <c r="K238" t="s">
        <v>156</v>
      </c>
      <c r="M238">
        <v>1</v>
      </c>
      <c r="P238" t="str">
        <f>TEXT(Entregas[[#This Row],[dt_saida]],"MMMM")</f>
        <v>fevereiro</v>
      </c>
      <c r="Q238" t="str">
        <f>TEXT(Entregas[[#This Row],[dt_saida]],"AAAA")</f>
        <v>2025</v>
      </c>
      <c r="R238" t="str">
        <f>IFERROR(LEFT(Entregas[[#This Row],[ds_rota]],FIND("-",Entregas[[#This Row],[ds_rota]])-1),Entregas[[#This Row],[ds_rota]])</f>
        <v>TRANSBORDO PELOTAS</v>
      </c>
      <c r="S238" s="1" t="str">
        <f>IFERROR(IF(FIND("TRANSBORDO",Entregas[[#This Row],[Rota_fmt]])=1,"Transbordo","Entregas"), "Entregas")</f>
        <v>Transbordo</v>
      </c>
    </row>
    <row r="239" spans="1:19" x14ac:dyDescent="0.25">
      <c r="A239">
        <v>5220105</v>
      </c>
      <c r="B239" t="s">
        <v>429</v>
      </c>
      <c r="C239" t="s">
        <v>154</v>
      </c>
      <c r="D239" t="s">
        <v>423</v>
      </c>
      <c r="E239" t="s">
        <v>445</v>
      </c>
      <c r="F239" t="s">
        <v>35</v>
      </c>
      <c r="G239" t="s">
        <v>119</v>
      </c>
      <c r="I239">
        <v>2088.4499999999998</v>
      </c>
      <c r="J239" t="s">
        <v>185</v>
      </c>
      <c r="K239" t="s">
        <v>156</v>
      </c>
      <c r="M239">
        <v>1</v>
      </c>
      <c r="P239" t="str">
        <f>TEXT(Entregas[[#This Row],[dt_saida]],"MMMM")</f>
        <v>janeiro</v>
      </c>
      <c r="Q239" t="str">
        <f>TEXT(Entregas[[#This Row],[dt_saida]],"AAAA")</f>
        <v>2025</v>
      </c>
      <c r="R239" t="str">
        <f>IFERROR(LEFT(Entregas[[#This Row],[ds_rota]],FIND("-",Entregas[[#This Row],[ds_rota]])-1),Entregas[[#This Row],[ds_rota]])</f>
        <v>TRANSBORDO PELOTAS</v>
      </c>
      <c r="S239" s="1" t="str">
        <f>IFERROR(IF(FIND("TRANSBORDO",Entregas[[#This Row],[Rota_fmt]])=1,"Transbordo","Entregas"), "Entregas")</f>
        <v>Transbordo</v>
      </c>
    </row>
    <row r="240" spans="1:19" x14ac:dyDescent="0.25">
      <c r="A240">
        <v>5953737</v>
      </c>
      <c r="B240" t="s">
        <v>429</v>
      </c>
      <c r="C240" t="s">
        <v>154</v>
      </c>
      <c r="D240" t="s">
        <v>423</v>
      </c>
      <c r="E240" t="s">
        <v>430</v>
      </c>
      <c r="F240" t="s">
        <v>88</v>
      </c>
      <c r="G240" t="s">
        <v>89</v>
      </c>
      <c r="I240">
        <v>2227.0300000000002</v>
      </c>
      <c r="J240" t="s">
        <v>216</v>
      </c>
      <c r="K240" t="s">
        <v>156</v>
      </c>
      <c r="M240">
        <v>1</v>
      </c>
      <c r="P240" t="str">
        <f>TEXT(Entregas[[#This Row],[dt_saida]],"MMMM")</f>
        <v>fevereiro</v>
      </c>
      <c r="Q240" t="str">
        <f>TEXT(Entregas[[#This Row],[dt_saida]],"AAAA")</f>
        <v>2025</v>
      </c>
      <c r="R240" t="str">
        <f>IFERROR(LEFT(Entregas[[#This Row],[ds_rota]],FIND("-",Entregas[[#This Row],[ds_rota]])-1),Entregas[[#This Row],[ds_rota]])</f>
        <v>TRANSBORDO PELOTAS</v>
      </c>
      <c r="S240" s="1" t="str">
        <f>IFERROR(IF(FIND("TRANSBORDO",Entregas[[#This Row],[Rota_fmt]])=1,"Transbordo","Entregas"), "Entregas")</f>
        <v>Transbordo</v>
      </c>
    </row>
    <row r="241" spans="1:19" x14ac:dyDescent="0.25">
      <c r="A241">
        <v>6637755</v>
      </c>
      <c r="B241" t="s">
        <v>429</v>
      </c>
      <c r="C241" t="s">
        <v>154</v>
      </c>
      <c r="D241" t="s">
        <v>423</v>
      </c>
      <c r="E241" t="s">
        <v>430</v>
      </c>
      <c r="F241" t="s">
        <v>35</v>
      </c>
      <c r="G241" t="s">
        <v>111</v>
      </c>
      <c r="I241">
        <v>2598.1999999999998</v>
      </c>
      <c r="J241" t="s">
        <v>233</v>
      </c>
      <c r="K241" t="s">
        <v>156</v>
      </c>
      <c r="M241">
        <v>1</v>
      </c>
      <c r="P241" t="str">
        <f>TEXT(Entregas[[#This Row],[dt_saida]],"MMMM")</f>
        <v>fevereiro</v>
      </c>
      <c r="Q241" t="str">
        <f>TEXT(Entregas[[#This Row],[dt_saida]],"AAAA")</f>
        <v>2025</v>
      </c>
      <c r="R241" t="str">
        <f>IFERROR(LEFT(Entregas[[#This Row],[ds_rota]],FIND("-",Entregas[[#This Row],[ds_rota]])-1),Entregas[[#This Row],[ds_rota]])</f>
        <v>TRANSBORDO PELOTAS</v>
      </c>
      <c r="S241" s="1" t="str">
        <f>IFERROR(IF(FIND("TRANSBORDO",Entregas[[#This Row],[Rota_fmt]])=1,"Transbordo","Entregas"), "Entregas")</f>
        <v>Transbordo</v>
      </c>
    </row>
    <row r="242" spans="1:19" x14ac:dyDescent="0.25">
      <c r="A242">
        <v>5857476</v>
      </c>
      <c r="B242" t="s">
        <v>497</v>
      </c>
      <c r="C242" t="s">
        <v>154</v>
      </c>
      <c r="D242" t="s">
        <v>423</v>
      </c>
      <c r="E242" t="s">
        <v>445</v>
      </c>
      <c r="F242" t="s">
        <v>35</v>
      </c>
      <c r="G242" t="s">
        <v>119</v>
      </c>
      <c r="I242">
        <v>3557</v>
      </c>
      <c r="J242" t="s">
        <v>209</v>
      </c>
      <c r="K242" t="s">
        <v>156</v>
      </c>
      <c r="M242">
        <v>1</v>
      </c>
      <c r="P242" t="str">
        <f>TEXT(Entregas[[#This Row],[dt_saida]],"MMMM")</f>
        <v>fevereiro</v>
      </c>
      <c r="Q242" t="str">
        <f>TEXT(Entregas[[#This Row],[dt_saida]],"AAAA")</f>
        <v>2025</v>
      </c>
      <c r="R242" t="str">
        <f>IFERROR(LEFT(Entregas[[#This Row],[ds_rota]],FIND("-",Entregas[[#This Row],[ds_rota]])-1),Entregas[[#This Row],[ds_rota]])</f>
        <v>TRANSBORDO SANTA MA</v>
      </c>
      <c r="S242" s="1" t="str">
        <f>IFERROR(IF(FIND("TRANSBORDO",Entregas[[#This Row],[Rota_fmt]])=1,"Transbordo","Entregas"), "Entregas")</f>
        <v>Transbordo</v>
      </c>
    </row>
    <row r="243" spans="1:19" x14ac:dyDescent="0.25">
      <c r="A243">
        <v>5857424</v>
      </c>
      <c r="B243" t="s">
        <v>497</v>
      </c>
      <c r="C243" t="s">
        <v>154</v>
      </c>
      <c r="D243" t="s">
        <v>423</v>
      </c>
      <c r="E243" t="s">
        <v>428</v>
      </c>
      <c r="F243" t="s">
        <v>35</v>
      </c>
      <c r="G243" t="s">
        <v>111</v>
      </c>
      <c r="I243">
        <v>3557</v>
      </c>
      <c r="J243" t="s">
        <v>209</v>
      </c>
      <c r="K243" t="s">
        <v>156</v>
      </c>
      <c r="M243">
        <v>1</v>
      </c>
      <c r="P243" t="str">
        <f>TEXT(Entregas[[#This Row],[dt_saida]],"MMMM")</f>
        <v>fevereiro</v>
      </c>
      <c r="Q243" t="str">
        <f>TEXT(Entregas[[#This Row],[dt_saida]],"AAAA")</f>
        <v>2025</v>
      </c>
      <c r="R243" t="str">
        <f>IFERROR(LEFT(Entregas[[#This Row],[ds_rota]],FIND("-",Entregas[[#This Row],[ds_rota]])-1),Entregas[[#This Row],[ds_rota]])</f>
        <v>TRANSBORDO SANTA MA</v>
      </c>
      <c r="S243" s="1" t="str">
        <f>IFERROR(IF(FIND("TRANSBORDO",Entregas[[#This Row],[Rota_fmt]])=1,"Transbordo","Entregas"), "Entregas")</f>
        <v>Transbordo</v>
      </c>
    </row>
    <row r="244" spans="1:19" x14ac:dyDescent="0.25">
      <c r="A244">
        <v>5953787</v>
      </c>
      <c r="B244" t="s">
        <v>497</v>
      </c>
      <c r="C244" t="s">
        <v>154</v>
      </c>
      <c r="D244" t="s">
        <v>423</v>
      </c>
      <c r="E244" t="s">
        <v>428</v>
      </c>
      <c r="F244" t="s">
        <v>35</v>
      </c>
      <c r="G244" t="s">
        <v>111</v>
      </c>
      <c r="I244">
        <v>3557</v>
      </c>
      <c r="J244" t="s">
        <v>237</v>
      </c>
      <c r="K244" t="s">
        <v>156</v>
      </c>
      <c r="M244">
        <v>1</v>
      </c>
      <c r="P244" t="str">
        <f>TEXT(Entregas[[#This Row],[dt_saida]],"MMMM")</f>
        <v>fevereiro</v>
      </c>
      <c r="Q244" t="str">
        <f>TEXT(Entregas[[#This Row],[dt_saida]],"AAAA")</f>
        <v>2025</v>
      </c>
      <c r="R244" t="str">
        <f>IFERROR(LEFT(Entregas[[#This Row],[ds_rota]],FIND("-",Entregas[[#This Row],[ds_rota]])-1),Entregas[[#This Row],[ds_rota]])</f>
        <v>TRANSBORDO SANTA MA</v>
      </c>
      <c r="S244" s="1" t="str">
        <f>IFERROR(IF(FIND("TRANSBORDO",Entregas[[#This Row],[Rota_fmt]])=1,"Transbordo","Entregas"), "Entregas")</f>
        <v>Transbordo</v>
      </c>
    </row>
    <row r="245" spans="1:19" x14ac:dyDescent="0.25">
      <c r="A245">
        <v>5814143</v>
      </c>
      <c r="B245" t="s">
        <v>497</v>
      </c>
      <c r="C245" t="s">
        <v>154</v>
      </c>
      <c r="D245" t="s">
        <v>423</v>
      </c>
      <c r="E245" t="s">
        <v>428</v>
      </c>
      <c r="F245" t="s">
        <v>35</v>
      </c>
      <c r="G245" t="s">
        <v>111</v>
      </c>
      <c r="I245">
        <v>3557</v>
      </c>
      <c r="J245" t="s">
        <v>200</v>
      </c>
      <c r="K245" t="s">
        <v>156</v>
      </c>
      <c r="M245">
        <v>1</v>
      </c>
      <c r="P245" t="str">
        <f>TEXT(Entregas[[#This Row],[dt_saida]],"MMMM")</f>
        <v>fevereiro</v>
      </c>
      <c r="Q245" t="str">
        <f>TEXT(Entregas[[#This Row],[dt_saida]],"AAAA")</f>
        <v>2025</v>
      </c>
      <c r="R245" t="str">
        <f>IFERROR(LEFT(Entregas[[#This Row],[ds_rota]],FIND("-",Entregas[[#This Row],[ds_rota]])-1),Entregas[[#This Row],[ds_rota]])</f>
        <v>TRANSBORDO SANTA MA</v>
      </c>
      <c r="S245" s="1" t="str">
        <f>IFERROR(IF(FIND("TRANSBORDO",Entregas[[#This Row],[Rota_fmt]])=1,"Transbordo","Entregas"), "Entregas")</f>
        <v>Transbordo</v>
      </c>
    </row>
    <row r="246" spans="1:19" x14ac:dyDescent="0.25">
      <c r="A246">
        <v>13141217</v>
      </c>
      <c r="B246" t="s">
        <v>498</v>
      </c>
      <c r="C246" t="s">
        <v>154</v>
      </c>
      <c r="D246" t="s">
        <v>423</v>
      </c>
      <c r="E246" t="s">
        <v>445</v>
      </c>
      <c r="F246" t="s">
        <v>35</v>
      </c>
      <c r="G246" t="s">
        <v>119</v>
      </c>
      <c r="J246" t="s">
        <v>913</v>
      </c>
      <c r="K246" t="s">
        <v>156</v>
      </c>
      <c r="M246">
        <v>1</v>
      </c>
      <c r="P246" t="str">
        <f>TEXT(Entregas[[#This Row],[dt_saida]],"MMMM")</f>
        <v>junho</v>
      </c>
      <c r="Q246" t="str">
        <f>TEXT(Entregas[[#This Row],[dt_saida]],"AAAA")</f>
        <v>2025</v>
      </c>
      <c r="R246" t="str">
        <f>IFERROR(LEFT(Entregas[[#This Row],[ds_rota]],FIND("-",Entregas[[#This Row],[ds_rota]])-1),Entregas[[#This Row],[ds_rota]])</f>
        <v>TRANSBORDO CAXIAS</v>
      </c>
      <c r="S246" s="1" t="str">
        <f>IFERROR(IF(FIND("TRANSBORDO",Entregas[[#This Row],[Rota_fmt]])=1,"Transbordo","Entregas"), "Entregas")</f>
        <v>Transbordo</v>
      </c>
    </row>
    <row r="247" spans="1:19" x14ac:dyDescent="0.25">
      <c r="A247">
        <v>11259502</v>
      </c>
      <c r="B247" t="s">
        <v>498</v>
      </c>
      <c r="C247" t="s">
        <v>154</v>
      </c>
      <c r="D247" t="s">
        <v>423</v>
      </c>
      <c r="E247" t="s">
        <v>430</v>
      </c>
      <c r="F247" t="s">
        <v>88</v>
      </c>
      <c r="G247" t="s">
        <v>89</v>
      </c>
      <c r="J247" t="s">
        <v>815</v>
      </c>
      <c r="K247" t="s">
        <v>156</v>
      </c>
      <c r="M247">
        <v>1</v>
      </c>
      <c r="P247" t="str">
        <f>TEXT(Entregas[[#This Row],[dt_saida]],"MMMM")</f>
        <v>maio</v>
      </c>
      <c r="Q247" t="str">
        <f>TEXT(Entregas[[#This Row],[dt_saida]],"AAAA")</f>
        <v>2025</v>
      </c>
      <c r="R247" t="str">
        <f>IFERROR(LEFT(Entregas[[#This Row],[ds_rota]],FIND("-",Entregas[[#This Row],[ds_rota]])-1),Entregas[[#This Row],[ds_rota]])</f>
        <v>TRANSBORDO CAXIAS</v>
      </c>
      <c r="S247" s="1" t="str">
        <f>IFERROR(IF(FIND("TRANSBORDO",Entregas[[#This Row],[Rota_fmt]])=1,"Transbordo","Entregas"), "Entregas")</f>
        <v>Transbordo</v>
      </c>
    </row>
    <row r="248" spans="1:19" x14ac:dyDescent="0.25">
      <c r="A248">
        <v>10851180</v>
      </c>
      <c r="B248" t="s">
        <v>498</v>
      </c>
      <c r="C248" t="s">
        <v>154</v>
      </c>
      <c r="D248" t="s">
        <v>423</v>
      </c>
      <c r="E248" t="s">
        <v>430</v>
      </c>
      <c r="F248" t="s">
        <v>88</v>
      </c>
      <c r="G248" t="s">
        <v>89</v>
      </c>
      <c r="J248" t="s">
        <v>914</v>
      </c>
      <c r="K248" t="s">
        <v>156</v>
      </c>
      <c r="M248">
        <v>1</v>
      </c>
      <c r="P248" t="str">
        <f>TEXT(Entregas[[#This Row],[dt_saida]],"MMMM")</f>
        <v>maio</v>
      </c>
      <c r="Q248" t="str">
        <f>TEXT(Entregas[[#This Row],[dt_saida]],"AAAA")</f>
        <v>2025</v>
      </c>
      <c r="R248" t="str">
        <f>IFERROR(LEFT(Entregas[[#This Row],[ds_rota]],FIND("-",Entregas[[#This Row],[ds_rota]])-1),Entregas[[#This Row],[ds_rota]])</f>
        <v>TRANSBORDO CAXIAS</v>
      </c>
      <c r="S248" s="1" t="str">
        <f>IFERROR(IF(FIND("TRANSBORDO",Entregas[[#This Row],[Rota_fmt]])=1,"Transbordo","Entregas"), "Entregas")</f>
        <v>Transbordo</v>
      </c>
    </row>
    <row r="249" spans="1:19" x14ac:dyDescent="0.25">
      <c r="A249">
        <v>9066020</v>
      </c>
      <c r="B249" t="s">
        <v>498</v>
      </c>
      <c r="C249" t="s">
        <v>154</v>
      </c>
      <c r="D249" t="s">
        <v>423</v>
      </c>
      <c r="E249" t="s">
        <v>430</v>
      </c>
      <c r="F249" t="s">
        <v>88</v>
      </c>
      <c r="G249" t="s">
        <v>89</v>
      </c>
      <c r="J249" t="s">
        <v>263</v>
      </c>
      <c r="K249" t="s">
        <v>156</v>
      </c>
      <c r="M249">
        <v>1</v>
      </c>
      <c r="P249" t="str">
        <f>TEXT(Entregas[[#This Row],[dt_saida]],"MMMM")</f>
        <v>abril</v>
      </c>
      <c r="Q249" t="str">
        <f>TEXT(Entregas[[#This Row],[dt_saida]],"AAAA")</f>
        <v>2025</v>
      </c>
      <c r="R249" t="str">
        <f>IFERROR(LEFT(Entregas[[#This Row],[ds_rota]],FIND("-",Entregas[[#This Row],[ds_rota]])-1),Entregas[[#This Row],[ds_rota]])</f>
        <v>TRANSBORDO CAXIAS</v>
      </c>
      <c r="S249" s="1" t="str">
        <f>IFERROR(IF(FIND("TRANSBORDO",Entregas[[#This Row],[Rota_fmt]])=1,"Transbordo","Entregas"), "Entregas")</f>
        <v>Transbordo</v>
      </c>
    </row>
    <row r="250" spans="1:19" x14ac:dyDescent="0.25">
      <c r="A250">
        <v>11467847</v>
      </c>
      <c r="B250" t="s">
        <v>498</v>
      </c>
      <c r="C250" t="s">
        <v>154</v>
      </c>
      <c r="D250" t="s">
        <v>423</v>
      </c>
      <c r="E250" t="s">
        <v>430</v>
      </c>
      <c r="F250" t="s">
        <v>88</v>
      </c>
      <c r="G250" t="s">
        <v>89</v>
      </c>
      <c r="J250" t="s">
        <v>899</v>
      </c>
      <c r="K250" t="s">
        <v>156</v>
      </c>
      <c r="M250">
        <v>1</v>
      </c>
      <c r="P250" t="str">
        <f>TEXT(Entregas[[#This Row],[dt_saida]],"MMMM")</f>
        <v>maio</v>
      </c>
      <c r="Q250" t="str">
        <f>TEXT(Entregas[[#This Row],[dt_saida]],"AAAA")</f>
        <v>2025</v>
      </c>
      <c r="R250" t="str">
        <f>IFERROR(LEFT(Entregas[[#This Row],[ds_rota]],FIND("-",Entregas[[#This Row],[ds_rota]])-1),Entregas[[#This Row],[ds_rota]])</f>
        <v>TRANSBORDO CAXIAS</v>
      </c>
      <c r="S250" s="1" t="str">
        <f>IFERROR(IF(FIND("TRANSBORDO",Entregas[[#This Row],[Rota_fmt]])=1,"Transbordo","Entregas"), "Entregas")</f>
        <v>Transbordo</v>
      </c>
    </row>
    <row r="251" spans="1:19" x14ac:dyDescent="0.25">
      <c r="A251">
        <v>12925076</v>
      </c>
      <c r="B251" t="s">
        <v>498</v>
      </c>
      <c r="C251" t="s">
        <v>154</v>
      </c>
      <c r="D251" t="s">
        <v>423</v>
      </c>
      <c r="E251" t="s">
        <v>428</v>
      </c>
      <c r="F251" t="s">
        <v>35</v>
      </c>
      <c r="G251" t="s">
        <v>111</v>
      </c>
      <c r="J251" t="s">
        <v>912</v>
      </c>
      <c r="K251" t="s">
        <v>156</v>
      </c>
      <c r="M251">
        <v>1</v>
      </c>
      <c r="P251" t="str">
        <f>TEXT(Entregas[[#This Row],[dt_saida]],"MMMM")</f>
        <v>junho</v>
      </c>
      <c r="Q251" t="str">
        <f>TEXT(Entregas[[#This Row],[dt_saida]],"AAAA")</f>
        <v>2025</v>
      </c>
      <c r="R251" t="str">
        <f>IFERROR(LEFT(Entregas[[#This Row],[ds_rota]],FIND("-",Entregas[[#This Row],[ds_rota]])-1),Entregas[[#This Row],[ds_rota]])</f>
        <v>TRANSBORDO CAXIAS</v>
      </c>
      <c r="S251" s="1" t="str">
        <f>IFERROR(IF(FIND("TRANSBORDO",Entregas[[#This Row],[Rota_fmt]])=1,"Transbordo","Entregas"), "Entregas")</f>
        <v>Transbordo</v>
      </c>
    </row>
    <row r="252" spans="1:19" x14ac:dyDescent="0.25">
      <c r="A252">
        <v>11102735</v>
      </c>
      <c r="B252" t="s">
        <v>498</v>
      </c>
      <c r="C252" t="s">
        <v>154</v>
      </c>
      <c r="D252" t="s">
        <v>423</v>
      </c>
      <c r="E252" t="s">
        <v>430</v>
      </c>
      <c r="F252" t="s">
        <v>88</v>
      </c>
      <c r="G252" t="s">
        <v>89</v>
      </c>
      <c r="J252" t="s">
        <v>788</v>
      </c>
      <c r="K252" t="s">
        <v>156</v>
      </c>
      <c r="M252">
        <v>1</v>
      </c>
      <c r="P252" t="str">
        <f>TEXT(Entregas[[#This Row],[dt_saida]],"MMMM")</f>
        <v>maio</v>
      </c>
      <c r="Q252" t="str">
        <f>TEXT(Entregas[[#This Row],[dt_saida]],"AAAA")</f>
        <v>2025</v>
      </c>
      <c r="R252" t="str">
        <f>IFERROR(LEFT(Entregas[[#This Row],[ds_rota]],FIND("-",Entregas[[#This Row],[ds_rota]])-1),Entregas[[#This Row],[ds_rota]])</f>
        <v>TRANSBORDO CAXIAS</v>
      </c>
      <c r="S252" s="1" t="str">
        <f>IFERROR(IF(FIND("TRANSBORDO",Entregas[[#This Row],[Rota_fmt]])=1,"Transbordo","Entregas"), "Entregas")</f>
        <v>Transbordo</v>
      </c>
    </row>
    <row r="253" spans="1:19" x14ac:dyDescent="0.25">
      <c r="A253">
        <v>10437840</v>
      </c>
      <c r="B253" t="s">
        <v>498</v>
      </c>
      <c r="C253" t="s">
        <v>154</v>
      </c>
      <c r="D253" t="s">
        <v>423</v>
      </c>
      <c r="E253" t="s">
        <v>430</v>
      </c>
      <c r="F253" t="s">
        <v>88</v>
      </c>
      <c r="G253" t="s">
        <v>89</v>
      </c>
      <c r="J253" t="s">
        <v>380</v>
      </c>
      <c r="K253" t="s">
        <v>156</v>
      </c>
      <c r="M253">
        <v>1</v>
      </c>
      <c r="P253" t="str">
        <f>TEXT(Entregas[[#This Row],[dt_saida]],"MMMM")</f>
        <v>maio</v>
      </c>
      <c r="Q253" t="str">
        <f>TEXT(Entregas[[#This Row],[dt_saida]],"AAAA")</f>
        <v>2025</v>
      </c>
      <c r="R253" t="str">
        <f>IFERROR(LEFT(Entregas[[#This Row],[ds_rota]],FIND("-",Entregas[[#This Row],[ds_rota]])-1),Entregas[[#This Row],[ds_rota]])</f>
        <v>TRANSBORDO CAXIAS</v>
      </c>
      <c r="S253" s="1" t="str">
        <f>IFERROR(IF(FIND("TRANSBORDO",Entregas[[#This Row],[Rota_fmt]])=1,"Transbordo","Entregas"), "Entregas")</f>
        <v>Transbordo</v>
      </c>
    </row>
    <row r="254" spans="1:19" x14ac:dyDescent="0.25">
      <c r="A254">
        <v>11570004</v>
      </c>
      <c r="B254" t="s">
        <v>498</v>
      </c>
      <c r="C254" t="s">
        <v>154</v>
      </c>
      <c r="D254" t="s">
        <v>423</v>
      </c>
      <c r="E254" t="s">
        <v>430</v>
      </c>
      <c r="F254" t="s">
        <v>88</v>
      </c>
      <c r="G254" t="s">
        <v>89</v>
      </c>
      <c r="J254" t="s">
        <v>807</v>
      </c>
      <c r="K254" t="s">
        <v>156</v>
      </c>
      <c r="M254">
        <v>1</v>
      </c>
      <c r="P254" t="str">
        <f>TEXT(Entregas[[#This Row],[dt_saida]],"MMMM")</f>
        <v>maio</v>
      </c>
      <c r="Q254" t="str">
        <f>TEXT(Entregas[[#This Row],[dt_saida]],"AAAA")</f>
        <v>2025</v>
      </c>
      <c r="R254" t="str">
        <f>IFERROR(LEFT(Entregas[[#This Row],[ds_rota]],FIND("-",Entregas[[#This Row],[ds_rota]])-1),Entregas[[#This Row],[ds_rota]])</f>
        <v>TRANSBORDO CAXIAS</v>
      </c>
      <c r="S254" s="1" t="str">
        <f>IFERROR(IF(FIND("TRANSBORDO",Entregas[[#This Row],[Rota_fmt]])=1,"Transbordo","Entregas"), "Entregas")</f>
        <v>Transbordo</v>
      </c>
    </row>
    <row r="255" spans="1:19" x14ac:dyDescent="0.25">
      <c r="A255">
        <v>8965983</v>
      </c>
      <c r="B255" t="s">
        <v>498</v>
      </c>
      <c r="C255" t="s">
        <v>154</v>
      </c>
      <c r="D255" t="s">
        <v>423</v>
      </c>
      <c r="E255" t="s">
        <v>428</v>
      </c>
      <c r="F255" t="s">
        <v>88</v>
      </c>
      <c r="G255" t="s">
        <v>89</v>
      </c>
      <c r="J255" t="s">
        <v>318</v>
      </c>
      <c r="K255" t="s">
        <v>156</v>
      </c>
      <c r="M255">
        <v>1</v>
      </c>
      <c r="P255" t="str">
        <f>TEXT(Entregas[[#This Row],[dt_saida]],"MMMM")</f>
        <v>abril</v>
      </c>
      <c r="Q255" t="str">
        <f>TEXT(Entregas[[#This Row],[dt_saida]],"AAAA")</f>
        <v>2025</v>
      </c>
      <c r="R255" t="str">
        <f>IFERROR(LEFT(Entregas[[#This Row],[ds_rota]],FIND("-",Entregas[[#This Row],[ds_rota]])-1),Entregas[[#This Row],[ds_rota]])</f>
        <v>TRANSBORDO CAXIAS</v>
      </c>
      <c r="S255" s="1" t="str">
        <f>IFERROR(IF(FIND("TRANSBORDO",Entregas[[#This Row],[Rota_fmt]])=1,"Transbordo","Entregas"), "Entregas")</f>
        <v>Transbordo</v>
      </c>
    </row>
    <row r="256" spans="1:19" x14ac:dyDescent="0.25">
      <c r="A256">
        <v>10078281</v>
      </c>
      <c r="B256" t="s">
        <v>427</v>
      </c>
      <c r="C256" t="s">
        <v>154</v>
      </c>
      <c r="D256" t="s">
        <v>423</v>
      </c>
      <c r="E256" t="s">
        <v>445</v>
      </c>
      <c r="F256" t="s">
        <v>35</v>
      </c>
      <c r="G256" t="s">
        <v>119</v>
      </c>
      <c r="J256" t="s">
        <v>319</v>
      </c>
      <c r="K256" t="s">
        <v>156</v>
      </c>
      <c r="M256">
        <v>1</v>
      </c>
      <c r="P256" t="str">
        <f>TEXT(Entregas[[#This Row],[dt_saida]],"MMMM")</f>
        <v>abril</v>
      </c>
      <c r="Q256" t="str">
        <f>TEXT(Entregas[[#This Row],[dt_saida]],"AAAA")</f>
        <v>2025</v>
      </c>
      <c r="R256" t="str">
        <f>IFERROR(LEFT(Entregas[[#This Row],[ds_rota]],FIND("-",Entregas[[#This Row],[ds_rota]])-1),Entregas[[#This Row],[ds_rota]])</f>
        <v>TRANSBORDO BAGE</v>
      </c>
      <c r="S256" s="1" t="str">
        <f>IFERROR(IF(FIND("TRANSBORDO",Entregas[[#This Row],[Rota_fmt]])=1,"Transbordo","Entregas"), "Entregas")</f>
        <v>Transbordo</v>
      </c>
    </row>
    <row r="257" spans="1:19" x14ac:dyDescent="0.25">
      <c r="A257">
        <v>11674670</v>
      </c>
      <c r="B257" t="s">
        <v>498</v>
      </c>
      <c r="C257" t="s">
        <v>154</v>
      </c>
      <c r="D257" t="s">
        <v>423</v>
      </c>
      <c r="E257" t="s">
        <v>428</v>
      </c>
      <c r="F257" t="s">
        <v>35</v>
      </c>
      <c r="G257" t="s">
        <v>111</v>
      </c>
      <c r="J257" t="s">
        <v>887</v>
      </c>
      <c r="K257" t="s">
        <v>156</v>
      </c>
      <c r="M257">
        <v>1</v>
      </c>
      <c r="P257" t="str">
        <f>TEXT(Entregas[[#This Row],[dt_saida]],"MMMM")</f>
        <v>maio</v>
      </c>
      <c r="Q257" t="str">
        <f>TEXT(Entregas[[#This Row],[dt_saida]],"AAAA")</f>
        <v>2025</v>
      </c>
      <c r="R257" t="str">
        <f>IFERROR(LEFT(Entregas[[#This Row],[ds_rota]],FIND("-",Entregas[[#This Row],[ds_rota]])-1),Entregas[[#This Row],[ds_rota]])</f>
        <v>TRANSBORDO CAXIAS</v>
      </c>
      <c r="S257" s="1" t="str">
        <f>IFERROR(IF(FIND("TRANSBORDO",Entregas[[#This Row],[Rota_fmt]])=1,"Transbordo","Entregas"), "Entregas")</f>
        <v>Transbordo</v>
      </c>
    </row>
    <row r="258" spans="1:19" x14ac:dyDescent="0.25">
      <c r="A258">
        <v>9755801</v>
      </c>
      <c r="B258" t="s">
        <v>848</v>
      </c>
      <c r="C258" t="s">
        <v>154</v>
      </c>
      <c r="D258" t="s">
        <v>423</v>
      </c>
      <c r="E258" t="s">
        <v>428</v>
      </c>
      <c r="F258" t="s">
        <v>500</v>
      </c>
      <c r="G258" t="s">
        <v>111</v>
      </c>
      <c r="J258" t="s">
        <v>346</v>
      </c>
      <c r="K258" t="s">
        <v>156</v>
      </c>
      <c r="L258" t="s">
        <v>915</v>
      </c>
      <c r="M258">
        <v>1</v>
      </c>
      <c r="P258" t="str">
        <f>TEXT(Entregas[[#This Row],[dt_saida]],"MMMM")</f>
        <v>abril</v>
      </c>
      <c r="Q258" t="str">
        <f>TEXT(Entregas[[#This Row],[dt_saida]],"AAAA")</f>
        <v>2025</v>
      </c>
      <c r="R258" t="str">
        <f>IFERROR(LEFT(Entregas[[#This Row],[ds_rota]],FIND("-",Entregas[[#This Row],[ds_rota]])-1),Entregas[[#This Row],[ds_rota]])</f>
        <v>CONSUMO COMERCIAL Q</v>
      </c>
      <c r="S258" s="1" t="str">
        <f>IFERROR(IF(FIND("TRANSBORDO",Entregas[[#This Row],[Rota_fmt]])=1,"Transbordo","Entregas"), "Entregas")</f>
        <v>Entregas</v>
      </c>
    </row>
    <row r="259" spans="1:19" x14ac:dyDescent="0.25">
      <c r="A259">
        <v>10591666</v>
      </c>
      <c r="B259" t="s">
        <v>498</v>
      </c>
      <c r="C259" t="s">
        <v>154</v>
      </c>
      <c r="D259" t="s">
        <v>423</v>
      </c>
      <c r="E259" t="s">
        <v>430</v>
      </c>
      <c r="F259" t="s">
        <v>88</v>
      </c>
      <c r="G259" t="s">
        <v>89</v>
      </c>
      <c r="J259" t="s">
        <v>844</v>
      </c>
      <c r="K259" t="s">
        <v>156</v>
      </c>
      <c r="M259">
        <v>1</v>
      </c>
      <c r="P259" t="str">
        <f>TEXT(Entregas[[#This Row],[dt_saida]],"MMMM")</f>
        <v>maio</v>
      </c>
      <c r="Q259" t="str">
        <f>TEXT(Entregas[[#This Row],[dt_saida]],"AAAA")</f>
        <v>2025</v>
      </c>
      <c r="R259" t="str">
        <f>IFERROR(LEFT(Entregas[[#This Row],[ds_rota]],FIND("-",Entregas[[#This Row],[ds_rota]])-1),Entregas[[#This Row],[ds_rota]])</f>
        <v>TRANSBORDO CAXIAS</v>
      </c>
      <c r="S259" s="1" t="str">
        <f>IFERROR(IF(FIND("TRANSBORDO",Entregas[[#This Row],[Rota_fmt]])=1,"Transbordo","Entregas"), "Entregas")</f>
        <v>Transbordo</v>
      </c>
    </row>
    <row r="260" spans="1:19" x14ac:dyDescent="0.25">
      <c r="A260">
        <v>12340710</v>
      </c>
      <c r="B260" t="s">
        <v>916</v>
      </c>
      <c r="C260" t="s">
        <v>154</v>
      </c>
      <c r="D260" t="s">
        <v>423</v>
      </c>
      <c r="E260" t="s">
        <v>424</v>
      </c>
      <c r="F260" t="s">
        <v>425</v>
      </c>
      <c r="G260" t="s">
        <v>55</v>
      </c>
      <c r="H260" t="s">
        <v>917</v>
      </c>
      <c r="J260" t="s">
        <v>918</v>
      </c>
      <c r="K260" t="s">
        <v>389</v>
      </c>
      <c r="M260">
        <v>1</v>
      </c>
      <c r="P260" t="str">
        <f>TEXT(Entregas[[#This Row],[dt_saida]],"MMMM")</f>
        <v>junho</v>
      </c>
      <c r="Q260" t="str">
        <f>TEXT(Entregas[[#This Row],[dt_saida]],"AAAA")</f>
        <v>2025</v>
      </c>
      <c r="R260" t="str">
        <f>IFERROR(LEFT(Entregas[[#This Row],[ds_rota]],FIND("-",Entregas[[#This Row],[ds_rota]])-1),Entregas[[#This Row],[ds_rota]])</f>
        <v>POA</v>
      </c>
      <c r="S260" s="1" t="str">
        <f>IFERROR(IF(FIND("TRANSBORDO",Entregas[[#This Row],[Rota_fmt]])=1,"Transbordo","Entregas"), "Entregas")</f>
        <v>Entregas</v>
      </c>
    </row>
    <row r="261" spans="1:19" x14ac:dyDescent="0.25">
      <c r="A261">
        <v>10490227</v>
      </c>
      <c r="B261" t="s">
        <v>498</v>
      </c>
      <c r="C261" t="s">
        <v>154</v>
      </c>
      <c r="D261" t="s">
        <v>423</v>
      </c>
      <c r="E261" t="s">
        <v>430</v>
      </c>
      <c r="F261" t="s">
        <v>88</v>
      </c>
      <c r="G261" t="s">
        <v>89</v>
      </c>
      <c r="J261" t="s">
        <v>379</v>
      </c>
      <c r="K261" t="s">
        <v>156</v>
      </c>
      <c r="M261">
        <v>1</v>
      </c>
      <c r="P261" t="str">
        <f>TEXT(Entregas[[#This Row],[dt_saida]],"MMMM")</f>
        <v>maio</v>
      </c>
      <c r="Q261" t="str">
        <f>TEXT(Entregas[[#This Row],[dt_saida]],"AAAA")</f>
        <v>2025</v>
      </c>
      <c r="R261" t="str">
        <f>IFERROR(LEFT(Entregas[[#This Row],[ds_rota]],FIND("-",Entregas[[#This Row],[ds_rota]])-1),Entregas[[#This Row],[ds_rota]])</f>
        <v>TRANSBORDO CAXIAS</v>
      </c>
      <c r="S261" s="1" t="str">
        <f>IFERROR(IF(FIND("TRANSBORDO",Entregas[[#This Row],[Rota_fmt]])=1,"Transbordo","Entregas"), "Entregas")</f>
        <v>Transbordo</v>
      </c>
    </row>
    <row r="262" spans="1:19" x14ac:dyDescent="0.25">
      <c r="A262">
        <v>12340573</v>
      </c>
      <c r="B262" t="s">
        <v>886</v>
      </c>
      <c r="C262" t="s">
        <v>154</v>
      </c>
      <c r="D262" t="s">
        <v>423</v>
      </c>
      <c r="E262" t="s">
        <v>424</v>
      </c>
      <c r="F262" t="s">
        <v>425</v>
      </c>
      <c r="G262" t="s">
        <v>55</v>
      </c>
      <c r="H262" t="s">
        <v>919</v>
      </c>
      <c r="J262" t="s">
        <v>920</v>
      </c>
      <c r="K262" t="s">
        <v>389</v>
      </c>
      <c r="M262">
        <v>1</v>
      </c>
      <c r="P262" t="str">
        <f>TEXT(Entregas[[#This Row],[dt_saida]],"MMMM")</f>
        <v>junho</v>
      </c>
      <c r="Q262" t="str">
        <f>TEXT(Entregas[[#This Row],[dt_saida]],"AAAA")</f>
        <v>2025</v>
      </c>
      <c r="R262" t="str">
        <f>IFERROR(LEFT(Entregas[[#This Row],[ds_rota]],FIND("-",Entregas[[#This Row],[ds_rota]])-1),Entregas[[#This Row],[ds_rota]])</f>
        <v>POA</v>
      </c>
      <c r="S262" s="1" t="str">
        <f>IFERROR(IF(FIND("TRANSBORDO",Entregas[[#This Row],[Rota_fmt]])=1,"Transbordo","Entregas"), "Entregas")</f>
        <v>Entregas</v>
      </c>
    </row>
    <row r="263" spans="1:19" x14ac:dyDescent="0.25">
      <c r="A263">
        <v>8122509</v>
      </c>
      <c r="B263" t="s">
        <v>498</v>
      </c>
      <c r="C263" t="s">
        <v>154</v>
      </c>
      <c r="D263" t="s">
        <v>423</v>
      </c>
      <c r="E263" t="s">
        <v>424</v>
      </c>
      <c r="F263" t="s">
        <v>425</v>
      </c>
      <c r="G263" t="s">
        <v>55</v>
      </c>
      <c r="J263" t="s">
        <v>304</v>
      </c>
      <c r="K263" t="s">
        <v>156</v>
      </c>
      <c r="M263">
        <v>1</v>
      </c>
      <c r="P263" t="str">
        <f>TEXT(Entregas[[#This Row],[dt_saida]],"MMMM")</f>
        <v>março</v>
      </c>
      <c r="Q263" t="str">
        <f>TEXT(Entregas[[#This Row],[dt_saida]],"AAAA")</f>
        <v>2025</v>
      </c>
      <c r="R263" t="str">
        <f>IFERROR(LEFT(Entregas[[#This Row],[ds_rota]],FIND("-",Entregas[[#This Row],[ds_rota]])-1),Entregas[[#This Row],[ds_rota]])</f>
        <v>TRANSBORDO CAXIAS</v>
      </c>
      <c r="S263" s="1" t="str">
        <f>IFERROR(IF(FIND("TRANSBORDO",Entregas[[#This Row],[Rota_fmt]])=1,"Transbordo","Entregas"), "Entregas")</f>
        <v>Transbordo</v>
      </c>
    </row>
    <row r="264" spans="1:19" x14ac:dyDescent="0.25">
      <c r="A264">
        <v>10029850</v>
      </c>
      <c r="B264" t="s">
        <v>498</v>
      </c>
      <c r="C264" t="s">
        <v>154</v>
      </c>
      <c r="D264" t="s">
        <v>423</v>
      </c>
      <c r="E264" t="s">
        <v>430</v>
      </c>
      <c r="F264" t="s">
        <v>88</v>
      </c>
      <c r="G264" t="s">
        <v>89</v>
      </c>
      <c r="J264" t="s">
        <v>368</v>
      </c>
      <c r="K264" t="s">
        <v>156</v>
      </c>
      <c r="M264">
        <v>1</v>
      </c>
      <c r="P264" t="str">
        <f>TEXT(Entregas[[#This Row],[dt_saida]],"MMMM")</f>
        <v>abril</v>
      </c>
      <c r="Q264" t="str">
        <f>TEXT(Entregas[[#This Row],[dt_saida]],"AAAA")</f>
        <v>2025</v>
      </c>
      <c r="R264" t="str">
        <f>IFERROR(LEFT(Entregas[[#This Row],[ds_rota]],FIND("-",Entregas[[#This Row],[ds_rota]])-1),Entregas[[#This Row],[ds_rota]])</f>
        <v>TRANSBORDO CAXIAS</v>
      </c>
      <c r="S264" s="1" t="str">
        <f>IFERROR(IF(FIND("TRANSBORDO",Entregas[[#This Row],[Rota_fmt]])=1,"Transbordo","Entregas"), "Entregas")</f>
        <v>Transbordo</v>
      </c>
    </row>
    <row r="265" spans="1:19" x14ac:dyDescent="0.25">
      <c r="A265">
        <v>13030186</v>
      </c>
      <c r="B265" t="s">
        <v>498</v>
      </c>
      <c r="C265" t="s">
        <v>154</v>
      </c>
      <c r="D265" t="s">
        <v>423</v>
      </c>
      <c r="E265" t="s">
        <v>445</v>
      </c>
      <c r="F265" t="s">
        <v>35</v>
      </c>
      <c r="G265" t="s">
        <v>119</v>
      </c>
      <c r="J265" t="s">
        <v>801</v>
      </c>
      <c r="K265" t="s">
        <v>156</v>
      </c>
      <c r="M265">
        <v>1</v>
      </c>
      <c r="P265" t="str">
        <f>TEXT(Entregas[[#This Row],[dt_saida]],"MMMM")</f>
        <v>junho</v>
      </c>
      <c r="Q265" t="str">
        <f>TEXT(Entregas[[#This Row],[dt_saida]],"AAAA")</f>
        <v>2025</v>
      </c>
      <c r="R265" t="str">
        <f>IFERROR(LEFT(Entregas[[#This Row],[ds_rota]],FIND("-",Entregas[[#This Row],[ds_rota]])-1),Entregas[[#This Row],[ds_rota]])</f>
        <v>TRANSBORDO CAXIAS</v>
      </c>
      <c r="S265" s="1" t="str">
        <f>IFERROR(IF(FIND("TRANSBORDO",Entregas[[#This Row],[Rota_fmt]])=1,"Transbordo","Entregas"), "Entregas")</f>
        <v>Transbordo</v>
      </c>
    </row>
    <row r="266" spans="1:19" x14ac:dyDescent="0.25">
      <c r="A266">
        <v>8416001</v>
      </c>
      <c r="B266" t="s">
        <v>187</v>
      </c>
      <c r="C266" t="s">
        <v>154</v>
      </c>
      <c r="D266" t="s">
        <v>423</v>
      </c>
      <c r="E266" t="s">
        <v>424</v>
      </c>
      <c r="F266" t="s">
        <v>425</v>
      </c>
      <c r="G266" t="s">
        <v>55</v>
      </c>
      <c r="H266" t="s">
        <v>478</v>
      </c>
      <c r="J266" t="s">
        <v>333</v>
      </c>
      <c r="K266" t="s">
        <v>156</v>
      </c>
      <c r="L266" t="s">
        <v>334</v>
      </c>
      <c r="M266">
        <v>1</v>
      </c>
      <c r="P266" t="str">
        <f>TEXT(Entregas[[#This Row],[dt_saida]],"MMMM")</f>
        <v>abril</v>
      </c>
      <c r="Q266" t="str">
        <f>TEXT(Entregas[[#This Row],[dt_saida]],"AAAA")</f>
        <v>2025</v>
      </c>
      <c r="R266" t="str">
        <f>IFERROR(LEFT(Entregas[[#This Row],[ds_rota]],FIND("-",Entregas[[#This Row],[ds_rota]])-1),Entregas[[#This Row],[ds_rota]])</f>
        <v>VALE DOS SINOS</v>
      </c>
      <c r="S266" s="1" t="str">
        <f>IFERROR(IF(FIND("TRANSBORDO",Entregas[[#This Row],[Rota_fmt]])=1,"Transbordo","Entregas"), "Entregas")</f>
        <v>Entregas</v>
      </c>
    </row>
    <row r="267" spans="1:19" x14ac:dyDescent="0.25">
      <c r="A267">
        <v>10388582</v>
      </c>
      <c r="B267" t="s">
        <v>498</v>
      </c>
      <c r="C267" t="s">
        <v>154</v>
      </c>
      <c r="D267" t="s">
        <v>423</v>
      </c>
      <c r="E267" t="s">
        <v>430</v>
      </c>
      <c r="F267" t="s">
        <v>88</v>
      </c>
      <c r="G267" t="s">
        <v>89</v>
      </c>
      <c r="J267" t="s">
        <v>380</v>
      </c>
      <c r="K267" t="s">
        <v>156</v>
      </c>
      <c r="M267">
        <v>1</v>
      </c>
      <c r="P267" t="str">
        <f>TEXT(Entregas[[#This Row],[dt_saida]],"MMMM")</f>
        <v>maio</v>
      </c>
      <c r="Q267" t="str">
        <f>TEXT(Entregas[[#This Row],[dt_saida]],"AAAA")</f>
        <v>2025</v>
      </c>
      <c r="R267" t="str">
        <f>IFERROR(LEFT(Entregas[[#This Row],[ds_rota]],FIND("-",Entregas[[#This Row],[ds_rota]])-1),Entregas[[#This Row],[ds_rota]])</f>
        <v>TRANSBORDO CAXIAS</v>
      </c>
      <c r="S267" s="1" t="str">
        <f>IFERROR(IF(FIND("TRANSBORDO",Entregas[[#This Row],[Rota_fmt]])=1,"Transbordo","Entregas"), "Entregas")</f>
        <v>Transbordo</v>
      </c>
    </row>
    <row r="268" spans="1:19" x14ac:dyDescent="0.25">
      <c r="A268">
        <v>8019781</v>
      </c>
      <c r="B268" t="s">
        <v>498</v>
      </c>
      <c r="C268" t="s">
        <v>154</v>
      </c>
      <c r="D268" t="s">
        <v>423</v>
      </c>
      <c r="E268" t="s">
        <v>430</v>
      </c>
      <c r="F268" t="s">
        <v>88</v>
      </c>
      <c r="G268" t="s">
        <v>89</v>
      </c>
      <c r="J268" t="s">
        <v>294</v>
      </c>
      <c r="K268" t="s">
        <v>156</v>
      </c>
      <c r="M268">
        <v>1</v>
      </c>
      <c r="P268" t="str">
        <f>TEXT(Entregas[[#This Row],[dt_saida]],"MMMM")</f>
        <v>março</v>
      </c>
      <c r="Q268" t="str">
        <f>TEXT(Entregas[[#This Row],[dt_saida]],"AAAA")</f>
        <v>2025</v>
      </c>
      <c r="R268" t="str">
        <f>IFERROR(LEFT(Entregas[[#This Row],[ds_rota]],FIND("-",Entregas[[#This Row],[ds_rota]])-1),Entregas[[#This Row],[ds_rota]])</f>
        <v>TRANSBORDO CAXIAS</v>
      </c>
      <c r="S268" s="1" t="str">
        <f>IFERROR(IF(FIND("TRANSBORDO",Entregas[[#This Row],[Rota_fmt]])=1,"Transbordo","Entregas"), "Entregas")</f>
        <v>Transbordo</v>
      </c>
    </row>
    <row r="269" spans="1:19" x14ac:dyDescent="0.25">
      <c r="A269">
        <v>8373048</v>
      </c>
      <c r="B269" t="s">
        <v>498</v>
      </c>
      <c r="C269" t="s">
        <v>154</v>
      </c>
      <c r="D269" t="s">
        <v>423</v>
      </c>
      <c r="E269" t="s">
        <v>430</v>
      </c>
      <c r="F269" t="s">
        <v>88</v>
      </c>
      <c r="G269" t="s">
        <v>89</v>
      </c>
      <c r="J269" t="s">
        <v>291</v>
      </c>
      <c r="K269" t="s">
        <v>156</v>
      </c>
      <c r="M269">
        <v>1</v>
      </c>
      <c r="P269" t="str">
        <f>TEXT(Entregas[[#This Row],[dt_saida]],"MMMM")</f>
        <v>março</v>
      </c>
      <c r="Q269" t="str">
        <f>TEXT(Entregas[[#This Row],[dt_saida]],"AAAA")</f>
        <v>2025</v>
      </c>
      <c r="R269" t="str">
        <f>IFERROR(LEFT(Entregas[[#This Row],[ds_rota]],FIND("-",Entregas[[#This Row],[ds_rota]])-1),Entregas[[#This Row],[ds_rota]])</f>
        <v>TRANSBORDO CAXIAS</v>
      </c>
      <c r="S269" s="1" t="str">
        <f>IFERROR(IF(FIND("TRANSBORDO",Entregas[[#This Row],[Rota_fmt]])=1,"Transbordo","Entregas"), "Entregas")</f>
        <v>Transbordo</v>
      </c>
    </row>
    <row r="270" spans="1:19" x14ac:dyDescent="0.25">
      <c r="A270">
        <v>9319703</v>
      </c>
      <c r="B270" t="s">
        <v>498</v>
      </c>
      <c r="C270" t="s">
        <v>154</v>
      </c>
      <c r="D270" t="s">
        <v>423</v>
      </c>
      <c r="E270" t="s">
        <v>430</v>
      </c>
      <c r="F270" t="s">
        <v>88</v>
      </c>
      <c r="G270" t="s">
        <v>89</v>
      </c>
      <c r="J270" t="s">
        <v>332</v>
      </c>
      <c r="K270" t="s">
        <v>156</v>
      </c>
      <c r="M270">
        <v>1</v>
      </c>
      <c r="P270" t="str">
        <f>TEXT(Entregas[[#This Row],[dt_saida]],"MMMM")</f>
        <v>abril</v>
      </c>
      <c r="Q270" t="str">
        <f>TEXT(Entregas[[#This Row],[dt_saida]],"AAAA")</f>
        <v>2025</v>
      </c>
      <c r="R270" t="str">
        <f>IFERROR(LEFT(Entregas[[#This Row],[ds_rota]],FIND("-",Entregas[[#This Row],[ds_rota]])-1),Entregas[[#This Row],[ds_rota]])</f>
        <v>TRANSBORDO CAXIAS</v>
      </c>
      <c r="S270" s="1" t="str">
        <f>IFERROR(IF(FIND("TRANSBORDO",Entregas[[#This Row],[Rota_fmt]])=1,"Transbordo","Entregas"), "Entregas")</f>
        <v>Transbordo</v>
      </c>
    </row>
    <row r="271" spans="1:19" x14ac:dyDescent="0.25">
      <c r="A271">
        <v>9875307</v>
      </c>
      <c r="B271" t="s">
        <v>498</v>
      </c>
      <c r="C271" t="s">
        <v>154</v>
      </c>
      <c r="D271" t="s">
        <v>423</v>
      </c>
      <c r="E271" t="s">
        <v>430</v>
      </c>
      <c r="F271" t="s">
        <v>88</v>
      </c>
      <c r="G271" t="s">
        <v>89</v>
      </c>
      <c r="J271" t="s">
        <v>362</v>
      </c>
      <c r="K271" t="s">
        <v>156</v>
      </c>
      <c r="M271">
        <v>1</v>
      </c>
      <c r="P271" t="str">
        <f>TEXT(Entregas[[#This Row],[dt_saida]],"MMMM")</f>
        <v>abril</v>
      </c>
      <c r="Q271" t="str">
        <f>TEXT(Entregas[[#This Row],[dt_saida]],"AAAA")</f>
        <v>2025</v>
      </c>
      <c r="R271" t="str">
        <f>IFERROR(LEFT(Entregas[[#This Row],[ds_rota]],FIND("-",Entregas[[#This Row],[ds_rota]])-1),Entregas[[#This Row],[ds_rota]])</f>
        <v>TRANSBORDO CAXIAS</v>
      </c>
      <c r="S271" s="1" t="str">
        <f>IFERROR(IF(FIND("TRANSBORDO",Entregas[[#This Row],[Rota_fmt]])=1,"Transbordo","Entregas"), "Entregas")</f>
        <v>Transbordo</v>
      </c>
    </row>
    <row r="272" spans="1:19" x14ac:dyDescent="0.25">
      <c r="A272">
        <v>9166754</v>
      </c>
      <c r="B272" t="s">
        <v>498</v>
      </c>
      <c r="C272" t="s">
        <v>154</v>
      </c>
      <c r="D272" t="s">
        <v>423</v>
      </c>
      <c r="E272" t="s">
        <v>445</v>
      </c>
      <c r="F272" t="s">
        <v>88</v>
      </c>
      <c r="G272" t="s">
        <v>89</v>
      </c>
      <c r="J272" t="s">
        <v>341</v>
      </c>
      <c r="K272" t="s">
        <v>156</v>
      </c>
      <c r="M272">
        <v>1</v>
      </c>
      <c r="P272" t="str">
        <f>TEXT(Entregas[[#This Row],[dt_saida]],"MMMM")</f>
        <v>abril</v>
      </c>
      <c r="Q272" t="str">
        <f>TEXT(Entregas[[#This Row],[dt_saida]],"AAAA")</f>
        <v>2025</v>
      </c>
      <c r="R272" t="str">
        <f>IFERROR(LEFT(Entregas[[#This Row],[ds_rota]],FIND("-",Entregas[[#This Row],[ds_rota]])-1),Entregas[[#This Row],[ds_rota]])</f>
        <v>TRANSBORDO CAXIAS</v>
      </c>
      <c r="S272" s="1" t="str">
        <f>IFERROR(IF(FIND("TRANSBORDO",Entregas[[#This Row],[Rota_fmt]])=1,"Transbordo","Entregas"), "Entregas")</f>
        <v>Transbordo</v>
      </c>
    </row>
    <row r="273" spans="1:19" x14ac:dyDescent="0.25">
      <c r="A273">
        <v>8461417</v>
      </c>
      <c r="B273" t="s">
        <v>498</v>
      </c>
      <c r="C273" t="s">
        <v>154</v>
      </c>
      <c r="D273" t="s">
        <v>423</v>
      </c>
      <c r="E273" t="s">
        <v>445</v>
      </c>
      <c r="F273" t="s">
        <v>88</v>
      </c>
      <c r="G273" t="s">
        <v>89</v>
      </c>
      <c r="J273" t="s">
        <v>277</v>
      </c>
      <c r="K273" t="s">
        <v>156</v>
      </c>
      <c r="M273">
        <v>1</v>
      </c>
      <c r="P273" t="str">
        <f>TEXT(Entregas[[#This Row],[dt_saida]],"MMMM")</f>
        <v>março</v>
      </c>
      <c r="Q273" t="str">
        <f>TEXT(Entregas[[#This Row],[dt_saida]],"AAAA")</f>
        <v>2025</v>
      </c>
      <c r="R273" t="str">
        <f>IFERROR(LEFT(Entregas[[#This Row],[ds_rota]],FIND("-",Entregas[[#This Row],[ds_rota]])-1),Entregas[[#This Row],[ds_rota]])</f>
        <v>TRANSBORDO CAXIAS</v>
      </c>
      <c r="S273" s="1" t="str">
        <f>IFERROR(IF(FIND("TRANSBORDO",Entregas[[#This Row],[Rota_fmt]])=1,"Transbordo","Entregas"), "Entregas")</f>
        <v>Transbordo</v>
      </c>
    </row>
    <row r="274" spans="1:19" x14ac:dyDescent="0.25">
      <c r="A274">
        <v>8067580</v>
      </c>
      <c r="B274" t="s">
        <v>819</v>
      </c>
      <c r="C274" t="s">
        <v>154</v>
      </c>
      <c r="D274" t="s">
        <v>423</v>
      </c>
      <c r="E274" t="s">
        <v>445</v>
      </c>
      <c r="F274" t="s">
        <v>490</v>
      </c>
      <c r="G274" t="s">
        <v>119</v>
      </c>
      <c r="J274" t="s">
        <v>294</v>
      </c>
      <c r="K274" t="s">
        <v>156</v>
      </c>
      <c r="M274">
        <v>1</v>
      </c>
      <c r="P274" t="str">
        <f>TEXT(Entregas[[#This Row],[dt_saida]],"MMMM")</f>
        <v>março</v>
      </c>
      <c r="Q274" t="str">
        <f>TEXT(Entregas[[#This Row],[dt_saida]],"AAAA")</f>
        <v>2025</v>
      </c>
      <c r="R274" t="str">
        <f>IFERROR(LEFT(Entregas[[#This Row],[ds_rota]],FIND("-",Entregas[[#This Row],[ds_rota]])-1),Entregas[[#This Row],[ds_rota]])</f>
        <v>CONSUMO SEMANAL ONI</v>
      </c>
      <c r="S274" s="1" t="str">
        <f>IFERROR(IF(FIND("TRANSBORDO",Entregas[[#This Row],[Rota_fmt]])=1,"Transbordo","Entregas"), "Entregas")</f>
        <v>Entregas</v>
      </c>
    </row>
    <row r="275" spans="1:19" x14ac:dyDescent="0.25">
      <c r="A275">
        <v>7967255</v>
      </c>
      <c r="B275" t="s">
        <v>498</v>
      </c>
      <c r="C275" t="s">
        <v>154</v>
      </c>
      <c r="D275" t="s">
        <v>423</v>
      </c>
      <c r="E275" t="s">
        <v>430</v>
      </c>
      <c r="F275" t="s">
        <v>88</v>
      </c>
      <c r="G275" t="s">
        <v>89</v>
      </c>
      <c r="J275" t="s">
        <v>309</v>
      </c>
      <c r="K275" t="s">
        <v>156</v>
      </c>
      <c r="M275">
        <v>1</v>
      </c>
      <c r="P275" t="str">
        <f>TEXT(Entregas[[#This Row],[dt_saida]],"MMMM")</f>
        <v>março</v>
      </c>
      <c r="Q275" t="str">
        <f>TEXT(Entregas[[#This Row],[dt_saida]],"AAAA")</f>
        <v>2025</v>
      </c>
      <c r="R275" t="str">
        <f>IFERROR(LEFT(Entregas[[#This Row],[ds_rota]],FIND("-",Entregas[[#This Row],[ds_rota]])-1),Entregas[[#This Row],[ds_rota]])</f>
        <v>TRANSBORDO CAXIAS</v>
      </c>
      <c r="S275" s="1" t="str">
        <f>IFERROR(IF(FIND("TRANSBORDO",Entregas[[#This Row],[Rota_fmt]])=1,"Transbordo","Entregas"), "Entregas")</f>
        <v>Transbordo</v>
      </c>
    </row>
    <row r="276" spans="1:19" x14ac:dyDescent="0.25">
      <c r="A276">
        <v>8713336</v>
      </c>
      <c r="B276" t="s">
        <v>498</v>
      </c>
      <c r="C276" t="s">
        <v>154</v>
      </c>
      <c r="D276" t="s">
        <v>423</v>
      </c>
      <c r="E276" t="s">
        <v>430</v>
      </c>
      <c r="F276" t="s">
        <v>88</v>
      </c>
      <c r="G276" t="s">
        <v>89</v>
      </c>
      <c r="J276" t="s">
        <v>333</v>
      </c>
      <c r="K276" t="s">
        <v>156</v>
      </c>
      <c r="M276">
        <v>1</v>
      </c>
      <c r="P276" t="str">
        <f>TEXT(Entregas[[#This Row],[dt_saida]],"MMMM")</f>
        <v>abril</v>
      </c>
      <c r="Q276" t="str">
        <f>TEXT(Entregas[[#This Row],[dt_saida]],"AAAA")</f>
        <v>2025</v>
      </c>
      <c r="R276" t="str">
        <f>IFERROR(LEFT(Entregas[[#This Row],[ds_rota]],FIND("-",Entregas[[#This Row],[ds_rota]])-1),Entregas[[#This Row],[ds_rota]])</f>
        <v>TRANSBORDO CAXIAS</v>
      </c>
      <c r="S276" s="1" t="str">
        <f>IFERROR(IF(FIND("TRANSBORDO",Entregas[[#This Row],[Rota_fmt]])=1,"Transbordo","Entregas"), "Entregas")</f>
        <v>Transbordo</v>
      </c>
    </row>
    <row r="277" spans="1:19" x14ac:dyDescent="0.25">
      <c r="A277">
        <v>12554061</v>
      </c>
      <c r="B277" t="s">
        <v>498</v>
      </c>
      <c r="C277" t="s">
        <v>154</v>
      </c>
      <c r="D277" t="s">
        <v>423</v>
      </c>
      <c r="E277" t="s">
        <v>445</v>
      </c>
      <c r="F277" t="s">
        <v>35</v>
      </c>
      <c r="G277" t="s">
        <v>119</v>
      </c>
      <c r="J277" t="s">
        <v>795</v>
      </c>
      <c r="K277" t="s">
        <v>156</v>
      </c>
      <c r="M277">
        <v>1</v>
      </c>
      <c r="P277" t="str">
        <f>TEXT(Entregas[[#This Row],[dt_saida]],"MMMM")</f>
        <v>junho</v>
      </c>
      <c r="Q277" t="str">
        <f>TEXT(Entregas[[#This Row],[dt_saida]],"AAAA")</f>
        <v>2025</v>
      </c>
      <c r="R277" t="str">
        <f>IFERROR(LEFT(Entregas[[#This Row],[ds_rota]],FIND("-",Entregas[[#This Row],[ds_rota]])-1),Entregas[[#This Row],[ds_rota]])</f>
        <v>TRANSBORDO CAXIAS</v>
      </c>
      <c r="S277" s="1" t="str">
        <f>IFERROR(IF(FIND("TRANSBORDO",Entregas[[#This Row],[Rota_fmt]])=1,"Transbordo","Entregas"), "Entregas")</f>
        <v>Transbordo</v>
      </c>
    </row>
    <row r="278" spans="1:19" x14ac:dyDescent="0.25">
      <c r="A278">
        <v>6899796</v>
      </c>
      <c r="B278" t="s">
        <v>217</v>
      </c>
      <c r="C278" t="s">
        <v>154</v>
      </c>
      <c r="D278" t="s">
        <v>423</v>
      </c>
      <c r="E278" t="s">
        <v>424</v>
      </c>
      <c r="F278" t="s">
        <v>425</v>
      </c>
      <c r="G278" t="s">
        <v>55</v>
      </c>
      <c r="H278" t="s">
        <v>440</v>
      </c>
      <c r="J278" t="s">
        <v>270</v>
      </c>
      <c r="K278" t="s">
        <v>156</v>
      </c>
      <c r="L278" t="s">
        <v>287</v>
      </c>
      <c r="M278">
        <v>1</v>
      </c>
      <c r="N278">
        <v>8998.57</v>
      </c>
      <c r="P278" t="str">
        <f>TEXT(Entregas[[#This Row],[dt_saida]],"MMMM")</f>
        <v>março</v>
      </c>
      <c r="Q278" t="str">
        <f>TEXT(Entregas[[#This Row],[dt_saida]],"AAAA")</f>
        <v>2025</v>
      </c>
      <c r="R278" t="str">
        <f>IFERROR(LEFT(Entregas[[#This Row],[ds_rota]],FIND("-",Entregas[[#This Row],[ds_rota]])-1),Entregas[[#This Row],[ds_rota]])</f>
        <v>GRAMADO IVOTI</v>
      </c>
      <c r="S278" s="1" t="str">
        <f>IFERROR(IF(FIND("TRANSBORDO",Entregas[[#This Row],[Rota_fmt]])=1,"Transbordo","Entregas"), "Entregas")</f>
        <v>Entregas</v>
      </c>
    </row>
    <row r="279" spans="1:19" x14ac:dyDescent="0.25">
      <c r="A279">
        <v>10951521</v>
      </c>
      <c r="B279" t="s">
        <v>498</v>
      </c>
      <c r="C279" t="s">
        <v>154</v>
      </c>
      <c r="D279" t="s">
        <v>423</v>
      </c>
      <c r="E279" t="s">
        <v>430</v>
      </c>
      <c r="F279" t="s">
        <v>88</v>
      </c>
      <c r="G279" t="s">
        <v>89</v>
      </c>
      <c r="J279" t="s">
        <v>921</v>
      </c>
      <c r="K279" t="s">
        <v>156</v>
      </c>
      <c r="M279">
        <v>1</v>
      </c>
      <c r="P279" t="str">
        <f>TEXT(Entregas[[#This Row],[dt_saida]],"MMMM")</f>
        <v>maio</v>
      </c>
      <c r="Q279" t="str">
        <f>TEXT(Entregas[[#This Row],[dt_saida]],"AAAA")</f>
        <v>2025</v>
      </c>
      <c r="R279" t="str">
        <f>IFERROR(LEFT(Entregas[[#This Row],[ds_rota]],FIND("-",Entregas[[#This Row],[ds_rota]])-1),Entregas[[#This Row],[ds_rota]])</f>
        <v>TRANSBORDO CAXIAS</v>
      </c>
      <c r="S279" s="1" t="str">
        <f>IFERROR(IF(FIND("TRANSBORDO",Entregas[[#This Row],[Rota_fmt]])=1,"Transbordo","Entregas"), "Entregas")</f>
        <v>Transbordo</v>
      </c>
    </row>
    <row r="280" spans="1:19" x14ac:dyDescent="0.25">
      <c r="A280">
        <v>10135200</v>
      </c>
      <c r="B280" t="s">
        <v>498</v>
      </c>
      <c r="C280" t="s">
        <v>154</v>
      </c>
      <c r="D280" t="s">
        <v>423</v>
      </c>
      <c r="E280" t="s">
        <v>430</v>
      </c>
      <c r="F280" t="s">
        <v>88</v>
      </c>
      <c r="G280" t="s">
        <v>89</v>
      </c>
      <c r="J280" t="s">
        <v>352</v>
      </c>
      <c r="K280" t="s">
        <v>156</v>
      </c>
      <c r="M280">
        <v>1</v>
      </c>
      <c r="P280" t="str">
        <f>TEXT(Entregas[[#This Row],[dt_saida]],"MMMM")</f>
        <v>maio</v>
      </c>
      <c r="Q280" t="str">
        <f>TEXT(Entregas[[#This Row],[dt_saida]],"AAAA")</f>
        <v>2025</v>
      </c>
      <c r="R280" t="str">
        <f>IFERROR(LEFT(Entregas[[#This Row],[ds_rota]],FIND("-",Entregas[[#This Row],[ds_rota]])-1),Entregas[[#This Row],[ds_rota]])</f>
        <v>TRANSBORDO CAXIAS</v>
      </c>
      <c r="S280" s="1" t="str">
        <f>IFERROR(IF(FIND("TRANSBORDO",Entregas[[#This Row],[Rota_fmt]])=1,"Transbordo","Entregas"), "Entregas")</f>
        <v>Transbordo</v>
      </c>
    </row>
    <row r="281" spans="1:19" x14ac:dyDescent="0.25">
      <c r="A281">
        <v>7662921</v>
      </c>
      <c r="B281" t="s">
        <v>498</v>
      </c>
      <c r="C281" t="s">
        <v>154</v>
      </c>
      <c r="D281" t="s">
        <v>423</v>
      </c>
      <c r="E281" t="s">
        <v>439</v>
      </c>
      <c r="F281" t="s">
        <v>425</v>
      </c>
      <c r="G281" t="s">
        <v>55</v>
      </c>
      <c r="J281" t="s">
        <v>282</v>
      </c>
      <c r="K281" t="s">
        <v>156</v>
      </c>
      <c r="M281">
        <v>1</v>
      </c>
      <c r="P281" t="str">
        <f>TEXT(Entregas[[#This Row],[dt_saida]],"MMMM")</f>
        <v>março</v>
      </c>
      <c r="Q281" t="str">
        <f>TEXT(Entregas[[#This Row],[dt_saida]],"AAAA")</f>
        <v>2025</v>
      </c>
      <c r="R281" t="str">
        <f>IFERROR(LEFT(Entregas[[#This Row],[ds_rota]],FIND("-",Entregas[[#This Row],[ds_rota]])-1),Entregas[[#This Row],[ds_rota]])</f>
        <v>TRANSBORDO CAXIAS</v>
      </c>
      <c r="S281" s="1" t="str">
        <f>IFERROR(IF(FIND("TRANSBORDO",Entregas[[#This Row],[Rota_fmt]])=1,"Transbordo","Entregas"), "Entregas")</f>
        <v>Transbordo</v>
      </c>
    </row>
    <row r="282" spans="1:19" x14ac:dyDescent="0.25">
      <c r="A282">
        <v>7611704</v>
      </c>
      <c r="B282" t="s">
        <v>427</v>
      </c>
      <c r="C282" t="s">
        <v>154</v>
      </c>
      <c r="D282" t="s">
        <v>423</v>
      </c>
      <c r="E282" t="s">
        <v>430</v>
      </c>
      <c r="F282" t="s">
        <v>88</v>
      </c>
      <c r="G282" t="s">
        <v>89</v>
      </c>
      <c r="J282" t="s">
        <v>289</v>
      </c>
      <c r="K282" t="s">
        <v>156</v>
      </c>
      <c r="M282">
        <v>1</v>
      </c>
      <c r="P282" t="str">
        <f>TEXT(Entregas[[#This Row],[dt_saida]],"MMMM")</f>
        <v>março</v>
      </c>
      <c r="Q282" t="str">
        <f>TEXT(Entregas[[#This Row],[dt_saida]],"AAAA")</f>
        <v>2025</v>
      </c>
      <c r="R282" t="str">
        <f>IFERROR(LEFT(Entregas[[#This Row],[ds_rota]],FIND("-",Entregas[[#This Row],[ds_rota]])-1),Entregas[[#This Row],[ds_rota]])</f>
        <v>TRANSBORDO BAGE</v>
      </c>
      <c r="S282" s="1" t="str">
        <f>IFERROR(IF(FIND("TRANSBORDO",Entregas[[#This Row],[Rota_fmt]])=1,"Transbordo","Entregas"), "Entregas")</f>
        <v>Transbordo</v>
      </c>
    </row>
    <row r="283" spans="1:19" x14ac:dyDescent="0.25">
      <c r="A283">
        <v>7611686</v>
      </c>
      <c r="B283" t="s">
        <v>429</v>
      </c>
      <c r="C283" t="s">
        <v>154</v>
      </c>
      <c r="D283" t="s">
        <v>423</v>
      </c>
      <c r="E283" t="s">
        <v>430</v>
      </c>
      <c r="F283" t="s">
        <v>88</v>
      </c>
      <c r="G283" t="s">
        <v>89</v>
      </c>
      <c r="J283" t="s">
        <v>289</v>
      </c>
      <c r="K283" t="s">
        <v>156</v>
      </c>
      <c r="M283">
        <v>1</v>
      </c>
      <c r="P283" t="str">
        <f>TEXT(Entregas[[#This Row],[dt_saida]],"MMMM")</f>
        <v>março</v>
      </c>
      <c r="Q283" t="str">
        <f>TEXT(Entregas[[#This Row],[dt_saida]],"AAAA")</f>
        <v>2025</v>
      </c>
      <c r="R283" t="str">
        <f>IFERROR(LEFT(Entregas[[#This Row],[ds_rota]],FIND("-",Entregas[[#This Row],[ds_rota]])-1),Entregas[[#This Row],[ds_rota]])</f>
        <v>TRANSBORDO PELOTAS</v>
      </c>
      <c r="S283" s="1" t="str">
        <f>IFERROR(IF(FIND("TRANSBORDO",Entregas[[#This Row],[Rota_fmt]])=1,"Transbordo","Entregas"), "Entregas")</f>
        <v>Transbordo</v>
      </c>
    </row>
    <row r="284" spans="1:19" x14ac:dyDescent="0.25">
      <c r="A284">
        <v>9953560</v>
      </c>
      <c r="B284" t="s">
        <v>498</v>
      </c>
      <c r="C284" t="s">
        <v>154</v>
      </c>
      <c r="D284" t="s">
        <v>423</v>
      </c>
      <c r="E284" t="s">
        <v>430</v>
      </c>
      <c r="F284" t="s">
        <v>88</v>
      </c>
      <c r="G284" t="s">
        <v>89</v>
      </c>
      <c r="J284" t="s">
        <v>317</v>
      </c>
      <c r="K284" t="s">
        <v>156</v>
      </c>
      <c r="M284">
        <v>1</v>
      </c>
      <c r="P284" t="str">
        <f>TEXT(Entregas[[#This Row],[dt_saida]],"MMMM")</f>
        <v>abril</v>
      </c>
      <c r="Q284" t="str">
        <f>TEXT(Entregas[[#This Row],[dt_saida]],"AAAA")</f>
        <v>2025</v>
      </c>
      <c r="R284" t="str">
        <f>IFERROR(LEFT(Entregas[[#This Row],[ds_rota]],FIND("-",Entregas[[#This Row],[ds_rota]])-1),Entregas[[#This Row],[ds_rota]])</f>
        <v>TRANSBORDO CAXIAS</v>
      </c>
      <c r="S284" s="1" t="str">
        <f>IFERROR(IF(FIND("TRANSBORDO",Entregas[[#This Row],[Rota_fmt]])=1,"Transbordo","Entregas"), "Entregas")</f>
        <v>Transbordo</v>
      </c>
    </row>
    <row r="285" spans="1:19" x14ac:dyDescent="0.25">
      <c r="A285">
        <v>8807208</v>
      </c>
      <c r="B285" t="s">
        <v>498</v>
      </c>
      <c r="C285" t="s">
        <v>154</v>
      </c>
      <c r="D285" t="s">
        <v>423</v>
      </c>
      <c r="E285" t="s">
        <v>430</v>
      </c>
      <c r="F285" t="s">
        <v>88</v>
      </c>
      <c r="G285" t="s">
        <v>89</v>
      </c>
      <c r="J285" t="s">
        <v>333</v>
      </c>
      <c r="K285" t="s">
        <v>156</v>
      </c>
      <c r="M285">
        <v>1</v>
      </c>
      <c r="P285" t="str">
        <f>TEXT(Entregas[[#This Row],[dt_saida]],"MMMM")</f>
        <v>abril</v>
      </c>
      <c r="Q285" t="str">
        <f>TEXT(Entregas[[#This Row],[dt_saida]],"AAAA")</f>
        <v>2025</v>
      </c>
      <c r="R285" t="str">
        <f>IFERROR(LEFT(Entregas[[#This Row],[ds_rota]],FIND("-",Entregas[[#This Row],[ds_rota]])-1),Entregas[[#This Row],[ds_rota]])</f>
        <v>TRANSBORDO CAXIAS</v>
      </c>
      <c r="S285" s="1" t="str">
        <f>IFERROR(IF(FIND("TRANSBORDO",Entregas[[#This Row],[Rota_fmt]])=1,"Transbordo","Entregas"), "Entregas")</f>
        <v>Transbordo</v>
      </c>
    </row>
    <row r="286" spans="1:19" x14ac:dyDescent="0.25">
      <c r="A286">
        <v>6204643</v>
      </c>
      <c r="B286" t="s">
        <v>429</v>
      </c>
      <c r="C286" t="s">
        <v>154</v>
      </c>
      <c r="D286" t="s">
        <v>423</v>
      </c>
      <c r="E286" t="s">
        <v>445</v>
      </c>
      <c r="F286" t="s">
        <v>35</v>
      </c>
      <c r="G286" t="s">
        <v>119</v>
      </c>
      <c r="J286" t="s">
        <v>242</v>
      </c>
      <c r="K286" t="s">
        <v>156</v>
      </c>
      <c r="M286">
        <v>1</v>
      </c>
      <c r="P286" t="str">
        <f>TEXT(Entregas[[#This Row],[dt_saida]],"MMMM")</f>
        <v>fevereiro</v>
      </c>
      <c r="Q286" t="str">
        <f>TEXT(Entregas[[#This Row],[dt_saida]],"AAAA")</f>
        <v>2025</v>
      </c>
      <c r="R286" t="str">
        <f>IFERROR(LEFT(Entregas[[#This Row],[ds_rota]],FIND("-",Entregas[[#This Row],[ds_rota]])-1),Entregas[[#This Row],[ds_rota]])</f>
        <v>TRANSBORDO PELOTAS</v>
      </c>
      <c r="S286" s="1" t="str">
        <f>IFERROR(IF(FIND("TRANSBORDO",Entregas[[#This Row],[Rota_fmt]])=1,"Transbordo","Entregas"), "Entregas")</f>
        <v>Transbordo</v>
      </c>
    </row>
    <row r="287" spans="1:19" x14ac:dyDescent="0.25">
      <c r="A287">
        <v>12298323</v>
      </c>
      <c r="B287" t="s">
        <v>498</v>
      </c>
      <c r="C287" t="s">
        <v>154</v>
      </c>
      <c r="D287" t="s">
        <v>423</v>
      </c>
      <c r="E287" t="s">
        <v>428</v>
      </c>
      <c r="F287" t="s">
        <v>35</v>
      </c>
      <c r="G287" t="s">
        <v>111</v>
      </c>
      <c r="J287" t="s">
        <v>918</v>
      </c>
      <c r="K287" t="s">
        <v>156</v>
      </c>
      <c r="M287">
        <v>1</v>
      </c>
      <c r="P287" t="str">
        <f>TEXT(Entregas[[#This Row],[dt_saida]],"MMMM")</f>
        <v>junho</v>
      </c>
      <c r="Q287" t="str">
        <f>TEXT(Entregas[[#This Row],[dt_saida]],"AAAA")</f>
        <v>2025</v>
      </c>
      <c r="R287" t="str">
        <f>IFERROR(LEFT(Entregas[[#This Row],[ds_rota]],FIND("-",Entregas[[#This Row],[ds_rota]])-1),Entregas[[#This Row],[ds_rota]])</f>
        <v>TRANSBORDO CAXIAS</v>
      </c>
      <c r="S287" s="1" t="str">
        <f>IFERROR(IF(FIND("TRANSBORDO",Entregas[[#This Row],[Rota_fmt]])=1,"Transbordo","Entregas"), "Entregas")</f>
        <v>Transbordo</v>
      </c>
    </row>
    <row r="288" spans="1:19" x14ac:dyDescent="0.25">
      <c r="A288">
        <v>12419168</v>
      </c>
      <c r="B288" t="s">
        <v>498</v>
      </c>
      <c r="C288" t="s">
        <v>154</v>
      </c>
      <c r="D288" t="s">
        <v>423</v>
      </c>
      <c r="E288" t="s">
        <v>430</v>
      </c>
      <c r="F288" t="s">
        <v>490</v>
      </c>
      <c r="G288" t="s">
        <v>111</v>
      </c>
      <c r="J288" t="s">
        <v>922</v>
      </c>
      <c r="K288" t="s">
        <v>156</v>
      </c>
      <c r="M288">
        <v>1</v>
      </c>
      <c r="P288" t="str">
        <f>TEXT(Entregas[[#This Row],[dt_saida]],"MMMM")</f>
        <v>junho</v>
      </c>
      <c r="Q288" t="str">
        <f>TEXT(Entregas[[#This Row],[dt_saida]],"AAAA")</f>
        <v>2025</v>
      </c>
      <c r="R288" t="str">
        <f>IFERROR(LEFT(Entregas[[#This Row],[ds_rota]],FIND("-",Entregas[[#This Row],[ds_rota]])-1),Entregas[[#This Row],[ds_rota]])</f>
        <v>TRANSBORDO CAXIAS</v>
      </c>
      <c r="S288" s="1" t="str">
        <f>IFERROR(IF(FIND("TRANSBORDO",Entregas[[#This Row],[Rota_fmt]])=1,"Transbordo","Entregas"), "Entregas")</f>
        <v>Transbordo</v>
      </c>
    </row>
    <row r="289" spans="1:19" x14ac:dyDescent="0.25">
      <c r="A289">
        <v>5172505</v>
      </c>
      <c r="B289" t="s">
        <v>498</v>
      </c>
      <c r="C289" t="s">
        <v>154</v>
      </c>
      <c r="D289" t="s">
        <v>423</v>
      </c>
      <c r="E289" t="s">
        <v>445</v>
      </c>
      <c r="F289" t="s">
        <v>88</v>
      </c>
      <c r="G289" t="s">
        <v>89</v>
      </c>
      <c r="J289" t="s">
        <v>221</v>
      </c>
      <c r="K289" t="s">
        <v>156</v>
      </c>
      <c r="M289">
        <v>1</v>
      </c>
      <c r="P289" t="str">
        <f>TEXT(Entregas[[#This Row],[dt_saida]],"MMMM")</f>
        <v>janeiro</v>
      </c>
      <c r="Q289" t="str">
        <f>TEXT(Entregas[[#This Row],[dt_saida]],"AAAA")</f>
        <v>2025</v>
      </c>
      <c r="R289" t="str">
        <f>IFERROR(LEFT(Entregas[[#This Row],[ds_rota]],FIND("-",Entregas[[#This Row],[ds_rota]])-1),Entregas[[#This Row],[ds_rota]])</f>
        <v>TRANSBORDO CAXIAS</v>
      </c>
      <c r="S289" s="1" t="str">
        <f>IFERROR(IF(FIND("TRANSBORDO",Entregas[[#This Row],[Rota_fmt]])=1,"Transbordo","Entregas"), "Entregas")</f>
        <v>Transbordo</v>
      </c>
    </row>
    <row r="290" spans="1:19" x14ac:dyDescent="0.25">
      <c r="A290">
        <v>7306085</v>
      </c>
      <c r="B290" t="s">
        <v>497</v>
      </c>
      <c r="C290" t="s">
        <v>154</v>
      </c>
      <c r="D290" t="s">
        <v>423</v>
      </c>
      <c r="E290" t="s">
        <v>428</v>
      </c>
      <c r="F290" t="s">
        <v>35</v>
      </c>
      <c r="G290" t="s">
        <v>111</v>
      </c>
      <c r="J290" t="s">
        <v>278</v>
      </c>
      <c r="K290" t="s">
        <v>156</v>
      </c>
      <c r="M290">
        <v>1</v>
      </c>
      <c r="P290" t="str">
        <f>TEXT(Entregas[[#This Row],[dt_saida]],"MMMM")</f>
        <v>março</v>
      </c>
      <c r="Q290" t="str">
        <f>TEXT(Entregas[[#This Row],[dt_saida]],"AAAA")</f>
        <v>2025</v>
      </c>
      <c r="R290" t="str">
        <f>IFERROR(LEFT(Entregas[[#This Row],[ds_rota]],FIND("-",Entregas[[#This Row],[ds_rota]])-1),Entregas[[#This Row],[ds_rota]])</f>
        <v>TRANSBORDO SANTA MA</v>
      </c>
      <c r="S290" s="1" t="str">
        <f>IFERROR(IF(FIND("TRANSBORDO",Entregas[[#This Row],[Rota_fmt]])=1,"Transbordo","Entregas"), "Entregas")</f>
        <v>Transbordo</v>
      </c>
    </row>
    <row r="291" spans="1:19" x14ac:dyDescent="0.25">
      <c r="A291">
        <v>7306072</v>
      </c>
      <c r="B291" t="s">
        <v>498</v>
      </c>
      <c r="C291" t="s">
        <v>154</v>
      </c>
      <c r="D291" t="s">
        <v>423</v>
      </c>
      <c r="E291" t="s">
        <v>445</v>
      </c>
      <c r="F291" t="s">
        <v>425</v>
      </c>
      <c r="G291" t="s">
        <v>55</v>
      </c>
      <c r="J291" t="s">
        <v>296</v>
      </c>
      <c r="K291" t="s">
        <v>156</v>
      </c>
      <c r="M291">
        <v>1</v>
      </c>
      <c r="P291" t="str">
        <f>TEXT(Entregas[[#This Row],[dt_saida]],"MMMM")</f>
        <v>março</v>
      </c>
      <c r="Q291" t="str">
        <f>TEXT(Entregas[[#This Row],[dt_saida]],"AAAA")</f>
        <v>2025</v>
      </c>
      <c r="R291" t="str">
        <f>IFERROR(LEFT(Entregas[[#This Row],[ds_rota]],FIND("-",Entregas[[#This Row],[ds_rota]])-1),Entregas[[#This Row],[ds_rota]])</f>
        <v>TRANSBORDO CAXIAS</v>
      </c>
      <c r="S291" s="1" t="str">
        <f>IFERROR(IF(FIND("TRANSBORDO",Entregas[[#This Row],[Rota_fmt]])=1,"Transbordo","Entregas"), "Entregas")</f>
        <v>Transbordo</v>
      </c>
    </row>
    <row r="292" spans="1:19" x14ac:dyDescent="0.25">
      <c r="A292">
        <v>7357836</v>
      </c>
      <c r="B292" t="s">
        <v>429</v>
      </c>
      <c r="C292" t="s">
        <v>154</v>
      </c>
      <c r="D292" t="s">
        <v>423</v>
      </c>
      <c r="E292" t="s">
        <v>430</v>
      </c>
      <c r="F292" t="s">
        <v>88</v>
      </c>
      <c r="G292" t="s">
        <v>89</v>
      </c>
      <c r="J292" t="s">
        <v>296</v>
      </c>
      <c r="K292" t="s">
        <v>156</v>
      </c>
      <c r="M292">
        <v>1</v>
      </c>
      <c r="P292" t="str">
        <f>TEXT(Entregas[[#This Row],[dt_saida]],"MMMM")</f>
        <v>março</v>
      </c>
      <c r="Q292" t="str">
        <f>TEXT(Entregas[[#This Row],[dt_saida]],"AAAA")</f>
        <v>2025</v>
      </c>
      <c r="R292" t="str">
        <f>IFERROR(LEFT(Entregas[[#This Row],[ds_rota]],FIND("-",Entregas[[#This Row],[ds_rota]])-1),Entregas[[#This Row],[ds_rota]])</f>
        <v>TRANSBORDO PELOTAS</v>
      </c>
      <c r="S292" s="1" t="str">
        <f>IFERROR(IF(FIND("TRANSBORDO",Entregas[[#This Row],[Rota_fmt]])=1,"Transbordo","Entregas"), "Entregas")</f>
        <v>Transbordo</v>
      </c>
    </row>
    <row r="293" spans="1:19" x14ac:dyDescent="0.25">
      <c r="A293">
        <v>7400218</v>
      </c>
      <c r="B293" t="s">
        <v>498</v>
      </c>
      <c r="C293" t="s">
        <v>154</v>
      </c>
      <c r="D293" t="s">
        <v>423</v>
      </c>
      <c r="E293" t="s">
        <v>445</v>
      </c>
      <c r="F293" t="s">
        <v>425</v>
      </c>
      <c r="G293" t="s">
        <v>55</v>
      </c>
      <c r="J293" t="s">
        <v>296</v>
      </c>
      <c r="K293" t="s">
        <v>156</v>
      </c>
      <c r="M293">
        <v>1</v>
      </c>
      <c r="P293" t="str">
        <f>TEXT(Entregas[[#This Row],[dt_saida]],"MMMM")</f>
        <v>março</v>
      </c>
      <c r="Q293" t="str">
        <f>TEXT(Entregas[[#This Row],[dt_saida]],"AAAA")</f>
        <v>2025</v>
      </c>
      <c r="R293" t="str">
        <f>IFERROR(LEFT(Entregas[[#This Row],[ds_rota]],FIND("-",Entregas[[#This Row],[ds_rota]])-1),Entregas[[#This Row],[ds_rota]])</f>
        <v>TRANSBORDO CAXIAS</v>
      </c>
      <c r="S293" s="1" t="str">
        <f>IFERROR(IF(FIND("TRANSBORDO",Entregas[[#This Row],[Rota_fmt]])=1,"Transbordo","Entregas"), "Entregas")</f>
        <v>Transbordo</v>
      </c>
    </row>
    <row r="294" spans="1:19" x14ac:dyDescent="0.25">
      <c r="A294">
        <v>5252472</v>
      </c>
      <c r="B294" t="s">
        <v>498</v>
      </c>
      <c r="C294" t="s">
        <v>154</v>
      </c>
      <c r="D294" t="s">
        <v>423</v>
      </c>
      <c r="E294" t="s">
        <v>428</v>
      </c>
      <c r="F294" t="s">
        <v>88</v>
      </c>
      <c r="G294" t="s">
        <v>89</v>
      </c>
      <c r="J294" t="s">
        <v>157</v>
      </c>
      <c r="K294" t="s">
        <v>156</v>
      </c>
      <c r="M294">
        <v>1</v>
      </c>
      <c r="P294" t="str">
        <f>TEXT(Entregas[[#This Row],[dt_saida]],"MMMM")</f>
        <v>janeiro</v>
      </c>
      <c r="Q294" t="str">
        <f>TEXT(Entregas[[#This Row],[dt_saida]],"AAAA")</f>
        <v>2025</v>
      </c>
      <c r="R294" t="str">
        <f>IFERROR(LEFT(Entregas[[#This Row],[ds_rota]],FIND("-",Entregas[[#This Row],[ds_rota]])-1),Entregas[[#This Row],[ds_rota]])</f>
        <v>TRANSBORDO CAXIAS</v>
      </c>
      <c r="S294" s="1" t="str">
        <f>IFERROR(IF(FIND("TRANSBORDO",Entregas[[#This Row],[Rota_fmt]])=1,"Transbordo","Entregas"), "Entregas")</f>
        <v>Transbordo</v>
      </c>
    </row>
    <row r="295" spans="1:19" x14ac:dyDescent="0.25">
      <c r="A295">
        <v>7357849</v>
      </c>
      <c r="B295" t="s">
        <v>427</v>
      </c>
      <c r="C295" t="s">
        <v>154</v>
      </c>
      <c r="D295" t="s">
        <v>423</v>
      </c>
      <c r="E295" t="s">
        <v>430</v>
      </c>
      <c r="F295" t="s">
        <v>88</v>
      </c>
      <c r="G295" t="s">
        <v>89</v>
      </c>
      <c r="J295" t="s">
        <v>296</v>
      </c>
      <c r="K295" t="s">
        <v>156</v>
      </c>
      <c r="M295">
        <v>1</v>
      </c>
      <c r="P295" t="str">
        <f>TEXT(Entregas[[#This Row],[dt_saida]],"MMMM")</f>
        <v>março</v>
      </c>
      <c r="Q295" t="str">
        <f>TEXT(Entregas[[#This Row],[dt_saida]],"AAAA")</f>
        <v>2025</v>
      </c>
      <c r="R295" t="str">
        <f>IFERROR(LEFT(Entregas[[#This Row],[ds_rota]],FIND("-",Entregas[[#This Row],[ds_rota]])-1),Entregas[[#This Row],[ds_rota]])</f>
        <v>TRANSBORDO BAGE</v>
      </c>
      <c r="S295" s="1" t="str">
        <f>IFERROR(IF(FIND("TRANSBORDO",Entregas[[#This Row],[Rota_fmt]])=1,"Transbordo","Entregas"), "Entregas")</f>
        <v>Transbordo</v>
      </c>
    </row>
    <row r="296" spans="1:19" x14ac:dyDescent="0.25">
      <c r="A296">
        <v>5462467</v>
      </c>
      <c r="B296" t="s">
        <v>166</v>
      </c>
      <c r="C296" t="s">
        <v>392</v>
      </c>
      <c r="D296" t="s">
        <v>423</v>
      </c>
      <c r="E296" t="s">
        <v>430</v>
      </c>
      <c r="F296" t="s">
        <v>425</v>
      </c>
      <c r="G296" t="s">
        <v>55</v>
      </c>
      <c r="H296" t="s">
        <v>480</v>
      </c>
      <c r="I296">
        <v>0</v>
      </c>
      <c r="J296" t="s">
        <v>228</v>
      </c>
      <c r="K296" t="s">
        <v>156</v>
      </c>
      <c r="L296" t="s">
        <v>394</v>
      </c>
      <c r="M296">
        <v>15</v>
      </c>
      <c r="N296">
        <v>15877.62</v>
      </c>
      <c r="P296" t="str">
        <f>TEXT(Entregas[[#This Row],[dt_saida]],"MMMM")</f>
        <v>janeiro</v>
      </c>
      <c r="Q296" t="str">
        <f>TEXT(Entregas[[#This Row],[dt_saida]],"AAAA")</f>
        <v>2025</v>
      </c>
      <c r="R296" t="str">
        <f>IFERROR(LEFT(Entregas[[#This Row],[ds_rota]],FIND("-",Entregas[[#This Row],[ds_rota]])-1),Entregas[[#This Row],[ds_rota]])</f>
        <v>CACHOEIRA</v>
      </c>
      <c r="S296" s="1" t="str">
        <f>IFERROR(IF(FIND("TRANSBORDO",Entregas[[#This Row],[Rota_fmt]])=1,"Transbordo","Entregas"), "Entregas")</f>
        <v>Entregas</v>
      </c>
    </row>
    <row r="297" spans="1:19" x14ac:dyDescent="0.25">
      <c r="A297">
        <v>11153548</v>
      </c>
      <c r="B297" t="s">
        <v>166</v>
      </c>
      <c r="C297" t="s">
        <v>392</v>
      </c>
      <c r="D297" t="s">
        <v>423</v>
      </c>
      <c r="E297" t="s">
        <v>424</v>
      </c>
      <c r="F297" t="s">
        <v>425</v>
      </c>
      <c r="G297" t="s">
        <v>55</v>
      </c>
      <c r="H297" t="s">
        <v>923</v>
      </c>
      <c r="I297">
        <v>0</v>
      </c>
      <c r="J297" t="s">
        <v>924</v>
      </c>
      <c r="K297" t="s">
        <v>156</v>
      </c>
      <c r="L297" t="s">
        <v>925</v>
      </c>
      <c r="M297">
        <v>1</v>
      </c>
      <c r="N297">
        <v>34711.25</v>
      </c>
      <c r="P297" t="str">
        <f>TEXT(Entregas[[#This Row],[dt_saida]],"MMMM")</f>
        <v>maio</v>
      </c>
      <c r="Q297" t="str">
        <f>TEXT(Entregas[[#This Row],[dt_saida]],"AAAA")</f>
        <v>2025</v>
      </c>
      <c r="R297" t="str">
        <f>IFERROR(LEFT(Entregas[[#This Row],[ds_rota]],FIND("-",Entregas[[#This Row],[ds_rota]])-1),Entregas[[#This Row],[ds_rota]])</f>
        <v>CACHOEIRA</v>
      </c>
      <c r="S297" s="1" t="str">
        <f>IFERROR(IF(FIND("TRANSBORDO",Entregas[[#This Row],[Rota_fmt]])=1,"Transbordo","Entregas"), "Entregas")</f>
        <v>Entregas</v>
      </c>
    </row>
    <row r="298" spans="1:19" x14ac:dyDescent="0.25">
      <c r="A298">
        <v>8540390</v>
      </c>
      <c r="B298" t="s">
        <v>427</v>
      </c>
      <c r="C298" t="s">
        <v>392</v>
      </c>
      <c r="D298" t="s">
        <v>423</v>
      </c>
      <c r="E298" t="s">
        <v>428</v>
      </c>
      <c r="F298" t="s">
        <v>35</v>
      </c>
      <c r="G298" t="s">
        <v>111</v>
      </c>
      <c r="I298">
        <v>0</v>
      </c>
      <c r="J298" t="s">
        <v>277</v>
      </c>
      <c r="K298" t="s">
        <v>156</v>
      </c>
      <c r="M298">
        <v>1</v>
      </c>
      <c r="P298" t="str">
        <f>TEXT(Entregas[[#This Row],[dt_saida]],"MMMM")</f>
        <v>março</v>
      </c>
      <c r="Q298" t="str">
        <f>TEXT(Entregas[[#This Row],[dt_saida]],"AAAA")</f>
        <v>2025</v>
      </c>
      <c r="R298" t="str">
        <f>IFERROR(LEFT(Entregas[[#This Row],[ds_rota]],FIND("-",Entregas[[#This Row],[ds_rota]])-1),Entregas[[#This Row],[ds_rota]])</f>
        <v>TRANSBORDO BAGE</v>
      </c>
      <c r="S298" s="1" t="str">
        <f>IFERROR(IF(FIND("TRANSBORDO",Entregas[[#This Row],[Rota_fmt]])=1,"Transbordo","Entregas"), "Entregas")</f>
        <v>Transbordo</v>
      </c>
    </row>
    <row r="299" spans="1:19" x14ac:dyDescent="0.25">
      <c r="A299">
        <v>12623374</v>
      </c>
      <c r="B299" t="s">
        <v>427</v>
      </c>
      <c r="C299" t="s">
        <v>392</v>
      </c>
      <c r="D299" t="s">
        <v>423</v>
      </c>
      <c r="E299" t="s">
        <v>430</v>
      </c>
      <c r="F299" t="s">
        <v>88</v>
      </c>
      <c r="G299" t="s">
        <v>89</v>
      </c>
      <c r="I299">
        <v>0</v>
      </c>
      <c r="J299" t="s">
        <v>795</v>
      </c>
      <c r="K299" t="s">
        <v>156</v>
      </c>
      <c r="M299">
        <v>1</v>
      </c>
      <c r="P299" t="str">
        <f>TEXT(Entregas[[#This Row],[dt_saida]],"MMMM")</f>
        <v>junho</v>
      </c>
      <c r="Q299" t="str">
        <f>TEXT(Entregas[[#This Row],[dt_saida]],"AAAA")</f>
        <v>2025</v>
      </c>
      <c r="R299" t="str">
        <f>IFERROR(LEFT(Entregas[[#This Row],[ds_rota]],FIND("-",Entregas[[#This Row],[ds_rota]])-1),Entregas[[#This Row],[ds_rota]])</f>
        <v>TRANSBORDO BAGE</v>
      </c>
      <c r="S299" s="1" t="str">
        <f>IFERROR(IF(FIND("TRANSBORDO",Entregas[[#This Row],[Rota_fmt]])=1,"Transbordo","Entregas"), "Entregas")</f>
        <v>Transbordo</v>
      </c>
    </row>
    <row r="300" spans="1:19" x14ac:dyDescent="0.25">
      <c r="A300">
        <v>11988823</v>
      </c>
      <c r="B300" t="s">
        <v>427</v>
      </c>
      <c r="C300" t="s">
        <v>392</v>
      </c>
      <c r="D300" t="s">
        <v>423</v>
      </c>
      <c r="E300" t="s">
        <v>445</v>
      </c>
      <c r="F300" t="s">
        <v>35</v>
      </c>
      <c r="G300" t="s">
        <v>119</v>
      </c>
      <c r="I300">
        <v>0</v>
      </c>
      <c r="J300" t="s">
        <v>926</v>
      </c>
      <c r="K300" t="s">
        <v>156</v>
      </c>
      <c r="M300">
        <v>1</v>
      </c>
      <c r="P300" t="str">
        <f>TEXT(Entregas[[#This Row],[dt_saida]],"MMMM")</f>
        <v>junho</v>
      </c>
      <c r="Q300" t="str">
        <f>TEXT(Entregas[[#This Row],[dt_saida]],"AAAA")</f>
        <v>2025</v>
      </c>
      <c r="R300" t="str">
        <f>IFERROR(LEFT(Entregas[[#This Row],[ds_rota]],FIND("-",Entregas[[#This Row],[ds_rota]])-1),Entregas[[#This Row],[ds_rota]])</f>
        <v>TRANSBORDO BAGE</v>
      </c>
      <c r="S300" s="1" t="str">
        <f>IFERROR(IF(FIND("TRANSBORDO",Entregas[[#This Row],[Rota_fmt]])=1,"Transbordo","Entregas"), "Entregas")</f>
        <v>Transbordo</v>
      </c>
    </row>
    <row r="301" spans="1:19" x14ac:dyDescent="0.25">
      <c r="A301">
        <v>10606655</v>
      </c>
      <c r="B301" t="s">
        <v>427</v>
      </c>
      <c r="C301" t="s">
        <v>392</v>
      </c>
      <c r="D301" t="s">
        <v>423</v>
      </c>
      <c r="E301" t="s">
        <v>445</v>
      </c>
      <c r="F301" t="s">
        <v>35</v>
      </c>
      <c r="G301" t="s">
        <v>119</v>
      </c>
      <c r="I301">
        <v>0</v>
      </c>
      <c r="J301" t="s">
        <v>844</v>
      </c>
      <c r="K301" t="s">
        <v>156</v>
      </c>
      <c r="M301">
        <v>1</v>
      </c>
      <c r="P301" t="str">
        <f>TEXT(Entregas[[#This Row],[dt_saida]],"MMMM")</f>
        <v>maio</v>
      </c>
      <c r="Q301" t="str">
        <f>TEXT(Entregas[[#This Row],[dt_saida]],"AAAA")</f>
        <v>2025</v>
      </c>
      <c r="R301" t="str">
        <f>IFERROR(LEFT(Entregas[[#This Row],[ds_rota]],FIND("-",Entregas[[#This Row],[ds_rota]])-1),Entregas[[#This Row],[ds_rota]])</f>
        <v>TRANSBORDO BAGE</v>
      </c>
      <c r="S301" s="1" t="str">
        <f>IFERROR(IF(FIND("TRANSBORDO",Entregas[[#This Row],[Rota_fmt]])=1,"Transbordo","Entregas"), "Entregas")</f>
        <v>Transbordo</v>
      </c>
    </row>
    <row r="302" spans="1:19" x14ac:dyDescent="0.25">
      <c r="A302">
        <v>7711268</v>
      </c>
      <c r="B302" t="s">
        <v>166</v>
      </c>
      <c r="C302" t="s">
        <v>392</v>
      </c>
      <c r="D302" t="s">
        <v>423</v>
      </c>
      <c r="E302" t="s">
        <v>439</v>
      </c>
      <c r="F302" t="s">
        <v>425</v>
      </c>
      <c r="G302" t="s">
        <v>55</v>
      </c>
      <c r="H302" t="s">
        <v>458</v>
      </c>
      <c r="I302">
        <v>0</v>
      </c>
      <c r="J302" t="s">
        <v>308</v>
      </c>
      <c r="K302" t="s">
        <v>156</v>
      </c>
      <c r="L302" t="s">
        <v>402</v>
      </c>
      <c r="M302">
        <v>3</v>
      </c>
      <c r="N302">
        <v>15181.49</v>
      </c>
      <c r="P302" t="str">
        <f>TEXT(Entregas[[#This Row],[dt_saida]],"MMMM")</f>
        <v>março</v>
      </c>
      <c r="Q302" t="str">
        <f>TEXT(Entregas[[#This Row],[dt_saida]],"AAAA")</f>
        <v>2025</v>
      </c>
      <c r="R302" t="str">
        <f>IFERROR(LEFT(Entregas[[#This Row],[ds_rota]],FIND("-",Entregas[[#This Row],[ds_rota]])-1),Entregas[[#This Row],[ds_rota]])</f>
        <v>CACHOEIRA</v>
      </c>
      <c r="S302" s="1" t="str">
        <f>IFERROR(IF(FIND("TRANSBORDO",Entregas[[#This Row],[Rota_fmt]])=1,"Transbordo","Entregas"), "Entregas")</f>
        <v>Entregas</v>
      </c>
    </row>
    <row r="303" spans="1:19" x14ac:dyDescent="0.25">
      <c r="A303">
        <v>12350118</v>
      </c>
      <c r="B303" t="s">
        <v>427</v>
      </c>
      <c r="C303" t="s">
        <v>392</v>
      </c>
      <c r="D303" t="s">
        <v>423</v>
      </c>
      <c r="E303" t="s">
        <v>445</v>
      </c>
      <c r="F303" t="s">
        <v>35</v>
      </c>
      <c r="G303" t="s">
        <v>119</v>
      </c>
      <c r="I303">
        <v>0</v>
      </c>
      <c r="J303" t="s">
        <v>918</v>
      </c>
      <c r="K303" t="s">
        <v>156</v>
      </c>
      <c r="M303">
        <v>1</v>
      </c>
      <c r="P303" t="str">
        <f>TEXT(Entregas[[#This Row],[dt_saida]],"MMMM")</f>
        <v>junho</v>
      </c>
      <c r="Q303" t="str">
        <f>TEXT(Entregas[[#This Row],[dt_saida]],"AAAA")</f>
        <v>2025</v>
      </c>
      <c r="R303" t="str">
        <f>IFERROR(LEFT(Entregas[[#This Row],[ds_rota]],FIND("-",Entregas[[#This Row],[ds_rota]])-1),Entregas[[#This Row],[ds_rota]])</f>
        <v>TRANSBORDO BAGE</v>
      </c>
      <c r="S303" s="1" t="str">
        <f>IFERROR(IF(FIND("TRANSBORDO",Entregas[[#This Row],[Rota_fmt]])=1,"Transbordo","Entregas"), "Entregas")</f>
        <v>Transbordo</v>
      </c>
    </row>
    <row r="304" spans="1:19" x14ac:dyDescent="0.25">
      <c r="A304">
        <v>12979379</v>
      </c>
      <c r="B304" t="s">
        <v>427</v>
      </c>
      <c r="C304" t="s">
        <v>392</v>
      </c>
      <c r="D304" t="s">
        <v>423</v>
      </c>
      <c r="E304" t="s">
        <v>430</v>
      </c>
      <c r="F304" t="s">
        <v>88</v>
      </c>
      <c r="G304" t="s">
        <v>89</v>
      </c>
      <c r="I304">
        <v>0</v>
      </c>
      <c r="J304" t="s">
        <v>910</v>
      </c>
      <c r="K304" t="s">
        <v>156</v>
      </c>
      <c r="M304">
        <v>1</v>
      </c>
      <c r="P304" t="str">
        <f>TEXT(Entregas[[#This Row],[dt_saida]],"MMMM")</f>
        <v>junho</v>
      </c>
      <c r="Q304" t="str">
        <f>TEXT(Entregas[[#This Row],[dt_saida]],"AAAA")</f>
        <v>2025</v>
      </c>
      <c r="R304" t="str">
        <f>IFERROR(LEFT(Entregas[[#This Row],[ds_rota]],FIND("-",Entregas[[#This Row],[ds_rota]])-1),Entregas[[#This Row],[ds_rota]])</f>
        <v>TRANSBORDO BAGE</v>
      </c>
      <c r="S304" s="1" t="str">
        <f>IFERROR(IF(FIND("TRANSBORDO",Entregas[[#This Row],[Rota_fmt]])=1,"Transbordo","Entregas"), "Entregas")</f>
        <v>Transbordo</v>
      </c>
    </row>
    <row r="305" spans="1:19" x14ac:dyDescent="0.25">
      <c r="A305">
        <v>12250429</v>
      </c>
      <c r="B305" t="s">
        <v>427</v>
      </c>
      <c r="C305" t="s">
        <v>392</v>
      </c>
      <c r="D305" t="s">
        <v>423</v>
      </c>
      <c r="E305" t="s">
        <v>430</v>
      </c>
      <c r="F305" t="s">
        <v>88</v>
      </c>
      <c r="G305" t="s">
        <v>89</v>
      </c>
      <c r="I305">
        <v>0</v>
      </c>
      <c r="J305" t="s">
        <v>920</v>
      </c>
      <c r="K305" t="s">
        <v>156</v>
      </c>
      <c r="M305">
        <v>1</v>
      </c>
      <c r="P305" t="str">
        <f>TEXT(Entregas[[#This Row],[dt_saida]],"MMMM")</f>
        <v>junho</v>
      </c>
      <c r="Q305" t="str">
        <f>TEXT(Entregas[[#This Row],[dt_saida]],"AAAA")</f>
        <v>2025</v>
      </c>
      <c r="R305" t="str">
        <f>IFERROR(LEFT(Entregas[[#This Row],[ds_rota]],FIND("-",Entregas[[#This Row],[ds_rota]])-1),Entregas[[#This Row],[ds_rota]])</f>
        <v>TRANSBORDO BAGE</v>
      </c>
      <c r="S305" s="1" t="str">
        <f>IFERROR(IF(FIND("TRANSBORDO",Entregas[[#This Row],[Rota_fmt]])=1,"Transbordo","Entregas"), "Entregas")</f>
        <v>Transbordo</v>
      </c>
    </row>
    <row r="306" spans="1:19" x14ac:dyDescent="0.25">
      <c r="A306">
        <v>7252054</v>
      </c>
      <c r="B306" t="s">
        <v>166</v>
      </c>
      <c r="C306" t="s">
        <v>392</v>
      </c>
      <c r="D306" t="s">
        <v>423</v>
      </c>
      <c r="E306" t="s">
        <v>445</v>
      </c>
      <c r="F306" t="s">
        <v>425</v>
      </c>
      <c r="G306" t="s">
        <v>77</v>
      </c>
      <c r="H306" t="s">
        <v>455</v>
      </c>
      <c r="I306">
        <v>157.94999999999999</v>
      </c>
      <c r="J306" t="s">
        <v>289</v>
      </c>
      <c r="K306" t="s">
        <v>156</v>
      </c>
      <c r="L306" t="s">
        <v>305</v>
      </c>
      <c r="M306">
        <v>1</v>
      </c>
      <c r="N306">
        <v>2696.99</v>
      </c>
      <c r="P306" t="str">
        <f>TEXT(Entregas[[#This Row],[dt_saida]],"MMMM")</f>
        <v>março</v>
      </c>
      <c r="Q306" t="str">
        <f>TEXT(Entregas[[#This Row],[dt_saida]],"AAAA")</f>
        <v>2025</v>
      </c>
      <c r="R306" t="str">
        <f>IFERROR(LEFT(Entregas[[#This Row],[ds_rota]],FIND("-",Entregas[[#This Row],[ds_rota]])-1),Entregas[[#This Row],[ds_rota]])</f>
        <v>CACHOEIRA</v>
      </c>
      <c r="S306" s="1" t="str">
        <f>IFERROR(IF(FIND("TRANSBORDO",Entregas[[#This Row],[Rota_fmt]])=1,"Transbordo","Entregas"), "Entregas")</f>
        <v>Entregas</v>
      </c>
    </row>
    <row r="307" spans="1:19" x14ac:dyDescent="0.25">
      <c r="A307">
        <v>7970469</v>
      </c>
      <c r="B307" t="s">
        <v>166</v>
      </c>
      <c r="C307" t="s">
        <v>392</v>
      </c>
      <c r="D307" t="s">
        <v>423</v>
      </c>
      <c r="E307" t="s">
        <v>451</v>
      </c>
      <c r="F307" t="s">
        <v>425</v>
      </c>
      <c r="G307" t="s">
        <v>55</v>
      </c>
      <c r="H307" t="s">
        <v>442</v>
      </c>
      <c r="I307">
        <v>197.16</v>
      </c>
      <c r="J307" t="s">
        <v>280</v>
      </c>
      <c r="K307" t="s">
        <v>156</v>
      </c>
      <c r="L307" t="s">
        <v>403</v>
      </c>
      <c r="M307">
        <v>1</v>
      </c>
      <c r="N307">
        <v>985.8</v>
      </c>
      <c r="P307" t="str">
        <f>TEXT(Entregas[[#This Row],[dt_saida]],"MMMM")</f>
        <v>abril</v>
      </c>
      <c r="Q307" t="str">
        <f>TEXT(Entregas[[#This Row],[dt_saida]],"AAAA")</f>
        <v>2025</v>
      </c>
      <c r="R307" t="str">
        <f>IFERROR(LEFT(Entregas[[#This Row],[ds_rota]],FIND("-",Entregas[[#This Row],[ds_rota]])-1),Entregas[[#This Row],[ds_rota]])</f>
        <v>CACHOEIRA</v>
      </c>
      <c r="S307" s="1" t="str">
        <f>IFERROR(IF(FIND("TRANSBORDO",Entregas[[#This Row],[Rota_fmt]])=1,"Transbordo","Entregas"), "Entregas")</f>
        <v>Entregas</v>
      </c>
    </row>
    <row r="308" spans="1:19" x14ac:dyDescent="0.25">
      <c r="A308">
        <v>10800085</v>
      </c>
      <c r="B308" t="s">
        <v>166</v>
      </c>
      <c r="C308" t="s">
        <v>392</v>
      </c>
      <c r="D308" t="s">
        <v>423</v>
      </c>
      <c r="E308" t="s">
        <v>424</v>
      </c>
      <c r="F308" t="s">
        <v>425</v>
      </c>
      <c r="G308" t="s">
        <v>55</v>
      </c>
      <c r="H308" t="s">
        <v>923</v>
      </c>
      <c r="I308">
        <v>333.32</v>
      </c>
      <c r="J308" t="s">
        <v>924</v>
      </c>
      <c r="K308" t="s">
        <v>156</v>
      </c>
      <c r="L308" t="s">
        <v>927</v>
      </c>
      <c r="M308">
        <v>1</v>
      </c>
      <c r="N308">
        <v>1666.62</v>
      </c>
      <c r="P308" t="str">
        <f>TEXT(Entregas[[#This Row],[dt_saida]],"MMMM")</f>
        <v>maio</v>
      </c>
      <c r="Q308" t="str">
        <f>TEXT(Entregas[[#This Row],[dt_saida]],"AAAA")</f>
        <v>2025</v>
      </c>
      <c r="R308" t="str">
        <f>IFERROR(LEFT(Entregas[[#This Row],[ds_rota]],FIND("-",Entregas[[#This Row],[ds_rota]])-1),Entregas[[#This Row],[ds_rota]])</f>
        <v>CACHOEIRA</v>
      </c>
      <c r="S308" s="1" t="str">
        <f>IFERROR(IF(FIND("TRANSBORDO",Entregas[[#This Row],[Rota_fmt]])=1,"Transbordo","Entregas"), "Entregas")</f>
        <v>Entregas</v>
      </c>
    </row>
    <row r="309" spans="1:19" x14ac:dyDescent="0.25">
      <c r="A309">
        <v>6891287</v>
      </c>
      <c r="B309" t="s">
        <v>240</v>
      </c>
      <c r="C309" t="s">
        <v>392</v>
      </c>
      <c r="D309" t="s">
        <v>423</v>
      </c>
      <c r="E309" t="s">
        <v>430</v>
      </c>
      <c r="F309" t="s">
        <v>425</v>
      </c>
      <c r="G309" t="s">
        <v>55</v>
      </c>
      <c r="H309" t="s">
        <v>501</v>
      </c>
      <c r="I309">
        <v>443.43</v>
      </c>
      <c r="J309" t="s">
        <v>274</v>
      </c>
      <c r="K309" t="s">
        <v>156</v>
      </c>
      <c r="L309" t="s">
        <v>284</v>
      </c>
      <c r="M309">
        <v>1</v>
      </c>
      <c r="N309">
        <v>14781.13</v>
      </c>
      <c r="P309" t="str">
        <f>TEXT(Entregas[[#This Row],[dt_saida]],"MMMM")</f>
        <v>fevereiro</v>
      </c>
      <c r="Q309" t="str">
        <f>TEXT(Entregas[[#This Row],[dt_saida]],"AAAA")</f>
        <v>2025</v>
      </c>
      <c r="R309" t="str">
        <f>IFERROR(LEFT(Entregas[[#This Row],[ds_rota]],FIND("-",Entregas[[#This Row],[ds_rota]])-1),Entregas[[#This Row],[ds_rota]])</f>
        <v>RIO GRANDE</v>
      </c>
      <c r="S309" s="1" t="str">
        <f>IFERROR(IF(FIND("TRANSBORDO",Entregas[[#This Row],[Rota_fmt]])=1,"Transbordo","Entregas"), "Entregas")</f>
        <v>Entregas</v>
      </c>
    </row>
    <row r="310" spans="1:19" x14ac:dyDescent="0.25">
      <c r="A310">
        <v>8318778</v>
      </c>
      <c r="B310" t="s">
        <v>166</v>
      </c>
      <c r="C310" t="s">
        <v>392</v>
      </c>
      <c r="D310" t="s">
        <v>423</v>
      </c>
      <c r="E310" t="s">
        <v>451</v>
      </c>
      <c r="F310" t="s">
        <v>425</v>
      </c>
      <c r="G310" t="s">
        <v>55</v>
      </c>
      <c r="H310" t="s">
        <v>452</v>
      </c>
      <c r="I310">
        <v>475.58</v>
      </c>
      <c r="J310" t="s">
        <v>280</v>
      </c>
      <c r="K310" t="s">
        <v>156</v>
      </c>
      <c r="L310" t="s">
        <v>404</v>
      </c>
      <c r="M310">
        <v>1</v>
      </c>
      <c r="N310">
        <v>2341.36</v>
      </c>
      <c r="P310" t="str">
        <f>TEXT(Entregas[[#This Row],[dt_saida]],"MMMM")</f>
        <v>abril</v>
      </c>
      <c r="Q310" t="str">
        <f>TEXT(Entregas[[#This Row],[dt_saida]],"AAAA")</f>
        <v>2025</v>
      </c>
      <c r="R310" t="str">
        <f>IFERROR(LEFT(Entregas[[#This Row],[ds_rota]],FIND("-",Entregas[[#This Row],[ds_rota]])-1),Entregas[[#This Row],[ds_rota]])</f>
        <v>CACHOEIRA</v>
      </c>
      <c r="S310" s="1" t="str">
        <f>IFERROR(IF(FIND("TRANSBORDO",Entregas[[#This Row],[Rota_fmt]])=1,"Transbordo","Entregas"), "Entregas")</f>
        <v>Entregas</v>
      </c>
    </row>
    <row r="311" spans="1:19" x14ac:dyDescent="0.25">
      <c r="A311">
        <v>5556485</v>
      </c>
      <c r="B311" t="s">
        <v>166</v>
      </c>
      <c r="C311" t="s">
        <v>392</v>
      </c>
      <c r="D311" t="s">
        <v>423</v>
      </c>
      <c r="E311" t="s">
        <v>424</v>
      </c>
      <c r="F311" t="s">
        <v>425</v>
      </c>
      <c r="G311" t="s">
        <v>55</v>
      </c>
      <c r="I311">
        <v>529.15</v>
      </c>
      <c r="J311" t="s">
        <v>209</v>
      </c>
      <c r="K311" t="s">
        <v>156</v>
      </c>
      <c r="L311" t="s">
        <v>252</v>
      </c>
      <c r="M311">
        <v>1</v>
      </c>
      <c r="N311">
        <v>8124.18</v>
      </c>
      <c r="P311" t="str">
        <f>TEXT(Entregas[[#This Row],[dt_saida]],"MMMM")</f>
        <v>fevereiro</v>
      </c>
      <c r="Q311" t="str">
        <f>TEXT(Entregas[[#This Row],[dt_saida]],"AAAA")</f>
        <v>2025</v>
      </c>
      <c r="R311" t="str">
        <f>IFERROR(LEFT(Entregas[[#This Row],[ds_rota]],FIND("-",Entregas[[#This Row],[ds_rota]])-1),Entregas[[#This Row],[ds_rota]])</f>
        <v>CACHOEIRA</v>
      </c>
      <c r="S311" s="1" t="str">
        <f>IFERROR(IF(FIND("TRANSBORDO",Entregas[[#This Row],[Rota_fmt]])=1,"Transbordo","Entregas"), "Entregas")</f>
        <v>Entregas</v>
      </c>
    </row>
    <row r="312" spans="1:19" x14ac:dyDescent="0.25">
      <c r="A312">
        <v>5556486</v>
      </c>
      <c r="B312" t="s">
        <v>166</v>
      </c>
      <c r="C312" t="s">
        <v>392</v>
      </c>
      <c r="D312" t="s">
        <v>423</v>
      </c>
      <c r="E312" t="s">
        <v>424</v>
      </c>
      <c r="F312" t="s">
        <v>425</v>
      </c>
      <c r="G312" t="s">
        <v>55</v>
      </c>
      <c r="I312">
        <v>562.25</v>
      </c>
      <c r="J312" t="s">
        <v>209</v>
      </c>
      <c r="K312" t="s">
        <v>156</v>
      </c>
      <c r="L312" t="s">
        <v>252</v>
      </c>
      <c r="M312">
        <v>1</v>
      </c>
      <c r="N312">
        <v>10654.99</v>
      </c>
      <c r="P312" t="str">
        <f>TEXT(Entregas[[#This Row],[dt_saida]],"MMMM")</f>
        <v>fevereiro</v>
      </c>
      <c r="Q312" t="str">
        <f>TEXT(Entregas[[#This Row],[dt_saida]],"AAAA")</f>
        <v>2025</v>
      </c>
      <c r="R312" t="str">
        <f>IFERROR(LEFT(Entregas[[#This Row],[ds_rota]],FIND("-",Entregas[[#This Row],[ds_rota]])-1),Entregas[[#This Row],[ds_rota]])</f>
        <v>CACHOEIRA</v>
      </c>
      <c r="S312" s="1" t="str">
        <f>IFERROR(IF(FIND("TRANSBORDO",Entregas[[#This Row],[Rota_fmt]])=1,"Transbordo","Entregas"), "Entregas")</f>
        <v>Entregas</v>
      </c>
    </row>
    <row r="313" spans="1:19" x14ac:dyDescent="0.25">
      <c r="A313">
        <v>5215046</v>
      </c>
      <c r="B313" t="s">
        <v>166</v>
      </c>
      <c r="C313" t="s">
        <v>392</v>
      </c>
      <c r="D313" t="s">
        <v>423</v>
      </c>
      <c r="E313" t="s">
        <v>430</v>
      </c>
      <c r="F313" t="s">
        <v>425</v>
      </c>
      <c r="G313" t="s">
        <v>55</v>
      </c>
      <c r="H313" t="s">
        <v>480</v>
      </c>
      <c r="I313">
        <v>562.87</v>
      </c>
      <c r="J313" t="s">
        <v>238</v>
      </c>
      <c r="K313" t="s">
        <v>156</v>
      </c>
      <c r="L313" t="s">
        <v>393</v>
      </c>
      <c r="M313">
        <v>1</v>
      </c>
      <c r="N313">
        <v>13433.67</v>
      </c>
      <c r="P313" t="str">
        <f>TEXT(Entregas[[#This Row],[dt_saida]],"MMMM")</f>
        <v>janeiro</v>
      </c>
      <c r="Q313" t="str">
        <f>TEXT(Entregas[[#This Row],[dt_saida]],"AAAA")</f>
        <v>2025</v>
      </c>
      <c r="R313" t="str">
        <f>IFERROR(LEFT(Entregas[[#This Row],[ds_rota]],FIND("-",Entregas[[#This Row],[ds_rota]])-1),Entregas[[#This Row],[ds_rota]])</f>
        <v>CACHOEIRA</v>
      </c>
      <c r="S313" s="1" t="str">
        <f>IFERROR(IF(FIND("TRANSBORDO",Entregas[[#This Row],[Rota_fmt]])=1,"Transbordo","Entregas"), "Entregas")</f>
        <v>Entregas</v>
      </c>
    </row>
    <row r="314" spans="1:19" x14ac:dyDescent="0.25">
      <c r="A314">
        <v>5556484</v>
      </c>
      <c r="B314" t="s">
        <v>166</v>
      </c>
      <c r="C314" t="s">
        <v>392</v>
      </c>
      <c r="D314" t="s">
        <v>423</v>
      </c>
      <c r="E314" t="s">
        <v>424</v>
      </c>
      <c r="F314" t="s">
        <v>425</v>
      </c>
      <c r="G314" t="s">
        <v>55</v>
      </c>
      <c r="I314">
        <v>564.12</v>
      </c>
      <c r="J314" t="s">
        <v>209</v>
      </c>
      <c r="K314" t="s">
        <v>156</v>
      </c>
      <c r="L314" t="s">
        <v>395</v>
      </c>
      <c r="M314">
        <v>1</v>
      </c>
      <c r="N314">
        <v>5232.83</v>
      </c>
      <c r="P314" t="str">
        <f>TEXT(Entregas[[#This Row],[dt_saida]],"MMMM")</f>
        <v>fevereiro</v>
      </c>
      <c r="Q314" t="str">
        <f>TEXT(Entregas[[#This Row],[dt_saida]],"AAAA")</f>
        <v>2025</v>
      </c>
      <c r="R314" t="str">
        <f>IFERROR(LEFT(Entregas[[#This Row],[ds_rota]],FIND("-",Entregas[[#This Row],[ds_rota]])-1),Entregas[[#This Row],[ds_rota]])</f>
        <v>CACHOEIRA</v>
      </c>
      <c r="S314" s="1" t="str">
        <f>IFERROR(IF(FIND("TRANSBORDO",Entregas[[#This Row],[Rota_fmt]])=1,"Transbordo","Entregas"), "Entregas")</f>
        <v>Entregas</v>
      </c>
    </row>
    <row r="315" spans="1:19" x14ac:dyDescent="0.25">
      <c r="A315">
        <v>7606441</v>
      </c>
      <c r="B315" t="s">
        <v>166</v>
      </c>
      <c r="C315" t="s">
        <v>392</v>
      </c>
      <c r="D315" t="s">
        <v>423</v>
      </c>
      <c r="E315" t="s">
        <v>439</v>
      </c>
      <c r="F315" t="s">
        <v>425</v>
      </c>
      <c r="G315" t="s">
        <v>55</v>
      </c>
      <c r="H315" t="s">
        <v>458</v>
      </c>
      <c r="I315">
        <v>565.37</v>
      </c>
      <c r="J315" t="s">
        <v>308</v>
      </c>
      <c r="K315" t="s">
        <v>156</v>
      </c>
      <c r="L315" t="s">
        <v>401</v>
      </c>
      <c r="M315">
        <v>1</v>
      </c>
      <c r="N315">
        <v>2880.08</v>
      </c>
      <c r="P315" t="str">
        <f>TEXT(Entregas[[#This Row],[dt_saida]],"MMMM")</f>
        <v>março</v>
      </c>
      <c r="Q315" t="str">
        <f>TEXT(Entregas[[#This Row],[dt_saida]],"AAAA")</f>
        <v>2025</v>
      </c>
      <c r="R315" t="str">
        <f>IFERROR(LEFT(Entregas[[#This Row],[ds_rota]],FIND("-",Entregas[[#This Row],[ds_rota]])-1),Entregas[[#This Row],[ds_rota]])</f>
        <v>CACHOEIRA</v>
      </c>
      <c r="S315" s="1" t="str">
        <f>IFERROR(IF(FIND("TRANSBORDO",Entregas[[#This Row],[Rota_fmt]])=1,"Transbordo","Entregas"), "Entregas")</f>
        <v>Entregas</v>
      </c>
    </row>
    <row r="316" spans="1:19" x14ac:dyDescent="0.25">
      <c r="A316">
        <v>7252058</v>
      </c>
      <c r="B316" t="s">
        <v>166</v>
      </c>
      <c r="C316" t="s">
        <v>392</v>
      </c>
      <c r="D316" t="s">
        <v>423</v>
      </c>
      <c r="E316" t="s">
        <v>439</v>
      </c>
      <c r="F316" t="s">
        <v>425</v>
      </c>
      <c r="G316" t="s">
        <v>55</v>
      </c>
      <c r="H316" t="s">
        <v>440</v>
      </c>
      <c r="I316">
        <v>614.44000000000005</v>
      </c>
      <c r="J316" t="s">
        <v>278</v>
      </c>
      <c r="K316" t="s">
        <v>156</v>
      </c>
      <c r="L316" t="s">
        <v>306</v>
      </c>
      <c r="M316">
        <v>6</v>
      </c>
      <c r="N316">
        <v>5466.5</v>
      </c>
      <c r="P316" t="str">
        <f>TEXT(Entregas[[#This Row],[dt_saida]],"MMMM")</f>
        <v>março</v>
      </c>
      <c r="Q316" t="str">
        <f>TEXT(Entregas[[#This Row],[dt_saida]],"AAAA")</f>
        <v>2025</v>
      </c>
      <c r="R316" t="str">
        <f>IFERROR(LEFT(Entregas[[#This Row],[ds_rota]],FIND("-",Entregas[[#This Row],[ds_rota]])-1),Entregas[[#This Row],[ds_rota]])</f>
        <v>CACHOEIRA</v>
      </c>
      <c r="S316" s="1" t="str">
        <f>IFERROR(IF(FIND("TRANSBORDO",Entregas[[#This Row],[Rota_fmt]])=1,"Transbordo","Entregas"), "Entregas")</f>
        <v>Entregas</v>
      </c>
    </row>
    <row r="317" spans="1:19" x14ac:dyDescent="0.25">
      <c r="A317">
        <v>6196906</v>
      </c>
      <c r="B317" t="s">
        <v>220</v>
      </c>
      <c r="C317" t="s">
        <v>392</v>
      </c>
      <c r="D317" t="s">
        <v>423</v>
      </c>
      <c r="E317" t="s">
        <v>428</v>
      </c>
      <c r="F317" t="s">
        <v>35</v>
      </c>
      <c r="G317" t="s">
        <v>111</v>
      </c>
      <c r="H317" t="s">
        <v>502</v>
      </c>
      <c r="I317">
        <v>1276.78</v>
      </c>
      <c r="J317" t="s">
        <v>239</v>
      </c>
      <c r="K317" t="s">
        <v>156</v>
      </c>
      <c r="L317" t="s">
        <v>397</v>
      </c>
      <c r="M317">
        <v>1</v>
      </c>
      <c r="N317">
        <v>270381.23</v>
      </c>
      <c r="P317" t="str">
        <f>TEXT(Entregas[[#This Row],[dt_saida]],"MMMM")</f>
        <v>fevereiro</v>
      </c>
      <c r="Q317" t="str">
        <f>TEXT(Entregas[[#This Row],[dt_saida]],"AAAA")</f>
        <v>2025</v>
      </c>
      <c r="R317" t="str">
        <f>IFERROR(LEFT(Entregas[[#This Row],[ds_rota]],FIND("-",Entregas[[#This Row],[ds_rota]])-1),Entregas[[#This Row],[ds_rota]])</f>
        <v>REDES BAGE</v>
      </c>
      <c r="S317" s="1" t="str">
        <f>IFERROR(IF(FIND("TRANSBORDO",Entregas[[#This Row],[Rota_fmt]])=1,"Transbordo","Entregas"), "Entregas")</f>
        <v>Entregas</v>
      </c>
    </row>
    <row r="318" spans="1:19" x14ac:dyDescent="0.25">
      <c r="A318">
        <v>11988863</v>
      </c>
      <c r="B318" t="s">
        <v>497</v>
      </c>
      <c r="C318" t="s">
        <v>392</v>
      </c>
      <c r="D318" t="s">
        <v>423</v>
      </c>
      <c r="E318" t="s">
        <v>430</v>
      </c>
      <c r="F318" t="s">
        <v>425</v>
      </c>
      <c r="G318" t="s">
        <v>55</v>
      </c>
      <c r="H318" t="s">
        <v>928</v>
      </c>
      <c r="I318">
        <v>1381.71</v>
      </c>
      <c r="J318" t="s">
        <v>926</v>
      </c>
      <c r="K318" t="s">
        <v>156</v>
      </c>
      <c r="M318">
        <v>1</v>
      </c>
      <c r="P318" t="str">
        <f>TEXT(Entregas[[#This Row],[dt_saida]],"MMMM")</f>
        <v>junho</v>
      </c>
      <c r="Q318" t="str">
        <f>TEXT(Entregas[[#This Row],[dt_saida]],"AAAA")</f>
        <v>2025</v>
      </c>
      <c r="R318" t="str">
        <f>IFERROR(LEFT(Entregas[[#This Row],[ds_rota]],FIND("-",Entregas[[#This Row],[ds_rota]])-1),Entregas[[#This Row],[ds_rota]])</f>
        <v>TRANSBORDO SANTA MA</v>
      </c>
      <c r="S318" s="1" t="str">
        <f>IFERROR(IF(FIND("TRANSBORDO",Entregas[[#This Row],[Rota_fmt]])=1,"Transbordo","Entregas"), "Entregas")</f>
        <v>Transbordo</v>
      </c>
    </row>
    <row r="319" spans="1:19" x14ac:dyDescent="0.25">
      <c r="A319">
        <v>5033165</v>
      </c>
      <c r="B319" t="s">
        <v>429</v>
      </c>
      <c r="C319" t="s">
        <v>392</v>
      </c>
      <c r="D319" t="s">
        <v>423</v>
      </c>
      <c r="E319" t="s">
        <v>430</v>
      </c>
      <c r="F319" t="s">
        <v>425</v>
      </c>
      <c r="G319" t="s">
        <v>55</v>
      </c>
      <c r="I319">
        <v>1518.75</v>
      </c>
      <c r="J319" t="s">
        <v>222</v>
      </c>
      <c r="K319" t="s">
        <v>156</v>
      </c>
      <c r="M319">
        <v>1</v>
      </c>
      <c r="P319" t="str">
        <f>TEXT(Entregas[[#This Row],[dt_saida]],"MMMM")</f>
        <v>janeiro</v>
      </c>
      <c r="Q319" t="str">
        <f>TEXT(Entregas[[#This Row],[dt_saida]],"AAAA")</f>
        <v>2025</v>
      </c>
      <c r="R319" t="str">
        <f>IFERROR(LEFT(Entregas[[#This Row],[ds_rota]],FIND("-",Entregas[[#This Row],[ds_rota]])-1),Entregas[[#This Row],[ds_rota]])</f>
        <v>TRANSBORDO PELOTAS</v>
      </c>
      <c r="S319" s="1" t="str">
        <f>IFERROR(IF(FIND("TRANSBORDO",Entregas[[#This Row],[Rota_fmt]])=1,"Transbordo","Entregas"), "Entregas")</f>
        <v>Transbordo</v>
      </c>
    </row>
    <row r="320" spans="1:19" x14ac:dyDescent="0.25">
      <c r="A320">
        <v>12925105</v>
      </c>
      <c r="B320" t="s">
        <v>497</v>
      </c>
      <c r="C320" t="s">
        <v>392</v>
      </c>
      <c r="D320" t="s">
        <v>423</v>
      </c>
      <c r="E320" t="s">
        <v>430</v>
      </c>
      <c r="F320" t="s">
        <v>88</v>
      </c>
      <c r="G320" t="s">
        <v>89</v>
      </c>
      <c r="I320">
        <v>1628.58</v>
      </c>
      <c r="J320" t="s">
        <v>912</v>
      </c>
      <c r="K320" t="s">
        <v>156</v>
      </c>
      <c r="M320">
        <v>1</v>
      </c>
      <c r="P320" t="str">
        <f>TEXT(Entregas[[#This Row],[dt_saida]],"MMMM")</f>
        <v>junho</v>
      </c>
      <c r="Q320" t="str">
        <f>TEXT(Entregas[[#This Row],[dt_saida]],"AAAA")</f>
        <v>2025</v>
      </c>
      <c r="R320" t="str">
        <f>IFERROR(LEFT(Entregas[[#This Row],[ds_rota]],FIND("-",Entregas[[#This Row],[ds_rota]])-1),Entregas[[#This Row],[ds_rota]])</f>
        <v>TRANSBORDO SANTA MA</v>
      </c>
      <c r="S320" s="1" t="str">
        <f>IFERROR(IF(FIND("TRANSBORDO",Entregas[[#This Row],[Rota_fmt]])=1,"Transbordo","Entregas"), "Entregas")</f>
        <v>Transbordo</v>
      </c>
    </row>
    <row r="321" spans="1:19" x14ac:dyDescent="0.25">
      <c r="A321">
        <v>7662155</v>
      </c>
      <c r="B321" t="s">
        <v>220</v>
      </c>
      <c r="C321" t="s">
        <v>392</v>
      </c>
      <c r="D321" t="s">
        <v>423</v>
      </c>
      <c r="E321" t="s">
        <v>428</v>
      </c>
      <c r="F321" t="s">
        <v>35</v>
      </c>
      <c r="G321" t="s">
        <v>111</v>
      </c>
      <c r="H321" t="s">
        <v>434</v>
      </c>
      <c r="I321">
        <v>1739.16</v>
      </c>
      <c r="J321" t="s">
        <v>309</v>
      </c>
      <c r="K321" t="s">
        <v>156</v>
      </c>
      <c r="L321" t="s">
        <v>400</v>
      </c>
      <c r="M321">
        <v>1</v>
      </c>
      <c r="N321">
        <v>205497.14</v>
      </c>
      <c r="P321" t="str">
        <f>TEXT(Entregas[[#This Row],[dt_saida]],"MMMM")</f>
        <v>março</v>
      </c>
      <c r="Q321" t="str">
        <f>TEXT(Entregas[[#This Row],[dt_saida]],"AAAA")</f>
        <v>2025</v>
      </c>
      <c r="R321" t="str">
        <f>IFERROR(LEFT(Entregas[[#This Row],[ds_rota]],FIND("-",Entregas[[#This Row],[ds_rota]])-1),Entregas[[#This Row],[ds_rota]])</f>
        <v>REDES BAGE</v>
      </c>
      <c r="S321" s="1" t="str">
        <f>IFERROR(IF(FIND("TRANSBORDO",Entregas[[#This Row],[Rota_fmt]])=1,"Transbordo","Entregas"), "Entregas")</f>
        <v>Entregas</v>
      </c>
    </row>
    <row r="322" spans="1:19" x14ac:dyDescent="0.25">
      <c r="A322">
        <v>5411389</v>
      </c>
      <c r="B322" t="s">
        <v>429</v>
      </c>
      <c r="C322" t="s">
        <v>392</v>
      </c>
      <c r="D322" t="s">
        <v>423</v>
      </c>
      <c r="E322" t="s">
        <v>428</v>
      </c>
      <c r="F322" t="s">
        <v>88</v>
      </c>
      <c r="G322" t="s">
        <v>89</v>
      </c>
      <c r="I322">
        <v>1790.1</v>
      </c>
      <c r="J322" t="s">
        <v>229</v>
      </c>
      <c r="K322" t="s">
        <v>156</v>
      </c>
      <c r="M322">
        <v>1</v>
      </c>
      <c r="P322" t="str">
        <f>TEXT(Entregas[[#This Row],[dt_saida]],"MMMM")</f>
        <v>janeiro</v>
      </c>
      <c r="Q322" t="str">
        <f>TEXT(Entregas[[#This Row],[dt_saida]],"AAAA")</f>
        <v>2025</v>
      </c>
      <c r="R322" t="str">
        <f>IFERROR(LEFT(Entregas[[#This Row],[ds_rota]],FIND("-",Entregas[[#This Row],[ds_rota]])-1),Entregas[[#This Row],[ds_rota]])</f>
        <v>TRANSBORDO PELOTAS</v>
      </c>
      <c r="S322" s="1" t="str">
        <f>IFERROR(IF(FIND("TRANSBORDO",Entregas[[#This Row],[Rota_fmt]])=1,"Transbordo","Entregas"), "Entregas")</f>
        <v>Transbordo</v>
      </c>
    </row>
    <row r="323" spans="1:19" x14ac:dyDescent="0.25">
      <c r="A323">
        <v>5300229</v>
      </c>
      <c r="B323" t="s">
        <v>429</v>
      </c>
      <c r="C323" t="s">
        <v>392</v>
      </c>
      <c r="D323" t="s">
        <v>423</v>
      </c>
      <c r="E323" t="s">
        <v>430</v>
      </c>
      <c r="F323" t="s">
        <v>88</v>
      </c>
      <c r="G323" t="s">
        <v>89</v>
      </c>
      <c r="I323">
        <v>1790.1</v>
      </c>
      <c r="J323" t="s">
        <v>232</v>
      </c>
      <c r="K323" t="s">
        <v>156</v>
      </c>
      <c r="M323">
        <v>1</v>
      </c>
      <c r="P323" t="str">
        <f>TEXT(Entregas[[#This Row],[dt_saida]],"MMMM")</f>
        <v>janeiro</v>
      </c>
      <c r="Q323" t="str">
        <f>TEXT(Entregas[[#This Row],[dt_saida]],"AAAA")</f>
        <v>2025</v>
      </c>
      <c r="R323" t="str">
        <f>IFERROR(LEFT(Entregas[[#This Row],[ds_rota]],FIND("-",Entregas[[#This Row],[ds_rota]])-1),Entregas[[#This Row],[ds_rota]])</f>
        <v>TRANSBORDO PELOTAS</v>
      </c>
      <c r="S323" s="1" t="str">
        <f>IFERROR(IF(FIND("TRANSBORDO",Entregas[[#This Row],[Rota_fmt]])=1,"Transbordo","Entregas"), "Entregas")</f>
        <v>Transbordo</v>
      </c>
    </row>
    <row r="324" spans="1:19" x14ac:dyDescent="0.25">
      <c r="A324">
        <v>12351206</v>
      </c>
      <c r="B324" t="s">
        <v>429</v>
      </c>
      <c r="C324" t="s">
        <v>392</v>
      </c>
      <c r="D324" t="s">
        <v>423</v>
      </c>
      <c r="E324" t="s">
        <v>430</v>
      </c>
      <c r="F324" t="s">
        <v>88</v>
      </c>
      <c r="G324" t="s">
        <v>89</v>
      </c>
      <c r="I324">
        <v>1790.1</v>
      </c>
      <c r="J324" t="s">
        <v>918</v>
      </c>
      <c r="K324" t="s">
        <v>156</v>
      </c>
      <c r="M324">
        <v>1</v>
      </c>
      <c r="P324" t="str">
        <f>TEXT(Entregas[[#This Row],[dt_saida]],"MMMM")</f>
        <v>junho</v>
      </c>
      <c r="Q324" t="str">
        <f>TEXT(Entregas[[#This Row],[dt_saida]],"AAAA")</f>
        <v>2025</v>
      </c>
      <c r="R324" t="str">
        <f>IFERROR(LEFT(Entregas[[#This Row],[ds_rota]],FIND("-",Entregas[[#This Row],[ds_rota]])-1),Entregas[[#This Row],[ds_rota]])</f>
        <v>TRANSBORDO PELOTAS</v>
      </c>
      <c r="S324" s="1" t="str">
        <f>IFERROR(IF(FIND("TRANSBORDO",Entregas[[#This Row],[Rota_fmt]])=1,"Transbordo","Entregas"), "Entregas")</f>
        <v>Transbordo</v>
      </c>
    </row>
    <row r="325" spans="1:19" x14ac:dyDescent="0.25">
      <c r="A325">
        <v>10811218</v>
      </c>
      <c r="B325" t="s">
        <v>429</v>
      </c>
      <c r="C325" t="s">
        <v>392</v>
      </c>
      <c r="D325" t="s">
        <v>423</v>
      </c>
      <c r="E325" t="s">
        <v>430</v>
      </c>
      <c r="F325" t="s">
        <v>88</v>
      </c>
      <c r="G325" t="s">
        <v>89</v>
      </c>
      <c r="I325">
        <v>1790.1</v>
      </c>
      <c r="J325" t="s">
        <v>929</v>
      </c>
      <c r="K325" t="s">
        <v>156</v>
      </c>
      <c r="M325">
        <v>1</v>
      </c>
      <c r="P325" t="str">
        <f>TEXT(Entregas[[#This Row],[dt_saida]],"MMMM")</f>
        <v>maio</v>
      </c>
      <c r="Q325" t="str">
        <f>TEXT(Entregas[[#This Row],[dt_saida]],"AAAA")</f>
        <v>2025</v>
      </c>
      <c r="R325" t="str">
        <f>IFERROR(LEFT(Entregas[[#This Row],[ds_rota]],FIND("-",Entregas[[#This Row],[ds_rota]])-1),Entregas[[#This Row],[ds_rota]])</f>
        <v>TRANSBORDO PELOTAS</v>
      </c>
      <c r="S325" s="1" t="str">
        <f>IFERROR(IF(FIND("TRANSBORDO",Entregas[[#This Row],[Rota_fmt]])=1,"Transbordo","Entregas"), "Entregas")</f>
        <v>Transbordo</v>
      </c>
    </row>
    <row r="326" spans="1:19" x14ac:dyDescent="0.25">
      <c r="A326">
        <v>4719730</v>
      </c>
      <c r="B326" t="s">
        <v>429</v>
      </c>
      <c r="C326" t="s">
        <v>392</v>
      </c>
      <c r="D326" t="s">
        <v>423</v>
      </c>
      <c r="E326" t="s">
        <v>430</v>
      </c>
      <c r="F326" t="s">
        <v>88</v>
      </c>
      <c r="G326" t="s">
        <v>89</v>
      </c>
      <c r="I326">
        <v>1790.1</v>
      </c>
      <c r="J326" t="s">
        <v>155</v>
      </c>
      <c r="K326" t="s">
        <v>156</v>
      </c>
      <c r="M326">
        <v>1</v>
      </c>
      <c r="P326" t="str">
        <f>TEXT(Entregas[[#This Row],[dt_saida]],"MMMM")</f>
        <v>janeiro</v>
      </c>
      <c r="Q326" t="str">
        <f>TEXT(Entregas[[#This Row],[dt_saida]],"AAAA")</f>
        <v>2025</v>
      </c>
      <c r="R326" t="str">
        <f>IFERROR(LEFT(Entregas[[#This Row],[ds_rota]],FIND("-",Entregas[[#This Row],[ds_rota]])-1),Entregas[[#This Row],[ds_rota]])</f>
        <v>TRANSBORDO PELOTAS</v>
      </c>
      <c r="S326" s="1" t="str">
        <f>IFERROR(IF(FIND("TRANSBORDO",Entregas[[#This Row],[Rota_fmt]])=1,"Transbordo","Entregas"), "Entregas")</f>
        <v>Transbordo</v>
      </c>
    </row>
    <row r="327" spans="1:19" x14ac:dyDescent="0.25">
      <c r="A327">
        <v>10747198</v>
      </c>
      <c r="B327" t="s">
        <v>497</v>
      </c>
      <c r="C327" t="s">
        <v>392</v>
      </c>
      <c r="D327" t="s">
        <v>423</v>
      </c>
      <c r="E327" t="s">
        <v>428</v>
      </c>
      <c r="F327" t="s">
        <v>35</v>
      </c>
      <c r="G327" t="s">
        <v>111</v>
      </c>
      <c r="I327">
        <v>1900.01</v>
      </c>
      <c r="J327" t="s">
        <v>929</v>
      </c>
      <c r="K327" t="s">
        <v>156</v>
      </c>
      <c r="M327">
        <v>1</v>
      </c>
      <c r="P327" t="str">
        <f>TEXT(Entregas[[#This Row],[dt_saida]],"MMMM")</f>
        <v>maio</v>
      </c>
      <c r="Q327" t="str">
        <f>TEXT(Entregas[[#This Row],[dt_saida]],"AAAA")</f>
        <v>2025</v>
      </c>
      <c r="R327" t="str">
        <f>IFERROR(LEFT(Entregas[[#This Row],[ds_rota]],FIND("-",Entregas[[#This Row],[ds_rota]])-1),Entregas[[#This Row],[ds_rota]])</f>
        <v>TRANSBORDO SANTA MA</v>
      </c>
      <c r="S327" s="1" t="str">
        <f>IFERROR(IF(FIND("TRANSBORDO",Entregas[[#This Row],[Rota_fmt]])=1,"Transbordo","Entregas"), "Entregas")</f>
        <v>Transbordo</v>
      </c>
    </row>
    <row r="328" spans="1:19" x14ac:dyDescent="0.25">
      <c r="A328">
        <v>13141253</v>
      </c>
      <c r="B328" t="s">
        <v>497</v>
      </c>
      <c r="C328" t="s">
        <v>392</v>
      </c>
      <c r="D328" t="s">
        <v>423</v>
      </c>
      <c r="E328" t="s">
        <v>428</v>
      </c>
      <c r="F328" t="s">
        <v>35</v>
      </c>
      <c r="G328" t="s">
        <v>111</v>
      </c>
      <c r="I328">
        <v>1900.01</v>
      </c>
      <c r="J328" t="s">
        <v>913</v>
      </c>
      <c r="K328" t="s">
        <v>156</v>
      </c>
      <c r="M328">
        <v>1</v>
      </c>
      <c r="P328" t="str">
        <f>TEXT(Entregas[[#This Row],[dt_saida]],"MMMM")</f>
        <v>junho</v>
      </c>
      <c r="Q328" t="str">
        <f>TEXT(Entregas[[#This Row],[dt_saida]],"AAAA")</f>
        <v>2025</v>
      </c>
      <c r="R328" t="str">
        <f>IFERROR(LEFT(Entregas[[#This Row],[ds_rota]],FIND("-",Entregas[[#This Row],[ds_rota]])-1),Entregas[[#This Row],[ds_rota]])</f>
        <v>TRANSBORDO SANTA MA</v>
      </c>
      <c r="S328" s="1" t="str">
        <f>IFERROR(IF(FIND("TRANSBORDO",Entregas[[#This Row],[Rota_fmt]])=1,"Transbordo","Entregas"), "Entregas")</f>
        <v>Transbordo</v>
      </c>
    </row>
    <row r="329" spans="1:19" x14ac:dyDescent="0.25">
      <c r="A329">
        <v>8415564</v>
      </c>
      <c r="B329" t="s">
        <v>497</v>
      </c>
      <c r="C329" t="s">
        <v>392</v>
      </c>
      <c r="D329" t="s">
        <v>423</v>
      </c>
      <c r="E329" t="s">
        <v>445</v>
      </c>
      <c r="F329" t="s">
        <v>35</v>
      </c>
      <c r="G329" t="s">
        <v>111</v>
      </c>
      <c r="I329">
        <v>1900.01</v>
      </c>
      <c r="J329" t="s">
        <v>503</v>
      </c>
      <c r="K329" t="s">
        <v>156</v>
      </c>
      <c r="M329">
        <v>1</v>
      </c>
      <c r="P329" t="str">
        <f>TEXT(Entregas[[#This Row],[dt_saida]],"MMMM")</f>
        <v>março</v>
      </c>
      <c r="Q329" t="str">
        <f>TEXT(Entregas[[#This Row],[dt_saida]],"AAAA")</f>
        <v>2025</v>
      </c>
      <c r="R329" t="str">
        <f>IFERROR(LEFT(Entregas[[#This Row],[ds_rota]],FIND("-",Entregas[[#This Row],[ds_rota]])-1),Entregas[[#This Row],[ds_rota]])</f>
        <v>TRANSBORDO SANTA MA</v>
      </c>
      <c r="S329" s="1" t="str">
        <f>IFERROR(IF(FIND("TRANSBORDO",Entregas[[#This Row],[Rota_fmt]])=1,"Transbordo","Entregas"), "Entregas")</f>
        <v>Transbordo</v>
      </c>
    </row>
    <row r="330" spans="1:19" x14ac:dyDescent="0.25">
      <c r="A330">
        <v>5300202</v>
      </c>
      <c r="B330" t="s">
        <v>497</v>
      </c>
      <c r="C330" t="s">
        <v>392</v>
      </c>
      <c r="D330" t="s">
        <v>423</v>
      </c>
      <c r="E330" t="s">
        <v>445</v>
      </c>
      <c r="F330" t="s">
        <v>35</v>
      </c>
      <c r="G330" t="s">
        <v>119</v>
      </c>
      <c r="I330">
        <v>1900.01</v>
      </c>
      <c r="J330" t="s">
        <v>232</v>
      </c>
      <c r="K330" t="s">
        <v>156</v>
      </c>
      <c r="M330">
        <v>1</v>
      </c>
      <c r="P330" t="str">
        <f>TEXT(Entregas[[#This Row],[dt_saida]],"MMMM")</f>
        <v>janeiro</v>
      </c>
      <c r="Q330" t="str">
        <f>TEXT(Entregas[[#This Row],[dt_saida]],"AAAA")</f>
        <v>2025</v>
      </c>
      <c r="R330" t="str">
        <f>IFERROR(LEFT(Entregas[[#This Row],[ds_rota]],FIND("-",Entregas[[#This Row],[ds_rota]])-1),Entregas[[#This Row],[ds_rota]])</f>
        <v>TRANSBORDO SANTA MA</v>
      </c>
      <c r="S330" s="1" t="str">
        <f>IFERROR(IF(FIND("TRANSBORDO",Entregas[[#This Row],[Rota_fmt]])=1,"Transbordo","Entregas"), "Entregas")</f>
        <v>Transbordo</v>
      </c>
    </row>
    <row r="331" spans="1:19" x14ac:dyDescent="0.25">
      <c r="A331">
        <v>11829944</v>
      </c>
      <c r="B331" t="s">
        <v>497</v>
      </c>
      <c r="C331" t="s">
        <v>392</v>
      </c>
      <c r="D331" t="s">
        <v>423</v>
      </c>
      <c r="E331" t="s">
        <v>428</v>
      </c>
      <c r="F331" t="s">
        <v>35</v>
      </c>
      <c r="G331" t="s">
        <v>111</v>
      </c>
      <c r="I331">
        <v>1900.01</v>
      </c>
      <c r="J331" t="s">
        <v>873</v>
      </c>
      <c r="K331" t="s">
        <v>156</v>
      </c>
      <c r="M331">
        <v>1</v>
      </c>
      <c r="P331" t="str">
        <f>TEXT(Entregas[[#This Row],[dt_saida]],"MMMM")</f>
        <v>junho</v>
      </c>
      <c r="Q331" t="str">
        <f>TEXT(Entregas[[#This Row],[dt_saida]],"AAAA")</f>
        <v>2025</v>
      </c>
      <c r="R331" t="str">
        <f>IFERROR(LEFT(Entregas[[#This Row],[ds_rota]],FIND("-",Entregas[[#This Row],[ds_rota]])-1),Entregas[[#This Row],[ds_rota]])</f>
        <v>TRANSBORDO SANTA MA</v>
      </c>
      <c r="S331" s="1" t="str">
        <f>IFERROR(IF(FIND("TRANSBORDO",Entregas[[#This Row],[Rota_fmt]])=1,"Transbordo","Entregas"), "Entregas")</f>
        <v>Transbordo</v>
      </c>
    </row>
    <row r="332" spans="1:19" x14ac:dyDescent="0.25">
      <c r="A332">
        <v>5470722</v>
      </c>
      <c r="B332" t="s">
        <v>497</v>
      </c>
      <c r="C332" t="s">
        <v>392</v>
      </c>
      <c r="D332" t="s">
        <v>423</v>
      </c>
      <c r="E332" t="s">
        <v>428</v>
      </c>
      <c r="F332" t="s">
        <v>35</v>
      </c>
      <c r="G332" t="s">
        <v>119</v>
      </c>
      <c r="I332">
        <v>1900.01</v>
      </c>
      <c r="J332" t="s">
        <v>228</v>
      </c>
      <c r="K332" t="s">
        <v>156</v>
      </c>
      <c r="M332">
        <v>1</v>
      </c>
      <c r="P332" t="str">
        <f>TEXT(Entregas[[#This Row],[dt_saida]],"MMMM")</f>
        <v>janeiro</v>
      </c>
      <c r="Q332" t="str">
        <f>TEXT(Entregas[[#This Row],[dt_saida]],"AAAA")</f>
        <v>2025</v>
      </c>
      <c r="R332" t="str">
        <f>IFERROR(LEFT(Entregas[[#This Row],[ds_rota]],FIND("-",Entregas[[#This Row],[ds_rota]])-1),Entregas[[#This Row],[ds_rota]])</f>
        <v>TRANSBORDO SANTA MA</v>
      </c>
      <c r="S332" s="1" t="str">
        <f>IFERROR(IF(FIND("TRANSBORDO",Entregas[[#This Row],[Rota_fmt]])=1,"Transbordo","Entregas"), "Entregas")</f>
        <v>Transbordo</v>
      </c>
    </row>
    <row r="333" spans="1:19" x14ac:dyDescent="0.25">
      <c r="A333">
        <v>12195420</v>
      </c>
      <c r="B333" t="s">
        <v>497</v>
      </c>
      <c r="C333" t="s">
        <v>392</v>
      </c>
      <c r="D333" t="s">
        <v>423</v>
      </c>
      <c r="E333" t="s">
        <v>428</v>
      </c>
      <c r="F333" t="s">
        <v>35</v>
      </c>
      <c r="G333" t="s">
        <v>111</v>
      </c>
      <c r="I333">
        <v>1900.01</v>
      </c>
      <c r="J333" t="s">
        <v>878</v>
      </c>
      <c r="K333" t="s">
        <v>156</v>
      </c>
      <c r="M333">
        <v>1</v>
      </c>
      <c r="P333" t="str">
        <f>TEXT(Entregas[[#This Row],[dt_saida]],"MMMM")</f>
        <v>junho</v>
      </c>
      <c r="Q333" t="str">
        <f>TEXT(Entregas[[#This Row],[dt_saida]],"AAAA")</f>
        <v>2025</v>
      </c>
      <c r="R333" t="str">
        <f>IFERROR(LEFT(Entregas[[#This Row],[ds_rota]],FIND("-",Entregas[[#This Row],[ds_rota]])-1),Entregas[[#This Row],[ds_rota]])</f>
        <v>TRANSBORDO SANTA MA</v>
      </c>
      <c r="S333" s="1" t="str">
        <f>IFERROR(IF(FIND("TRANSBORDO",Entregas[[#This Row],[Rota_fmt]])=1,"Transbordo","Entregas"), "Entregas")</f>
        <v>Transbordo</v>
      </c>
    </row>
    <row r="334" spans="1:19" x14ac:dyDescent="0.25">
      <c r="A334">
        <v>13086152</v>
      </c>
      <c r="B334" t="s">
        <v>497</v>
      </c>
      <c r="C334" t="s">
        <v>392</v>
      </c>
      <c r="D334" t="s">
        <v>423</v>
      </c>
      <c r="E334" t="s">
        <v>430</v>
      </c>
      <c r="F334" t="s">
        <v>35</v>
      </c>
      <c r="G334" t="s">
        <v>111</v>
      </c>
      <c r="I334">
        <v>1900.01</v>
      </c>
      <c r="J334" t="s">
        <v>823</v>
      </c>
      <c r="K334" t="s">
        <v>156</v>
      </c>
      <c r="M334">
        <v>1</v>
      </c>
      <c r="P334" t="str">
        <f>TEXT(Entregas[[#This Row],[dt_saida]],"MMMM")</f>
        <v>junho</v>
      </c>
      <c r="Q334" t="str">
        <f>TEXT(Entregas[[#This Row],[dt_saida]],"AAAA")</f>
        <v>2025</v>
      </c>
      <c r="R334" t="str">
        <f>IFERROR(LEFT(Entregas[[#This Row],[ds_rota]],FIND("-",Entregas[[#This Row],[ds_rota]])-1),Entregas[[#This Row],[ds_rota]])</f>
        <v>TRANSBORDO SANTA MA</v>
      </c>
      <c r="S334" s="1" t="str">
        <f>IFERROR(IF(FIND("TRANSBORDO",Entregas[[#This Row],[Rota_fmt]])=1,"Transbordo","Entregas"), "Entregas")</f>
        <v>Transbordo</v>
      </c>
    </row>
    <row r="335" spans="1:19" x14ac:dyDescent="0.25">
      <c r="A335">
        <v>12665496</v>
      </c>
      <c r="B335" t="s">
        <v>497</v>
      </c>
      <c r="C335" t="s">
        <v>392</v>
      </c>
      <c r="D335" t="s">
        <v>423</v>
      </c>
      <c r="E335" t="s">
        <v>428</v>
      </c>
      <c r="F335" t="s">
        <v>35</v>
      </c>
      <c r="G335" t="s">
        <v>111</v>
      </c>
      <c r="I335">
        <v>1900.01</v>
      </c>
      <c r="J335" t="s">
        <v>930</v>
      </c>
      <c r="K335" t="s">
        <v>156</v>
      </c>
      <c r="M335">
        <v>1</v>
      </c>
      <c r="P335" t="str">
        <f>TEXT(Entregas[[#This Row],[dt_saida]],"MMMM")</f>
        <v>junho</v>
      </c>
      <c r="Q335" t="str">
        <f>TEXT(Entregas[[#This Row],[dt_saida]],"AAAA")</f>
        <v>2025</v>
      </c>
      <c r="R335" t="str">
        <f>IFERROR(LEFT(Entregas[[#This Row],[ds_rota]],FIND("-",Entregas[[#This Row],[ds_rota]])-1),Entregas[[#This Row],[ds_rota]])</f>
        <v>TRANSBORDO SANTA MA</v>
      </c>
      <c r="S335" s="1" t="str">
        <f>IFERROR(IF(FIND("TRANSBORDO",Entregas[[#This Row],[Rota_fmt]])=1,"Transbordo","Entregas"), "Entregas")</f>
        <v>Transbordo</v>
      </c>
    </row>
    <row r="336" spans="1:19" x14ac:dyDescent="0.25">
      <c r="A336">
        <v>13086168</v>
      </c>
      <c r="B336" t="s">
        <v>497</v>
      </c>
      <c r="C336" t="s">
        <v>392</v>
      </c>
      <c r="D336" t="s">
        <v>423</v>
      </c>
      <c r="E336" t="s">
        <v>445</v>
      </c>
      <c r="F336" t="s">
        <v>35</v>
      </c>
      <c r="G336" t="s">
        <v>119</v>
      </c>
      <c r="I336">
        <v>1900.01</v>
      </c>
      <c r="J336" t="s">
        <v>823</v>
      </c>
      <c r="K336" t="s">
        <v>156</v>
      </c>
      <c r="M336">
        <v>1</v>
      </c>
      <c r="P336" t="str">
        <f>TEXT(Entregas[[#This Row],[dt_saida]],"MMMM")</f>
        <v>junho</v>
      </c>
      <c r="Q336" t="str">
        <f>TEXT(Entregas[[#This Row],[dt_saida]],"AAAA")</f>
        <v>2025</v>
      </c>
      <c r="R336" t="str">
        <f>IFERROR(LEFT(Entregas[[#This Row],[ds_rota]],FIND("-",Entregas[[#This Row],[ds_rota]])-1),Entregas[[#This Row],[ds_rota]])</f>
        <v>TRANSBORDO SANTA MA</v>
      </c>
      <c r="S336" s="1" t="str">
        <f>IFERROR(IF(FIND("TRANSBORDO",Entregas[[#This Row],[Rota_fmt]])=1,"Transbordo","Entregas"), "Entregas")</f>
        <v>Transbordo</v>
      </c>
    </row>
    <row r="337" spans="1:19" x14ac:dyDescent="0.25">
      <c r="A337">
        <v>4882544</v>
      </c>
      <c r="B337" t="s">
        <v>497</v>
      </c>
      <c r="C337" t="s">
        <v>392</v>
      </c>
      <c r="D337" t="s">
        <v>423</v>
      </c>
      <c r="E337" t="s">
        <v>445</v>
      </c>
      <c r="F337" t="s">
        <v>35</v>
      </c>
      <c r="G337" t="s">
        <v>119</v>
      </c>
      <c r="I337">
        <v>1900.01</v>
      </c>
      <c r="J337" t="s">
        <v>201</v>
      </c>
      <c r="K337" t="s">
        <v>156</v>
      </c>
      <c r="M337">
        <v>1</v>
      </c>
      <c r="P337" t="str">
        <f>TEXT(Entregas[[#This Row],[dt_saida]],"MMMM")</f>
        <v>janeiro</v>
      </c>
      <c r="Q337" t="str">
        <f>TEXT(Entregas[[#This Row],[dt_saida]],"AAAA")</f>
        <v>2025</v>
      </c>
      <c r="R337" t="str">
        <f>IFERROR(LEFT(Entregas[[#This Row],[ds_rota]],FIND("-",Entregas[[#This Row],[ds_rota]])-1),Entregas[[#This Row],[ds_rota]])</f>
        <v>TRANSBORDO SANTA MA</v>
      </c>
      <c r="S337" s="1" t="str">
        <f>IFERROR(IF(FIND("TRANSBORDO",Entregas[[#This Row],[Rota_fmt]])=1,"Transbordo","Entregas"), "Entregas")</f>
        <v>Transbordo</v>
      </c>
    </row>
    <row r="338" spans="1:19" x14ac:dyDescent="0.25">
      <c r="A338">
        <v>7002857</v>
      </c>
      <c r="B338" t="s">
        <v>497</v>
      </c>
      <c r="C338" t="s">
        <v>392</v>
      </c>
      <c r="D338" t="s">
        <v>423</v>
      </c>
      <c r="E338" t="s">
        <v>428</v>
      </c>
      <c r="F338" t="s">
        <v>35</v>
      </c>
      <c r="G338" t="s">
        <v>119</v>
      </c>
      <c r="I338">
        <v>1900.01</v>
      </c>
      <c r="J338" t="s">
        <v>269</v>
      </c>
      <c r="K338" t="s">
        <v>156</v>
      </c>
      <c r="M338">
        <v>1</v>
      </c>
      <c r="P338" t="str">
        <f>TEXT(Entregas[[#This Row],[dt_saida]],"MMMM")</f>
        <v>março</v>
      </c>
      <c r="Q338" t="str">
        <f>TEXT(Entregas[[#This Row],[dt_saida]],"AAAA")</f>
        <v>2025</v>
      </c>
      <c r="R338" t="str">
        <f>IFERROR(LEFT(Entregas[[#This Row],[ds_rota]],FIND("-",Entregas[[#This Row],[ds_rota]])-1),Entregas[[#This Row],[ds_rota]])</f>
        <v>TRANSBORDO SANTA MA</v>
      </c>
      <c r="S338" s="1" t="str">
        <f>IFERROR(IF(FIND("TRANSBORDO",Entregas[[#This Row],[Rota_fmt]])=1,"Transbordo","Entregas"), "Entregas")</f>
        <v>Transbordo</v>
      </c>
    </row>
    <row r="339" spans="1:19" x14ac:dyDescent="0.25">
      <c r="A339">
        <v>12554060</v>
      </c>
      <c r="B339" t="s">
        <v>497</v>
      </c>
      <c r="C339" t="s">
        <v>392</v>
      </c>
      <c r="D339" t="s">
        <v>423</v>
      </c>
      <c r="E339" t="s">
        <v>428</v>
      </c>
      <c r="F339" t="s">
        <v>35</v>
      </c>
      <c r="G339" t="s">
        <v>111</v>
      </c>
      <c r="I339">
        <v>1900.01</v>
      </c>
      <c r="J339" t="s">
        <v>804</v>
      </c>
      <c r="K339" t="s">
        <v>156</v>
      </c>
      <c r="M339">
        <v>1</v>
      </c>
      <c r="P339" t="str">
        <f>TEXT(Entregas[[#This Row],[dt_saida]],"MMMM")</f>
        <v>junho</v>
      </c>
      <c r="Q339" t="str">
        <f>TEXT(Entregas[[#This Row],[dt_saida]],"AAAA")</f>
        <v>2025</v>
      </c>
      <c r="R339" t="str">
        <f>IFERROR(LEFT(Entregas[[#This Row],[ds_rota]],FIND("-",Entregas[[#This Row],[ds_rota]])-1),Entregas[[#This Row],[ds_rota]])</f>
        <v>TRANSBORDO SANTA MA</v>
      </c>
      <c r="S339" s="1" t="str">
        <f>IFERROR(IF(FIND("TRANSBORDO",Entregas[[#This Row],[Rota_fmt]])=1,"Transbordo","Entregas"), "Entregas")</f>
        <v>Transbordo</v>
      </c>
    </row>
    <row r="340" spans="1:19" x14ac:dyDescent="0.25">
      <c r="A340">
        <v>7040985</v>
      </c>
      <c r="B340" t="s">
        <v>398</v>
      </c>
      <c r="C340" t="s">
        <v>392</v>
      </c>
      <c r="D340" t="s">
        <v>423</v>
      </c>
      <c r="E340" t="s">
        <v>428</v>
      </c>
      <c r="F340" t="s">
        <v>35</v>
      </c>
      <c r="G340" t="s">
        <v>111</v>
      </c>
      <c r="I340">
        <v>2071.17</v>
      </c>
      <c r="J340" t="s">
        <v>268</v>
      </c>
      <c r="K340" t="s">
        <v>156</v>
      </c>
      <c r="L340" t="s">
        <v>399</v>
      </c>
      <c r="M340">
        <v>1</v>
      </c>
      <c r="N340">
        <v>112332.02</v>
      </c>
      <c r="P340" t="str">
        <f>TEXT(Entregas[[#This Row],[dt_saida]],"MMMM")</f>
        <v>março</v>
      </c>
      <c r="Q340" t="str">
        <f>TEXT(Entregas[[#This Row],[dt_saida]],"AAAA")</f>
        <v>2025</v>
      </c>
      <c r="R340" t="str">
        <f>IFERROR(LEFT(Entregas[[#This Row],[ds_rota]],FIND("-",Entregas[[#This Row],[ds_rota]])-1),Entregas[[#This Row],[ds_rota]])</f>
        <v>SANTA ROSA</v>
      </c>
      <c r="S340" s="1" t="str">
        <f>IFERROR(IF(FIND("TRANSBORDO",Entregas[[#This Row],[Rota_fmt]])=1,"Transbordo","Entregas"), "Entregas")</f>
        <v>Entregas</v>
      </c>
    </row>
    <row r="341" spans="1:19" x14ac:dyDescent="0.25">
      <c r="A341">
        <v>11881224</v>
      </c>
      <c r="B341" t="s">
        <v>429</v>
      </c>
      <c r="C341" t="s">
        <v>392</v>
      </c>
      <c r="D341" t="s">
        <v>423</v>
      </c>
      <c r="E341" t="s">
        <v>428</v>
      </c>
      <c r="F341" t="s">
        <v>35</v>
      </c>
      <c r="G341" t="s">
        <v>111</v>
      </c>
      <c r="I341">
        <v>2088.4499999999998</v>
      </c>
      <c r="J341" t="s">
        <v>829</v>
      </c>
      <c r="K341" t="s">
        <v>156</v>
      </c>
      <c r="M341">
        <v>1</v>
      </c>
      <c r="P341" t="str">
        <f>TEXT(Entregas[[#This Row],[dt_saida]],"MMMM")</f>
        <v>junho</v>
      </c>
      <c r="Q341" t="str">
        <f>TEXT(Entregas[[#This Row],[dt_saida]],"AAAA")</f>
        <v>2025</v>
      </c>
      <c r="R341" t="str">
        <f>IFERROR(LEFT(Entregas[[#This Row],[ds_rota]],FIND("-",Entregas[[#This Row],[ds_rota]])-1),Entregas[[#This Row],[ds_rota]])</f>
        <v>TRANSBORDO PELOTAS</v>
      </c>
      <c r="S341" s="1" t="str">
        <f>IFERROR(IF(FIND("TRANSBORDO",Entregas[[#This Row],[Rota_fmt]])=1,"Transbordo","Entregas"), "Entregas")</f>
        <v>Transbordo</v>
      </c>
    </row>
    <row r="342" spans="1:19" x14ac:dyDescent="0.25">
      <c r="A342">
        <v>5518908</v>
      </c>
      <c r="B342" t="s">
        <v>429</v>
      </c>
      <c r="C342" t="s">
        <v>392</v>
      </c>
      <c r="D342" t="s">
        <v>423</v>
      </c>
      <c r="E342" t="s">
        <v>428</v>
      </c>
      <c r="F342" t="s">
        <v>35</v>
      </c>
      <c r="G342" t="s">
        <v>111</v>
      </c>
      <c r="I342">
        <v>2088.4499999999998</v>
      </c>
      <c r="J342" t="s">
        <v>208</v>
      </c>
      <c r="K342" t="s">
        <v>156</v>
      </c>
      <c r="M342">
        <v>1</v>
      </c>
      <c r="P342" t="str">
        <f>TEXT(Entregas[[#This Row],[dt_saida]],"MMMM")</f>
        <v>janeiro</v>
      </c>
      <c r="Q342" t="str">
        <f>TEXT(Entregas[[#This Row],[dt_saida]],"AAAA")</f>
        <v>2025</v>
      </c>
      <c r="R342" t="str">
        <f>IFERROR(LEFT(Entregas[[#This Row],[ds_rota]],FIND("-",Entregas[[#This Row],[ds_rota]])-1),Entregas[[#This Row],[ds_rota]])</f>
        <v>TRANSBORDO PELOTAS</v>
      </c>
      <c r="S342" s="1" t="str">
        <f>IFERROR(IF(FIND("TRANSBORDO",Entregas[[#This Row],[Rota_fmt]])=1,"Transbordo","Entregas"), "Entregas")</f>
        <v>Transbordo</v>
      </c>
    </row>
    <row r="343" spans="1:19" x14ac:dyDescent="0.25">
      <c r="A343">
        <v>12979371</v>
      </c>
      <c r="B343" t="s">
        <v>429</v>
      </c>
      <c r="C343" t="s">
        <v>392</v>
      </c>
      <c r="D343" t="s">
        <v>423</v>
      </c>
      <c r="E343" t="s">
        <v>445</v>
      </c>
      <c r="F343" t="s">
        <v>35</v>
      </c>
      <c r="G343" t="s">
        <v>119</v>
      </c>
      <c r="I343">
        <v>2088.4499999999998</v>
      </c>
      <c r="J343" t="s">
        <v>910</v>
      </c>
      <c r="K343" t="s">
        <v>156</v>
      </c>
      <c r="M343">
        <v>1</v>
      </c>
      <c r="P343" t="str">
        <f>TEXT(Entregas[[#This Row],[dt_saida]],"MMMM")</f>
        <v>junho</v>
      </c>
      <c r="Q343" t="str">
        <f>TEXT(Entregas[[#This Row],[dt_saida]],"AAAA")</f>
        <v>2025</v>
      </c>
      <c r="R343" t="str">
        <f>IFERROR(LEFT(Entregas[[#This Row],[ds_rota]],FIND("-",Entregas[[#This Row],[ds_rota]])-1),Entregas[[#This Row],[ds_rota]])</f>
        <v>TRANSBORDO PELOTAS</v>
      </c>
      <c r="S343" s="1" t="str">
        <f>IFERROR(IF(FIND("TRANSBORDO",Entregas[[#This Row],[Rota_fmt]])=1,"Transbordo","Entregas"), "Entregas")</f>
        <v>Transbordo</v>
      </c>
    </row>
    <row r="344" spans="1:19" x14ac:dyDescent="0.25">
      <c r="A344">
        <v>12350086</v>
      </c>
      <c r="B344" t="s">
        <v>429</v>
      </c>
      <c r="C344" t="s">
        <v>392</v>
      </c>
      <c r="D344" t="s">
        <v>423</v>
      </c>
      <c r="E344" t="s">
        <v>428</v>
      </c>
      <c r="F344" t="s">
        <v>35</v>
      </c>
      <c r="G344" t="s">
        <v>111</v>
      </c>
      <c r="I344">
        <v>2088.4499999999998</v>
      </c>
      <c r="J344" t="s">
        <v>922</v>
      </c>
      <c r="K344" t="s">
        <v>156</v>
      </c>
      <c r="M344">
        <v>1</v>
      </c>
      <c r="P344" t="str">
        <f>TEXT(Entregas[[#This Row],[dt_saida]],"MMMM")</f>
        <v>junho</v>
      </c>
      <c r="Q344" t="str">
        <f>TEXT(Entregas[[#This Row],[dt_saida]],"AAAA")</f>
        <v>2025</v>
      </c>
      <c r="R344" t="str">
        <f>IFERROR(LEFT(Entregas[[#This Row],[ds_rota]],FIND("-",Entregas[[#This Row],[ds_rota]])-1),Entregas[[#This Row],[ds_rota]])</f>
        <v>TRANSBORDO PELOTAS</v>
      </c>
      <c r="S344" s="1" t="str">
        <f>IFERROR(IF(FIND("TRANSBORDO",Entregas[[#This Row],[Rota_fmt]])=1,"Transbordo","Entregas"), "Entregas")</f>
        <v>Transbordo</v>
      </c>
    </row>
    <row r="345" spans="1:19" x14ac:dyDescent="0.25">
      <c r="A345">
        <v>12623401</v>
      </c>
      <c r="B345" t="s">
        <v>429</v>
      </c>
      <c r="C345" t="s">
        <v>392</v>
      </c>
      <c r="D345" t="s">
        <v>423</v>
      </c>
      <c r="E345" t="s">
        <v>428</v>
      </c>
      <c r="F345" t="s">
        <v>35</v>
      </c>
      <c r="G345" t="s">
        <v>111</v>
      </c>
      <c r="I345">
        <v>2088.4499999999998</v>
      </c>
      <c r="J345" t="s">
        <v>795</v>
      </c>
      <c r="K345" t="s">
        <v>156</v>
      </c>
      <c r="M345">
        <v>1</v>
      </c>
      <c r="P345" t="str">
        <f>TEXT(Entregas[[#This Row],[dt_saida]],"MMMM")</f>
        <v>junho</v>
      </c>
      <c r="Q345" t="str">
        <f>TEXT(Entregas[[#This Row],[dt_saida]],"AAAA")</f>
        <v>2025</v>
      </c>
      <c r="R345" t="str">
        <f>IFERROR(LEFT(Entregas[[#This Row],[ds_rota]],FIND("-",Entregas[[#This Row],[ds_rota]])-1),Entregas[[#This Row],[ds_rota]])</f>
        <v>TRANSBORDO PELOTAS</v>
      </c>
      <c r="S345" s="1" t="str">
        <f>IFERROR(IF(FIND("TRANSBORDO",Entregas[[#This Row],[Rota_fmt]])=1,"Transbordo","Entregas"), "Entregas")</f>
        <v>Transbordo</v>
      </c>
    </row>
    <row r="346" spans="1:19" x14ac:dyDescent="0.25">
      <c r="A346">
        <v>12250435</v>
      </c>
      <c r="B346" t="s">
        <v>429</v>
      </c>
      <c r="C346" t="s">
        <v>392</v>
      </c>
      <c r="D346" t="s">
        <v>423</v>
      </c>
      <c r="E346" t="s">
        <v>445</v>
      </c>
      <c r="F346" t="s">
        <v>35</v>
      </c>
      <c r="G346" t="s">
        <v>119</v>
      </c>
      <c r="I346">
        <v>2088.4499999999998</v>
      </c>
      <c r="J346" t="s">
        <v>920</v>
      </c>
      <c r="K346" t="s">
        <v>156</v>
      </c>
      <c r="M346">
        <v>1</v>
      </c>
      <c r="P346" t="str">
        <f>TEXT(Entregas[[#This Row],[dt_saida]],"MMMM")</f>
        <v>junho</v>
      </c>
      <c r="Q346" t="str">
        <f>TEXT(Entregas[[#This Row],[dt_saida]],"AAAA")</f>
        <v>2025</v>
      </c>
      <c r="R346" t="str">
        <f>IFERROR(LEFT(Entregas[[#This Row],[ds_rota]],FIND("-",Entregas[[#This Row],[ds_rota]])-1),Entregas[[#This Row],[ds_rota]])</f>
        <v>TRANSBORDO PELOTAS</v>
      </c>
      <c r="S346" s="1" t="str">
        <f>IFERROR(IF(FIND("TRANSBORDO",Entregas[[#This Row],[Rota_fmt]])=1,"Transbordo","Entregas"), "Entregas")</f>
        <v>Transbordo</v>
      </c>
    </row>
    <row r="347" spans="1:19" x14ac:dyDescent="0.25">
      <c r="A347">
        <v>11988839</v>
      </c>
      <c r="B347" t="s">
        <v>429</v>
      </c>
      <c r="C347" t="s">
        <v>392</v>
      </c>
      <c r="D347" t="s">
        <v>423</v>
      </c>
      <c r="E347" t="s">
        <v>445</v>
      </c>
      <c r="F347" t="s">
        <v>35</v>
      </c>
      <c r="G347" t="s">
        <v>119</v>
      </c>
      <c r="I347">
        <v>2088.4499999999998</v>
      </c>
      <c r="J347" t="s">
        <v>826</v>
      </c>
      <c r="K347" t="s">
        <v>156</v>
      </c>
      <c r="M347">
        <v>1</v>
      </c>
      <c r="P347" t="str">
        <f>TEXT(Entregas[[#This Row],[dt_saida]],"MMMM")</f>
        <v>junho</v>
      </c>
      <c r="Q347" t="str">
        <f>TEXT(Entregas[[#This Row],[dt_saida]],"AAAA")</f>
        <v>2025</v>
      </c>
      <c r="R347" t="str">
        <f>IFERROR(LEFT(Entregas[[#This Row],[ds_rota]],FIND("-",Entregas[[#This Row],[ds_rota]])-1),Entregas[[#This Row],[ds_rota]])</f>
        <v>TRANSBORDO PELOTAS</v>
      </c>
      <c r="S347" s="1" t="str">
        <f>IFERROR(IF(FIND("TRANSBORDO",Entregas[[#This Row],[Rota_fmt]])=1,"Transbordo","Entregas"), "Entregas")</f>
        <v>Transbordo</v>
      </c>
    </row>
    <row r="348" spans="1:19" x14ac:dyDescent="0.25">
      <c r="A348">
        <v>8318241</v>
      </c>
      <c r="B348" t="s">
        <v>429</v>
      </c>
      <c r="C348" t="s">
        <v>392</v>
      </c>
      <c r="D348" t="s">
        <v>423</v>
      </c>
      <c r="E348" t="s">
        <v>430</v>
      </c>
      <c r="F348" t="s">
        <v>35</v>
      </c>
      <c r="G348" t="s">
        <v>111</v>
      </c>
      <c r="I348">
        <v>2088.4499999999998</v>
      </c>
      <c r="J348" t="s">
        <v>291</v>
      </c>
      <c r="K348" t="s">
        <v>156</v>
      </c>
      <c r="M348">
        <v>1</v>
      </c>
      <c r="P348" t="str">
        <f>TEXT(Entregas[[#This Row],[dt_saida]],"MMMM")</f>
        <v>março</v>
      </c>
      <c r="Q348" t="str">
        <f>TEXT(Entregas[[#This Row],[dt_saida]],"AAAA")</f>
        <v>2025</v>
      </c>
      <c r="R348" t="str">
        <f>IFERROR(LEFT(Entregas[[#This Row],[ds_rota]],FIND("-",Entregas[[#This Row],[ds_rota]])-1),Entregas[[#This Row],[ds_rota]])</f>
        <v>TRANSBORDO PELOTAS</v>
      </c>
      <c r="S348" s="1" t="str">
        <f>IFERROR(IF(FIND("TRANSBORDO",Entregas[[#This Row],[Rota_fmt]])=1,"Transbordo","Entregas"), "Entregas")</f>
        <v>Transbordo</v>
      </c>
    </row>
    <row r="349" spans="1:19" x14ac:dyDescent="0.25">
      <c r="A349">
        <v>5345637</v>
      </c>
      <c r="B349" t="s">
        <v>429</v>
      </c>
      <c r="C349" t="s">
        <v>392</v>
      </c>
      <c r="D349" t="s">
        <v>423</v>
      </c>
      <c r="E349" t="s">
        <v>445</v>
      </c>
      <c r="F349" t="s">
        <v>35</v>
      </c>
      <c r="G349" t="s">
        <v>119</v>
      </c>
      <c r="I349">
        <v>2088.4499999999998</v>
      </c>
      <c r="J349" t="s">
        <v>229</v>
      </c>
      <c r="K349" t="s">
        <v>156</v>
      </c>
      <c r="M349">
        <v>1</v>
      </c>
      <c r="P349" t="str">
        <f>TEXT(Entregas[[#This Row],[dt_saida]],"MMMM")</f>
        <v>janeiro</v>
      </c>
      <c r="Q349" t="str">
        <f>TEXT(Entregas[[#This Row],[dt_saida]],"AAAA")</f>
        <v>2025</v>
      </c>
      <c r="R349" t="str">
        <f>IFERROR(LEFT(Entregas[[#This Row],[ds_rota]],FIND("-",Entregas[[#This Row],[ds_rota]])-1),Entregas[[#This Row],[ds_rota]])</f>
        <v>TRANSBORDO PELOTAS</v>
      </c>
      <c r="S349" s="1" t="str">
        <f>IFERROR(IF(FIND("TRANSBORDO",Entregas[[#This Row],[Rota_fmt]])=1,"Transbordo","Entregas"), "Entregas")</f>
        <v>Transbordo</v>
      </c>
    </row>
    <row r="350" spans="1:19" x14ac:dyDescent="0.25">
      <c r="A350">
        <v>12665489</v>
      </c>
      <c r="B350" t="s">
        <v>429</v>
      </c>
      <c r="C350" t="s">
        <v>392</v>
      </c>
      <c r="D350" t="s">
        <v>423</v>
      </c>
      <c r="E350" t="s">
        <v>445</v>
      </c>
      <c r="F350" t="s">
        <v>35</v>
      </c>
      <c r="G350" t="s">
        <v>119</v>
      </c>
      <c r="I350">
        <v>2088.4499999999998</v>
      </c>
      <c r="J350" t="s">
        <v>820</v>
      </c>
      <c r="K350" t="s">
        <v>156</v>
      </c>
      <c r="M350">
        <v>1</v>
      </c>
      <c r="P350" t="str">
        <f>TEXT(Entregas[[#This Row],[dt_saida]],"MMMM")</f>
        <v>junho</v>
      </c>
      <c r="Q350" t="str">
        <f>TEXT(Entregas[[#This Row],[dt_saida]],"AAAA")</f>
        <v>2025</v>
      </c>
      <c r="R350" t="str">
        <f>IFERROR(LEFT(Entregas[[#This Row],[ds_rota]],FIND("-",Entregas[[#This Row],[ds_rota]])-1),Entregas[[#This Row],[ds_rota]])</f>
        <v>TRANSBORDO PELOTAS</v>
      </c>
      <c r="S350" s="1" t="str">
        <f>IFERROR(IF(FIND("TRANSBORDO",Entregas[[#This Row],[Rota_fmt]])=1,"Transbordo","Entregas"), "Entregas")</f>
        <v>Transbordo</v>
      </c>
    </row>
    <row r="351" spans="1:19" x14ac:dyDescent="0.25">
      <c r="A351">
        <v>6892080</v>
      </c>
      <c r="B351" t="s">
        <v>429</v>
      </c>
      <c r="C351" t="s">
        <v>392</v>
      </c>
      <c r="D351" t="s">
        <v>423</v>
      </c>
      <c r="E351" t="s">
        <v>430</v>
      </c>
      <c r="F351" t="s">
        <v>88</v>
      </c>
      <c r="G351" t="s">
        <v>89</v>
      </c>
      <c r="I351">
        <v>2227.0300000000002</v>
      </c>
      <c r="J351" t="s">
        <v>274</v>
      </c>
      <c r="K351" t="s">
        <v>156</v>
      </c>
      <c r="M351">
        <v>1</v>
      </c>
      <c r="P351" t="str">
        <f>TEXT(Entregas[[#This Row],[dt_saida]],"MMMM")</f>
        <v>fevereiro</v>
      </c>
      <c r="Q351" t="str">
        <f>TEXT(Entregas[[#This Row],[dt_saida]],"AAAA")</f>
        <v>2025</v>
      </c>
      <c r="R351" t="str">
        <f>IFERROR(LEFT(Entregas[[#This Row],[ds_rota]],FIND("-",Entregas[[#This Row],[ds_rota]])-1),Entregas[[#This Row],[ds_rota]])</f>
        <v>TRANSBORDO PELOTAS</v>
      </c>
      <c r="S351" s="1" t="str">
        <f>IFERROR(IF(FIND("TRANSBORDO",Entregas[[#This Row],[Rota_fmt]])=1,"Transbordo","Entregas"), "Entregas")</f>
        <v>Transbordo</v>
      </c>
    </row>
    <row r="352" spans="1:19" x14ac:dyDescent="0.25">
      <c r="A352">
        <v>5857383</v>
      </c>
      <c r="B352" t="s">
        <v>429</v>
      </c>
      <c r="C352" t="s">
        <v>392</v>
      </c>
      <c r="D352" t="s">
        <v>423</v>
      </c>
      <c r="E352" t="s">
        <v>430</v>
      </c>
      <c r="F352" t="s">
        <v>88</v>
      </c>
      <c r="G352" t="s">
        <v>89</v>
      </c>
      <c r="I352">
        <v>2227.0300000000002</v>
      </c>
      <c r="J352" t="s">
        <v>209</v>
      </c>
      <c r="K352" t="s">
        <v>156</v>
      </c>
      <c r="M352">
        <v>1</v>
      </c>
      <c r="P352" t="str">
        <f>TEXT(Entregas[[#This Row],[dt_saida]],"MMMM")</f>
        <v>fevereiro</v>
      </c>
      <c r="Q352" t="str">
        <f>TEXT(Entregas[[#This Row],[dt_saida]],"AAAA")</f>
        <v>2025</v>
      </c>
      <c r="R352" t="str">
        <f>IFERROR(LEFT(Entregas[[#This Row],[ds_rota]],FIND("-",Entregas[[#This Row],[ds_rota]])-1),Entregas[[#This Row],[ds_rota]])</f>
        <v>TRANSBORDO PELOTAS</v>
      </c>
      <c r="S352" s="1" t="str">
        <f>IFERROR(IF(FIND("TRANSBORDO",Entregas[[#This Row],[Rota_fmt]])=1,"Transbordo","Entregas"), "Entregas")</f>
        <v>Transbordo</v>
      </c>
    </row>
    <row r="353" spans="1:19" x14ac:dyDescent="0.25">
      <c r="A353">
        <v>4993745</v>
      </c>
      <c r="B353" t="s">
        <v>429</v>
      </c>
      <c r="C353" t="s">
        <v>392</v>
      </c>
      <c r="D353" t="s">
        <v>423</v>
      </c>
      <c r="E353" t="s">
        <v>428</v>
      </c>
      <c r="F353" t="s">
        <v>88</v>
      </c>
      <c r="G353" t="s">
        <v>89</v>
      </c>
      <c r="H353" t="s">
        <v>471</v>
      </c>
      <c r="I353">
        <v>2227.0300000000002</v>
      </c>
      <c r="J353" t="s">
        <v>214</v>
      </c>
      <c r="K353" t="s">
        <v>156</v>
      </c>
      <c r="M353">
        <v>1</v>
      </c>
      <c r="P353" t="str">
        <f>TEXT(Entregas[[#This Row],[dt_saida]],"MMMM")</f>
        <v>janeiro</v>
      </c>
      <c r="Q353" t="str">
        <f>TEXT(Entregas[[#This Row],[dt_saida]],"AAAA")</f>
        <v>2025</v>
      </c>
      <c r="R353" t="str">
        <f>IFERROR(LEFT(Entregas[[#This Row],[ds_rota]],FIND("-",Entregas[[#This Row],[ds_rota]])-1),Entregas[[#This Row],[ds_rota]])</f>
        <v>TRANSBORDO PELOTAS</v>
      </c>
      <c r="S353" s="1" t="str">
        <f>IFERROR(IF(FIND("TRANSBORDO",Entregas[[#This Row],[Rota_fmt]])=1,"Transbordo","Entregas"), "Entregas")</f>
        <v>Transbordo</v>
      </c>
    </row>
    <row r="354" spans="1:19" x14ac:dyDescent="0.25">
      <c r="A354">
        <v>7252878</v>
      </c>
      <c r="B354" t="s">
        <v>429</v>
      </c>
      <c r="C354" t="s">
        <v>392</v>
      </c>
      <c r="D354" t="s">
        <v>423</v>
      </c>
      <c r="E354" t="s">
        <v>430</v>
      </c>
      <c r="F354" t="s">
        <v>88</v>
      </c>
      <c r="G354" t="s">
        <v>89</v>
      </c>
      <c r="I354">
        <v>2227.0300000000002</v>
      </c>
      <c r="J354" t="s">
        <v>270</v>
      </c>
      <c r="K354" t="s">
        <v>156</v>
      </c>
      <c r="M354">
        <v>1</v>
      </c>
      <c r="P354" t="str">
        <f>TEXT(Entregas[[#This Row],[dt_saida]],"MMMM")</f>
        <v>março</v>
      </c>
      <c r="Q354" t="str">
        <f>TEXT(Entregas[[#This Row],[dt_saida]],"AAAA")</f>
        <v>2025</v>
      </c>
      <c r="R354" t="str">
        <f>IFERROR(LEFT(Entregas[[#This Row],[ds_rota]],FIND("-",Entregas[[#This Row],[ds_rota]])-1),Entregas[[#This Row],[ds_rota]])</f>
        <v>TRANSBORDO PELOTAS</v>
      </c>
      <c r="S354" s="1" t="str">
        <f>IFERROR(IF(FIND("TRANSBORDO",Entregas[[#This Row],[Rota_fmt]])=1,"Transbordo","Entregas"), "Entregas")</f>
        <v>Transbordo</v>
      </c>
    </row>
    <row r="355" spans="1:19" x14ac:dyDescent="0.25">
      <c r="A355">
        <v>5608781</v>
      </c>
      <c r="B355" t="s">
        <v>504</v>
      </c>
      <c r="C355" t="s">
        <v>392</v>
      </c>
      <c r="D355" t="s">
        <v>423</v>
      </c>
      <c r="E355" t="s">
        <v>445</v>
      </c>
      <c r="F355" t="s">
        <v>35</v>
      </c>
      <c r="G355" t="s">
        <v>119</v>
      </c>
      <c r="H355" t="s">
        <v>505</v>
      </c>
      <c r="I355">
        <v>2493.19</v>
      </c>
      <c r="J355" t="s">
        <v>203</v>
      </c>
      <c r="K355" t="s">
        <v>156</v>
      </c>
      <c r="L355" t="s">
        <v>396</v>
      </c>
      <c r="M355">
        <v>1</v>
      </c>
      <c r="N355">
        <v>242882.99</v>
      </c>
      <c r="P355" t="str">
        <f>TEXT(Entregas[[#This Row],[dt_saida]],"MMMM")</f>
        <v>fevereiro</v>
      </c>
      <c r="Q355" t="str">
        <f>TEXT(Entregas[[#This Row],[dt_saida]],"AAAA")</f>
        <v>2025</v>
      </c>
      <c r="R355" t="str">
        <f>IFERROR(LEFT(Entregas[[#This Row],[ds_rota]],FIND("-",Entregas[[#This Row],[ds_rota]])-1),Entregas[[#This Row],[ds_rota]])</f>
        <v>REDES URUGUAIANA</v>
      </c>
      <c r="S355" s="1" t="str">
        <f>IFERROR(IF(FIND("TRANSBORDO",Entregas[[#This Row],[Rota_fmt]])=1,"Transbordo","Entregas"), "Entregas")</f>
        <v>Entregas</v>
      </c>
    </row>
    <row r="356" spans="1:19" x14ac:dyDescent="0.25">
      <c r="A356">
        <v>6550452</v>
      </c>
      <c r="B356" t="s">
        <v>429</v>
      </c>
      <c r="C356" t="s">
        <v>392</v>
      </c>
      <c r="D356" t="s">
        <v>423</v>
      </c>
      <c r="E356" t="s">
        <v>428</v>
      </c>
      <c r="F356" t="s">
        <v>35</v>
      </c>
      <c r="G356" t="s">
        <v>111</v>
      </c>
      <c r="I356">
        <v>2598.1999999999998</v>
      </c>
      <c r="J356" t="s">
        <v>255</v>
      </c>
      <c r="K356" t="s">
        <v>156</v>
      </c>
      <c r="M356">
        <v>1</v>
      </c>
      <c r="P356" t="str">
        <f>TEXT(Entregas[[#This Row],[dt_saida]],"MMMM")</f>
        <v>fevereiro</v>
      </c>
      <c r="Q356" t="str">
        <f>TEXT(Entregas[[#This Row],[dt_saida]],"AAAA")</f>
        <v>2025</v>
      </c>
      <c r="R356" t="str">
        <f>IFERROR(LEFT(Entregas[[#This Row],[ds_rota]],FIND("-",Entregas[[#This Row],[ds_rota]])-1),Entregas[[#This Row],[ds_rota]])</f>
        <v>TRANSBORDO PELOTAS</v>
      </c>
      <c r="S356" s="1" t="str">
        <f>IFERROR(IF(FIND("TRANSBORDO",Entregas[[#This Row],[Rota_fmt]])=1,"Transbordo","Entregas"), "Entregas")</f>
        <v>Transbordo</v>
      </c>
    </row>
    <row r="357" spans="1:19" x14ac:dyDescent="0.25">
      <c r="A357">
        <v>8540349</v>
      </c>
      <c r="B357" t="s">
        <v>429</v>
      </c>
      <c r="C357" t="s">
        <v>392</v>
      </c>
      <c r="D357" t="s">
        <v>423</v>
      </c>
      <c r="E357" t="s">
        <v>445</v>
      </c>
      <c r="F357" t="s">
        <v>35</v>
      </c>
      <c r="G357" t="s">
        <v>119</v>
      </c>
      <c r="I357">
        <v>2598.1999999999998</v>
      </c>
      <c r="J357" t="s">
        <v>277</v>
      </c>
      <c r="K357" t="s">
        <v>156</v>
      </c>
      <c r="M357">
        <v>1</v>
      </c>
      <c r="P357" t="str">
        <f>TEXT(Entregas[[#This Row],[dt_saida]],"MMMM")</f>
        <v>março</v>
      </c>
      <c r="Q357" t="str">
        <f>TEXT(Entregas[[#This Row],[dt_saida]],"AAAA")</f>
        <v>2025</v>
      </c>
      <c r="R357" t="str">
        <f>IFERROR(LEFT(Entregas[[#This Row],[ds_rota]],FIND("-",Entregas[[#This Row],[ds_rota]])-1),Entregas[[#This Row],[ds_rota]])</f>
        <v>TRANSBORDO PELOTAS</v>
      </c>
      <c r="S357" s="1" t="str">
        <f>IFERROR(IF(FIND("TRANSBORDO",Entregas[[#This Row],[Rota_fmt]])=1,"Transbordo","Entregas"), "Entregas")</f>
        <v>Transbordo</v>
      </c>
    </row>
    <row r="358" spans="1:19" x14ac:dyDescent="0.25">
      <c r="A358">
        <v>4917179</v>
      </c>
      <c r="B358" t="s">
        <v>429</v>
      </c>
      <c r="C358" t="s">
        <v>392</v>
      </c>
      <c r="D358" t="s">
        <v>423</v>
      </c>
      <c r="E358" t="s">
        <v>430</v>
      </c>
      <c r="F358" t="s">
        <v>88</v>
      </c>
      <c r="G358" t="s">
        <v>89</v>
      </c>
      <c r="I358">
        <v>2914.28</v>
      </c>
      <c r="J358" t="s">
        <v>167</v>
      </c>
      <c r="K358" t="s">
        <v>156</v>
      </c>
      <c r="M358">
        <v>1</v>
      </c>
      <c r="P358" t="str">
        <f>TEXT(Entregas[[#This Row],[dt_saida]],"MMMM")</f>
        <v>janeiro</v>
      </c>
      <c r="Q358" t="str">
        <f>TEXT(Entregas[[#This Row],[dt_saida]],"AAAA")</f>
        <v>2025</v>
      </c>
      <c r="R358" t="str">
        <f>IFERROR(LEFT(Entregas[[#This Row],[ds_rota]],FIND("-",Entregas[[#This Row],[ds_rota]])-1),Entregas[[#This Row],[ds_rota]])</f>
        <v>TRANSBORDO PELOTAS</v>
      </c>
      <c r="S358" s="1" t="str">
        <f>IFERROR(IF(FIND("TRANSBORDO",Entregas[[#This Row],[Rota_fmt]])=1,"Transbordo","Entregas"), "Entregas")</f>
        <v>Transbordo</v>
      </c>
    </row>
    <row r="359" spans="1:19" x14ac:dyDescent="0.25">
      <c r="A359">
        <v>4993648</v>
      </c>
      <c r="B359" t="s">
        <v>497</v>
      </c>
      <c r="C359" t="s">
        <v>392</v>
      </c>
      <c r="D359" t="s">
        <v>423</v>
      </c>
      <c r="E359" t="s">
        <v>445</v>
      </c>
      <c r="F359" t="s">
        <v>35</v>
      </c>
      <c r="G359" t="s">
        <v>119</v>
      </c>
      <c r="H359" t="s">
        <v>471</v>
      </c>
      <c r="I359">
        <v>3557</v>
      </c>
      <c r="J359" t="s">
        <v>214</v>
      </c>
      <c r="K359" t="s">
        <v>156</v>
      </c>
      <c r="M359">
        <v>1</v>
      </c>
      <c r="P359" t="str">
        <f>TEXT(Entregas[[#This Row],[dt_saida]],"MMMM")</f>
        <v>janeiro</v>
      </c>
      <c r="Q359" t="str">
        <f>TEXT(Entregas[[#This Row],[dt_saida]],"AAAA")</f>
        <v>2025</v>
      </c>
      <c r="R359" t="str">
        <f>IFERROR(LEFT(Entregas[[#This Row],[ds_rota]],FIND("-",Entregas[[#This Row],[ds_rota]])-1),Entregas[[#This Row],[ds_rota]])</f>
        <v>TRANSBORDO SANTA MA</v>
      </c>
      <c r="S359" s="1" t="str">
        <f>IFERROR(IF(FIND("TRANSBORDO",Entregas[[#This Row],[Rota_fmt]])=1,"Transbordo","Entregas"), "Entregas")</f>
        <v>Transbordo</v>
      </c>
    </row>
    <row r="360" spans="1:19" x14ac:dyDescent="0.25">
      <c r="A360">
        <v>8447188</v>
      </c>
      <c r="B360" t="s">
        <v>429</v>
      </c>
      <c r="C360" t="s">
        <v>392</v>
      </c>
      <c r="D360" t="s">
        <v>423</v>
      </c>
      <c r="E360" t="s">
        <v>428</v>
      </c>
      <c r="F360" t="s">
        <v>35</v>
      </c>
      <c r="G360" t="s">
        <v>111</v>
      </c>
      <c r="I360">
        <v>5569.2</v>
      </c>
      <c r="J360" t="s">
        <v>503</v>
      </c>
      <c r="K360" t="s">
        <v>156</v>
      </c>
      <c r="M360">
        <v>1</v>
      </c>
      <c r="P360" t="str">
        <f>TEXT(Entregas[[#This Row],[dt_saida]],"MMMM")</f>
        <v>março</v>
      </c>
      <c r="Q360" t="str">
        <f>TEXT(Entregas[[#This Row],[dt_saida]],"AAAA")</f>
        <v>2025</v>
      </c>
      <c r="R360" t="str">
        <f>IFERROR(LEFT(Entregas[[#This Row],[ds_rota]],FIND("-",Entregas[[#This Row],[ds_rota]])-1),Entregas[[#This Row],[ds_rota]])</f>
        <v>TRANSBORDO PELOTAS</v>
      </c>
      <c r="S360" s="1" t="str">
        <f>IFERROR(IF(FIND("TRANSBORDO",Entregas[[#This Row],[Rota_fmt]])=1,"Transbordo","Entregas"), "Entregas")</f>
        <v>Transbordo</v>
      </c>
    </row>
    <row r="361" spans="1:19" x14ac:dyDescent="0.25">
      <c r="A361">
        <v>8765899</v>
      </c>
      <c r="B361" t="s">
        <v>497</v>
      </c>
      <c r="C361" t="s">
        <v>392</v>
      </c>
      <c r="D361" t="s">
        <v>423</v>
      </c>
      <c r="E361" t="s">
        <v>430</v>
      </c>
      <c r="F361" t="s">
        <v>88</v>
      </c>
      <c r="G361" t="s">
        <v>89</v>
      </c>
      <c r="J361" t="s">
        <v>333</v>
      </c>
      <c r="K361" t="s">
        <v>156</v>
      </c>
      <c r="M361">
        <v>1</v>
      </c>
      <c r="P361" t="str">
        <f>TEXT(Entregas[[#This Row],[dt_saida]],"MMMM")</f>
        <v>abril</v>
      </c>
      <c r="Q361" t="str">
        <f>TEXT(Entregas[[#This Row],[dt_saida]],"AAAA")</f>
        <v>2025</v>
      </c>
      <c r="R361" t="str">
        <f>IFERROR(LEFT(Entregas[[#This Row],[ds_rota]],FIND("-",Entregas[[#This Row],[ds_rota]])-1),Entregas[[#This Row],[ds_rota]])</f>
        <v>TRANSBORDO SANTA MA</v>
      </c>
      <c r="S361" s="1" t="str">
        <f>IFERROR(IF(FIND("TRANSBORDO",Entregas[[#This Row],[Rota_fmt]])=1,"Transbordo","Entregas"), "Entregas")</f>
        <v>Transbordo</v>
      </c>
    </row>
    <row r="362" spans="1:19" x14ac:dyDescent="0.25">
      <c r="A362">
        <v>10135204</v>
      </c>
      <c r="B362" t="s">
        <v>497</v>
      </c>
      <c r="C362" t="s">
        <v>392</v>
      </c>
      <c r="D362" t="s">
        <v>423</v>
      </c>
      <c r="E362" t="s">
        <v>445</v>
      </c>
      <c r="F362" t="s">
        <v>35</v>
      </c>
      <c r="G362" t="s">
        <v>119</v>
      </c>
      <c r="J362" t="s">
        <v>374</v>
      </c>
      <c r="K362" t="s">
        <v>156</v>
      </c>
      <c r="M362">
        <v>1</v>
      </c>
      <c r="P362" t="str">
        <f>TEXT(Entregas[[#This Row],[dt_saida]],"MMMM")</f>
        <v>maio</v>
      </c>
      <c r="Q362" t="str">
        <f>TEXT(Entregas[[#This Row],[dt_saida]],"AAAA")</f>
        <v>2025</v>
      </c>
      <c r="R362" t="str">
        <f>IFERROR(LEFT(Entregas[[#This Row],[ds_rota]],FIND("-",Entregas[[#This Row],[ds_rota]])-1),Entregas[[#This Row],[ds_rota]])</f>
        <v>TRANSBORDO SANTA MA</v>
      </c>
      <c r="S362" s="1" t="str">
        <f>IFERROR(IF(FIND("TRANSBORDO",Entregas[[#This Row],[Rota_fmt]])=1,"Transbordo","Entregas"), "Entregas")</f>
        <v>Transbordo</v>
      </c>
    </row>
    <row r="363" spans="1:19" x14ac:dyDescent="0.25">
      <c r="A363">
        <v>8808643</v>
      </c>
      <c r="B363" t="s">
        <v>427</v>
      </c>
      <c r="C363" t="s">
        <v>392</v>
      </c>
      <c r="D363" t="s">
        <v>423</v>
      </c>
      <c r="E363" t="s">
        <v>445</v>
      </c>
      <c r="F363" t="s">
        <v>35</v>
      </c>
      <c r="G363" t="s">
        <v>119</v>
      </c>
      <c r="J363" t="s">
        <v>318</v>
      </c>
      <c r="K363" t="s">
        <v>156</v>
      </c>
      <c r="M363">
        <v>1</v>
      </c>
      <c r="P363" t="str">
        <f>TEXT(Entregas[[#This Row],[dt_saida]],"MMMM")</f>
        <v>abril</v>
      </c>
      <c r="Q363" t="str">
        <f>TEXT(Entregas[[#This Row],[dt_saida]],"AAAA")</f>
        <v>2025</v>
      </c>
      <c r="R363" t="str">
        <f>IFERROR(LEFT(Entregas[[#This Row],[ds_rota]],FIND("-",Entregas[[#This Row],[ds_rota]])-1),Entregas[[#This Row],[ds_rota]])</f>
        <v>TRANSBORDO BAGE</v>
      </c>
      <c r="S363" s="1" t="str">
        <f>IFERROR(IF(FIND("TRANSBORDO",Entregas[[#This Row],[Rota_fmt]])=1,"Transbordo","Entregas"), "Entregas")</f>
        <v>Transbordo</v>
      </c>
    </row>
    <row r="364" spans="1:19" x14ac:dyDescent="0.25">
      <c r="A364">
        <v>9520199</v>
      </c>
      <c r="B364" t="s">
        <v>497</v>
      </c>
      <c r="C364" t="s">
        <v>392</v>
      </c>
      <c r="D364" t="s">
        <v>423</v>
      </c>
      <c r="E364" t="s">
        <v>428</v>
      </c>
      <c r="F364" t="s">
        <v>35</v>
      </c>
      <c r="G364" t="s">
        <v>111</v>
      </c>
      <c r="J364" t="s">
        <v>343</v>
      </c>
      <c r="K364" t="s">
        <v>389</v>
      </c>
      <c r="M364">
        <v>1</v>
      </c>
      <c r="P364" t="str">
        <f>TEXT(Entregas[[#This Row],[dt_saida]],"MMMM")</f>
        <v>abril</v>
      </c>
      <c r="Q364" t="str">
        <f>TEXT(Entregas[[#This Row],[dt_saida]],"AAAA")</f>
        <v>2025</v>
      </c>
      <c r="R364" t="str">
        <f>IFERROR(LEFT(Entregas[[#This Row],[ds_rota]],FIND("-",Entregas[[#This Row],[ds_rota]])-1),Entregas[[#This Row],[ds_rota]])</f>
        <v>TRANSBORDO SANTA MA</v>
      </c>
      <c r="S364" s="1" t="str">
        <f>IFERROR(IF(FIND("TRANSBORDO",Entregas[[#This Row],[Rota_fmt]])=1,"Transbordo","Entregas"), "Entregas")</f>
        <v>Transbordo</v>
      </c>
    </row>
    <row r="365" spans="1:19" x14ac:dyDescent="0.25">
      <c r="A365">
        <v>9724828</v>
      </c>
      <c r="B365" t="s">
        <v>497</v>
      </c>
      <c r="C365" t="s">
        <v>392</v>
      </c>
      <c r="D365" t="s">
        <v>423</v>
      </c>
      <c r="E365" t="s">
        <v>445</v>
      </c>
      <c r="F365" t="s">
        <v>35</v>
      </c>
      <c r="G365" t="s">
        <v>119</v>
      </c>
      <c r="J365" t="s">
        <v>346</v>
      </c>
      <c r="K365" t="s">
        <v>156</v>
      </c>
      <c r="M365">
        <v>1</v>
      </c>
      <c r="P365" t="str">
        <f>TEXT(Entregas[[#This Row],[dt_saida]],"MMMM")</f>
        <v>abril</v>
      </c>
      <c r="Q365" t="str">
        <f>TEXT(Entregas[[#This Row],[dt_saida]],"AAAA")</f>
        <v>2025</v>
      </c>
      <c r="R365" t="str">
        <f>IFERROR(LEFT(Entregas[[#This Row],[ds_rota]],FIND("-",Entregas[[#This Row],[ds_rota]])-1),Entregas[[#This Row],[ds_rota]])</f>
        <v>TRANSBORDO SANTA MA</v>
      </c>
      <c r="S365" s="1" t="str">
        <f>IFERROR(IF(FIND("TRANSBORDO",Entregas[[#This Row],[Rota_fmt]])=1,"Transbordo","Entregas"), "Entregas")</f>
        <v>Transbordo</v>
      </c>
    </row>
    <row r="366" spans="1:19" x14ac:dyDescent="0.25">
      <c r="A366">
        <v>7711820</v>
      </c>
      <c r="B366" t="s">
        <v>497</v>
      </c>
      <c r="C366" t="s">
        <v>392</v>
      </c>
      <c r="D366" t="s">
        <v>423</v>
      </c>
      <c r="E366" t="s">
        <v>428</v>
      </c>
      <c r="F366" t="s">
        <v>35</v>
      </c>
      <c r="G366" t="s">
        <v>111</v>
      </c>
      <c r="J366" t="s">
        <v>308</v>
      </c>
      <c r="K366" t="s">
        <v>156</v>
      </c>
      <c r="M366">
        <v>1</v>
      </c>
      <c r="P366" t="str">
        <f>TEXT(Entregas[[#This Row],[dt_saida]],"MMMM")</f>
        <v>março</v>
      </c>
      <c r="Q366" t="str">
        <f>TEXT(Entregas[[#This Row],[dt_saida]],"AAAA")</f>
        <v>2025</v>
      </c>
      <c r="R366" t="str">
        <f>IFERROR(LEFT(Entregas[[#This Row],[ds_rota]],FIND("-",Entregas[[#This Row],[ds_rota]])-1),Entregas[[#This Row],[ds_rota]])</f>
        <v>TRANSBORDO SANTA MA</v>
      </c>
      <c r="S366" s="1" t="str">
        <f>IFERROR(IF(FIND("TRANSBORDO",Entregas[[#This Row],[Rota_fmt]])=1,"Transbordo","Entregas"), "Entregas")</f>
        <v>Transbordo</v>
      </c>
    </row>
    <row r="367" spans="1:19" x14ac:dyDescent="0.25">
      <c r="A367">
        <v>10851210</v>
      </c>
      <c r="B367" t="s">
        <v>429</v>
      </c>
      <c r="C367" t="s">
        <v>392</v>
      </c>
      <c r="D367" t="s">
        <v>423</v>
      </c>
      <c r="E367" t="s">
        <v>445</v>
      </c>
      <c r="F367" t="s">
        <v>35</v>
      </c>
      <c r="G367" t="s">
        <v>111</v>
      </c>
      <c r="J367" t="s">
        <v>914</v>
      </c>
      <c r="K367" t="s">
        <v>156</v>
      </c>
      <c r="M367">
        <v>1</v>
      </c>
      <c r="P367" t="str">
        <f>TEXT(Entregas[[#This Row],[dt_saida]],"MMMM")</f>
        <v>maio</v>
      </c>
      <c r="Q367" t="str">
        <f>TEXT(Entregas[[#This Row],[dt_saida]],"AAAA")</f>
        <v>2025</v>
      </c>
      <c r="R367" t="str">
        <f>IFERROR(LEFT(Entregas[[#This Row],[ds_rota]],FIND("-",Entregas[[#This Row],[ds_rota]])-1),Entregas[[#This Row],[ds_rota]])</f>
        <v>TRANSBORDO PELOTAS</v>
      </c>
      <c r="S367" s="1" t="str">
        <f>IFERROR(IF(FIND("TRANSBORDO",Entregas[[#This Row],[Rota_fmt]])=1,"Transbordo","Entregas"), "Entregas")</f>
        <v>Transbordo</v>
      </c>
    </row>
    <row r="368" spans="1:19" x14ac:dyDescent="0.25">
      <c r="A368">
        <v>7967237</v>
      </c>
      <c r="B368" t="s">
        <v>429</v>
      </c>
      <c r="C368" t="s">
        <v>392</v>
      </c>
      <c r="D368" t="s">
        <v>423</v>
      </c>
      <c r="E368" t="s">
        <v>445</v>
      </c>
      <c r="F368" t="s">
        <v>35</v>
      </c>
      <c r="G368" t="s">
        <v>119</v>
      </c>
      <c r="J368" t="s">
        <v>294</v>
      </c>
      <c r="K368" t="s">
        <v>156</v>
      </c>
      <c r="M368">
        <v>1</v>
      </c>
      <c r="P368" t="str">
        <f>TEXT(Entregas[[#This Row],[dt_saida]],"MMMM")</f>
        <v>março</v>
      </c>
      <c r="Q368" t="str">
        <f>TEXT(Entregas[[#This Row],[dt_saida]],"AAAA")</f>
        <v>2025</v>
      </c>
      <c r="R368" t="str">
        <f>IFERROR(LEFT(Entregas[[#This Row],[ds_rota]],FIND("-",Entregas[[#This Row],[ds_rota]])-1),Entregas[[#This Row],[ds_rota]])</f>
        <v>TRANSBORDO PELOTAS</v>
      </c>
      <c r="S368" s="1" t="str">
        <f>IFERROR(IF(FIND("TRANSBORDO",Entregas[[#This Row],[Rota_fmt]])=1,"Transbordo","Entregas"), "Entregas")</f>
        <v>Transbordo</v>
      </c>
    </row>
    <row r="369" spans="1:19" x14ac:dyDescent="0.25">
      <c r="A369">
        <v>10437867</v>
      </c>
      <c r="B369" t="s">
        <v>427</v>
      </c>
      <c r="C369" t="s">
        <v>392</v>
      </c>
      <c r="D369" t="s">
        <v>423</v>
      </c>
      <c r="E369" t="s">
        <v>445</v>
      </c>
      <c r="F369" t="s">
        <v>35</v>
      </c>
      <c r="G369" t="s">
        <v>119</v>
      </c>
      <c r="J369" t="s">
        <v>380</v>
      </c>
      <c r="K369" t="s">
        <v>156</v>
      </c>
      <c r="M369">
        <v>1</v>
      </c>
      <c r="P369" t="str">
        <f>TEXT(Entregas[[#This Row],[dt_saida]],"MMMM")</f>
        <v>maio</v>
      </c>
      <c r="Q369" t="str">
        <f>TEXT(Entregas[[#This Row],[dt_saida]],"AAAA")</f>
        <v>2025</v>
      </c>
      <c r="R369" t="str">
        <f>IFERROR(LEFT(Entregas[[#This Row],[ds_rota]],FIND("-",Entregas[[#This Row],[ds_rota]])-1),Entregas[[#This Row],[ds_rota]])</f>
        <v>TRANSBORDO BAGE</v>
      </c>
      <c r="S369" s="1" t="str">
        <f>IFERROR(IF(FIND("TRANSBORDO",Entregas[[#This Row],[Rota_fmt]])=1,"Transbordo","Entregas"), "Entregas")</f>
        <v>Transbordo</v>
      </c>
    </row>
    <row r="370" spans="1:19" x14ac:dyDescent="0.25">
      <c r="A370">
        <v>11259559</v>
      </c>
      <c r="B370" t="s">
        <v>497</v>
      </c>
      <c r="C370" t="s">
        <v>392</v>
      </c>
      <c r="D370" t="s">
        <v>423</v>
      </c>
      <c r="E370" t="s">
        <v>428</v>
      </c>
      <c r="F370" t="s">
        <v>35</v>
      </c>
      <c r="G370" t="s">
        <v>111</v>
      </c>
      <c r="J370" t="s">
        <v>867</v>
      </c>
      <c r="K370" t="s">
        <v>156</v>
      </c>
      <c r="M370">
        <v>1</v>
      </c>
      <c r="P370" t="str">
        <f>TEXT(Entregas[[#This Row],[dt_saida]],"MMMM")</f>
        <v>maio</v>
      </c>
      <c r="Q370" t="str">
        <f>TEXT(Entregas[[#This Row],[dt_saida]],"AAAA")</f>
        <v>2025</v>
      </c>
      <c r="R370" t="str">
        <f>IFERROR(LEFT(Entregas[[#This Row],[ds_rota]],FIND("-",Entregas[[#This Row],[ds_rota]])-1),Entregas[[#This Row],[ds_rota]])</f>
        <v>TRANSBORDO SANTA MA</v>
      </c>
      <c r="S370" s="1" t="str">
        <f>IFERROR(IF(FIND("TRANSBORDO",Entregas[[#This Row],[Rota_fmt]])=1,"Transbordo","Entregas"), "Entregas")</f>
        <v>Transbordo</v>
      </c>
    </row>
    <row r="371" spans="1:19" x14ac:dyDescent="0.25">
      <c r="A371">
        <v>10078288</v>
      </c>
      <c r="B371" t="s">
        <v>429</v>
      </c>
      <c r="C371" t="s">
        <v>392</v>
      </c>
      <c r="D371" t="s">
        <v>423</v>
      </c>
      <c r="E371" t="s">
        <v>428</v>
      </c>
      <c r="F371" t="s">
        <v>35</v>
      </c>
      <c r="G371" t="s">
        <v>111</v>
      </c>
      <c r="J371" t="s">
        <v>319</v>
      </c>
      <c r="K371" t="s">
        <v>156</v>
      </c>
      <c r="M371">
        <v>1</v>
      </c>
      <c r="P371" t="str">
        <f>TEXT(Entregas[[#This Row],[dt_saida]],"MMMM")</f>
        <v>abril</v>
      </c>
      <c r="Q371" t="str">
        <f>TEXT(Entregas[[#This Row],[dt_saida]],"AAAA")</f>
        <v>2025</v>
      </c>
      <c r="R371" t="str">
        <f>IFERROR(LEFT(Entregas[[#This Row],[ds_rota]],FIND("-",Entregas[[#This Row],[ds_rota]])-1),Entregas[[#This Row],[ds_rota]])</f>
        <v>TRANSBORDO PELOTAS</v>
      </c>
      <c r="S371" s="1" t="str">
        <f>IFERROR(IF(FIND("TRANSBORDO",Entregas[[#This Row],[Rota_fmt]])=1,"Transbordo","Entregas"), "Entregas")</f>
        <v>Transbordo</v>
      </c>
    </row>
    <row r="372" spans="1:19" x14ac:dyDescent="0.25">
      <c r="A372">
        <v>9724795</v>
      </c>
      <c r="B372" t="s">
        <v>427</v>
      </c>
      <c r="C372" t="s">
        <v>392</v>
      </c>
      <c r="D372" t="s">
        <v>423</v>
      </c>
      <c r="E372" t="s">
        <v>428</v>
      </c>
      <c r="F372" t="s">
        <v>35</v>
      </c>
      <c r="G372" t="s">
        <v>111</v>
      </c>
      <c r="J372" t="s">
        <v>299</v>
      </c>
      <c r="K372" t="s">
        <v>156</v>
      </c>
      <c r="M372">
        <v>1</v>
      </c>
      <c r="P372" t="str">
        <f>TEXT(Entregas[[#This Row],[dt_saida]],"MMMM")</f>
        <v>abril</v>
      </c>
      <c r="Q372" t="str">
        <f>TEXT(Entregas[[#This Row],[dt_saida]],"AAAA")</f>
        <v>2025</v>
      </c>
      <c r="R372" t="str">
        <f>IFERROR(LEFT(Entregas[[#This Row],[ds_rota]],FIND("-",Entregas[[#This Row],[ds_rota]])-1),Entregas[[#This Row],[ds_rota]])</f>
        <v>TRANSBORDO BAGE</v>
      </c>
      <c r="S372" s="1" t="str">
        <f>IFERROR(IF(FIND("TRANSBORDO",Entregas[[#This Row],[Rota_fmt]])=1,"Transbordo","Entregas"), "Entregas")</f>
        <v>Transbordo</v>
      </c>
    </row>
    <row r="373" spans="1:19" x14ac:dyDescent="0.25">
      <c r="A373">
        <v>9724786</v>
      </c>
      <c r="B373" t="s">
        <v>429</v>
      </c>
      <c r="C373" t="s">
        <v>392</v>
      </c>
      <c r="D373" t="s">
        <v>423</v>
      </c>
      <c r="E373" t="s">
        <v>428</v>
      </c>
      <c r="F373" t="s">
        <v>35</v>
      </c>
      <c r="G373" t="s">
        <v>111</v>
      </c>
      <c r="J373" t="s">
        <v>299</v>
      </c>
      <c r="K373" t="s">
        <v>156</v>
      </c>
      <c r="M373">
        <v>1</v>
      </c>
      <c r="P373" t="str">
        <f>TEXT(Entregas[[#This Row],[dt_saida]],"MMMM")</f>
        <v>abril</v>
      </c>
      <c r="Q373" t="str">
        <f>TEXT(Entregas[[#This Row],[dt_saida]],"AAAA")</f>
        <v>2025</v>
      </c>
      <c r="R373" t="str">
        <f>IFERROR(LEFT(Entregas[[#This Row],[ds_rota]],FIND("-",Entregas[[#This Row],[ds_rota]])-1),Entregas[[#This Row],[ds_rota]])</f>
        <v>TRANSBORDO PELOTAS</v>
      </c>
      <c r="S373" s="1" t="str">
        <f>IFERROR(IF(FIND("TRANSBORDO",Entregas[[#This Row],[Rota_fmt]])=1,"Transbordo","Entregas"), "Entregas")</f>
        <v>Transbordo</v>
      </c>
    </row>
    <row r="374" spans="1:19" x14ac:dyDescent="0.25">
      <c r="A374">
        <v>11259526</v>
      </c>
      <c r="B374" t="s">
        <v>429</v>
      </c>
      <c r="C374" t="s">
        <v>392</v>
      </c>
      <c r="D374" t="s">
        <v>423</v>
      </c>
      <c r="E374" t="s">
        <v>445</v>
      </c>
      <c r="F374" t="s">
        <v>35</v>
      </c>
      <c r="G374" t="s">
        <v>119</v>
      </c>
      <c r="J374" t="s">
        <v>867</v>
      </c>
      <c r="K374" t="s">
        <v>156</v>
      </c>
      <c r="M374">
        <v>1</v>
      </c>
      <c r="P374" t="str">
        <f>TEXT(Entregas[[#This Row],[dt_saida]],"MMMM")</f>
        <v>maio</v>
      </c>
      <c r="Q374" t="str">
        <f>TEXT(Entregas[[#This Row],[dt_saida]],"AAAA")</f>
        <v>2025</v>
      </c>
      <c r="R374" t="str">
        <f>IFERROR(LEFT(Entregas[[#This Row],[ds_rota]],FIND("-",Entregas[[#This Row],[ds_rota]])-1),Entregas[[#This Row],[ds_rota]])</f>
        <v>TRANSBORDO PELOTAS</v>
      </c>
      <c r="S374" s="1" t="str">
        <f>IFERROR(IF(FIND("TRANSBORDO",Entregas[[#This Row],[Rota_fmt]])=1,"Transbordo","Entregas"), "Entregas")</f>
        <v>Transbordo</v>
      </c>
    </row>
    <row r="375" spans="1:19" x14ac:dyDescent="0.25">
      <c r="A375">
        <v>7563100</v>
      </c>
      <c r="B375" t="s">
        <v>497</v>
      </c>
      <c r="C375" t="s">
        <v>392</v>
      </c>
      <c r="D375" t="s">
        <v>423</v>
      </c>
      <c r="E375" t="s">
        <v>430</v>
      </c>
      <c r="F375" t="s">
        <v>88</v>
      </c>
      <c r="G375" t="s">
        <v>89</v>
      </c>
      <c r="J375" t="s">
        <v>289</v>
      </c>
      <c r="K375" t="s">
        <v>156</v>
      </c>
      <c r="M375">
        <v>1</v>
      </c>
      <c r="P375" t="str">
        <f>TEXT(Entregas[[#This Row],[dt_saida]],"MMMM")</f>
        <v>março</v>
      </c>
      <c r="Q375" t="str">
        <f>TEXT(Entregas[[#This Row],[dt_saida]],"AAAA")</f>
        <v>2025</v>
      </c>
      <c r="R375" t="str">
        <f>IFERROR(LEFT(Entregas[[#This Row],[ds_rota]],FIND("-",Entregas[[#This Row],[ds_rota]])-1),Entregas[[#This Row],[ds_rota]])</f>
        <v>TRANSBORDO SANTA MA</v>
      </c>
      <c r="S375" s="1" t="str">
        <f>IFERROR(IF(FIND("TRANSBORDO",Entregas[[#This Row],[Rota_fmt]])=1,"Transbordo","Entregas"), "Entregas")</f>
        <v>Transbordo</v>
      </c>
    </row>
    <row r="376" spans="1:19" x14ac:dyDescent="0.25">
      <c r="A376">
        <v>9775906</v>
      </c>
      <c r="B376" t="s">
        <v>497</v>
      </c>
      <c r="C376" t="s">
        <v>392</v>
      </c>
      <c r="D376" t="s">
        <v>423</v>
      </c>
      <c r="E376" t="s">
        <v>445</v>
      </c>
      <c r="F376" t="s">
        <v>35</v>
      </c>
      <c r="G376" t="s">
        <v>119</v>
      </c>
      <c r="J376" t="s">
        <v>346</v>
      </c>
      <c r="K376" t="s">
        <v>156</v>
      </c>
      <c r="M376">
        <v>1</v>
      </c>
      <c r="P376" t="str">
        <f>TEXT(Entregas[[#This Row],[dt_saida]],"MMMM")</f>
        <v>abril</v>
      </c>
      <c r="Q376" t="str">
        <f>TEXT(Entregas[[#This Row],[dt_saida]],"AAAA")</f>
        <v>2025</v>
      </c>
      <c r="R376" t="str">
        <f>IFERROR(LEFT(Entregas[[#This Row],[ds_rota]],FIND("-",Entregas[[#This Row],[ds_rota]])-1),Entregas[[#This Row],[ds_rota]])</f>
        <v>TRANSBORDO SANTA MA</v>
      </c>
      <c r="S376" s="1" t="str">
        <f>IFERROR(IF(FIND("TRANSBORDO",Entregas[[#This Row],[Rota_fmt]])=1,"Transbordo","Entregas"), "Entregas")</f>
        <v>Transbordo</v>
      </c>
    </row>
    <row r="377" spans="1:19" x14ac:dyDescent="0.25">
      <c r="A377">
        <v>8764362</v>
      </c>
      <c r="B377" t="s">
        <v>429</v>
      </c>
      <c r="C377" t="s">
        <v>392</v>
      </c>
      <c r="D377" t="s">
        <v>423</v>
      </c>
      <c r="E377" t="s">
        <v>445</v>
      </c>
      <c r="F377" t="s">
        <v>35</v>
      </c>
      <c r="G377" t="s">
        <v>119</v>
      </c>
      <c r="J377" t="s">
        <v>333</v>
      </c>
      <c r="K377" t="s">
        <v>156</v>
      </c>
      <c r="M377">
        <v>1</v>
      </c>
      <c r="P377" t="str">
        <f>TEXT(Entregas[[#This Row],[dt_saida]],"MMMM")</f>
        <v>abril</v>
      </c>
      <c r="Q377" t="str">
        <f>TEXT(Entregas[[#This Row],[dt_saida]],"AAAA")</f>
        <v>2025</v>
      </c>
      <c r="R377" t="str">
        <f>IFERROR(LEFT(Entregas[[#This Row],[ds_rota]],FIND("-",Entregas[[#This Row],[ds_rota]])-1),Entregas[[#This Row],[ds_rota]])</f>
        <v>TRANSBORDO PELOTAS</v>
      </c>
      <c r="S377" s="1" t="str">
        <f>IFERROR(IF(FIND("TRANSBORDO",Entregas[[#This Row],[Rota_fmt]])=1,"Transbordo","Entregas"), "Entregas")</f>
        <v>Transbordo</v>
      </c>
    </row>
    <row r="378" spans="1:19" x14ac:dyDescent="0.25">
      <c r="A378">
        <v>9013856</v>
      </c>
      <c r="B378" t="s">
        <v>427</v>
      </c>
      <c r="C378" t="s">
        <v>392</v>
      </c>
      <c r="D378" t="s">
        <v>423</v>
      </c>
      <c r="E378" t="s">
        <v>428</v>
      </c>
      <c r="F378" t="s">
        <v>35</v>
      </c>
      <c r="G378" t="s">
        <v>111</v>
      </c>
      <c r="J378" t="s">
        <v>330</v>
      </c>
      <c r="K378" t="s">
        <v>156</v>
      </c>
      <c r="M378">
        <v>1</v>
      </c>
      <c r="P378" t="str">
        <f>TEXT(Entregas[[#This Row],[dt_saida]],"MMMM")</f>
        <v>abril</v>
      </c>
      <c r="Q378" t="str">
        <f>TEXT(Entregas[[#This Row],[dt_saida]],"AAAA")</f>
        <v>2025</v>
      </c>
      <c r="R378" t="str">
        <f>IFERROR(LEFT(Entregas[[#This Row],[ds_rota]],FIND("-",Entregas[[#This Row],[ds_rota]])-1),Entregas[[#This Row],[ds_rota]])</f>
        <v>TRANSBORDO BAGE</v>
      </c>
      <c r="S378" s="1" t="str">
        <f>IFERROR(IF(FIND("TRANSBORDO",Entregas[[#This Row],[Rota_fmt]])=1,"Transbordo","Entregas"), "Entregas")</f>
        <v>Transbordo</v>
      </c>
    </row>
    <row r="379" spans="1:19" x14ac:dyDescent="0.25">
      <c r="A379">
        <v>8122555</v>
      </c>
      <c r="B379" t="s">
        <v>497</v>
      </c>
      <c r="C379" t="s">
        <v>392</v>
      </c>
      <c r="D379" t="s">
        <v>423</v>
      </c>
      <c r="E379" t="s">
        <v>430</v>
      </c>
      <c r="F379" t="s">
        <v>88</v>
      </c>
      <c r="G379" t="s">
        <v>89</v>
      </c>
      <c r="J379" t="s">
        <v>316</v>
      </c>
      <c r="K379" t="s">
        <v>156</v>
      </c>
      <c r="M379">
        <v>1</v>
      </c>
      <c r="P379" t="str">
        <f>TEXT(Entregas[[#This Row],[dt_saida]],"MMMM")</f>
        <v>março</v>
      </c>
      <c r="Q379" t="str">
        <f>TEXT(Entregas[[#This Row],[dt_saida]],"AAAA")</f>
        <v>2025</v>
      </c>
      <c r="R379" t="str">
        <f>IFERROR(LEFT(Entregas[[#This Row],[ds_rota]],FIND("-",Entregas[[#This Row],[ds_rota]])-1),Entregas[[#This Row],[ds_rota]])</f>
        <v>TRANSBORDO SANTA MA</v>
      </c>
      <c r="S379" s="1" t="str">
        <f>IFERROR(IF(FIND("TRANSBORDO",Entregas[[#This Row],[Rota_fmt]])=1,"Transbordo","Entregas"), "Entregas")</f>
        <v>Transbordo</v>
      </c>
    </row>
    <row r="380" spans="1:19" x14ac:dyDescent="0.25">
      <c r="A380">
        <v>7967227</v>
      </c>
      <c r="B380" t="s">
        <v>427</v>
      </c>
      <c r="C380" t="s">
        <v>392</v>
      </c>
      <c r="D380" t="s">
        <v>423</v>
      </c>
      <c r="E380" t="s">
        <v>428</v>
      </c>
      <c r="F380" t="s">
        <v>500</v>
      </c>
      <c r="G380" t="s">
        <v>111</v>
      </c>
      <c r="J380" t="s">
        <v>294</v>
      </c>
      <c r="K380" t="s">
        <v>156</v>
      </c>
      <c r="M380">
        <v>1</v>
      </c>
      <c r="P380" t="str">
        <f>TEXT(Entregas[[#This Row],[dt_saida]],"MMMM")</f>
        <v>março</v>
      </c>
      <c r="Q380" t="str">
        <f>TEXT(Entregas[[#This Row],[dt_saida]],"AAAA")</f>
        <v>2025</v>
      </c>
      <c r="R380" t="str">
        <f>IFERROR(LEFT(Entregas[[#This Row],[ds_rota]],FIND("-",Entregas[[#This Row],[ds_rota]])-1),Entregas[[#This Row],[ds_rota]])</f>
        <v>TRANSBORDO BAGE</v>
      </c>
      <c r="S380" s="1" t="str">
        <f>IFERROR(IF(FIND("TRANSBORDO",Entregas[[#This Row],[Rota_fmt]])=1,"Transbordo","Entregas"), "Entregas")</f>
        <v>Transbordo</v>
      </c>
    </row>
    <row r="381" spans="1:19" x14ac:dyDescent="0.25">
      <c r="A381">
        <v>8608425</v>
      </c>
      <c r="B381" t="s">
        <v>497</v>
      </c>
      <c r="C381" t="s">
        <v>392</v>
      </c>
      <c r="D381" t="s">
        <v>423</v>
      </c>
      <c r="E381" t="s">
        <v>445</v>
      </c>
      <c r="F381" t="s">
        <v>35</v>
      </c>
      <c r="G381" t="s">
        <v>119</v>
      </c>
      <c r="J381" t="s">
        <v>280</v>
      </c>
      <c r="K381" t="s">
        <v>156</v>
      </c>
      <c r="M381">
        <v>1</v>
      </c>
      <c r="P381" t="str">
        <f>TEXT(Entregas[[#This Row],[dt_saida]],"MMMM")</f>
        <v>abril</v>
      </c>
      <c r="Q381" t="str">
        <f>TEXT(Entregas[[#This Row],[dt_saida]],"AAAA")</f>
        <v>2025</v>
      </c>
      <c r="R381" t="str">
        <f>IFERROR(LEFT(Entregas[[#This Row],[ds_rota]],FIND("-",Entregas[[#This Row],[ds_rota]])-1),Entregas[[#This Row],[ds_rota]])</f>
        <v>TRANSBORDO SANTA MA</v>
      </c>
      <c r="S381" s="1" t="str">
        <f>IFERROR(IF(FIND("TRANSBORDO",Entregas[[#This Row],[Rota_fmt]])=1,"Transbordo","Entregas"), "Entregas")</f>
        <v>Transbordo</v>
      </c>
    </row>
    <row r="382" spans="1:19" x14ac:dyDescent="0.25">
      <c r="A382">
        <v>9423311</v>
      </c>
      <c r="B382" t="s">
        <v>429</v>
      </c>
      <c r="C382" t="s">
        <v>392</v>
      </c>
      <c r="D382" t="s">
        <v>423</v>
      </c>
      <c r="E382" t="s">
        <v>445</v>
      </c>
      <c r="F382" t="s">
        <v>35</v>
      </c>
      <c r="G382" t="s">
        <v>119</v>
      </c>
      <c r="J382" t="s">
        <v>355</v>
      </c>
      <c r="K382" t="s">
        <v>156</v>
      </c>
      <c r="M382">
        <v>1</v>
      </c>
      <c r="P382" t="str">
        <f>TEXT(Entregas[[#This Row],[dt_saida]],"MMMM")</f>
        <v>abril</v>
      </c>
      <c r="Q382" t="str">
        <f>TEXT(Entregas[[#This Row],[dt_saida]],"AAAA")</f>
        <v>2025</v>
      </c>
      <c r="R382" t="str">
        <f>IFERROR(LEFT(Entregas[[#This Row],[ds_rota]],FIND("-",Entregas[[#This Row],[ds_rota]])-1),Entregas[[#This Row],[ds_rota]])</f>
        <v>TRANSBORDO PELOTAS</v>
      </c>
      <c r="S382" s="1" t="str">
        <f>IFERROR(IF(FIND("TRANSBORDO",Entregas[[#This Row],[Rota_fmt]])=1,"Transbordo","Entregas"), "Entregas")</f>
        <v>Transbordo</v>
      </c>
    </row>
    <row r="383" spans="1:19" x14ac:dyDescent="0.25">
      <c r="A383">
        <v>10542804</v>
      </c>
      <c r="B383" t="s">
        <v>497</v>
      </c>
      <c r="C383" t="s">
        <v>392</v>
      </c>
      <c r="D383" t="s">
        <v>423</v>
      </c>
      <c r="E383" t="s">
        <v>428</v>
      </c>
      <c r="F383" t="s">
        <v>35</v>
      </c>
      <c r="G383" t="s">
        <v>111</v>
      </c>
      <c r="J383" t="s">
        <v>870</v>
      </c>
      <c r="K383" t="s">
        <v>156</v>
      </c>
      <c r="M383">
        <v>1</v>
      </c>
      <c r="P383" t="str">
        <f>TEXT(Entregas[[#This Row],[dt_saida]],"MMMM")</f>
        <v>maio</v>
      </c>
      <c r="Q383" t="str">
        <f>TEXT(Entregas[[#This Row],[dt_saida]],"AAAA")</f>
        <v>2025</v>
      </c>
      <c r="R383" t="str">
        <f>IFERROR(LEFT(Entregas[[#This Row],[ds_rota]],FIND("-",Entregas[[#This Row],[ds_rota]])-1),Entregas[[#This Row],[ds_rota]])</f>
        <v>TRANSBORDO SANTA MA</v>
      </c>
      <c r="S383" s="1" t="str">
        <f>IFERROR(IF(FIND("TRANSBORDO",Entregas[[#This Row],[Rota_fmt]])=1,"Transbordo","Entregas"), "Entregas")</f>
        <v>Transbordo</v>
      </c>
    </row>
    <row r="384" spans="1:19" x14ac:dyDescent="0.25">
      <c r="A384">
        <v>9370515</v>
      </c>
      <c r="B384" t="s">
        <v>427</v>
      </c>
      <c r="C384" t="s">
        <v>392</v>
      </c>
      <c r="D384" t="s">
        <v>423</v>
      </c>
      <c r="E384" t="s">
        <v>445</v>
      </c>
      <c r="F384" t="s">
        <v>35</v>
      </c>
      <c r="G384" t="s">
        <v>119</v>
      </c>
      <c r="J384" t="s">
        <v>347</v>
      </c>
      <c r="K384" t="s">
        <v>156</v>
      </c>
      <c r="M384">
        <v>1</v>
      </c>
      <c r="P384" t="str">
        <f>TEXT(Entregas[[#This Row],[dt_saida]],"MMMM")</f>
        <v>abril</v>
      </c>
      <c r="Q384" t="str">
        <f>TEXT(Entregas[[#This Row],[dt_saida]],"AAAA")</f>
        <v>2025</v>
      </c>
      <c r="R384" t="str">
        <f>IFERROR(LEFT(Entregas[[#This Row],[ds_rota]],FIND("-",Entregas[[#This Row],[ds_rota]])-1),Entregas[[#This Row],[ds_rota]])</f>
        <v>TRANSBORDO BAGE</v>
      </c>
      <c r="S384" s="1" t="str">
        <f>IFERROR(IF(FIND("TRANSBORDO",Entregas[[#This Row],[Rota_fmt]])=1,"Transbordo","Entregas"), "Entregas")</f>
        <v>Transbordo</v>
      </c>
    </row>
    <row r="385" spans="1:19" x14ac:dyDescent="0.25">
      <c r="A385">
        <v>8122524</v>
      </c>
      <c r="B385" t="s">
        <v>429</v>
      </c>
      <c r="C385" t="s">
        <v>392</v>
      </c>
      <c r="D385" t="s">
        <v>423</v>
      </c>
      <c r="E385" t="s">
        <v>445</v>
      </c>
      <c r="F385" t="s">
        <v>35</v>
      </c>
      <c r="G385" t="s">
        <v>119</v>
      </c>
      <c r="J385" t="s">
        <v>304</v>
      </c>
      <c r="K385" t="s">
        <v>156</v>
      </c>
      <c r="M385">
        <v>1</v>
      </c>
      <c r="P385" t="str">
        <f>TEXT(Entregas[[#This Row],[dt_saida]],"MMMM")</f>
        <v>março</v>
      </c>
      <c r="Q385" t="str">
        <f>TEXT(Entregas[[#This Row],[dt_saida]],"AAAA")</f>
        <v>2025</v>
      </c>
      <c r="R385" t="str">
        <f>IFERROR(LEFT(Entregas[[#This Row],[ds_rota]],FIND("-",Entregas[[#This Row],[ds_rota]])-1),Entregas[[#This Row],[ds_rota]])</f>
        <v>TRANSBORDO PELOTAS</v>
      </c>
      <c r="S385" s="1" t="str">
        <f>IFERROR(IF(FIND("TRANSBORDO",Entregas[[#This Row],[Rota_fmt]])=1,"Transbordo","Entregas"), "Entregas")</f>
        <v>Transbordo</v>
      </c>
    </row>
    <row r="386" spans="1:19" x14ac:dyDescent="0.25">
      <c r="A386">
        <v>11881225</v>
      </c>
      <c r="B386" t="s">
        <v>427</v>
      </c>
      <c r="C386" t="s">
        <v>392</v>
      </c>
      <c r="D386" t="s">
        <v>423</v>
      </c>
      <c r="E386" t="s">
        <v>430</v>
      </c>
      <c r="F386" t="s">
        <v>88</v>
      </c>
      <c r="G386" t="s">
        <v>89</v>
      </c>
      <c r="J386" t="s">
        <v>918</v>
      </c>
      <c r="K386" t="s">
        <v>156</v>
      </c>
      <c r="M386">
        <v>1</v>
      </c>
      <c r="P386" t="str">
        <f>TEXT(Entregas[[#This Row],[dt_saida]],"MMMM")</f>
        <v>junho</v>
      </c>
      <c r="Q386" t="str">
        <f>TEXT(Entregas[[#This Row],[dt_saida]],"AAAA")</f>
        <v>2025</v>
      </c>
      <c r="R386" t="str">
        <f>IFERROR(LEFT(Entregas[[#This Row],[ds_rota]],FIND("-",Entregas[[#This Row],[ds_rota]])-1),Entregas[[#This Row],[ds_rota]])</f>
        <v>TRANSBORDO BAGE</v>
      </c>
      <c r="S386" s="1" t="str">
        <f>IFERROR(IF(FIND("TRANSBORDO",Entregas[[#This Row],[Rota_fmt]])=1,"Transbordo","Entregas"), "Entregas")</f>
        <v>Transbordo</v>
      </c>
    </row>
    <row r="387" spans="1:19" x14ac:dyDescent="0.25">
      <c r="A387">
        <v>9370520</v>
      </c>
      <c r="B387" t="s">
        <v>429</v>
      </c>
      <c r="C387" t="s">
        <v>392</v>
      </c>
      <c r="D387" t="s">
        <v>423</v>
      </c>
      <c r="E387" t="s">
        <v>428</v>
      </c>
      <c r="F387" t="s">
        <v>35</v>
      </c>
      <c r="G387" t="s">
        <v>111</v>
      </c>
      <c r="J387" t="s">
        <v>347</v>
      </c>
      <c r="K387" t="s">
        <v>156</v>
      </c>
      <c r="M387">
        <v>1</v>
      </c>
      <c r="P387" t="str">
        <f>TEXT(Entregas[[#This Row],[dt_saida]],"MMMM")</f>
        <v>abril</v>
      </c>
      <c r="Q387" t="str">
        <f>TEXT(Entregas[[#This Row],[dt_saida]],"AAAA")</f>
        <v>2025</v>
      </c>
      <c r="R387" t="str">
        <f>IFERROR(LEFT(Entregas[[#This Row],[ds_rota]],FIND("-",Entregas[[#This Row],[ds_rota]])-1),Entregas[[#This Row],[ds_rota]])</f>
        <v>TRANSBORDO PELOTAS</v>
      </c>
      <c r="S387" s="1" t="str">
        <f>IFERROR(IF(FIND("TRANSBORDO",Entregas[[#This Row],[Rota_fmt]])=1,"Transbordo","Entregas"), "Entregas")</f>
        <v>Transbordo</v>
      </c>
    </row>
    <row r="388" spans="1:19" x14ac:dyDescent="0.25">
      <c r="A388">
        <v>10901155</v>
      </c>
      <c r="B388" t="s">
        <v>429</v>
      </c>
      <c r="C388" t="s">
        <v>392</v>
      </c>
      <c r="D388" t="s">
        <v>423</v>
      </c>
      <c r="E388" t="s">
        <v>445</v>
      </c>
      <c r="F388" t="s">
        <v>35</v>
      </c>
      <c r="G388" t="s">
        <v>119</v>
      </c>
      <c r="J388" t="s">
        <v>853</v>
      </c>
      <c r="K388" t="s">
        <v>156</v>
      </c>
      <c r="M388">
        <v>1</v>
      </c>
      <c r="P388" t="str">
        <f>TEXT(Entregas[[#This Row],[dt_saida]],"MMMM")</f>
        <v>maio</v>
      </c>
      <c r="Q388" t="str">
        <f>TEXT(Entregas[[#This Row],[dt_saida]],"AAAA")</f>
        <v>2025</v>
      </c>
      <c r="R388" t="str">
        <f>IFERROR(LEFT(Entregas[[#This Row],[ds_rota]],FIND("-",Entregas[[#This Row],[ds_rota]])-1),Entregas[[#This Row],[ds_rota]])</f>
        <v>TRANSBORDO PELOTAS</v>
      </c>
      <c r="S388" s="1" t="str">
        <f>IFERROR(IF(FIND("TRANSBORDO",Entregas[[#This Row],[Rota_fmt]])=1,"Transbordo","Entregas"), "Entregas")</f>
        <v>Transbordo</v>
      </c>
    </row>
    <row r="389" spans="1:19" x14ac:dyDescent="0.25">
      <c r="A389">
        <v>8965963</v>
      </c>
      <c r="B389" t="s">
        <v>497</v>
      </c>
      <c r="C389" t="s">
        <v>392</v>
      </c>
      <c r="D389" t="s">
        <v>423</v>
      </c>
      <c r="E389" t="s">
        <v>430</v>
      </c>
      <c r="F389" t="s">
        <v>35</v>
      </c>
      <c r="G389" t="s">
        <v>111</v>
      </c>
      <c r="J389" t="s">
        <v>318</v>
      </c>
      <c r="K389" t="s">
        <v>156</v>
      </c>
      <c r="M389">
        <v>1</v>
      </c>
      <c r="P389" t="str">
        <f>TEXT(Entregas[[#This Row],[dt_saida]],"MMMM")</f>
        <v>abril</v>
      </c>
      <c r="Q389" t="str">
        <f>TEXT(Entregas[[#This Row],[dt_saida]],"AAAA")</f>
        <v>2025</v>
      </c>
      <c r="R389" t="str">
        <f>IFERROR(LEFT(Entregas[[#This Row],[ds_rota]],FIND("-",Entregas[[#This Row],[ds_rota]])-1),Entregas[[#This Row],[ds_rota]])</f>
        <v>TRANSBORDO SANTA MA</v>
      </c>
      <c r="S389" s="1" t="str">
        <f>IFERROR(IF(FIND("TRANSBORDO",Entregas[[#This Row],[Rota_fmt]])=1,"Transbordo","Entregas"), "Entregas")</f>
        <v>Transbordo</v>
      </c>
    </row>
    <row r="390" spans="1:19" x14ac:dyDescent="0.25">
      <c r="A390">
        <v>8073953</v>
      </c>
      <c r="B390" t="s">
        <v>497</v>
      </c>
      <c r="C390" t="s">
        <v>392</v>
      </c>
      <c r="D390" t="s">
        <v>423</v>
      </c>
      <c r="E390" t="s">
        <v>430</v>
      </c>
      <c r="F390" t="s">
        <v>88</v>
      </c>
      <c r="G390" t="s">
        <v>89</v>
      </c>
      <c r="J390" t="s">
        <v>285</v>
      </c>
      <c r="K390" t="s">
        <v>156</v>
      </c>
      <c r="M390">
        <v>1</v>
      </c>
      <c r="P390" t="str">
        <f>TEXT(Entregas[[#This Row],[dt_saida]],"MMMM")</f>
        <v>março</v>
      </c>
      <c r="Q390" t="str">
        <f>TEXT(Entregas[[#This Row],[dt_saida]],"AAAA")</f>
        <v>2025</v>
      </c>
      <c r="R390" t="str">
        <f>IFERROR(LEFT(Entregas[[#This Row],[ds_rota]],FIND("-",Entregas[[#This Row],[ds_rota]])-1),Entregas[[#This Row],[ds_rota]])</f>
        <v>TRANSBORDO SANTA MA</v>
      </c>
      <c r="S390" s="1" t="str">
        <f>IFERROR(IF(FIND("TRANSBORDO",Entregas[[#This Row],[Rota_fmt]])=1,"Transbordo","Entregas"), "Entregas")</f>
        <v>Transbordo</v>
      </c>
    </row>
    <row r="391" spans="1:19" x14ac:dyDescent="0.25">
      <c r="A391">
        <v>10083667</v>
      </c>
      <c r="B391" t="s">
        <v>429</v>
      </c>
      <c r="C391" t="s">
        <v>392</v>
      </c>
      <c r="D391" t="s">
        <v>423</v>
      </c>
      <c r="E391" t="s">
        <v>430</v>
      </c>
      <c r="F391" t="s">
        <v>88</v>
      </c>
      <c r="G391" t="s">
        <v>89</v>
      </c>
      <c r="J391" t="s">
        <v>319</v>
      </c>
      <c r="K391" t="s">
        <v>156</v>
      </c>
      <c r="M391">
        <v>1</v>
      </c>
      <c r="P391" t="str">
        <f>TEXT(Entregas[[#This Row],[dt_saida]],"MMMM")</f>
        <v>abril</v>
      </c>
      <c r="Q391" t="str">
        <f>TEXT(Entregas[[#This Row],[dt_saida]],"AAAA")</f>
        <v>2025</v>
      </c>
      <c r="R391" t="str">
        <f>IFERROR(LEFT(Entregas[[#This Row],[ds_rota]],FIND("-",Entregas[[#This Row],[ds_rota]])-1),Entregas[[#This Row],[ds_rota]])</f>
        <v>TRANSBORDO PELOTAS</v>
      </c>
      <c r="S391" s="1" t="str">
        <f>IFERROR(IF(FIND("TRANSBORDO",Entregas[[#This Row],[Rota_fmt]])=1,"Transbordo","Entregas"), "Entregas")</f>
        <v>Transbordo</v>
      </c>
    </row>
    <row r="392" spans="1:19" x14ac:dyDescent="0.25">
      <c r="A392">
        <v>10901161</v>
      </c>
      <c r="B392" t="s">
        <v>497</v>
      </c>
      <c r="C392" t="s">
        <v>392</v>
      </c>
      <c r="D392" t="s">
        <v>423</v>
      </c>
      <c r="E392" t="s">
        <v>428</v>
      </c>
      <c r="F392" t="s">
        <v>35</v>
      </c>
      <c r="G392" t="s">
        <v>111</v>
      </c>
      <c r="J392" t="s">
        <v>853</v>
      </c>
      <c r="K392" t="s">
        <v>156</v>
      </c>
      <c r="M392">
        <v>1</v>
      </c>
      <c r="P392" t="str">
        <f>TEXT(Entregas[[#This Row],[dt_saida]],"MMMM")</f>
        <v>maio</v>
      </c>
      <c r="Q392" t="str">
        <f>TEXT(Entregas[[#This Row],[dt_saida]],"AAAA")</f>
        <v>2025</v>
      </c>
      <c r="R392" t="str">
        <f>IFERROR(LEFT(Entregas[[#This Row],[ds_rota]],FIND("-",Entregas[[#This Row],[ds_rota]])-1),Entregas[[#This Row],[ds_rota]])</f>
        <v>TRANSBORDO SANTA MA</v>
      </c>
      <c r="S392" s="1" t="str">
        <f>IFERROR(IF(FIND("TRANSBORDO",Entregas[[#This Row],[Rota_fmt]])=1,"Transbordo","Entregas"), "Entregas")</f>
        <v>Transbordo</v>
      </c>
    </row>
    <row r="393" spans="1:19" x14ac:dyDescent="0.25">
      <c r="A393">
        <v>10542784</v>
      </c>
      <c r="B393" t="s">
        <v>429</v>
      </c>
      <c r="C393" t="s">
        <v>392</v>
      </c>
      <c r="D393" t="s">
        <v>423</v>
      </c>
      <c r="E393" t="s">
        <v>445</v>
      </c>
      <c r="F393" t="s">
        <v>35</v>
      </c>
      <c r="G393" t="s">
        <v>119</v>
      </c>
      <c r="J393" t="s">
        <v>870</v>
      </c>
      <c r="K393" t="s">
        <v>156</v>
      </c>
      <c r="M393">
        <v>1</v>
      </c>
      <c r="P393" t="str">
        <f>TEXT(Entregas[[#This Row],[dt_saida]],"MMMM")</f>
        <v>maio</v>
      </c>
      <c r="Q393" t="str">
        <f>TEXT(Entregas[[#This Row],[dt_saida]],"AAAA")</f>
        <v>2025</v>
      </c>
      <c r="R393" t="str">
        <f>IFERROR(LEFT(Entregas[[#This Row],[ds_rota]],FIND("-",Entregas[[#This Row],[ds_rota]])-1),Entregas[[#This Row],[ds_rota]])</f>
        <v>TRANSBORDO PELOTAS</v>
      </c>
      <c r="S393" s="1" t="str">
        <f>IFERROR(IF(FIND("TRANSBORDO",Entregas[[#This Row],[Rota_fmt]])=1,"Transbordo","Entregas"), "Entregas")</f>
        <v>Transbordo</v>
      </c>
    </row>
    <row r="394" spans="1:19" x14ac:dyDescent="0.25">
      <c r="A394">
        <v>11467858</v>
      </c>
      <c r="B394" t="s">
        <v>497</v>
      </c>
      <c r="C394" t="s">
        <v>392</v>
      </c>
      <c r="D394" t="s">
        <v>423</v>
      </c>
      <c r="E394" t="s">
        <v>428</v>
      </c>
      <c r="F394" t="s">
        <v>35</v>
      </c>
      <c r="G394" t="s">
        <v>111</v>
      </c>
      <c r="J394" t="s">
        <v>899</v>
      </c>
      <c r="K394" t="s">
        <v>156</v>
      </c>
      <c r="M394">
        <v>1</v>
      </c>
      <c r="P394" t="str">
        <f>TEXT(Entregas[[#This Row],[dt_saida]],"MMMM")</f>
        <v>maio</v>
      </c>
      <c r="Q394" t="str">
        <f>TEXT(Entregas[[#This Row],[dt_saida]],"AAAA")</f>
        <v>2025</v>
      </c>
      <c r="R394" t="str">
        <f>IFERROR(LEFT(Entregas[[#This Row],[ds_rota]],FIND("-",Entregas[[#This Row],[ds_rota]])-1),Entregas[[#This Row],[ds_rota]])</f>
        <v>TRANSBORDO SANTA MA</v>
      </c>
      <c r="S394" s="1" t="str">
        <f>IFERROR(IF(FIND("TRANSBORDO",Entregas[[#This Row],[Rota_fmt]])=1,"Transbordo","Entregas"), "Entregas")</f>
        <v>Transbordo</v>
      </c>
    </row>
    <row r="395" spans="1:19" x14ac:dyDescent="0.25">
      <c r="A395">
        <v>9319712</v>
      </c>
      <c r="B395" t="s">
        <v>497</v>
      </c>
      <c r="C395" t="s">
        <v>392</v>
      </c>
      <c r="D395" t="s">
        <v>423</v>
      </c>
      <c r="E395" t="s">
        <v>428</v>
      </c>
      <c r="F395" t="s">
        <v>35</v>
      </c>
      <c r="G395" t="s">
        <v>111</v>
      </c>
      <c r="J395" t="s">
        <v>332</v>
      </c>
      <c r="K395" t="s">
        <v>156</v>
      </c>
      <c r="M395">
        <v>1</v>
      </c>
      <c r="P395" t="str">
        <f>TEXT(Entregas[[#This Row],[dt_saida]],"MMMM")</f>
        <v>abril</v>
      </c>
      <c r="Q395" t="str">
        <f>TEXT(Entregas[[#This Row],[dt_saida]],"AAAA")</f>
        <v>2025</v>
      </c>
      <c r="R395" t="str">
        <f>IFERROR(LEFT(Entregas[[#This Row],[ds_rota]],FIND("-",Entregas[[#This Row],[ds_rota]])-1),Entregas[[#This Row],[ds_rota]])</f>
        <v>TRANSBORDO SANTA MA</v>
      </c>
      <c r="S395" s="1" t="str">
        <f>IFERROR(IF(FIND("TRANSBORDO",Entregas[[#This Row],[Rota_fmt]])=1,"Transbordo","Entregas"), "Entregas")</f>
        <v>Transbordo</v>
      </c>
    </row>
    <row r="396" spans="1:19" x14ac:dyDescent="0.25">
      <c r="A396">
        <v>9953764</v>
      </c>
      <c r="B396" t="s">
        <v>497</v>
      </c>
      <c r="C396" t="s">
        <v>392</v>
      </c>
      <c r="D396" t="s">
        <v>423</v>
      </c>
      <c r="E396" t="s">
        <v>445</v>
      </c>
      <c r="F396" t="s">
        <v>35</v>
      </c>
      <c r="G396" t="s">
        <v>119</v>
      </c>
      <c r="J396" t="s">
        <v>317</v>
      </c>
      <c r="K396" t="s">
        <v>156</v>
      </c>
      <c r="M396">
        <v>1</v>
      </c>
      <c r="P396" t="str">
        <f>TEXT(Entregas[[#This Row],[dt_saida]],"MMMM")</f>
        <v>abril</v>
      </c>
      <c r="Q396" t="str">
        <f>TEXT(Entregas[[#This Row],[dt_saida]],"AAAA")</f>
        <v>2025</v>
      </c>
      <c r="R396" t="str">
        <f>IFERROR(LEFT(Entregas[[#This Row],[ds_rota]],FIND("-",Entregas[[#This Row],[ds_rota]])-1),Entregas[[#This Row],[ds_rota]])</f>
        <v>TRANSBORDO SANTA MA</v>
      </c>
      <c r="S396" s="1" t="str">
        <f>IFERROR(IF(FIND("TRANSBORDO",Entregas[[#This Row],[Rota_fmt]])=1,"Transbordo","Entregas"), "Entregas")</f>
        <v>Transbordo</v>
      </c>
    </row>
    <row r="397" spans="1:19" x14ac:dyDescent="0.25">
      <c r="A397">
        <v>8318285</v>
      </c>
      <c r="B397" t="s">
        <v>427</v>
      </c>
      <c r="C397" t="s">
        <v>392</v>
      </c>
      <c r="D397" t="s">
        <v>423</v>
      </c>
      <c r="E397" t="s">
        <v>445</v>
      </c>
      <c r="F397" t="s">
        <v>35</v>
      </c>
      <c r="G397" t="s">
        <v>119</v>
      </c>
      <c r="J397" t="s">
        <v>291</v>
      </c>
      <c r="K397" t="s">
        <v>156</v>
      </c>
      <c r="M397">
        <v>1</v>
      </c>
      <c r="P397" t="str">
        <f>TEXT(Entregas[[#This Row],[dt_saida]],"MMMM")</f>
        <v>março</v>
      </c>
      <c r="Q397" t="str">
        <f>TEXT(Entregas[[#This Row],[dt_saida]],"AAAA")</f>
        <v>2025</v>
      </c>
      <c r="R397" t="str">
        <f>IFERROR(LEFT(Entregas[[#This Row],[ds_rota]],FIND("-",Entregas[[#This Row],[ds_rota]])-1),Entregas[[#This Row],[ds_rota]])</f>
        <v>TRANSBORDO BAGE</v>
      </c>
      <c r="S397" s="1" t="str">
        <f>IFERROR(IF(FIND("TRANSBORDO",Entregas[[#This Row],[Rota_fmt]])=1,"Transbordo","Entregas"), "Entregas")</f>
        <v>Transbordo</v>
      </c>
    </row>
    <row r="398" spans="1:19" x14ac:dyDescent="0.25">
      <c r="A398">
        <v>11520232</v>
      </c>
      <c r="B398" t="s">
        <v>429</v>
      </c>
      <c r="C398" t="s">
        <v>392</v>
      </c>
      <c r="D398" t="s">
        <v>423</v>
      </c>
      <c r="E398" t="s">
        <v>445</v>
      </c>
      <c r="F398" t="s">
        <v>35</v>
      </c>
      <c r="G398" t="s">
        <v>119</v>
      </c>
      <c r="J398" t="s">
        <v>835</v>
      </c>
      <c r="K398" t="s">
        <v>156</v>
      </c>
      <c r="M398">
        <v>1</v>
      </c>
      <c r="P398" t="str">
        <f>TEXT(Entregas[[#This Row],[dt_saida]],"MMMM")</f>
        <v>maio</v>
      </c>
      <c r="Q398" t="str">
        <f>TEXT(Entregas[[#This Row],[dt_saida]],"AAAA")</f>
        <v>2025</v>
      </c>
      <c r="R398" t="str">
        <f>IFERROR(LEFT(Entregas[[#This Row],[ds_rota]],FIND("-",Entregas[[#This Row],[ds_rota]])-1),Entregas[[#This Row],[ds_rota]])</f>
        <v>TRANSBORDO PELOTAS</v>
      </c>
      <c r="S398" s="1" t="str">
        <f>IFERROR(IF(FIND("TRANSBORDO",Entregas[[#This Row],[Rota_fmt]])=1,"Transbordo","Entregas"), "Entregas")</f>
        <v>Transbordo</v>
      </c>
    </row>
    <row r="399" spans="1:19" x14ac:dyDescent="0.25">
      <c r="A399">
        <v>11150313</v>
      </c>
      <c r="B399" t="s">
        <v>427</v>
      </c>
      <c r="C399" t="s">
        <v>392</v>
      </c>
      <c r="D399" t="s">
        <v>423</v>
      </c>
      <c r="E399" t="s">
        <v>445</v>
      </c>
      <c r="F399" t="s">
        <v>35</v>
      </c>
      <c r="G399" t="s">
        <v>119</v>
      </c>
      <c r="J399" t="s">
        <v>867</v>
      </c>
      <c r="K399" t="s">
        <v>156</v>
      </c>
      <c r="M399">
        <v>1</v>
      </c>
      <c r="P399" t="str">
        <f>TEXT(Entregas[[#This Row],[dt_saida]],"MMMM")</f>
        <v>maio</v>
      </c>
      <c r="Q399" t="str">
        <f>TEXT(Entregas[[#This Row],[dt_saida]],"AAAA")</f>
        <v>2025</v>
      </c>
      <c r="R399" t="str">
        <f>IFERROR(LEFT(Entregas[[#This Row],[ds_rota]],FIND("-",Entregas[[#This Row],[ds_rota]])-1),Entregas[[#This Row],[ds_rota]])</f>
        <v>TRANSBORDO BAGE</v>
      </c>
      <c r="S399" s="1" t="str">
        <f>IFERROR(IF(FIND("TRANSBORDO",Entregas[[#This Row],[Rota_fmt]])=1,"Transbordo","Entregas"), "Entregas")</f>
        <v>Transbordo</v>
      </c>
    </row>
    <row r="400" spans="1:19" x14ac:dyDescent="0.25">
      <c r="A400">
        <v>10217396</v>
      </c>
      <c r="B400" t="s">
        <v>429</v>
      </c>
      <c r="C400" t="s">
        <v>392</v>
      </c>
      <c r="D400" t="s">
        <v>423</v>
      </c>
      <c r="E400" t="s">
        <v>428</v>
      </c>
      <c r="F400" t="s">
        <v>35</v>
      </c>
      <c r="G400" t="s">
        <v>111</v>
      </c>
      <c r="J400" t="s">
        <v>374</v>
      </c>
      <c r="K400" t="s">
        <v>156</v>
      </c>
      <c r="M400">
        <v>1</v>
      </c>
      <c r="P400" t="str">
        <f>TEXT(Entregas[[#This Row],[dt_saida]],"MMMM")</f>
        <v>maio</v>
      </c>
      <c r="Q400" t="str">
        <f>TEXT(Entregas[[#This Row],[dt_saida]],"AAAA")</f>
        <v>2025</v>
      </c>
      <c r="R400" t="str">
        <f>IFERROR(LEFT(Entregas[[#This Row],[ds_rota]],FIND("-",Entregas[[#This Row],[ds_rota]])-1),Entregas[[#This Row],[ds_rota]])</f>
        <v>TRANSBORDO PELOTAS</v>
      </c>
      <c r="S400" s="1" t="str">
        <f>IFERROR(IF(FIND("TRANSBORDO",Entregas[[#This Row],[Rota_fmt]])=1,"Transbordo","Entregas"), "Entregas")</f>
        <v>Transbordo</v>
      </c>
    </row>
    <row r="401" spans="1:19" x14ac:dyDescent="0.25">
      <c r="A401">
        <v>9830248</v>
      </c>
      <c r="B401" t="s">
        <v>497</v>
      </c>
      <c r="C401" t="s">
        <v>392</v>
      </c>
      <c r="D401" t="s">
        <v>423</v>
      </c>
      <c r="E401" t="s">
        <v>430</v>
      </c>
      <c r="F401" t="s">
        <v>35</v>
      </c>
      <c r="G401" t="s">
        <v>119</v>
      </c>
      <c r="J401" t="s">
        <v>361</v>
      </c>
      <c r="K401" t="s">
        <v>156</v>
      </c>
      <c r="M401">
        <v>1</v>
      </c>
      <c r="P401" t="str">
        <f>TEXT(Entregas[[#This Row],[dt_saida]],"MMMM")</f>
        <v>abril</v>
      </c>
      <c r="Q401" t="str">
        <f>TEXT(Entregas[[#This Row],[dt_saida]],"AAAA")</f>
        <v>2025</v>
      </c>
      <c r="R401" t="str">
        <f>IFERROR(LEFT(Entregas[[#This Row],[ds_rota]],FIND("-",Entregas[[#This Row],[ds_rota]])-1),Entregas[[#This Row],[ds_rota]])</f>
        <v>TRANSBORDO SANTA MA</v>
      </c>
      <c r="S401" s="1" t="str">
        <f>IFERROR(IF(FIND("TRANSBORDO",Entregas[[#This Row],[Rota_fmt]])=1,"Transbordo","Entregas"), "Entregas")</f>
        <v>Transbordo</v>
      </c>
    </row>
    <row r="402" spans="1:19" x14ac:dyDescent="0.25">
      <c r="A402">
        <v>11718611</v>
      </c>
      <c r="B402" t="s">
        <v>497</v>
      </c>
      <c r="C402" t="s">
        <v>392</v>
      </c>
      <c r="D402" t="s">
        <v>423</v>
      </c>
      <c r="E402" t="s">
        <v>445</v>
      </c>
      <c r="F402" t="s">
        <v>35</v>
      </c>
      <c r="G402" t="s">
        <v>119</v>
      </c>
      <c r="J402" t="s">
        <v>873</v>
      </c>
      <c r="K402" t="s">
        <v>156</v>
      </c>
      <c r="M402">
        <v>1</v>
      </c>
      <c r="P402" t="str">
        <f>TEXT(Entregas[[#This Row],[dt_saida]],"MMMM")</f>
        <v>junho</v>
      </c>
      <c r="Q402" t="str">
        <f>TEXT(Entregas[[#This Row],[dt_saida]],"AAAA")</f>
        <v>2025</v>
      </c>
      <c r="R402" t="str">
        <f>IFERROR(LEFT(Entregas[[#This Row],[ds_rota]],FIND("-",Entregas[[#This Row],[ds_rota]])-1),Entregas[[#This Row],[ds_rota]])</f>
        <v>TRANSBORDO SANTA MA</v>
      </c>
      <c r="S402" s="1" t="str">
        <f>IFERROR(IF(FIND("TRANSBORDO",Entregas[[#This Row],[Rota_fmt]])=1,"Transbordo","Entregas"), "Entregas")</f>
        <v>Transbordo</v>
      </c>
    </row>
    <row r="403" spans="1:19" x14ac:dyDescent="0.25">
      <c r="A403">
        <v>8073979</v>
      </c>
      <c r="B403" t="s">
        <v>429</v>
      </c>
      <c r="C403" t="s">
        <v>392</v>
      </c>
      <c r="D403" t="s">
        <v>423</v>
      </c>
      <c r="E403" t="s">
        <v>445</v>
      </c>
      <c r="F403" t="s">
        <v>35</v>
      </c>
      <c r="G403" t="s">
        <v>119</v>
      </c>
      <c r="J403" t="s">
        <v>285</v>
      </c>
      <c r="K403" t="s">
        <v>156</v>
      </c>
      <c r="M403">
        <v>1</v>
      </c>
      <c r="P403" t="str">
        <f>TEXT(Entregas[[#This Row],[dt_saida]],"MMMM")</f>
        <v>março</v>
      </c>
      <c r="Q403" t="str">
        <f>TEXT(Entregas[[#This Row],[dt_saida]],"AAAA")</f>
        <v>2025</v>
      </c>
      <c r="R403" t="str">
        <f>IFERROR(LEFT(Entregas[[#This Row],[ds_rota]],FIND("-",Entregas[[#This Row],[ds_rota]])-1),Entregas[[#This Row],[ds_rota]])</f>
        <v>TRANSBORDO PELOTAS</v>
      </c>
      <c r="S403" s="1" t="str">
        <f>IFERROR(IF(FIND("TRANSBORDO",Entregas[[#This Row],[Rota_fmt]])=1,"Transbordo","Entregas"), "Entregas")</f>
        <v>Transbordo</v>
      </c>
    </row>
    <row r="404" spans="1:19" x14ac:dyDescent="0.25">
      <c r="A404">
        <v>11150317</v>
      </c>
      <c r="B404" t="s">
        <v>429</v>
      </c>
      <c r="C404" t="s">
        <v>392</v>
      </c>
      <c r="D404" t="s">
        <v>423</v>
      </c>
      <c r="E404" t="s">
        <v>445</v>
      </c>
      <c r="F404" t="s">
        <v>35</v>
      </c>
      <c r="G404" t="s">
        <v>119</v>
      </c>
      <c r="J404" t="s">
        <v>867</v>
      </c>
      <c r="K404" t="s">
        <v>156</v>
      </c>
      <c r="M404">
        <v>1</v>
      </c>
      <c r="P404" t="str">
        <f>TEXT(Entregas[[#This Row],[dt_saida]],"MMMM")</f>
        <v>maio</v>
      </c>
      <c r="Q404" t="str">
        <f>TEXT(Entregas[[#This Row],[dt_saida]],"AAAA")</f>
        <v>2025</v>
      </c>
      <c r="R404" t="str">
        <f>IFERROR(LEFT(Entregas[[#This Row],[ds_rota]],FIND("-",Entregas[[#This Row],[ds_rota]])-1),Entregas[[#This Row],[ds_rota]])</f>
        <v>TRANSBORDO PELOTAS</v>
      </c>
      <c r="S404" s="1" t="str">
        <f>IFERROR(IF(FIND("TRANSBORDO",Entregas[[#This Row],[Rota_fmt]])=1,"Transbordo","Entregas"), "Entregas")</f>
        <v>Transbordo</v>
      </c>
    </row>
    <row r="405" spans="1:19" x14ac:dyDescent="0.25">
      <c r="A405">
        <v>9115371</v>
      </c>
      <c r="B405" t="s">
        <v>497</v>
      </c>
      <c r="C405" t="s">
        <v>392</v>
      </c>
      <c r="D405" t="s">
        <v>423</v>
      </c>
      <c r="E405" t="s">
        <v>428</v>
      </c>
      <c r="F405" t="s">
        <v>35</v>
      </c>
      <c r="G405" t="s">
        <v>111</v>
      </c>
      <c r="J405" t="s">
        <v>338</v>
      </c>
      <c r="K405" t="s">
        <v>156</v>
      </c>
      <c r="M405">
        <v>1</v>
      </c>
      <c r="P405" t="str">
        <f>TEXT(Entregas[[#This Row],[dt_saida]],"MMMM")</f>
        <v>abril</v>
      </c>
      <c r="Q405" t="str">
        <f>TEXT(Entregas[[#This Row],[dt_saida]],"AAAA")</f>
        <v>2025</v>
      </c>
      <c r="R405" t="str">
        <f>IFERROR(LEFT(Entregas[[#This Row],[ds_rota]],FIND("-",Entregas[[#This Row],[ds_rota]])-1),Entregas[[#This Row],[ds_rota]])</f>
        <v>TRANSBORDO SANTA MA</v>
      </c>
      <c r="S405" s="1" t="str">
        <f>IFERROR(IF(FIND("TRANSBORDO",Entregas[[#This Row],[Rota_fmt]])=1,"Transbordo","Entregas"), "Entregas")</f>
        <v>Transbordo</v>
      </c>
    </row>
    <row r="406" spans="1:19" x14ac:dyDescent="0.25">
      <c r="A406">
        <v>9825921</v>
      </c>
      <c r="B406" t="s">
        <v>497</v>
      </c>
      <c r="C406" t="s">
        <v>392</v>
      </c>
      <c r="D406" t="s">
        <v>423</v>
      </c>
      <c r="E406" t="s">
        <v>428</v>
      </c>
      <c r="F406" t="s">
        <v>35</v>
      </c>
      <c r="G406" t="s">
        <v>111</v>
      </c>
      <c r="J406" t="s">
        <v>361</v>
      </c>
      <c r="K406" t="s">
        <v>156</v>
      </c>
      <c r="M406">
        <v>1</v>
      </c>
      <c r="P406" t="str">
        <f>TEXT(Entregas[[#This Row],[dt_saida]],"MMMM")</f>
        <v>abril</v>
      </c>
      <c r="Q406" t="str">
        <f>TEXT(Entregas[[#This Row],[dt_saida]],"AAAA")</f>
        <v>2025</v>
      </c>
      <c r="R406" t="str">
        <f>IFERROR(LEFT(Entregas[[#This Row],[ds_rota]],FIND("-",Entregas[[#This Row],[ds_rota]])-1),Entregas[[#This Row],[ds_rota]])</f>
        <v>TRANSBORDO SANTA MA</v>
      </c>
      <c r="S406" s="1" t="str">
        <f>IFERROR(IF(FIND("TRANSBORDO",Entregas[[#This Row],[Rota_fmt]])=1,"Transbordo","Entregas"), "Entregas")</f>
        <v>Transbordo</v>
      </c>
    </row>
    <row r="407" spans="1:19" x14ac:dyDescent="0.25">
      <c r="A407">
        <v>9013862</v>
      </c>
      <c r="B407" t="s">
        <v>429</v>
      </c>
      <c r="C407" t="s">
        <v>392</v>
      </c>
      <c r="D407" t="s">
        <v>423</v>
      </c>
      <c r="E407" t="s">
        <v>430</v>
      </c>
      <c r="F407" t="s">
        <v>88</v>
      </c>
      <c r="G407" t="s">
        <v>89</v>
      </c>
      <c r="J407" t="s">
        <v>330</v>
      </c>
      <c r="K407" t="s">
        <v>156</v>
      </c>
      <c r="M407">
        <v>1</v>
      </c>
      <c r="P407" t="str">
        <f>TEXT(Entregas[[#This Row],[dt_saida]],"MMMM")</f>
        <v>abril</v>
      </c>
      <c r="Q407" t="str">
        <f>TEXT(Entregas[[#This Row],[dt_saida]],"AAAA")</f>
        <v>2025</v>
      </c>
      <c r="R407" t="str">
        <f>IFERROR(LEFT(Entregas[[#This Row],[ds_rota]],FIND("-",Entregas[[#This Row],[ds_rota]])-1),Entregas[[#This Row],[ds_rota]])</f>
        <v>TRANSBORDO PELOTAS</v>
      </c>
      <c r="S407" s="1" t="str">
        <f>IFERROR(IF(FIND("TRANSBORDO",Entregas[[#This Row],[Rota_fmt]])=1,"Transbordo","Entregas"), "Entregas")</f>
        <v>Transbordo</v>
      </c>
    </row>
    <row r="408" spans="1:19" x14ac:dyDescent="0.25">
      <c r="A408">
        <v>10135675</v>
      </c>
      <c r="B408" t="s">
        <v>497</v>
      </c>
      <c r="C408" t="s">
        <v>392</v>
      </c>
      <c r="D408" t="s">
        <v>423</v>
      </c>
      <c r="E408" t="s">
        <v>428</v>
      </c>
      <c r="F408" t="s">
        <v>35</v>
      </c>
      <c r="G408" t="s">
        <v>111</v>
      </c>
      <c r="J408" t="s">
        <v>374</v>
      </c>
      <c r="K408" t="s">
        <v>156</v>
      </c>
      <c r="M408">
        <v>1</v>
      </c>
      <c r="P408" t="str">
        <f>TEXT(Entregas[[#This Row],[dt_saida]],"MMMM")</f>
        <v>maio</v>
      </c>
      <c r="Q408" t="str">
        <f>TEXT(Entregas[[#This Row],[dt_saida]],"AAAA")</f>
        <v>2025</v>
      </c>
      <c r="R408" t="str">
        <f>IFERROR(LEFT(Entregas[[#This Row],[ds_rota]],FIND("-",Entregas[[#This Row],[ds_rota]])-1),Entregas[[#This Row],[ds_rota]])</f>
        <v>TRANSBORDO SANTA MA</v>
      </c>
      <c r="S408" s="1" t="str">
        <f>IFERROR(IF(FIND("TRANSBORDO",Entregas[[#This Row],[Rota_fmt]])=1,"Transbordo","Entregas"), "Entregas")</f>
        <v>Transbordo</v>
      </c>
    </row>
    <row r="409" spans="1:19" x14ac:dyDescent="0.25">
      <c r="A409">
        <v>8415573</v>
      </c>
      <c r="B409" t="s">
        <v>497</v>
      </c>
      <c r="C409" t="s">
        <v>392</v>
      </c>
      <c r="D409" t="s">
        <v>423</v>
      </c>
      <c r="E409" t="s">
        <v>430</v>
      </c>
      <c r="F409" t="s">
        <v>88</v>
      </c>
      <c r="G409" t="s">
        <v>89</v>
      </c>
      <c r="J409" t="s">
        <v>329</v>
      </c>
      <c r="K409" t="s">
        <v>156</v>
      </c>
      <c r="M409">
        <v>1</v>
      </c>
      <c r="P409" t="str">
        <f>TEXT(Entregas[[#This Row],[dt_saida]],"MMMM")</f>
        <v>março</v>
      </c>
      <c r="Q409" t="str">
        <f>TEXT(Entregas[[#This Row],[dt_saida]],"AAAA")</f>
        <v>2025</v>
      </c>
      <c r="R409" t="str">
        <f>IFERROR(LEFT(Entregas[[#This Row],[ds_rota]],FIND("-",Entregas[[#This Row],[ds_rota]])-1),Entregas[[#This Row],[ds_rota]])</f>
        <v>TRANSBORDO SANTA MA</v>
      </c>
      <c r="S409" s="1" t="str">
        <f>IFERROR(IF(FIND("TRANSBORDO",Entregas[[#This Row],[Rota_fmt]])=1,"Transbordo","Entregas"), "Entregas")</f>
        <v>Transbordo</v>
      </c>
    </row>
    <row r="410" spans="1:19" x14ac:dyDescent="0.25">
      <c r="A410">
        <v>11520235</v>
      </c>
      <c r="B410" t="s">
        <v>427</v>
      </c>
      <c r="C410" t="s">
        <v>392</v>
      </c>
      <c r="D410" t="s">
        <v>423</v>
      </c>
      <c r="E410" t="s">
        <v>445</v>
      </c>
      <c r="F410" t="s">
        <v>35</v>
      </c>
      <c r="G410" t="s">
        <v>119</v>
      </c>
      <c r="J410" t="s">
        <v>807</v>
      </c>
      <c r="K410" t="s">
        <v>156</v>
      </c>
      <c r="M410">
        <v>1</v>
      </c>
      <c r="P410" t="str">
        <f>TEXT(Entregas[[#This Row],[dt_saida]],"MMMM")</f>
        <v>maio</v>
      </c>
      <c r="Q410" t="str">
        <f>TEXT(Entregas[[#This Row],[dt_saida]],"AAAA")</f>
        <v>2025</v>
      </c>
      <c r="R410" t="str">
        <f>IFERROR(LEFT(Entregas[[#This Row],[ds_rota]],FIND("-",Entregas[[#This Row],[ds_rota]])-1),Entregas[[#This Row],[ds_rota]])</f>
        <v>TRANSBORDO BAGE</v>
      </c>
      <c r="S410" s="1" t="str">
        <f>IFERROR(IF(FIND("TRANSBORDO",Entregas[[#This Row],[Rota_fmt]])=1,"Transbordo","Entregas"), "Entregas")</f>
        <v>Transbordo</v>
      </c>
    </row>
    <row r="411" spans="1:19" x14ac:dyDescent="0.25">
      <c r="A411">
        <v>8671624</v>
      </c>
      <c r="B411" t="s">
        <v>427</v>
      </c>
      <c r="C411" t="s">
        <v>392</v>
      </c>
      <c r="D411" t="s">
        <v>423</v>
      </c>
      <c r="E411" t="s">
        <v>428</v>
      </c>
      <c r="F411" t="s">
        <v>35</v>
      </c>
      <c r="G411" t="s">
        <v>111</v>
      </c>
      <c r="J411" t="s">
        <v>293</v>
      </c>
      <c r="K411" t="s">
        <v>156</v>
      </c>
      <c r="M411">
        <v>1</v>
      </c>
      <c r="P411" t="str">
        <f>TEXT(Entregas[[#This Row],[dt_saida]],"MMMM")</f>
        <v>abril</v>
      </c>
      <c r="Q411" t="str">
        <f>TEXT(Entregas[[#This Row],[dt_saida]],"AAAA")</f>
        <v>2025</v>
      </c>
      <c r="R411" t="str">
        <f>IFERROR(LEFT(Entregas[[#This Row],[ds_rota]],FIND("-",Entregas[[#This Row],[ds_rota]])-1),Entregas[[#This Row],[ds_rota]])</f>
        <v>TRANSBORDO BAGE</v>
      </c>
      <c r="S411" s="1" t="str">
        <f>IFERROR(IF(FIND("TRANSBORDO",Entregas[[#This Row],[Rota_fmt]])=1,"Transbordo","Entregas"), "Entregas")</f>
        <v>Transbordo</v>
      </c>
    </row>
    <row r="412" spans="1:19" x14ac:dyDescent="0.25">
      <c r="A412">
        <v>11102743</v>
      </c>
      <c r="B412" t="s">
        <v>497</v>
      </c>
      <c r="C412" t="s">
        <v>392</v>
      </c>
      <c r="D412" t="s">
        <v>423</v>
      </c>
      <c r="E412" t="s">
        <v>428</v>
      </c>
      <c r="F412" t="s">
        <v>35</v>
      </c>
      <c r="G412" t="s">
        <v>111</v>
      </c>
      <c r="J412" t="s">
        <v>924</v>
      </c>
      <c r="K412" t="s">
        <v>156</v>
      </c>
      <c r="M412">
        <v>1</v>
      </c>
      <c r="P412" t="str">
        <f>TEXT(Entregas[[#This Row],[dt_saida]],"MMMM")</f>
        <v>maio</v>
      </c>
      <c r="Q412" t="str">
        <f>TEXT(Entregas[[#This Row],[dt_saida]],"AAAA")</f>
        <v>2025</v>
      </c>
      <c r="R412" t="str">
        <f>IFERROR(LEFT(Entregas[[#This Row],[ds_rota]],FIND("-",Entregas[[#This Row],[ds_rota]])-1),Entregas[[#This Row],[ds_rota]])</f>
        <v>TRANSBORDO SANTA MA</v>
      </c>
      <c r="S412" s="1" t="str">
        <f>IFERROR(IF(FIND("TRANSBORDO",Entregas[[#This Row],[Rota_fmt]])=1,"Transbordo","Entregas"), "Entregas")</f>
        <v>Transbordo</v>
      </c>
    </row>
    <row r="413" spans="1:19" x14ac:dyDescent="0.25">
      <c r="A413">
        <v>8275020</v>
      </c>
      <c r="B413" t="s">
        <v>497</v>
      </c>
      <c r="C413" t="s">
        <v>392</v>
      </c>
      <c r="D413" t="s">
        <v>423</v>
      </c>
      <c r="E413" t="s">
        <v>430</v>
      </c>
      <c r="F413" t="s">
        <v>35</v>
      </c>
      <c r="G413" t="s">
        <v>111</v>
      </c>
      <c r="J413" t="s">
        <v>316</v>
      </c>
      <c r="K413" t="s">
        <v>156</v>
      </c>
      <c r="M413">
        <v>1</v>
      </c>
      <c r="P413" t="str">
        <f>TEXT(Entregas[[#This Row],[dt_saida]],"MMMM")</f>
        <v>março</v>
      </c>
      <c r="Q413" t="str">
        <f>TEXT(Entregas[[#This Row],[dt_saida]],"AAAA")</f>
        <v>2025</v>
      </c>
      <c r="R413" t="str">
        <f>IFERROR(LEFT(Entregas[[#This Row],[ds_rota]],FIND("-",Entregas[[#This Row],[ds_rota]])-1),Entregas[[#This Row],[ds_rota]])</f>
        <v>TRANSBORDO SANTA MA</v>
      </c>
      <c r="S413" s="1" t="str">
        <f>IFERROR(IF(FIND("TRANSBORDO",Entregas[[#This Row],[Rota_fmt]])=1,"Transbordo","Entregas"), "Entregas")</f>
        <v>Transbordo</v>
      </c>
    </row>
    <row r="414" spans="1:19" x14ac:dyDescent="0.25">
      <c r="A414">
        <v>8019774</v>
      </c>
      <c r="B414" t="s">
        <v>427</v>
      </c>
      <c r="C414" t="s">
        <v>392</v>
      </c>
      <c r="D414" t="s">
        <v>423</v>
      </c>
      <c r="E414" t="s">
        <v>445</v>
      </c>
      <c r="F414" t="s">
        <v>35</v>
      </c>
      <c r="G414" t="s">
        <v>119</v>
      </c>
      <c r="J414" t="s">
        <v>285</v>
      </c>
      <c r="K414" t="s">
        <v>156</v>
      </c>
      <c r="M414">
        <v>1</v>
      </c>
      <c r="P414" t="str">
        <f>TEXT(Entregas[[#This Row],[dt_saida]],"MMMM")</f>
        <v>março</v>
      </c>
      <c r="Q414" t="str">
        <f>TEXT(Entregas[[#This Row],[dt_saida]],"AAAA")</f>
        <v>2025</v>
      </c>
      <c r="R414" t="str">
        <f>IFERROR(LEFT(Entregas[[#This Row],[ds_rota]],FIND("-",Entregas[[#This Row],[ds_rota]])-1),Entregas[[#This Row],[ds_rota]])</f>
        <v>TRANSBORDO BAGE</v>
      </c>
      <c r="S414" s="1" t="str">
        <f>IFERROR(IF(FIND("TRANSBORDO",Entregas[[#This Row],[Rota_fmt]])=1,"Transbordo","Entregas"), "Entregas")</f>
        <v>Transbordo</v>
      </c>
    </row>
    <row r="415" spans="1:19" x14ac:dyDescent="0.25">
      <c r="A415">
        <v>11623503</v>
      </c>
      <c r="B415" t="s">
        <v>497</v>
      </c>
      <c r="C415" t="s">
        <v>392</v>
      </c>
      <c r="D415" t="s">
        <v>423</v>
      </c>
      <c r="E415" t="s">
        <v>445</v>
      </c>
      <c r="F415" t="s">
        <v>35</v>
      </c>
      <c r="G415" t="s">
        <v>119</v>
      </c>
      <c r="J415" t="s">
        <v>887</v>
      </c>
      <c r="K415" t="s">
        <v>156</v>
      </c>
      <c r="M415">
        <v>1</v>
      </c>
      <c r="P415" t="str">
        <f>TEXT(Entregas[[#This Row],[dt_saida]],"MMMM")</f>
        <v>maio</v>
      </c>
      <c r="Q415" t="str">
        <f>TEXT(Entregas[[#This Row],[dt_saida]],"AAAA")</f>
        <v>2025</v>
      </c>
      <c r="R415" t="str">
        <f>IFERROR(LEFT(Entregas[[#This Row],[ds_rota]],FIND("-",Entregas[[#This Row],[ds_rota]])-1),Entregas[[#This Row],[ds_rota]])</f>
        <v>TRANSBORDO SANTA MA</v>
      </c>
      <c r="S415" s="1" t="str">
        <f>IFERROR(IF(FIND("TRANSBORDO",Entregas[[#This Row],[Rota_fmt]])=1,"Transbordo","Entregas"), "Entregas")</f>
        <v>Transbordo</v>
      </c>
    </row>
    <row r="416" spans="1:19" x14ac:dyDescent="0.25">
      <c r="A416">
        <v>7914929</v>
      </c>
      <c r="B416" t="s">
        <v>497</v>
      </c>
      <c r="C416" t="s">
        <v>392</v>
      </c>
      <c r="D416" t="s">
        <v>423</v>
      </c>
      <c r="E416" t="s">
        <v>430</v>
      </c>
      <c r="F416" t="s">
        <v>88</v>
      </c>
      <c r="G416" t="s">
        <v>89</v>
      </c>
      <c r="J416" t="s">
        <v>283</v>
      </c>
      <c r="K416" t="s">
        <v>156</v>
      </c>
      <c r="M416">
        <v>1</v>
      </c>
      <c r="P416" t="str">
        <f>TEXT(Entregas[[#This Row],[dt_saida]],"MMMM")</f>
        <v>março</v>
      </c>
      <c r="Q416" t="str">
        <f>TEXT(Entregas[[#This Row],[dt_saida]],"AAAA")</f>
        <v>2025</v>
      </c>
      <c r="R416" t="str">
        <f>IFERROR(LEFT(Entregas[[#This Row],[ds_rota]],FIND("-",Entregas[[#This Row],[ds_rota]])-1),Entregas[[#This Row],[ds_rota]])</f>
        <v>TRANSBORDO SANTA MA</v>
      </c>
      <c r="S416" s="1" t="str">
        <f>IFERROR(IF(FIND("TRANSBORDO",Entregas[[#This Row],[Rota_fmt]])=1,"Transbordo","Entregas"), "Entregas")</f>
        <v>Transbordo</v>
      </c>
    </row>
    <row r="417" spans="1:19" x14ac:dyDescent="0.25">
      <c r="A417">
        <v>9423349</v>
      </c>
      <c r="B417" t="s">
        <v>497</v>
      </c>
      <c r="C417" t="s">
        <v>392</v>
      </c>
      <c r="D417" t="s">
        <v>423</v>
      </c>
      <c r="E417" t="s">
        <v>430</v>
      </c>
      <c r="F417" t="s">
        <v>35</v>
      </c>
      <c r="G417" t="s">
        <v>111</v>
      </c>
      <c r="J417" t="s">
        <v>355</v>
      </c>
      <c r="K417" t="s">
        <v>156</v>
      </c>
      <c r="M417">
        <v>1</v>
      </c>
      <c r="P417" t="str">
        <f>TEXT(Entregas[[#This Row],[dt_saida]],"MMMM")</f>
        <v>abril</v>
      </c>
      <c r="Q417" t="str">
        <f>TEXT(Entregas[[#This Row],[dt_saida]],"AAAA")</f>
        <v>2025</v>
      </c>
      <c r="R417" t="str">
        <f>IFERROR(LEFT(Entregas[[#This Row],[ds_rota]],FIND("-",Entregas[[#This Row],[ds_rota]])-1),Entregas[[#This Row],[ds_rota]])</f>
        <v>TRANSBORDO SANTA MA</v>
      </c>
      <c r="S417" s="1" t="str">
        <f>IFERROR(IF(FIND("TRANSBORDO",Entregas[[#This Row],[Rota_fmt]])=1,"Transbordo","Entregas"), "Entregas")</f>
        <v>Transbordo</v>
      </c>
    </row>
    <row r="418" spans="1:19" x14ac:dyDescent="0.25">
      <c r="A418">
        <v>7915998</v>
      </c>
      <c r="B418" t="s">
        <v>497</v>
      </c>
      <c r="C418" t="s">
        <v>392</v>
      </c>
      <c r="D418" t="s">
        <v>423</v>
      </c>
      <c r="E418" t="s">
        <v>445</v>
      </c>
      <c r="F418" t="s">
        <v>35</v>
      </c>
      <c r="G418" t="s">
        <v>111</v>
      </c>
      <c r="J418" t="s">
        <v>283</v>
      </c>
      <c r="K418" t="s">
        <v>156</v>
      </c>
      <c r="M418">
        <v>1</v>
      </c>
      <c r="P418" t="str">
        <f>TEXT(Entregas[[#This Row],[dt_saida]],"MMMM")</f>
        <v>março</v>
      </c>
      <c r="Q418" t="str">
        <f>TEXT(Entregas[[#This Row],[dt_saida]],"AAAA")</f>
        <v>2025</v>
      </c>
      <c r="R418" t="str">
        <f>IFERROR(LEFT(Entregas[[#This Row],[ds_rota]],FIND("-",Entregas[[#This Row],[ds_rota]])-1),Entregas[[#This Row],[ds_rota]])</f>
        <v>TRANSBORDO SANTA MA</v>
      </c>
      <c r="S418" s="1" t="str">
        <f>IFERROR(IF(FIND("TRANSBORDO",Entregas[[#This Row],[Rota_fmt]])=1,"Transbordo","Entregas"), "Entregas")</f>
        <v>Transbordo</v>
      </c>
    </row>
    <row r="419" spans="1:19" x14ac:dyDescent="0.25">
      <c r="A419">
        <v>7711845</v>
      </c>
      <c r="B419" t="s">
        <v>429</v>
      </c>
      <c r="C419" t="s">
        <v>392</v>
      </c>
      <c r="D419" t="s">
        <v>423</v>
      </c>
      <c r="E419" t="s">
        <v>445</v>
      </c>
      <c r="F419" t="s">
        <v>35</v>
      </c>
      <c r="G419" t="s">
        <v>119</v>
      </c>
      <c r="J419" t="s">
        <v>309</v>
      </c>
      <c r="K419" t="s">
        <v>156</v>
      </c>
      <c r="M419">
        <v>1</v>
      </c>
      <c r="P419" t="str">
        <f>TEXT(Entregas[[#This Row],[dt_saida]],"MMMM")</f>
        <v>março</v>
      </c>
      <c r="Q419" t="str">
        <f>TEXT(Entregas[[#This Row],[dt_saida]],"AAAA")</f>
        <v>2025</v>
      </c>
      <c r="R419" t="str">
        <f>IFERROR(LEFT(Entregas[[#This Row],[ds_rota]],FIND("-",Entregas[[#This Row],[ds_rota]])-1),Entregas[[#This Row],[ds_rota]])</f>
        <v>TRANSBORDO PELOTAS</v>
      </c>
      <c r="S419" s="1" t="str">
        <f>IFERROR(IF(FIND("TRANSBORDO",Entregas[[#This Row],[Rota_fmt]])=1,"Transbordo","Entregas"), "Entregas")</f>
        <v>Transbordo</v>
      </c>
    </row>
    <row r="420" spans="1:19" x14ac:dyDescent="0.25">
      <c r="A420">
        <v>8808609</v>
      </c>
      <c r="B420" t="s">
        <v>429</v>
      </c>
      <c r="C420" t="s">
        <v>392</v>
      </c>
      <c r="D420" t="s">
        <v>423</v>
      </c>
      <c r="E420" t="s">
        <v>445</v>
      </c>
      <c r="F420" t="s">
        <v>35</v>
      </c>
      <c r="G420" t="s">
        <v>119</v>
      </c>
      <c r="J420" t="s">
        <v>318</v>
      </c>
      <c r="K420" t="s">
        <v>156</v>
      </c>
      <c r="M420">
        <v>1</v>
      </c>
      <c r="P420" t="str">
        <f>TEXT(Entregas[[#This Row],[dt_saida]],"MMMM")</f>
        <v>abril</v>
      </c>
      <c r="Q420" t="str">
        <f>TEXT(Entregas[[#This Row],[dt_saida]],"AAAA")</f>
        <v>2025</v>
      </c>
      <c r="R420" t="str">
        <f>IFERROR(LEFT(Entregas[[#This Row],[ds_rota]],FIND("-",Entregas[[#This Row],[ds_rota]])-1),Entregas[[#This Row],[ds_rota]])</f>
        <v>TRANSBORDO PELOTAS</v>
      </c>
      <c r="S420" s="1" t="str">
        <f>IFERROR(IF(FIND("TRANSBORDO",Entregas[[#This Row],[Rota_fmt]])=1,"Transbordo","Entregas"), "Entregas")</f>
        <v>Transbordo</v>
      </c>
    </row>
    <row r="421" spans="1:19" x14ac:dyDescent="0.25">
      <c r="A421">
        <v>10437841</v>
      </c>
      <c r="B421" t="s">
        <v>429</v>
      </c>
      <c r="C421" t="s">
        <v>392</v>
      </c>
      <c r="D421" t="s">
        <v>423</v>
      </c>
      <c r="E421" t="s">
        <v>428</v>
      </c>
      <c r="F421" t="s">
        <v>35</v>
      </c>
      <c r="G421" t="s">
        <v>111</v>
      </c>
      <c r="J421" t="s">
        <v>380</v>
      </c>
      <c r="K421" t="s">
        <v>156</v>
      </c>
      <c r="M421">
        <v>1</v>
      </c>
      <c r="P421" t="str">
        <f>TEXT(Entregas[[#This Row],[dt_saida]],"MMMM")</f>
        <v>maio</v>
      </c>
      <c r="Q421" t="str">
        <f>TEXT(Entregas[[#This Row],[dt_saida]],"AAAA")</f>
        <v>2025</v>
      </c>
      <c r="R421" t="str">
        <f>IFERROR(LEFT(Entregas[[#This Row],[ds_rota]],FIND("-",Entregas[[#This Row],[ds_rota]])-1),Entregas[[#This Row],[ds_rota]])</f>
        <v>TRANSBORDO PELOTAS</v>
      </c>
      <c r="S421" s="1" t="str">
        <f>IFERROR(IF(FIND("TRANSBORDO",Entregas[[#This Row],[Rota_fmt]])=1,"Transbordo","Entregas"), "Entregas")</f>
        <v>Transbordo</v>
      </c>
    </row>
  </sheetData>
  <phoneticPr fontId="5" type="noConversion"/>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s " > < C u s t o m C o n t e n t > < ! [ C D A T A [ < T a b l e W i d g e t G r i d S e r i a l i z a t i o n   x m l n s : x s d = " h t t p : / / w w w . w 3 . o r g / 2 0 0 1 / X M L S c h e m a "   x m l n s : x s i = " h t t p : / / w w w . w 3 . o r g / 2 0 0 1 / X M L S c h e m a - i n s t a n c e " > < C o l u m n S u g g e s t e d T y p e   / > < C o l u m n F o r m a t   / > < C o l u m n A c c u r a c y   / > < C o l u m n C u r r e n c y S y m b o l   / > < C o l u m n P o s i t i v e P a t t e r n   / > < C o l u m n N e g a t i v e P a t t e r n   / > < C o l u m n W i d t h s > < i t e m > < k e y > < s t r i n g > c d _ v e i c u l o < / s t r i n g > < / k e y > < v a l u e > < i n t > 1 5 0 < / i n t > < / v a l u e > < / i t e m > < i t e m > < k e y > < s t r i n g > d s _ v e i c u l o < / s t r i n g > < / k e y > < v a l u e > < i n t > 1 5 0 < / i n t > < / v a l u e > < / i t e m > < i t e m > < k e y > < s t r i n g > n r _ f r o t a < / s t r i n g > < / k e y > < v a l u e > < i n t > 1 2 1 < / i n t > < / v a l u e > < / i t e m > < i t e m > < k e y > < s t r i n g > d s _ p l a c a < / s t r i n g > < / k e y > < v a l u e > < i n t > 1 3 4 < / i n t > < / v a l u e > < / i t e m > < i t e m > < k e y > < s t r i n g > n r _ c h a s s i < / s t r i n g > < / k e y > < v a l u e > < i n t > 1 4 0 < / i n t > < / v a l u e > < / i t e m > < i t e m > < k e y > < s t r i n g > n r _ a n o < / s t r i n g > < / k e y > < v a l u e > < i n t > 1 1 4 < / i n t > < / v a l u e > < / i t e m > < i t e m > < k e y > < s t r i n g > c d _ p e s s o a < / s t r i n g > < / k e y > < v a l u e > < i n t > 1 5 2 < / i n t > < / v a l u e > < / i t e m > < i t e m > < k e y > < s t r i n g > c d _ c a i x a < / s t r i n g > < / k e y > < v a l u e > < i n t > 1 3 3 < / i n t > < / v a l u e > < / i t e m > < i t e m > < k e y > < s t r i n g > c d _ u n i d a d e < / s t r i n g > < / k e y > < v a l u e > < i n t > 1 5 9 < / i n t > < / v a l u e > < / i t e m > < i t e m > < k e y > < s t r i n g > n m _ u n i d a d e < / s t r i n g > < / k e y > < v a l u e > < i n t > 1 6 7 < / i n t > < / v a l u e > < / i t e m > < i t e m > < k e y > < s t r i n g > c d _ c e n t r o _ c u s t o < / s t r i n g > < / k e y > < v a l u e > < i n t > 2 0 6 < / i n t > < / v a l u e > < / i t e m > < i t e m > < k e y > < s t r i n g > n m _ c e n t r o _ c u s t o < / s t r i n g > < / k e y > < v a l u e > < i n t > 2 1 4 < / i n t > < / v a l u e > < / i t e m > < i t e m > < k e y > < s t r i n g > c d _ h i s t o r i c o < / s t r i n g > < / k e y > < v a l u e > < i n t > 1 6 3 < / i n t > < / v a l u e > < / i t e m > < i t e m > < k e y > < s t r i n g > n m _ h i s t o r i c o < / s t r i n g > < / k e y > < v a l u e > < i n t > 1 7 1 < / i n t > < / v a l u e > < / i t e m > < i t e m > < k e y > < s t r i n g > d t _ d o c u m e n t o < / s t r i n g > < / k e y > < v a l u e > < i n t > 1 8 5 < / i n t > < / v a l u e > < / i t e m > < i t e m > < k e y > < s t r i n g > i d _ s e m a n a < / s t r i n g > < / k e y > < v a l u e > < i n t > 1 5 4 < / i n t > < / v a l u e > < / i t e m > < i t e m > < k e y > < s t r i n g > d s _ c o m p l e m e n t o < / s t r i n g > < / k e y > < v a l u e > < i n t > 2 1 4 < / i n t > < / v a l u e > < / i t e m > < i t e m > < k e y > < s t r i n g > v l _ k i l o m e t r o < / s t r i n g > < / k e y > < v a l u e > < i n t > 1 6 4 < / i n t > < / v a l u e > < / i t e m > < i t e m > < k e y > < s t r i n g > c d _ p e s s o a _ f i l i a l < / s t r i n g > < / k e y > < v a l u e > < i n t > 2 0 2 < / i n t > < / v a l u e > < / i t e m > < i t e m > < k e y > < s t r i n g > n m _ p e s s o a _ f i l i a l < / s t r i n g > < / k e y > < v a l u e > < i n t > 2 1 0 < / i n t > < / v a l u e > < / i t e m > < i t e m > < k e y > < s t r i n g > q t _ p r o d u t o < / s t r i n g > < / k e y > < v a l u e > < i n t > 1 5 0 < / i n t > < / v a l u e > < / i t e m > < i t e m > < k e y > < s t r i n g > d s _ e s p e c i f i c a c a o < / s t r i n g > < / k e y > < v a l u e > < i n t > 2 1 4 < / i n t > < / v a l u e > < / i t e m > < i t e m > < k e y > < s t r i n g > v l _ t o t a l < / s t r i n g > < / k e y > < v a l u e > < i n t > 1 1 6 < / i n t > < / v a l u e > < / i t e m > < i t e m > < k e y > < s t r i n g > v l _ u n i t a r i o < / s t r i n g > < / k e y > < v a l u e > < i n t > 1 4 6 < / i n t > < / v a l u e > < / i t e m > < i t e m > < k e y > < s t r i n g > v l _ p a r t i c i p a c a o < / s t r i n g > < / k e y > < v a l u e > < i n t > 1 9 2 < / i n t > < / v a l u e > < / i t e m > < i t e m > < k e y > < s t r i n g > v l _ c a p a c i d a d e _ p e s o < / s t r i n g > < / k e y > < v a l u e > < i n t > 2 4 5 < / i n t > < / v a l u e > < / i t e m > < i t e m > < k e y > < s t r i n g > v l _ r e n d i m e n t o _ k m < / s t r i n g > < / k e y > < v a l u e > < i n t > 2 2 6 < / i n t > < / v a l u e > < / i t e m > < i t e m > < k e y > < s t r i n g > v l _ r e n d i m e n t o _ e n t r e g a < / s t r i n g > < / k e y > < v a l u e > < i n t > 2 6 9 < / i n t > < / v a l u e > < / i t e m > < i t e m > < k e y > < s t r i n g > v l _ r e n d i m e n t o _ p e s o < / s t r i n g > < / k e y > < v a l u e > < i n t > 2 4 3 < / i n t > < / v a l u e > < / i t e m > < i t e m > < k e y > < s t r i n g > v l _ c a p a c i d a d e _ v o l u m e < / s t r i n g > < / k e y > < v a l u e > < i n t > 2 6 9 < / i n t > < / v a l u e > < / i t e m > < i t e m > < k e y > < s t r i n g > c d _ p e s s o a _ m o t o r i s t a < / s t r i n g > < / k e y > < v a l u e > < i n t > 2 5 4 < / i n t > < / v a l u e > < / i t e m > < i t e m > < k e y > < s t r i n g > n m _ p e s s o a _ m o t o r i s t a < / s t r i n g > < / k e y > < v a l u e > < i n t > 2 6 2 < / i n t > < / v a l u e > < / i t e m > < i t e m > < k e y > < s t r i n g > c d _ f o r n e c e d o r < / s t r i n g > < / k e y > < v a l u e > < i n t > 1 8 5 < / i n t > < / v a l u e > < / i t e m > < i t e m > < k e y > < s t r i n g > n m _ f o r n e c e d o r < / s t r i n g > < / k e y > < v a l u e > < i n t > 1 9 3 < / i n t > < / v a l u e > < / i t e m > < i t e m > < k e y > < s t r i n g > c d _ c a r g a < / s t r i n g > < / k e y > < v a l u e > < i n t > 1 3 6 < / i n t > < / v a l u e > < / i t e m > < i t e m > < k e y > < s t r i n g > t i p o _ v e i c u l o < / s t r i n g > < / k e y > < v a l u e > < i n t > 1 6 2 < / i n t > < / v a l u e > < / i t e m > < i t e m > < k e y > < s t r i n g > M � s < / s t r i n g > < / k e y > < v a l u e > < i n t > 8 8 < / i n t > < / v a l u e > < / i t e m > < i t e m > < k e y > < s t r i n g > A n o < / s t r i n g > < / k e y > < v a l u e > < i n t > 8 6 < / i n t > < / v a l u e > < / i t e m > < / C o l u m n W i d t h s > < C o l u m n D i s p l a y I n d e x > < i t e m > < k e y > < s t r i n g > c d _ v e i c u l o < / s t r i n g > < / k e y > < v a l u e > < i n t > 0 < / i n t > < / v a l u e > < / i t e m > < i t e m > < k e y > < s t r i n g > d s _ v e i c u l o < / s t r i n g > < / k e y > < v a l u e > < i n t > 1 < / i n t > < / v a l u e > < / i t e m > < i t e m > < k e y > < s t r i n g > n r _ f r o t a < / s t r i n g > < / k e y > < v a l u e > < i n t > 2 < / i n t > < / v a l u e > < / i t e m > < i t e m > < k e y > < s t r i n g > d s _ p l a c a < / s t r i n g > < / k e y > < v a l u e > < i n t > 3 < / i n t > < / v a l u e > < / i t e m > < i t e m > < k e y > < s t r i n g > n r _ c h a s s i < / s t r i n g > < / k e y > < v a l u e > < i n t > 4 < / i n t > < / v a l u e > < / i t e m > < i t e m > < k e y > < s t r i n g > n r _ a n o < / s t r i n g > < / k e y > < v a l u e > < i n t > 5 < / i n t > < / v a l u e > < / i t e m > < i t e m > < k e y > < s t r i n g > c d _ p e s s o a < / s t r i n g > < / k e y > < v a l u e > < i n t > 6 < / i n t > < / v a l u e > < / i t e m > < i t e m > < k e y > < s t r i n g > c d _ c a i x a < / s t r i n g > < / k e y > < v a l u e > < i n t > 7 < / i n t > < / v a l u e > < / i t e m > < i t e m > < k e y > < s t r i n g > c d _ u n i d a d e < / s t r i n g > < / k e y > < v a l u e > < i n t > 8 < / i n t > < / v a l u e > < / i t e m > < i t e m > < k e y > < s t r i n g > n m _ u n i d a d e < / s t r i n g > < / k e y > < v a l u e > < i n t > 9 < / i n t > < / v a l u e > < / i t e m > < i t e m > < k e y > < s t r i n g > c d _ c e n t r o _ c u s t o < / s t r i n g > < / k e y > < v a l u e > < i n t > 1 0 < / i n t > < / v a l u e > < / i t e m > < i t e m > < k e y > < s t r i n g > n m _ c e n t r o _ c u s t o < / s t r i n g > < / k e y > < v a l u e > < i n t > 1 1 < / i n t > < / v a l u e > < / i t e m > < i t e m > < k e y > < s t r i n g > c d _ h i s t o r i c o < / s t r i n g > < / k e y > < v a l u e > < i n t > 1 2 < / i n t > < / v a l u e > < / i t e m > < i t e m > < k e y > < s t r i n g > n m _ h i s t o r i c o < / s t r i n g > < / k e y > < v a l u e > < i n t > 1 3 < / i n t > < / v a l u e > < / i t e m > < i t e m > < k e y > < s t r i n g > d t _ d o c u m e n t o < / s t r i n g > < / k e y > < v a l u e > < i n t > 1 4 < / i n t > < / v a l u e > < / i t e m > < i t e m > < k e y > < s t r i n g > i d _ s e m a n a < / s t r i n g > < / k e y > < v a l u e > < i n t > 1 5 < / i n t > < / v a l u e > < / i t e m > < i t e m > < k e y > < s t r i n g > d s _ c o m p l e m e n t o < / s t r i n g > < / k e y > < v a l u e > < i n t > 1 6 < / i n t > < / v a l u e > < / i t e m > < i t e m > < k e y > < s t r i n g > v l _ k i l o m e t r o < / s t r i n g > < / k e y > < v a l u e > < i n t > 1 7 < / i n t > < / v a l u e > < / i t e m > < i t e m > < k e y > < s t r i n g > c d _ p e s s o a _ f i l i a l < / s t r i n g > < / k e y > < v a l u e > < i n t > 1 8 < / i n t > < / v a l u e > < / i t e m > < i t e m > < k e y > < s t r i n g > n m _ p e s s o a _ f i l i a l < / s t r i n g > < / k e y > < v a l u e > < i n t > 1 9 < / i n t > < / v a l u e > < / i t e m > < i t e m > < k e y > < s t r i n g > q t _ p r o d u t o < / s t r i n g > < / k e y > < v a l u e > < i n t > 2 0 < / i n t > < / v a l u e > < / i t e m > < i t e m > < k e y > < s t r i n g > d s _ e s p e c i f i c a c a o < / s t r i n g > < / k e y > < v a l u e > < i n t > 2 1 < / i n t > < / v a l u e > < / i t e m > < i t e m > < k e y > < s t r i n g > v l _ t o t a l < / s t r i n g > < / k e y > < v a l u e > < i n t > 2 2 < / i n t > < / v a l u e > < / i t e m > < i t e m > < k e y > < s t r i n g > v l _ u n i t a r i o < / s t r i n g > < / k e y > < v a l u e > < i n t > 2 3 < / i n t > < / v a l u e > < / i t e m > < i t e m > < k e y > < s t r i n g > v l _ p a r t i c i p a c a o < / s t r i n g > < / k e y > < v a l u e > < i n t > 2 4 < / i n t > < / v a l u e > < / i t e m > < i t e m > < k e y > < s t r i n g > v l _ c a p a c i d a d e _ p e s o < / s t r i n g > < / k e y > < v a l u e > < i n t > 2 5 < / i n t > < / v a l u e > < / i t e m > < i t e m > < k e y > < s t r i n g > v l _ r e n d i m e n t o _ k m < / s t r i n g > < / k e y > < v a l u e > < i n t > 2 6 < / i n t > < / v a l u e > < / i t e m > < i t e m > < k e y > < s t r i n g > v l _ r e n d i m e n t o _ e n t r e g a < / s t r i n g > < / k e y > < v a l u e > < i n t > 2 7 < / i n t > < / v a l u e > < / i t e m > < i t e m > < k e y > < s t r i n g > v l _ r e n d i m e n t o _ p e s o < / s t r i n g > < / k e y > < v a l u e > < i n t > 2 8 < / i n t > < / v a l u e > < / i t e m > < i t e m > < k e y > < s t r i n g > v l _ c a p a c i d a d e _ v o l u m e < / s t r i n g > < / k e y > < v a l u e > < i n t > 2 9 < / i n t > < / v a l u e > < / i t e m > < i t e m > < k e y > < s t r i n g > c d _ p e s s o a _ m o t o r i s t a < / s t r i n g > < / k e y > < v a l u e > < i n t > 3 0 < / i n t > < / v a l u e > < / i t e m > < i t e m > < k e y > < s t r i n g > n m _ p e s s o a _ m o t o r i s t a < / s t r i n g > < / k e y > < v a l u e > < i n t > 3 1 < / i n t > < / v a l u e > < / i t e m > < i t e m > < k e y > < s t r i n g > c d _ f o r n e c e d o r < / s t r i n g > < / k e y > < v a l u e > < i n t > 3 2 < / i n t > < / v a l u e > < / i t e m > < i t e m > < k e y > < s t r i n g > n m _ f o r n e c e d o r < / s t r i n g > < / k e y > < v a l u e > < i n t > 3 3 < / i n t > < / v a l u e > < / i t e m > < i t e m > < k e y > < s t r i n g > c d _ c a r g a < / s t r i n g > < / k e y > < v a l u e > < i n t > 3 4 < / i n t > < / v a l u e > < / i t e m > < i t e m > < k e y > < s t r i n g > t i p o _ v e i c u l o < / s t r i n g > < / k e y > < v a l u e > < i n t > 3 5 < / i n t > < / v a l u e > < / i t e m > < i t e m > < k e y > < s t r i n g > M � s < / s t r i n g > < / k e y > < v a l u e > < i n t > 3 6 < / i n t > < / v a l u e > < / i t e m > < i t e m > < k e y > < s t r i n g > A n o < / s t r i n g > < / k e y > < v a l u e > < i n t > 3 7 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 C o l u m n s \ c d _ v e i c u l o < / K e y > < / D i a g r a m O b j e c t K e y > < D i a g r a m O b j e c t K e y > < K e y > C o l u m n s \ d s _ v e i c u l o < / K e y > < / D i a g r a m O b j e c t K e y > < D i a g r a m O b j e c t K e y > < K e y > C o l u m n s \ n r _ f r o t a < / K e y > < / D i a g r a m O b j e c t K e y > < D i a g r a m O b j e c t K e y > < K e y > C o l u m n s \ d s _ p l a c a < / K e y > < / D i a g r a m O b j e c t K e y > < D i a g r a m O b j e c t K e y > < K e y > C o l u m n s \ n r _ c h a s s i < / K e y > < / D i a g r a m O b j e c t K e y > < D i a g r a m O b j e c t K e y > < K e y > C o l u m n s \ n r _ a n o < / K e y > < / D i a g r a m O b j e c t K e y > < D i a g r a m O b j e c t K e y > < K e y > C o l u m n s \ c d _ p e s s o a < / K e y > < / D i a g r a m O b j e c t K e y > < D i a g r a m O b j e c t K e y > < K e y > C o l u m n s \ c d _ c a i x a < / K e y > < / D i a g r a m O b j e c t K e y > < D i a g r a m O b j e c t K e y > < K e y > C o l u m n s \ c d _ u n i d a d e < / K e y > < / D i a g r a m O b j e c t K e y > < D i a g r a m O b j e c t K e y > < K e y > C o l u m n s \ n m _ u n i d a d e < / K e y > < / D i a g r a m O b j e c t K e y > < D i a g r a m O b j e c t K e y > < K e y > C o l u m n s \ c d _ c e n t r o _ c u s t o < / K e y > < / D i a g r a m O b j e c t K e y > < D i a g r a m O b j e c t K e y > < K e y > C o l u m n s \ n m _ c e n t r o _ c u s t o < / K e y > < / D i a g r a m O b j e c t K e y > < D i a g r a m O b j e c t K e y > < K e y > C o l u m n s \ c d _ h i s t o r i c o < / K e y > < / D i a g r a m O b j e c t K e y > < D i a g r a m O b j e c t K e y > < K e y > C o l u m n s \ n m _ h i s t o r i c o < / K e y > < / D i a g r a m O b j e c t K e y > < D i a g r a m O b j e c t K e y > < K e y > C o l u m n s \ d t _ d o c u m e n t o < / K e y > < / D i a g r a m O b j e c t K e y > < D i a g r a m O b j e c t K e y > < K e y > C o l u m n s \ i d _ s e m a n a < / K e y > < / D i a g r a m O b j e c t K e y > < D i a g r a m O b j e c t K e y > < K e y > C o l u m n s \ d s _ c o m p l e m e n t o < / K e y > < / D i a g r a m O b j e c t K e y > < D i a g r a m O b j e c t K e y > < K e y > C o l u m n s \ v l _ k i l o m e t r o < / K e y > < / D i a g r a m O b j e c t K e y > < D i a g r a m O b j e c t K e y > < K e y > C o l u m n s \ c d _ p e s s o a _ f i l i a l < / K e y > < / D i a g r a m O b j e c t K e y > < D i a g r a m O b j e c t K e y > < K e y > C o l u m n s \ n m _ p e s s o a _ f i l i a l < / K e y > < / D i a g r a m O b j e c t K e y > < D i a g r a m O b j e c t K e y > < K e y > C o l u m n s \ q t _ p r o d u t o < / K e y > < / D i a g r a m O b j e c t K e y > < D i a g r a m O b j e c t K e y > < K e y > C o l u m n s \ d s _ e s p e c i f i c a c a o < / K e y > < / D i a g r a m O b j e c t K e y > < D i a g r a m O b j e c t K e y > < K e y > C o l u m n s \ v l _ t o t a l < / K e y > < / D i a g r a m O b j e c t K e y > < D i a g r a m O b j e c t K e y > < K e y > C o l u m n s \ v l _ u n i t a r i o < / K e y > < / D i a g r a m O b j e c t K e y > < D i a g r a m O b j e c t K e y > < K e y > C o l u m n s \ v l _ p a r t i c i p a c a o < / K e y > < / D i a g r a m O b j e c t K e y > < D i a g r a m O b j e c t K e y > < K e y > C o l u m n s \ v l _ c a p a c i d a d e _ p e s o < / K e y > < / D i a g r a m O b j e c t K e y > < D i a g r a m O b j e c t K e y > < K e y > C o l u m n s \ v l _ r e n d i m e n t o _ k m < / K e y > < / D i a g r a m O b j e c t K e y > < D i a g r a m O b j e c t K e y > < K e y > C o l u m n s \ v l _ r e n d i m e n t o _ e n t r e g a < / K e y > < / D i a g r a m O b j e c t K e y > < D i a g r a m O b j e c t K e y > < K e y > C o l u m n s \ v l _ r e n d i m e n t o _ p e s o < / K e y > < / D i a g r a m O b j e c t K e y > < D i a g r a m O b j e c t K e y > < K e y > C o l u m n s \ v l _ c a p a c i d a d e _ v o l u m e < / K e y > < / D i a g r a m O b j e c t K e y > < D i a g r a m O b j e c t K e y > < K e y > C o l u m n s \ c d _ p e s s o a _ m o t o r i s t a < / K e y > < / D i a g r a m O b j e c t K e y > < D i a g r a m O b j e c t K e y > < K e y > C o l u m n s \ n m _ p e s s o a _ m o t o r i s t a < / K e y > < / D i a g r a m O b j e c t K e y > < D i a g r a m O b j e c t K e y > < K e y > C o l u m n s \ c d _ f o r n e c e d o r < / K e y > < / D i a g r a m O b j e c t K e y > < D i a g r a m O b j e c t K e y > < K e y > C o l u m n s \ n m _ f o r n e c e d o r < / K e y > < / D i a g r a m O b j e c t K e y > < D i a g r a m O b j e c t K e y > < K e y > C o l u m n s \ c d _ c a r g a < / K e y > < / D i a g r a m O b j e c t K e y > < D i a g r a m O b j e c t K e y > < K e y > C o l u m n s \ t i p o _ v e i c u l o < / K e y > < / D i a g r a m O b j e c t K e y > < D i a g r a m O b j e c t K e y > < K e y > C o l u m n s \ M � s < / K e y > < / D i a g r a m O b j e c t K e y > < D i a g r a m O b j e c t K e y > < K e y > C o l u m n s \ A n o 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 C o l u m n s \ c d _ v e i c u l o < / K e y > < / a : K e y > < a : V a l u e   i : t y p e = " M e a s u r e G r i d N o d e V i e w S t a t e " > < L a y e d O u t > t r u e < / L a y e d O u t > < / a : V a l u e > < / a : K e y V a l u e O f D i a g r a m O b j e c t K e y a n y T y p e z b w N T n L X > < a : K e y V a l u e O f D i a g r a m O b j e c t K e y a n y T y p e z b w N T n L X > < a : K e y > < K e y > C o l u m n s \ d s _ v e i c u l o < / K e y > < / a : K e y > < a : V a l u e   i : t y p e = " M e a s u r e G r i d N o d e V i e w S t a t e " > < C o l u m n > 1 < / C o l u m n > < L a y e d O u t > t r u e < / L a y e d O u t > < / a : V a l u e > < / a : K e y V a l u e O f D i a g r a m O b j e c t K e y a n y T y p e z b w N T n L X > < a : K e y V a l u e O f D i a g r a m O b j e c t K e y a n y T y p e z b w N T n L X > < a : K e y > < K e y > C o l u m n s \ n r _ f r o t a < / K e y > < / a : K e y > < a : V a l u e   i : t y p e = " M e a s u r e G r i d N o d e V i e w S t a t e " > < C o l u m n > 2 < / C o l u m n > < L a y e d O u t > t r u e < / L a y e d O u t > < / a : V a l u e > < / a : K e y V a l u e O f D i a g r a m O b j e c t K e y a n y T y p e z b w N T n L X > < a : K e y V a l u e O f D i a g r a m O b j e c t K e y a n y T y p e z b w N T n L X > < a : K e y > < K e y > C o l u m n s \ d s _ p l a c a < / K e y > < / a : K e y > < a : V a l u e   i : t y p e = " M e a s u r e G r i d N o d e V i e w S t a t e " > < C o l u m n > 3 < / C o l u m n > < L a y e d O u t > t r u e < / L a y e d O u t > < / a : V a l u e > < / a : K e y V a l u e O f D i a g r a m O b j e c t K e y a n y T y p e z b w N T n L X > < a : K e y V a l u e O f D i a g r a m O b j e c t K e y a n y T y p e z b w N T n L X > < a : K e y > < K e y > C o l u m n s \ n r _ c h a s s i < / K e y > < / a : K e y > < a : V a l u e   i : t y p e = " M e a s u r e G r i d N o d e V i e w S t a t e " > < C o l u m n > 4 < / C o l u m n > < L a y e d O u t > t r u e < / L a y e d O u t > < / a : V a l u e > < / a : K e y V a l u e O f D i a g r a m O b j e c t K e y a n y T y p e z b w N T n L X > < a : K e y V a l u e O f D i a g r a m O b j e c t K e y a n y T y p e z b w N T n L X > < a : K e y > < K e y > C o l u m n s \ n r _ a n o < / K e y > < / a : K e y > < a : V a l u e   i : t y p e = " M e a s u r e G r i d N o d e V i e w S t a t e " > < C o l u m n > 5 < / C o l u m n > < L a y e d O u t > t r u e < / L a y e d O u t > < / a : V a l u e > < / a : K e y V a l u e O f D i a g r a m O b j e c t K e y a n y T y p e z b w N T n L X > < a : K e y V a l u e O f D i a g r a m O b j e c t K e y a n y T y p e z b w N T n L X > < a : K e y > < K e y > C o l u m n s \ c d _ p e s s o a < / K e y > < / a : K e y > < a : V a l u e   i : t y p e = " M e a s u r e G r i d N o d e V i e w S t a t e " > < C o l u m n > 6 < / C o l u m n > < L a y e d O u t > t r u e < / L a y e d O u t > < / a : V a l u e > < / a : K e y V a l u e O f D i a g r a m O b j e c t K e y a n y T y p e z b w N T n L X > < a : K e y V a l u e O f D i a g r a m O b j e c t K e y a n y T y p e z b w N T n L X > < a : K e y > < K e y > C o l u m n s \ c d _ c a i x a < / K e y > < / a : K e y > < a : V a l u e   i : t y p e = " M e a s u r e G r i d N o d e V i e w S t a t e " > < C o l u m n > 7 < / C o l u m n > < L a y e d O u t > t r u e < / L a y e d O u t > < / a : V a l u e > < / a : K e y V a l u e O f D i a g r a m O b j e c t K e y a n y T y p e z b w N T n L X > < a : K e y V a l u e O f D i a g r a m O b j e c t K e y a n y T y p e z b w N T n L X > < a : K e y > < K e y > C o l u m n s \ c d _ u n i d a d e < / K e y > < / a : K e y > < a : V a l u e   i : t y p e = " M e a s u r e G r i d N o d e V i e w S t a t e " > < C o l u m n > 8 < / C o l u m n > < L a y e d O u t > t r u e < / L a y e d O u t > < / a : V a l u e > < / a : K e y V a l u e O f D i a g r a m O b j e c t K e y a n y T y p e z b w N T n L X > < a : K e y V a l u e O f D i a g r a m O b j e c t K e y a n y T y p e z b w N T n L X > < a : K e y > < K e y > C o l u m n s \ n m _ u n i d a d e < / K e y > < / a : K e y > < a : V a l u e   i : t y p e = " M e a s u r e G r i d N o d e V i e w S t a t e " > < C o l u m n > 9 < / C o l u m n > < L a y e d O u t > t r u e < / L a y e d O u t > < / a : V a l u e > < / a : K e y V a l u e O f D i a g r a m O b j e c t K e y a n y T y p e z b w N T n L X > < a : K e y V a l u e O f D i a g r a m O b j e c t K e y a n y T y p e z b w N T n L X > < a : K e y > < K e y > C o l u m n s \ c d _ c e n t r o _ c u s t o < / K e y > < / a : K e y > < a : V a l u e   i : t y p e = " M e a s u r e G r i d N o d e V i e w S t a t e " > < C o l u m n > 1 0 < / C o l u m n > < L a y e d O u t > t r u e < / L a y e d O u t > < / a : V a l u e > < / a : K e y V a l u e O f D i a g r a m O b j e c t K e y a n y T y p e z b w N T n L X > < a : K e y V a l u e O f D i a g r a m O b j e c t K e y a n y T y p e z b w N T n L X > < a : K e y > < K e y > C o l u m n s \ n m _ c e n t r o _ c u s t o < / K e y > < / a : K e y > < a : V a l u e   i : t y p e = " M e a s u r e G r i d N o d e V i e w S t a t e " > < C o l u m n > 1 1 < / C o l u m n > < L a y e d O u t > t r u e < / L a y e d O u t > < / a : V a l u e > < / a : K e y V a l u e O f D i a g r a m O b j e c t K e y a n y T y p e z b w N T n L X > < a : K e y V a l u e O f D i a g r a m O b j e c t K e y a n y T y p e z b w N T n L X > < a : K e y > < K e y > C o l u m n s \ c d _ h i s t o r i c o < / K e y > < / a : K e y > < a : V a l u e   i : t y p e = " M e a s u r e G r i d N o d e V i e w S t a t e " > < C o l u m n > 1 2 < / C o l u m n > < L a y e d O u t > t r u e < / L a y e d O u t > < / a : V a l u e > < / a : K e y V a l u e O f D i a g r a m O b j e c t K e y a n y T y p e z b w N T n L X > < a : K e y V a l u e O f D i a g r a m O b j e c t K e y a n y T y p e z b w N T n L X > < a : K e y > < K e y > C o l u m n s \ n m _ h i s t o r i c o < / K e y > < / a : K e y > < a : V a l u e   i : t y p e = " M e a s u r e G r i d N o d e V i e w S t a t e " > < C o l u m n > 1 3 < / C o l u m n > < L a y e d O u t > t r u e < / L a y e d O u t > < / a : V a l u e > < / a : K e y V a l u e O f D i a g r a m O b j e c t K e y a n y T y p e z b w N T n L X > < a : K e y V a l u e O f D i a g r a m O b j e c t K e y a n y T y p e z b w N T n L X > < a : K e y > < K e y > C o l u m n s \ d t _ d o c u m e n t o < / K e y > < / a : K e y > < a : V a l u e   i : t y p e = " M e a s u r e G r i d N o d e V i e w S t a t e " > < C o l u m n > 1 4 < / C o l u m n > < L a y e d O u t > t r u e < / L a y e d O u t > < / a : V a l u e > < / a : K e y V a l u e O f D i a g r a m O b j e c t K e y a n y T y p e z b w N T n L X > < a : K e y V a l u e O f D i a g r a m O b j e c t K e y a n y T y p e z b w N T n L X > < a : K e y > < K e y > C o l u m n s \ i d _ s e m a n a < / K e y > < / a : K e y > < a : V a l u e   i : t y p e = " M e a s u r e G r i d N o d e V i e w S t a t e " > < C o l u m n > 1 5 < / C o l u m n > < L a y e d O u t > t r u e < / L a y e d O u t > < / a : V a l u e > < / a : K e y V a l u e O f D i a g r a m O b j e c t K e y a n y T y p e z b w N T n L X > < a : K e y V a l u e O f D i a g r a m O b j e c t K e y a n y T y p e z b w N T n L X > < a : K e y > < K e y > C o l u m n s \ d s _ c o m p l e m e n t o < / K e y > < / a : K e y > < a : V a l u e   i : t y p e = " M e a s u r e G r i d N o d e V i e w S t a t e " > < C o l u m n > 1 6 < / C o l u m n > < L a y e d O u t > t r u e < / L a y e d O u t > < / a : V a l u e > < / a : K e y V a l u e O f D i a g r a m O b j e c t K e y a n y T y p e z b w N T n L X > < a : K e y V a l u e O f D i a g r a m O b j e c t K e y a n y T y p e z b w N T n L X > < a : K e y > < K e y > C o l u m n s \ v l _ k i l o m e t r o < / K e y > < / a : K e y > < a : V a l u e   i : t y p e = " M e a s u r e G r i d N o d e V i e w S t a t e " > < C o l u m n > 1 7 < / C o l u m n > < L a y e d O u t > t r u e < / L a y e d O u t > < / a : V a l u e > < / a : K e y V a l u e O f D i a g r a m O b j e c t K e y a n y T y p e z b w N T n L X > < a : K e y V a l u e O f D i a g r a m O b j e c t K e y a n y T y p e z b w N T n L X > < a : K e y > < K e y > C o l u m n s \ c d _ p e s s o a _ f i l i a l < / K e y > < / a : K e y > < a : V a l u e   i : t y p e = " M e a s u r e G r i d N o d e V i e w S t a t e " > < C o l u m n > 1 8 < / C o l u m n > < L a y e d O u t > t r u e < / L a y e d O u t > < / a : V a l u e > < / a : K e y V a l u e O f D i a g r a m O b j e c t K e y a n y T y p e z b w N T n L X > < a : K e y V a l u e O f D i a g r a m O b j e c t K e y a n y T y p e z b w N T n L X > < a : K e y > < K e y > C o l u m n s \ n m _ p e s s o a _ f i l i a l < / K e y > < / a : K e y > < a : V a l u e   i : t y p e = " M e a s u r e G r i d N o d e V i e w S t a t e " > < C o l u m n > 1 9 < / C o l u m n > < L a y e d O u t > t r u e < / L a y e d O u t > < / a : V a l u e > < / a : K e y V a l u e O f D i a g r a m O b j e c t K e y a n y T y p e z b w N T n L X > < a : K e y V a l u e O f D i a g r a m O b j e c t K e y a n y T y p e z b w N T n L X > < a : K e y > < K e y > C o l u m n s \ q t _ p r o d u t o < / K e y > < / a : K e y > < a : V a l u e   i : t y p e = " M e a s u r e G r i d N o d e V i e w S t a t e " > < C o l u m n > 2 0 < / C o l u m n > < L a y e d O u t > t r u e < / L a y e d O u t > < / a : V a l u e > < / a : K e y V a l u e O f D i a g r a m O b j e c t K e y a n y T y p e z b w N T n L X > < a : K e y V a l u e O f D i a g r a m O b j e c t K e y a n y T y p e z b w N T n L X > < a : K e y > < K e y > C o l u m n s \ d s _ e s p e c i f i c a c a o < / K e y > < / a : K e y > < a : V a l u e   i : t y p e = " M e a s u r e G r i d N o d e V i e w S t a t e " > < C o l u m n > 2 1 < / C o l u m n > < L a y e d O u t > t r u e < / L a y e d O u t > < / a : V a l u e > < / a : K e y V a l u e O f D i a g r a m O b j e c t K e y a n y T y p e z b w N T n L X > < a : K e y V a l u e O f D i a g r a m O b j e c t K e y a n y T y p e z b w N T n L X > < a : K e y > < K e y > C o l u m n s \ v l _ t o t a l < / K e y > < / a : K e y > < a : V a l u e   i : t y p e = " M e a s u r e G r i d N o d e V i e w S t a t e " > < C o l u m n > 2 2 < / C o l u m n > < L a y e d O u t > t r u e < / L a y e d O u t > < / a : V a l u e > < / a : K e y V a l u e O f D i a g r a m O b j e c t K e y a n y T y p e z b w N T n L X > < a : K e y V a l u e O f D i a g r a m O b j e c t K e y a n y T y p e z b w N T n L X > < a : K e y > < K e y > C o l u m n s \ v l _ u n i t a r i o < / K e y > < / a : K e y > < a : V a l u e   i : t y p e = " M e a s u r e G r i d N o d e V i e w S t a t e " > < C o l u m n > 2 3 < / C o l u m n > < L a y e d O u t > t r u e < / L a y e d O u t > < / a : V a l u e > < / a : K e y V a l u e O f D i a g r a m O b j e c t K e y a n y T y p e z b w N T n L X > < a : K e y V a l u e O f D i a g r a m O b j e c t K e y a n y T y p e z b w N T n L X > < a : K e y > < K e y > C o l u m n s \ v l _ p a r t i c i p a c a o < / K e y > < / a : K e y > < a : V a l u e   i : t y p e = " M e a s u r e G r i d N o d e V i e w S t a t e " > < C o l u m n > 2 4 < / C o l u m n > < L a y e d O u t > t r u e < / L a y e d O u t > < / a : V a l u e > < / a : K e y V a l u e O f D i a g r a m O b j e c t K e y a n y T y p e z b w N T n L X > < a : K e y V a l u e O f D i a g r a m O b j e c t K e y a n y T y p e z b w N T n L X > < a : K e y > < K e y > C o l u m n s \ v l _ c a p a c i d a d e _ p e s o < / K e y > < / a : K e y > < a : V a l u e   i : t y p e = " M e a s u r e G r i d N o d e V i e w S t a t e " > < C o l u m n > 2 5 < / C o l u m n > < L a y e d O u t > t r u e < / L a y e d O u t > < / a : V a l u e > < / a : K e y V a l u e O f D i a g r a m O b j e c t K e y a n y T y p e z b w N T n L X > < a : K e y V a l u e O f D i a g r a m O b j e c t K e y a n y T y p e z b w N T n L X > < a : K e y > < K e y > C o l u m n s \ v l _ r e n d i m e n t o _ k m < / K e y > < / a : K e y > < a : V a l u e   i : t y p e = " M e a s u r e G r i d N o d e V i e w S t a t e " > < C o l u m n > 2 6 < / C o l u m n > < L a y e d O u t > t r u e < / L a y e d O u t > < / a : V a l u e > < / a : K e y V a l u e O f D i a g r a m O b j e c t K e y a n y T y p e z b w N T n L X > < a : K e y V a l u e O f D i a g r a m O b j e c t K e y a n y T y p e z b w N T n L X > < a : K e y > < K e y > C o l u m n s \ v l _ r e n d i m e n t o _ e n t r e g a < / K e y > < / a : K e y > < a : V a l u e   i : t y p e = " M e a s u r e G r i d N o d e V i e w S t a t e " > < C o l u m n > 2 7 < / C o l u m n > < L a y e d O u t > t r u e < / L a y e d O u t > < / a : V a l u e > < / a : K e y V a l u e O f D i a g r a m O b j e c t K e y a n y T y p e z b w N T n L X > < a : K e y V a l u e O f D i a g r a m O b j e c t K e y a n y T y p e z b w N T n L X > < a : K e y > < K e y > C o l u m n s \ v l _ r e n d i m e n t o _ p e s o < / K e y > < / a : K e y > < a : V a l u e   i : t y p e = " M e a s u r e G r i d N o d e V i e w S t a t e " > < C o l u m n > 2 8 < / C o l u m n > < L a y e d O u t > t r u e < / L a y e d O u t > < / a : V a l u e > < / a : K e y V a l u e O f D i a g r a m O b j e c t K e y a n y T y p e z b w N T n L X > < a : K e y V a l u e O f D i a g r a m O b j e c t K e y a n y T y p e z b w N T n L X > < a : K e y > < K e y > C o l u m n s \ v l _ c a p a c i d a d e _ v o l u m e < / K e y > < / a : K e y > < a : V a l u e   i : t y p e = " M e a s u r e G r i d N o d e V i e w S t a t e " > < C o l u m n > 2 9 < / C o l u m n > < L a y e d O u t > t r u e < / L a y e d O u t > < / a : V a l u e > < / a : K e y V a l u e O f D i a g r a m O b j e c t K e y a n y T y p e z b w N T n L X > < a : K e y V a l u e O f D i a g r a m O b j e c t K e y a n y T y p e z b w N T n L X > < a : K e y > < K e y > C o l u m n s \ c d _ p e s s o a _ m o t o r i s t a < / K e y > < / a : K e y > < a : V a l u e   i : t y p e = " M e a s u r e G r i d N o d e V i e w S t a t e " > < C o l u m n > 3 0 < / C o l u m n > < L a y e d O u t > t r u e < / L a y e d O u t > < / a : V a l u e > < / a : K e y V a l u e O f D i a g r a m O b j e c t K e y a n y T y p e z b w N T n L X > < a : K e y V a l u e O f D i a g r a m O b j e c t K e y a n y T y p e z b w N T n L X > < a : K e y > < K e y > C o l u m n s \ n m _ p e s s o a _ m o t o r i s t a < / K e y > < / a : K e y > < a : V a l u e   i : t y p e = " M e a s u r e G r i d N o d e V i e w S t a t e " > < C o l u m n > 3 1 < / C o l u m n > < L a y e d O u t > t r u e < / L a y e d O u t > < / a : V a l u e > < / a : K e y V a l u e O f D i a g r a m O b j e c t K e y a n y T y p e z b w N T n L X > < a : K e y V a l u e O f D i a g r a m O b j e c t K e y a n y T y p e z b w N T n L X > < a : K e y > < K e y > C o l u m n s \ c d _ f o r n e c e d o r < / K e y > < / a : K e y > < a : V a l u e   i : t y p e = " M e a s u r e G r i d N o d e V i e w S t a t e " > < C o l u m n > 3 2 < / C o l u m n > < L a y e d O u t > t r u e < / L a y e d O u t > < / a : V a l u e > < / a : K e y V a l u e O f D i a g r a m O b j e c t K e y a n y T y p e z b w N T n L X > < a : K e y V a l u e O f D i a g r a m O b j e c t K e y a n y T y p e z b w N T n L X > < a : K e y > < K e y > C o l u m n s \ n m _ f o r n e c e d o r < / K e y > < / a : K e y > < a : V a l u e   i : t y p e = " M e a s u r e G r i d N o d e V i e w S t a t e " > < C o l u m n > 3 3 < / C o l u m n > < L a y e d O u t > t r u e < / L a y e d O u t > < / a : V a l u e > < / a : K e y V a l u e O f D i a g r a m O b j e c t K e y a n y T y p e z b w N T n L X > < a : K e y V a l u e O f D i a g r a m O b j e c t K e y a n y T y p e z b w N T n L X > < a : K e y > < K e y > C o l u m n s \ c d _ c a r g a < / K e y > < / a : K e y > < a : V a l u e   i : t y p e = " M e a s u r e G r i d N o d e V i e w S t a t e " > < C o l u m n > 3 4 < / C o l u m n > < L a y e d O u t > t r u e < / L a y e d O u t > < / a : V a l u e > < / a : K e y V a l u e O f D i a g r a m O b j e c t K e y a n y T y p e z b w N T n L X > < a : K e y V a l u e O f D i a g r a m O b j e c t K e y a n y T y p e z b w N T n L X > < a : K e y > < K e y > C o l u m n s \ t i p o _ v e i c u l o < / K e y > < / a : K e y > < a : V a l u e   i : t y p e = " M e a s u r e G r i d N o d e V i e w S t a t e " > < C o l u m n > 3 5 < / C o l u m n > < L a y e d O u t > t r u e < / L a y e d O u t > < / a : V a l u e > < / a : K e y V a l u e O f D i a g r a m O b j e c t K e y a n y T y p e z b w N T n L X > < a : K e y V a l u e O f D i a g r a m O b j e c t K e y a n y T y p e z b w N T n L X > < a : K e y > < K e y > C o l u m n s \ M � s < / K e y > < / a : K e y > < a : V a l u e   i : t y p e = " M e a s u r e G r i d N o d e V i e w S t a t e " > < C o l u m n > 3 6 < / C o l u m n > < L a y e d O u t > t r u e < / L a y e d O u t > < / a : V a l u e > < / a : K e y V a l u e O f D i a g r a m O b j e c t K e y a n y T y p e z b w N T n L X > < a : K e y V a l u e O f D i a g r a m O b j e c t K e y a n y T y p e z b w N T n L X > < a : K e y > < K e y > C o l u m n s \ A n o < / K e y > < / a : K e y > < a : V a l u e   i : t y p e = " M e a s u r e G r i d N o d e V i e w S t a t e " > < C o l u m n > 3 7 < / C o l u m n > < L a y e d O u t > t r u e < / L a y e d O u t > < / a : V a l u e > < / a : K e y V a l u e O f D i a g r a m O b j e c t K e y a n y T y p e z b w N T n L X > < / V i e w S t a t e s > < / D i a g r a m M a n a g e r . S e r i a l i z a b l e D i a g r a m > < D i a g r a m M a n a g e r . S e r i a l i z a b l e D i a g r a m > < A d a p t e r   i : t y p e = " M e a s u r e D i a g r a m S a n d b o x A d a p t e r " > < T a b l e N a m e > M e s e s 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 C o l u m n s \ M � s < / K e y > < / a : K e y > < a : V a l u e   i : t y p e = " M e a s u r e G r i d N o d e V i e w S t a t e " > < L a y e d O u t > t r u e < / L a y e d O u t > < / a : V a l u e > < / a : K e y V a l u e O f D i a g r a m O b j e c t K e y a n y T y p e z b w N T n L X > < / V i e w S t a t e s > < / D i a g r a m M a n a g e r . S e r i a l i z a b l e D i a g r a m > < D i a g r a m M a n a g e r . S e r i a l i z a b l e D i a g r a m > < A d a p t e r   i : t y p e = " M e a s u r e D i a g r a m S a n d b o x A d a p t e r " > < T a b l e N a m e > E n t r e g a s 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 E n t r e g a s 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 M e a s u r e s \ S o m a   d e   c d _ c a r g a < / K e y > < / D i a g r a m O b j e c t K e y > < D i a g r a m O b j e c t K e y > < K e y > M e a s u r e s \ S o m a   d e   c d _ c a r g a \ T a g I n f o \ F � r m u l a < / K e y > < / D i a g r a m O b j e c t K e y > < D i a g r a m O b j e c t K e y > < K e y > M e a s u r e s \ S o m a   d e   c d _ c a r g a \ T a g I n f o \ V a l o r < / K e y > < / D i a g r a m O b j e c t K e y > < D i a g r a m O b j e c t K e y > < K e y > M e a s u r e s \ C o n t a g e m   d e   c d _ c a r g a < / K e y > < / D i a g r a m O b j e c t K e y > < D i a g r a m O b j e c t K e y > < K e y > M e a s u r e s \ C o n t a g e m   d e   c d _ c a r g a \ T a g I n f o \ F � r m u l a < / K e y > < / D i a g r a m O b j e c t K e y > < D i a g r a m O b j e c t K e y > < K e y > M e a s u r e s \ C o n t a g e m   d e   c d _ c a r g a \ T a g I n f o \ V a l o r < / K e y > < / D i a g r a m O b j e c t K e y > < D i a g r a m O b j e c t K e y > < K e y > M e a s u r e s \ S o m a   d e   q t _ e n t r e g a s < / K e y > < / D i a g r a m O b j e c t K e y > < D i a g r a m O b j e c t K e y > < K e y > M e a s u r e s \ S o m a   d e   q t _ e n t r e g a s \ T a g I n f o \ F � r m u l a < / K e y > < / D i a g r a m O b j e c t K e y > < D i a g r a m O b j e c t K e y > < K e y > M e a s u r e s \ S o m a   d e   q t _ e n t r e g a s \ T a g I n f o \ V a l o r < / K e y > < / D i a g r a m O b j e c t K e y > < D i a g r a m O b j e c t K e y > < K e y > C o l u m n s \ c d _ c a r g a < / K e y > < / D i a g r a m O b j e c t K e y > < D i a g r a m O b j e c t K e y > < K e y > C o l u m n s \ d s _ r o t a < / K e y > < / D i a g r a m O b j e c t K e y > < D i a g r a m O b j e c t K e y > < K e y > C o l u m n s \ i d _ r o t a _ t r a n s b o r d o < / K e y > < / D i a g r a m O b j e c t K e y > < D i a g r a m O b j e c t K e y > < K e y > C o l u m n s \ n m _ f i l i a l < / K e y > < / D i a g r a m O b j e c t K e y > < D i a g r a m O b j e c t K e y > < K e y > C o l u m n s \ n m _ p e s s o a _ t r a n s < / K e y > < / D i a g r a m O b j e c t K e y > < D i a g r a m O b j e c t K e y > < K e y > C o l u m n s \ n m _ p e s s o a _ m o t o r a < / K e y > < / D i a g r a m O b j e c t K e y > < D i a g r a m O b j e c t K e y > < K e y > C o l u m n s \ d s _ v e i c u l o < / K e y > < / D i a g r a m O b j e c t K e y > < D i a g r a m O b j e c t K e y > < K e y > C o l u m n s \ d s _ p l a c a < / K e y > < / D i a g r a m O b j e c t K e y > < D i a g r a m O b j e c t K e y > < K e y > C o l u m n s \ d t _ c a r r e g a m e n t o < / K e y > < / D i a g r a m O b j e c t K e y > < D i a g r a m O b j e c t K e y > < K e y > C o l u m n s \ v l _ f r e t e < / K e y > < / D i a g r a m O b j e c t K e y > < D i a g r a m O b j e c t K e y > < K e y > C o l u m n s \ d t _ s a i d a < / K e y > < / D i a g r a m O b j e c t K e y > < D i a g r a m O b j e c t K e y > < K e y > C o l u m n s \ i d _ s t a t u s < / K e y > < / D i a g r a m O b j e c t K e y > < D i a g r a m O b j e c t K e y > < K e y > C o l u m n s \ d t _ e x p e d i c a o < / K e y > < / D i a g r a m O b j e c t K e y > < D i a g r a m O b j e c t K e y > < K e y > C o l u m n s \ q t _ e n t r e g a s < / K e y > < / D i a g r a m O b j e c t K e y > < D i a g r a m O b j e c t K e y > < K e y > C o l u m n s \ v l _ f i n a n c e i r o < / K e y > < / D i a g r a m O b j e c t K e y > < D i a g r a m O b j e c t K e y > < K e y > C o l u m n s \ d s _ o b s e r v a c a o _ c a r r e g a m e n t o < / K e y > < / D i a g r a m O b j e c t K e y > < D i a g r a m O b j e c t K e y > < K e y > C o l u m n s \ M � s < / K e y > < / D i a g r a m O b j e c t K e y > < D i a g r a m O b j e c t K e y > < K e y > C o l u m n s \ A n o < / K e y > < / D i a g r a m O b j e c t K e y > < D i a g r a m O b j e c t K e y > < K e y > L i n k s \ & l t ; C o l u m n s \ S o m a   d e   c d _ c a r g a & g t ; - & l t ; M e a s u r e s \ c d _ c a r g a & g t ; < / K e y > < / D i a g r a m O b j e c t K e y > < D i a g r a m O b j e c t K e y > < K e y > L i n k s \ & l t ; C o l u m n s \ S o m a   d e   c d _ c a r g a & g t ; - & l t ; M e a s u r e s \ c d _ c a r g a & g t ; \ C O L U M N < / K e y > < / D i a g r a m O b j e c t K e y > < D i a g r a m O b j e c t K e y > < K e y > L i n k s \ & l t ; C o l u m n s \ S o m a   d e   c d _ c a r g a & g t ; - & l t ; M e a s u r e s \ c d _ c a r g a & g t ; \ M E A S U R E < / K e y > < / D i a g r a m O b j e c t K e y > < D i a g r a m O b j e c t K e y > < K e y > L i n k s \ & l t ; C o l u m n s \ C o n t a g e m   d e   c d _ c a r g a & g t ; - & l t ; M e a s u r e s \ c d _ c a r g a & g t ; < / K e y > < / D i a g r a m O b j e c t K e y > < D i a g r a m O b j e c t K e y > < K e y > L i n k s \ & l t ; C o l u m n s \ C o n t a g e m   d e   c d _ c a r g a & g t ; - & l t ; M e a s u r e s \ c d _ c a r g a & g t ; \ C O L U M N < / K e y > < / D i a g r a m O b j e c t K e y > < D i a g r a m O b j e c t K e y > < K e y > L i n k s \ & l t ; C o l u m n s \ C o n t a g e m   d e   c d _ c a r g a & g t ; - & l t ; M e a s u r e s \ c d _ c a r g a & g t ; \ M E A S U R E < / K e y > < / D i a g r a m O b j e c t K e y > < D i a g r a m O b j e c t K e y > < K e y > L i n k s \ & l t ; C o l u m n s \ S o m a   d e   q t _ e n t r e g a s & g t ; - & l t ; M e a s u r e s \ q t _ e n t r e g a s & g t ; < / K e y > < / D i a g r a m O b j e c t K e y > < D i a g r a m O b j e c t K e y > < K e y > L i n k s \ & l t ; C o l u m n s \ S o m a   d e   q t _ e n t r e g a s & g t ; - & l t ; M e a s u r e s \ q t _ e n t r e g a s & g t ; \ C O L U M N < / K e y > < / D i a g r a m O b j e c t K e y > < D i a g r a m O b j e c t K e y > < K e y > L i n k s \ & l t ; C o l u m n s \ S o m a   d e   q t _ e n t r e g a s & g t ; - & l t ; M e a s u r e s \ q t _ e n t r e g a s & g t ; \ M E A S U R E 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 M e a s u r e s \ S o m a   d e   c d _ c a r g a < / K e y > < / a : K e y > < a : V a l u e   i : t y p e = " M e a s u r e G r i d N o d e V i e w S t a t e " > < L a y e d O u t > t r u e < / L a y e d O u t > < W a s U I I n v i s i b l e > t r u e < / W a s U I I n v i s i b l e > < / a : V a l u e > < / a : K e y V a l u e O f D i a g r a m O b j e c t K e y a n y T y p e z b w N T n L X > < a : K e y V a l u e O f D i a g r a m O b j e c t K e y a n y T y p e z b w N T n L X > < a : K e y > < K e y > M e a s u r e s \ S o m a   d e   c d _ c a r g a \ T a g I n f o \ F � r m u l a < / K e y > < / a : K e y > < a : V a l u e   i : t y p e = " M e a s u r e G r i d V i e w S t a t e I D i a g r a m T a g A d d i t i o n a l I n f o " / > < / a : K e y V a l u e O f D i a g r a m O b j e c t K e y a n y T y p e z b w N T n L X > < a : K e y V a l u e O f D i a g r a m O b j e c t K e y a n y T y p e z b w N T n L X > < a : K e y > < K e y > M e a s u r e s \ S o m a   d e   c d _ c a r g a \ T a g I n f o \ V a l o r < / K e y > < / a : K e y > < a : V a l u e   i : t y p e = " M e a s u r e G r i d V i e w S t a t e I D i a g r a m T a g A d d i t i o n a l I n f o " / > < / a : K e y V a l u e O f D i a g r a m O b j e c t K e y a n y T y p e z b w N T n L X > < a : K e y V a l u e O f D i a g r a m O b j e c t K e y a n y T y p e z b w N T n L X > < a : K e y > < K e y > M e a s u r e s \ C o n t a g e m   d e   c d _ c a r g a < / K e y > < / a : K e y > < a : V a l u e   i : t y p e = " M e a s u r e G r i d N o d e V i e w S t a t e " > < L a y e d O u t > t r u e < / L a y e d O u t > < W a s U I I n v i s i b l e > t r u e < / W a s U I I n v i s i b l e > < / a : V a l u e > < / a : K e y V a l u e O f D i a g r a m O b j e c t K e y a n y T y p e z b w N T n L X > < a : K e y V a l u e O f D i a g r a m O b j e c t K e y a n y T y p e z b w N T n L X > < a : K e y > < K e y > M e a s u r e s \ C o n t a g e m   d e   c d _ c a r g a \ T a g I n f o \ F � r m u l a < / K e y > < / a : K e y > < a : V a l u e   i : t y p e = " M e a s u r e G r i d V i e w S t a t e I D i a g r a m T a g A d d i t i o n a l I n f o " / > < / a : K e y V a l u e O f D i a g r a m O b j e c t K e y a n y T y p e z b w N T n L X > < a : K e y V a l u e O f D i a g r a m O b j e c t K e y a n y T y p e z b w N T n L X > < a : K e y > < K e y > M e a s u r e s \ C o n t a g e m   d e   c d _ c a r g a \ T a g I n f o \ V a l o r < / K e y > < / a : K e y > < a : V a l u e   i : t y p e = " M e a s u r e G r i d V i e w S t a t e I D i a g r a m T a g A d d i t i o n a l I n f o " / > < / a : K e y V a l u e O f D i a g r a m O b j e c t K e y a n y T y p e z b w N T n L X > < a : K e y V a l u e O f D i a g r a m O b j e c t K e y a n y T y p e z b w N T n L X > < a : K e y > < K e y > M e a s u r e s \ S o m a   d e   q t _ e n t r e g a s < / K e y > < / a : K e y > < a : V a l u e   i : t y p e = " M e a s u r e G r i d N o d e V i e w S t a t e " > < C o l u m n > 1 3 < / C o l u m n > < L a y e d O u t > t r u e < / L a y e d O u t > < W a s U I I n v i s i b l e > t r u e < / W a s U I I n v i s i b l e > < / a : V a l u e > < / a : K e y V a l u e O f D i a g r a m O b j e c t K e y a n y T y p e z b w N T n L X > < a : K e y V a l u e O f D i a g r a m O b j e c t K e y a n y T y p e z b w N T n L X > < a : K e y > < K e y > M e a s u r e s \ S o m a   d e   q t _ e n t r e g a s \ T a g I n f o \ F � r m u l a < / K e y > < / a : K e y > < a : V a l u e   i : t y p e = " M e a s u r e G r i d V i e w S t a t e I D i a g r a m T a g A d d i t i o n a l I n f o " / > < / a : K e y V a l u e O f D i a g r a m O b j e c t K e y a n y T y p e z b w N T n L X > < a : K e y V a l u e O f D i a g r a m O b j e c t K e y a n y T y p e z b w N T n L X > < a : K e y > < K e y > M e a s u r e s \ S o m a   d e   q t _ e n t r e g a s \ T a g I n f o \ V a l o r < / K e y > < / a : K e y > < a : V a l u e   i : t y p e = " M e a s u r e G r i d V i e w S t a t e I D i a g r a m T a g A d d i t i o n a l I n f o " / > < / a : K e y V a l u e O f D i a g r a m O b j e c t K e y a n y T y p e z b w N T n L X > < a : K e y V a l u e O f D i a g r a m O b j e c t K e y a n y T y p e z b w N T n L X > < a : K e y > < K e y > C o l u m n s \ c d _ c a r g a < / K e y > < / a : K e y > < a : V a l u e   i : t y p e = " M e a s u r e G r i d N o d e V i e w S t a t e " > < L a y e d O u t > t r u e < / L a y e d O u t > < / a : V a l u e > < / a : K e y V a l u e O f D i a g r a m O b j e c t K e y a n y T y p e z b w N T n L X > < a : K e y V a l u e O f D i a g r a m O b j e c t K e y a n y T y p e z b w N T n L X > < a : K e y > < K e y > C o l u m n s \ d s _ r o t a < / K e y > < / a : K e y > < a : V a l u e   i : t y p e = " M e a s u r e G r i d N o d e V i e w S t a t e " > < C o l u m n > 1 < / C o l u m n > < L a y e d O u t > t r u e < / L a y e d O u t > < / a : V a l u e > < / a : K e y V a l u e O f D i a g r a m O b j e c t K e y a n y T y p e z b w N T n L X > < a : K e y V a l u e O f D i a g r a m O b j e c t K e y a n y T y p e z b w N T n L X > < a : K e y > < K e y > C o l u m n s \ i d _ r o t a _ t r a n s b o r d o < / K e y > < / a : K e y > < a : V a l u e   i : t y p e = " M e a s u r e G r i d N o d e V i e w S t a t e " > < C o l u m n > 2 < / C o l u m n > < L a y e d O u t > t r u e < / L a y e d O u t > < / a : V a l u e > < / a : K e y V a l u e O f D i a g r a m O b j e c t K e y a n y T y p e z b w N T n L X > < a : K e y V a l u e O f D i a g r a m O b j e c t K e y a n y T y p e z b w N T n L X > < a : K e y > < K e y > C o l u m n s \ n m _ f i l i a l < / K e y > < / a : K e y > < a : V a l u e   i : t y p e = " M e a s u r e G r i d N o d e V i e w S t a t e " > < C o l u m n > 3 < / C o l u m n > < L a y e d O u t > t r u e < / L a y e d O u t > < / a : V a l u e > < / a : K e y V a l u e O f D i a g r a m O b j e c t K e y a n y T y p e z b w N T n L X > < a : K e y V a l u e O f D i a g r a m O b j e c t K e y a n y T y p e z b w N T n L X > < a : K e y > < K e y > C o l u m n s \ n m _ p e s s o a _ t r a n s < / K e y > < / a : K e y > < a : V a l u e   i : t y p e = " M e a s u r e G r i d N o d e V i e w S t a t e " > < C o l u m n > 4 < / C o l u m n > < L a y e d O u t > t r u e < / L a y e d O u t > < / a : V a l u e > < / a : K e y V a l u e O f D i a g r a m O b j e c t K e y a n y T y p e z b w N T n L X > < a : K e y V a l u e O f D i a g r a m O b j e c t K e y a n y T y p e z b w N T n L X > < a : K e y > < K e y > C o l u m n s \ n m _ p e s s o a _ m o t o r a < / K e y > < / a : K e y > < a : V a l u e   i : t y p e = " M e a s u r e G r i d N o d e V i e w S t a t e " > < C o l u m n > 5 < / C o l u m n > < L a y e d O u t > t r u e < / L a y e d O u t > < / a : V a l u e > < / a : K e y V a l u e O f D i a g r a m O b j e c t K e y a n y T y p e z b w N T n L X > < a : K e y V a l u e O f D i a g r a m O b j e c t K e y a n y T y p e z b w N T n L X > < a : K e y > < K e y > C o l u m n s \ d s _ v e i c u l o < / K e y > < / a : K e y > < a : V a l u e   i : t y p e = " M e a s u r e G r i d N o d e V i e w S t a t e " > < C o l u m n > 6 < / C o l u m n > < L a y e d O u t > t r u e < / L a y e d O u t > < / a : V a l u e > < / a : K e y V a l u e O f D i a g r a m O b j e c t K e y a n y T y p e z b w N T n L X > < a : K e y V a l u e O f D i a g r a m O b j e c t K e y a n y T y p e z b w N T n L X > < a : K e y > < K e y > C o l u m n s \ d s _ p l a c a < / K e y > < / a : K e y > < a : V a l u e   i : t y p e = " M e a s u r e G r i d N o d e V i e w S t a t e " > < C o l u m n > 7 < / C o l u m n > < L a y e d O u t > t r u e < / L a y e d O u t > < / a : V a l u e > < / a : K e y V a l u e O f D i a g r a m O b j e c t K e y a n y T y p e z b w N T n L X > < a : K e y V a l u e O f D i a g r a m O b j e c t K e y a n y T y p e z b w N T n L X > < a : K e y > < K e y > C o l u m n s \ d t _ c a r r e g a m e n t o < / K e y > < / a : K e y > < a : V a l u e   i : t y p e = " M e a s u r e G r i d N o d e V i e w S t a t e " > < C o l u m n > 8 < / C o l u m n > < L a y e d O u t > t r u e < / L a y e d O u t > < / a : V a l u e > < / a : K e y V a l u e O f D i a g r a m O b j e c t K e y a n y T y p e z b w N T n L X > < a : K e y V a l u e O f D i a g r a m O b j e c t K e y a n y T y p e z b w N T n L X > < a : K e y > < K e y > C o l u m n s \ v l _ f r e t e < / K e y > < / a : K e y > < a : V a l u e   i : t y p e = " M e a s u r e G r i d N o d e V i e w S t a t e " > < C o l u m n > 9 < / C o l u m n > < L a y e d O u t > t r u e < / L a y e d O u t > < / a : V a l u e > < / a : K e y V a l u e O f D i a g r a m O b j e c t K e y a n y T y p e z b w N T n L X > < a : K e y V a l u e O f D i a g r a m O b j e c t K e y a n y T y p e z b w N T n L X > < a : K e y > < K e y > C o l u m n s \ d t _ s a i d a < / K e y > < / a : K e y > < a : V a l u e   i : t y p e = " M e a s u r e G r i d N o d e V i e w S t a t e " > < C o l u m n > 1 0 < / C o l u m n > < L a y e d O u t > t r u e < / L a y e d O u t > < / a : V a l u e > < / a : K e y V a l u e O f D i a g r a m O b j e c t K e y a n y T y p e z b w N T n L X > < a : K e y V a l u e O f D i a g r a m O b j e c t K e y a n y T y p e z b w N T n L X > < a : K e y > < K e y > C o l u m n s \ i d _ s t a t u s < / K e y > < / a : K e y > < a : V a l u e   i : t y p e = " M e a s u r e G r i d N o d e V i e w S t a t e " > < C o l u m n > 1 1 < / C o l u m n > < L a y e d O u t > t r u e < / L a y e d O u t > < / a : V a l u e > < / a : K e y V a l u e O f D i a g r a m O b j e c t K e y a n y T y p e z b w N T n L X > < a : K e y V a l u e O f D i a g r a m O b j e c t K e y a n y T y p e z b w N T n L X > < a : K e y > < K e y > C o l u m n s \ d t _ e x p e d i c a o < / K e y > < / a : K e y > < a : V a l u e   i : t y p e = " M e a s u r e G r i d N o d e V i e w S t a t e " > < C o l u m n > 1 2 < / C o l u m n > < L a y e d O u t > t r u e < / L a y e d O u t > < / a : V a l u e > < / a : K e y V a l u e O f D i a g r a m O b j e c t K e y a n y T y p e z b w N T n L X > < a : K e y V a l u e O f D i a g r a m O b j e c t K e y a n y T y p e z b w N T n L X > < a : K e y > < K e y > C o l u m n s \ q t _ e n t r e g a s < / K e y > < / a : K e y > < a : V a l u e   i : t y p e = " M e a s u r e G r i d N o d e V i e w S t a t e " > < C o l u m n > 1 3 < / C o l u m n > < L a y e d O u t > t r u e < / L a y e d O u t > < / a : V a l u e > < / a : K e y V a l u e O f D i a g r a m O b j e c t K e y a n y T y p e z b w N T n L X > < a : K e y V a l u e O f D i a g r a m O b j e c t K e y a n y T y p e z b w N T n L X > < a : K e y > < K e y > C o l u m n s \ v l _ f i n a n c e i r o < / K e y > < / a : K e y > < a : V a l u e   i : t y p e = " M e a s u r e G r i d N o d e V i e w S t a t e " > < C o l u m n > 1 4 < / C o l u m n > < L a y e d O u t > t r u e < / L a y e d O u t > < / a : V a l u e > < / a : K e y V a l u e O f D i a g r a m O b j e c t K e y a n y T y p e z b w N T n L X > < a : K e y V a l u e O f D i a g r a m O b j e c t K e y a n y T y p e z b w N T n L X > < a : K e y > < K e y > C o l u m n s \ d s _ o b s e r v a c a o _ c a r r e g a m e n t o < / K e y > < / a : K e y > < a : V a l u e   i : t y p e = " M e a s u r e G r i d N o d e V i e w S t a t e " > < C o l u m n > 1 5 < / C o l u m n > < L a y e d O u t > t r u e < / L a y e d O u t > < / a : V a l u e > < / a : K e y V a l u e O f D i a g r a m O b j e c t K e y a n y T y p e z b w N T n L X > < a : K e y V a l u e O f D i a g r a m O b j e c t K e y a n y T y p e z b w N T n L X > < a : K e y > < K e y > C o l u m n s \ M � s < / K e y > < / a : K e y > < a : V a l u e   i : t y p e = " M e a s u r e G r i d N o d e V i e w S t a t e " > < C o l u m n > 1 6 < / C o l u m n > < L a y e d O u t > t r u e < / L a y e d O u t > < / a : V a l u e > < / a : K e y V a l u e O f D i a g r a m O b j e c t K e y a n y T y p e z b w N T n L X > < a : K e y V a l u e O f D i a g r a m O b j e c t K e y a n y T y p e z b w N T n L X > < a : K e y > < K e y > C o l u m n s \ A n o < / K e y > < / a : K e y > < a : V a l u e   i : t y p e = " M e a s u r e G r i d N o d e V i e w S t a t e " > < C o l u m n > 1 7 < / C o l u m n > < L a y e d O u t > t r u e < / L a y e d O u t > < / a : V a l u e > < / a : K e y V a l u e O f D i a g r a m O b j e c t K e y a n y T y p e z b w N T n L X > < a : K e y V a l u e O f D i a g r a m O b j e c t K e y a n y T y p e z b w N T n L X > < a : K e y > < K e y > L i n k s \ & l t ; C o l u m n s \ S o m a   d e   c d _ c a r g a & g t ; - & l t ; M e a s u r e s \ c d _ c a r g a & g t ; < / K e y > < / a : K e y > < a : V a l u e   i : t y p e = " M e a s u r e G r i d V i e w S t a t e I D i a g r a m L i n k " / > < / a : K e y V a l u e O f D i a g r a m O b j e c t K e y a n y T y p e z b w N T n L X > < a : K e y V a l u e O f D i a g r a m O b j e c t K e y a n y T y p e z b w N T n L X > < a : K e y > < K e y > L i n k s \ & l t ; C o l u m n s \ S o m a   d e   c d _ c a r g a & g t ; - & l t ; M e a s u r e s \ c d _ c a r g a & g t ; \ C O L U M N < / K e y > < / a : K e y > < a : V a l u e   i : t y p e = " M e a s u r e G r i d V i e w S t a t e I D i a g r a m L i n k E n d p o i n t " / > < / a : K e y V a l u e O f D i a g r a m O b j e c t K e y a n y T y p e z b w N T n L X > < a : K e y V a l u e O f D i a g r a m O b j e c t K e y a n y T y p e z b w N T n L X > < a : K e y > < K e y > L i n k s \ & l t ; C o l u m n s \ S o m a   d e   c d _ c a r g a & g t ; - & l t ; M e a s u r e s \ c d _ c a r g a & g t ; \ M E A S U R E < / K e y > < / a : K e y > < a : V a l u e   i : t y p e = " M e a s u r e G r i d V i e w S t a t e I D i a g r a m L i n k E n d p o i n t " / > < / a : K e y V a l u e O f D i a g r a m O b j e c t K e y a n y T y p e z b w N T n L X > < a : K e y V a l u e O f D i a g r a m O b j e c t K e y a n y T y p e z b w N T n L X > < a : K e y > < K e y > L i n k s \ & l t ; C o l u m n s \ C o n t a g e m   d e   c d _ c a r g a & g t ; - & l t ; M e a s u r e s \ c d _ c a r g a & g t ; < / K e y > < / a : K e y > < a : V a l u e   i : t y p e = " M e a s u r e G r i d V i e w S t a t e I D i a g r a m L i n k " / > < / a : K e y V a l u e O f D i a g r a m O b j e c t K e y a n y T y p e z b w N T n L X > < a : K e y V a l u e O f D i a g r a m O b j e c t K e y a n y T y p e z b w N T n L X > < a : K e y > < K e y > L i n k s \ & l t ; C o l u m n s \ C o n t a g e m   d e   c d _ c a r g a & g t ; - & l t ; M e a s u r e s \ c d _ c a r g a & g t ; \ C O L U M N < / K e y > < / a : K e y > < a : V a l u e   i : t y p e = " M e a s u r e G r i d V i e w S t a t e I D i a g r a m L i n k E n d p o i n t " / > < / a : K e y V a l u e O f D i a g r a m O b j e c t K e y a n y T y p e z b w N T n L X > < a : K e y V a l u e O f D i a g r a m O b j e c t K e y a n y T y p e z b w N T n L X > < a : K e y > < K e y > L i n k s \ & l t ; C o l u m n s \ C o n t a g e m   d e   c d _ c a r g a & g t ; - & l t ; M e a s u r e s \ c d _ c a r g a & g t ; \ M E A S U R E < / K e y > < / a : K e y > < a : V a l u e   i : t y p e = " M e a s u r e G r i d V i e w S t a t e I D i a g r a m L i n k E n d p o i n t " / > < / a : K e y V a l u e O f D i a g r a m O b j e c t K e y a n y T y p e z b w N T n L X > < a : K e y V a l u e O f D i a g r a m O b j e c t K e y a n y T y p e z b w N T n L X > < a : K e y > < K e y > L i n k s \ & l t ; C o l u m n s \ S o m a   d e   q t _ e n t r e g a s & g t ; - & l t ; M e a s u r e s \ q t _ e n t r e g a s & g t ; < / K e y > < / a : K e y > < a : V a l u e   i : t y p e = " M e a s u r e G r i d V i e w S t a t e I D i a g r a m L i n k " / > < / a : K e y V a l u e O f D i a g r a m O b j e c t K e y a n y T y p e z b w N T n L X > < a : K e y V a l u e O f D i a g r a m O b j e c t K e y a n y T y p e z b w N T n L X > < a : K e y > < K e y > L i n k s \ & l t ; C o l u m n s \ S o m a   d e   q t _ e n t r e g a s & g t ; - & l t ; M e a s u r e s \ q t _ e n t r e g a s & g t ; \ C O L U M N < / K e y > < / a : K e y > < a : V a l u e   i : t y p e = " M e a s u r e G r i d V i e w S t a t e I D i a g r a m L i n k E n d p o i n t " / > < / a : K e y V a l u e O f D i a g r a m O b j e c t K e y a n y T y p e z b w N T n L X > < a : K e y V a l u e O f D i a g r a m O b j e c t K e y a n y T y p e z b w N T n L X > < a : K e y > < K e y > L i n k s \ & l t ; C o l u m n s \ S o m a   d e   q t _ e n t r e g a s & g t ; - & l t ; M e a s u r e s \ q t _ e n t r e g a s & g t ; \ M E A S U R E 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X M L _ E n t r e g a s " > < C u s t o m C o n t e n t > < ! [ C D A T A [ < T a b l e W i d g e t G r i d S e r i a l i z a t i o n   x m l n s : x s d = " h t t p : / / w w w . w 3 . o r g / 2 0 0 1 / X M L S c h e m a "   x m l n s : x s i = " h t t p : / / w w w . w 3 . o r g / 2 0 0 1 / X M L S c h e m a - i n s t a n c e " > < C o l u m n S u g g e s t e d T y p e   / > < C o l u m n F o r m a t   / > < C o l u m n A c c u r a c y   / > < C o l u m n C u r r e n c y S y m b o l   / > < C o l u m n P o s i t i v e P a t t e r n   / > < C o l u m n N e g a t i v e P a t t e r n   / > < C o l u m n W i d t h s > < i t e m > < k e y > < s t r i n g > c d _ c a r g a < / s t r i n g > < / k e y > < v a l u e > < i n t > 1 3 6 < / i n t > < / v a l u e > < / i t e m > < i t e m > < k e y > < s t r i n g > d s _ r o t a < / s t r i n g > < / k e y > < v a l u e > < i n t > 1 1 9 < / i n t > < / v a l u e > < / i t e m > < i t e m > < k e y > < s t r i n g > i d _ r o t a _ t r a n s b o r d o < / s t r i n g > < / k e y > < v a l u e > < i n t > 2 2 8 < / i n t > < / v a l u e > < / i t e m > < i t e m > < k e y > < s t r i n g > n m _ f i l i a l < / s t r i n g > < / k e y > < v a l u e > < i n t > 1 2 8 < / i n t > < / v a l u e > < / i t e m > < i t e m > < k e y > < s t r i n g > n m _ p e s s o a _ t r a n s < / s t r i n g > < / k e y > < v a l u e > < i n t > 2 2 0 < / i n t > < / v a l u e > < / i t e m > < i t e m > < k e y > < s t r i n g > n m _ p e s s o a _ m o t o r a < / s t r i n g > < / k e y > < v a l u e > < i n t > 2 4 0 < / i n t > < / v a l u e > < / i t e m > < i t e m > < k e y > < s t r i n g > d s _ v e i c u l o < / s t r i n g > < / k e y > < v a l u e > < i n t > 1 5 0 < / i n t > < / v a l u e > < / i t e m > < i t e m > < k e y > < s t r i n g > d s _ p l a c a < / s t r i n g > < / k e y > < v a l u e > < i n t > 1 3 4 < / i n t > < / v a l u e > < / i t e m > < i t e m > < k e y > < s t r i n g > d t _ c a r r e g a m e n t o < / s t r i n g > < / k e y > < v a l u e > < i n t > 2 1 1 < / i n t > < / v a l u e > < / i t e m > < i t e m > < k e y > < s t r i n g > v l _ f r e t e < / s t r i n g > < / k e y > < v a l u e > < i n t > 1 1 8 < / i n t > < / v a l u e > < / i t e m > < i t e m > < k e y > < s t r i n g > d t _ s a i d a < / s t r i n g > < / k e y > < v a l u e > < i n t > 1 2 9 < / i n t > < / v a l u e > < / i t e m > < i t e m > < k e y > < s t r i n g > i d _ s t a t u s < / s t r i n g > < / k e y > < v a l u e > < i n t > 1 3 4 < / i n t > < / v a l u e > < / i t e m > < i t e m > < k e y > < s t r i n g > d t _ e x p e d i c a o < / s t r i n g > < / k e y > < v a l u e > < i n t > 1 7 6 < / i n t > < / v a l u e > < / i t e m > < i t e m > < k e y > < s t r i n g > q t _ e n t r e g a s < / s t r i n g > < / k e y > < v a l u e > < i n t > 1 6 1 < / i n t > < / v a l u e > < / i t e m > < i t e m > < k e y > < s t r i n g > v l _ f i n a n c e i r o < / s t r i n g > < / k e y > < v a l u e > < i n t > 1 6 9 < / i n t > < / v a l u e > < / i t e m > < i t e m > < k e y > < s t r i n g > d s _ o b s e r v a c a o _ c a r r e g a m e n t o < / s t r i n g > < / k e y > < v a l u e > < i n t > 3 4 0 < / i n t > < / v a l u e > < / i t e m > < i t e m > < k e y > < s t r i n g > M � s < / s t r i n g > < / k e y > < v a l u e > < i n t > 8 8 < / i n t > < / v a l u e > < / i t e m > < i t e m > < k e y > < s t r i n g > A n o < / s t r i n g > < / k e y > < v a l u e > < i n t > 8 6 < / i n t > < / v a l u e > < / i t e m > < / C o l u m n W i d t h s > < C o l u m n D i s p l a y I n d e x > < i t e m > < k e y > < s t r i n g > c d _ c a r g a < / s t r i n g > < / k e y > < v a l u e > < i n t > 0 < / i n t > < / v a l u e > < / i t e m > < i t e m > < k e y > < s t r i n g > d s _ r o t a < / s t r i n g > < / k e y > < v a l u e > < i n t > 1 < / i n t > < / v a l u e > < / i t e m > < i t e m > < k e y > < s t r i n g > i d _ r o t a _ t r a n s b o r d o < / s t r i n g > < / k e y > < v a l u e > < i n t > 2 < / i n t > < / v a l u e > < / i t e m > < i t e m > < k e y > < s t r i n g > n m _ f i l i a l < / s t r i n g > < / k e y > < v a l u e > < i n t > 3 < / i n t > < / v a l u e > < / i t e m > < i t e m > < k e y > < s t r i n g > n m _ p e s s o a _ t r a n s < / s t r i n g > < / k e y > < v a l u e > < i n t > 4 < / i n t > < / v a l u e > < / i t e m > < i t e m > < k e y > < s t r i n g > n m _ p e s s o a _ m o t o r a < / s t r i n g > < / k e y > < v a l u e > < i n t > 5 < / i n t > < / v a l u e > < / i t e m > < i t e m > < k e y > < s t r i n g > d s _ v e i c u l o < / s t r i n g > < / k e y > < v a l u e > < i n t > 6 < / i n t > < / v a l u e > < / i t e m > < i t e m > < k e y > < s t r i n g > d s _ p l a c a < / s t r i n g > < / k e y > < v a l u e > < i n t > 7 < / i n t > < / v a l u e > < / i t e m > < i t e m > < k e y > < s t r i n g > d t _ c a r r e g a m e n t o < / s t r i n g > < / k e y > < v a l u e > < i n t > 8 < / i n t > < / v a l u e > < / i t e m > < i t e m > < k e y > < s t r i n g > v l _ f r e t e < / s t r i n g > < / k e y > < v a l u e > < i n t > 9 < / i n t > < / v a l u e > < / i t e m > < i t e m > < k e y > < s t r i n g > d t _ s a i d a < / s t r i n g > < / k e y > < v a l u e > < i n t > 1 0 < / i n t > < / v a l u e > < / i t e m > < i t e m > < k e y > < s t r i n g > i d _ s t a t u s < / s t r i n g > < / k e y > < v a l u e > < i n t > 1 1 < / i n t > < / v a l u e > < / i t e m > < i t e m > < k e y > < s t r i n g > d t _ e x p e d i c a o < / s t r i n g > < / k e y > < v a l u e > < i n t > 1 2 < / i n t > < / v a l u e > < / i t e m > < i t e m > < k e y > < s t r i n g > q t _ e n t r e g a s < / s t r i n g > < / k e y > < v a l u e > < i n t > 1 3 < / i n t > < / v a l u e > < / i t e m > < i t e m > < k e y > < s t r i n g > v l _ f i n a n c e i r o < / s t r i n g > < / k e y > < v a l u e > < i n t > 1 4 < / i n t > < / v a l u e > < / i t e m > < i t e m > < k e y > < s t r i n g > d s _ o b s e r v a c a o _ c a r r e g a m e n t o < / s t r i n g > < / k e y > < v a l u e > < i n t > 1 5 < / i n t > < / v a l u e > < / i t e m > < i t e m > < k e y > < s t r i n g > M � s < / s t r i n g > < / k e y > < v a l u e > < i n t > 1 6 < / i n t > < / v a l u e > < / i t e m > < i t e m > < k e y > < s t r i n g > A n o < / 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 2 0 2 5 - 0 5 - 0 8 T 1 0 : 1 4 : 5 4 . 9 1 3 3 1 4 6 - 0 3 : 0 0 < / L a s t P r o c e s s e d T i m e > < / D a t a M o d e l i n g S a n d b o x . S e r i a l i z e d S a n d b o x E r r o r C a c h e > ] ] > < / C u s t o m C o n t e n t > < / G e m i n i > 
</file>

<file path=customXml/item15.xml>��< ? x m l   v e r s i o n = " 1 . 0 "   e n c o d i n g = " u t f - 1 6 " ? > < D a t a M a s h u p   x m l n s = " h t t p : / / s c h e m a s . m i c r o s o f t . c o m / D a t a M a s h u p " > A A A A A B Q D A A B Q S w M E F A A C A A g A T F C o W q p h s d 2 k A A A A 9 g A A A B I A H A B D b 2 5 m a W c v U G F j a 2 F n Z S 5 4 b W w g o h g A K K A U A A A A A A A A A A A A A A A A A A A A A A A A A A A A h Y 9 B D o I w F E S v Q r q n h a q J I Z + S 6 F Y S o 4 l x 2 5 R a G q E Q W i x 3 c + G R v I I Y R d 2 5 n D d v M X O / 3 i A b 6 i q 4 y M 7 q x q Q o x h E K p B F N o Y 1 K U e 9 O 4 R J l D L Z c n L m S w S g b m w y 2 S F H p X J s Q 4 r 3 H f o a b T h E a R T E 5 5 p u 9 K G X N 0 U f W / + V Q G + u 4 E R I x O L z G M I r j O c V 0 M W 4 C M k H I t f k K d O y e 7 Q + E d V + 5 v p O s d e F q B 2 S K Q N 4 f 2 A N Q S w M E F A A C A A g A T F C 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Q q F o o i k e 4 D g A A A B E A A A A T A B w A R m 9 y b X V s Y X M v U 2 V j d G l v b j E u b S C i G A A o o B Q A A A A A A A A A A A A A A A A A A A A A A A A A A A A r T k 0 u y c z P U w i G 0 I b W A F B L A Q I t A B Q A A g A I A E x Q q F q q Y b H d p A A A A P Y A A A A S A A A A A A A A A A A A A A A A A A A A A A B D b 2 5 m a W c v U G F j a 2 F n Z S 5 4 b W x Q S w E C L Q A U A A I A C A B M U K h a D 8 r p q 6 Q A A A D p A A A A E w A A A A A A A A A A A A A A A A D w A A A A W 0 N v b n R l b n R f V H l w Z X N d L n h t b F B L A Q I t A B Q A A g A I A E x Q q F 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t k h m t 9 F d Z U q y U P 3 x A 2 i Q t A A A A A A C A A A A A A A Q Z g A A A A E A A C A A A A B n O e 7 Z I B + L + e y 0 Z c Q R U H 9 M g e W A s e J w a 1 A I p Y m x T 1 7 i Z A A A A A A O g A A A A A I A A C A A A A D R / L D M J F 6 L w 2 D u b b q d d c G 0 3 g / w 3 9 Y V K A G 8 R p Z y m t y X g l A A A A D g B m X o s c D 5 R o Q x K G 1 H 6 4 T d d U b Z A + y o p x t y L w x z A r c q c j A 4 A Z G B 6 k l O q 1 8 5 0 J p o v R V / 9 w r Z m P s Y Y 7 n 3 E d c D a a P 6 O q j p d c U F u f U j t L 3 M S j Z R c 0 A A A A D + Y S T A b T Z e Z l l M Y 6 m o Y P E Y C 5 N b 3 T I F + 6 F 2 6 K 8 B 4 Q F 8 y a Y b 1 + q O f j G 7 7 C x m q R Y 1 j 9 a l j I 5 p D 6 s P v d K 7 q + / J T M m 1 < / D a t a M a s h u p > 
</file>

<file path=customXml/item16.xml>��< ? x m l   v e r s i o n = " 1 . 0 "   e n c o d i n g = " U T F - 1 6 " ? > < G e m i n i   x m l n s = " h t t p : / / g e m i n i / p i v o t c u s t o m i z a t i o n / T a b l e X M L _ M e s e s " > < C u s t o m C o n t e n t > < ! [ C D A T A [ < T a b l e W i d g e t G r i d S e r i a l i z a t i o n   x m l n s : x s d = " h t t p : / / w w w . w 3 . o r g / 2 0 0 1 / X M L S c h e m a "   x m l n s : x s i = " h t t p : / / w w w . w 3 . o r g / 2 0 0 1 / X M L S c h e m a - i n s t a n c e " > < C o l u m n S u g g e s t e d T y p e   / > < C o l u m n F o r m a t   / > < C o l u m n A c c u r a c y   / > < C o l u m n C u r r e n c y S y m b o l   / > < C o l u m n P o s i t i v e P a t t e r n   / > < C o l u m n N e g a t i v e P a t t e r n   / > < C o l u m n W i d t h s > < i t e m > < k e y > < s t r i n g > M � s < / s t r i n g > < / k e y > < v a l u e > < i n t > 8 8 < / i n t > < / v a l u e > < / i t e m > < / C o l u m n W i d t h s > < C o l u m n D i s p l a y I n d e x > < i t e m > < k e y > < s t r i n g > M � s < / 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 C o l u m n s \ c d _ v e i c u l o < / K e y > < / a : K e y > < a : V a l u e   i : t y p e = " T a b l e W i d g e t B a s e V i e w S t a t e " / > < / a : K e y V a l u e O f D i a g r a m O b j e c t K e y a n y T y p e z b w N T n L X > < a : K e y V a l u e O f D i a g r a m O b j e c t K e y a n y T y p e z b w N T n L X > < a : K e y > < K e y > C o l u m n s \ d s _ v e i c u l o < / K e y > < / a : K e y > < a : V a l u e   i : t y p e = " T a b l e W i d g e t B a s e V i e w S t a t e " / > < / a : K e y V a l u e O f D i a g r a m O b j e c t K e y a n y T y p e z b w N T n L X > < a : K e y V a l u e O f D i a g r a m O b j e c t K e y a n y T y p e z b w N T n L X > < a : K e y > < K e y > C o l u m n s \ n r _ f r o t a < / K e y > < / a : K e y > < a : V a l u e   i : t y p e = " T a b l e W i d g e t B a s e V i e w S t a t e " / > < / a : K e y V a l u e O f D i a g r a m O b j e c t K e y a n y T y p e z b w N T n L X > < a : K e y V a l u e O f D i a g r a m O b j e c t K e y a n y T y p e z b w N T n L X > < a : K e y > < K e y > C o l u m n s \ d s _ p l a c a < / K e y > < / a : K e y > < a : V a l u e   i : t y p e = " T a b l e W i d g e t B a s e V i e w S t a t e " / > < / a : K e y V a l u e O f D i a g r a m O b j e c t K e y a n y T y p e z b w N T n L X > < a : K e y V a l u e O f D i a g r a m O b j e c t K e y a n y T y p e z b w N T n L X > < a : K e y > < K e y > C o l u m n s \ n r _ c h a s s i < / K e y > < / a : K e y > < a : V a l u e   i : t y p e = " T a b l e W i d g e t B a s e V i e w S t a t e " / > < / a : K e y V a l u e O f D i a g r a m O b j e c t K e y a n y T y p e z b w N T n L X > < a : K e y V a l u e O f D i a g r a m O b j e c t K e y a n y T y p e z b w N T n L X > < a : K e y > < K e y > C o l u m n s \ n r _ a n o < / K e y > < / a : K e y > < a : V a l u e   i : t y p e = " T a b l e W i d g e t B a s e V i e w S t a t e " / > < / a : K e y V a l u e O f D i a g r a m O b j e c t K e y a n y T y p e z b w N T n L X > < a : K e y V a l u e O f D i a g r a m O b j e c t K e y a n y T y p e z b w N T n L X > < a : K e y > < K e y > C o l u m n s \ c d _ p e s s o a < / K e y > < / a : K e y > < a : V a l u e   i : t y p e = " T a b l e W i d g e t B a s e V i e w S t a t e " / > < / a : K e y V a l u e O f D i a g r a m O b j e c t K e y a n y T y p e z b w N T n L X > < a : K e y V a l u e O f D i a g r a m O b j e c t K e y a n y T y p e z b w N T n L X > < a : K e y > < K e y > C o l u m n s \ c d _ c a i x a < / K e y > < / a : K e y > < a : V a l u e   i : t y p e = " T a b l e W i d g e t B a s e V i e w S t a t e " / > < / a : K e y V a l u e O f D i a g r a m O b j e c t K e y a n y T y p e z b w N T n L X > < a : K e y V a l u e O f D i a g r a m O b j e c t K e y a n y T y p e z b w N T n L X > < a : K e y > < K e y > C o l u m n s \ c d _ u n i d a d e < / K e y > < / a : K e y > < a : V a l u e   i : t y p e = " T a b l e W i d g e t B a s e V i e w S t a t e " / > < / a : K e y V a l u e O f D i a g r a m O b j e c t K e y a n y T y p e z b w N T n L X > < a : K e y V a l u e O f D i a g r a m O b j e c t K e y a n y T y p e z b w N T n L X > < a : K e y > < K e y > C o l u m n s \ n m _ u n i d a d e < / K e y > < / a : K e y > < a : V a l u e   i : t y p e = " T a b l e W i d g e t B a s e V i e w S t a t e " / > < / a : K e y V a l u e O f D i a g r a m O b j e c t K e y a n y T y p e z b w N T n L X > < a : K e y V a l u e O f D i a g r a m O b j e c t K e y a n y T y p e z b w N T n L X > < a : K e y > < K e y > C o l u m n s \ c d _ c e n t r o _ c u s t o < / K e y > < / a : K e y > < a : V a l u e   i : t y p e = " T a b l e W i d g e t B a s e V i e w S t a t e " / > < / a : K e y V a l u e O f D i a g r a m O b j e c t K e y a n y T y p e z b w N T n L X > < a : K e y V a l u e O f D i a g r a m O b j e c t K e y a n y T y p e z b w N T n L X > < a : K e y > < K e y > C o l u m n s \ n m _ c e n t r o _ c u s t o < / K e y > < / a : K e y > < a : V a l u e   i : t y p e = " T a b l e W i d g e t B a s e V i e w S t a t e " / > < / a : K e y V a l u e O f D i a g r a m O b j e c t K e y a n y T y p e z b w N T n L X > < a : K e y V a l u e O f D i a g r a m O b j e c t K e y a n y T y p e z b w N T n L X > < a : K e y > < K e y > C o l u m n s \ c d _ h i s t o r i c o < / K e y > < / a : K e y > < a : V a l u e   i : t y p e = " T a b l e W i d g e t B a s e V i e w S t a t e " / > < / a : K e y V a l u e O f D i a g r a m O b j e c t K e y a n y T y p e z b w N T n L X > < a : K e y V a l u e O f D i a g r a m O b j e c t K e y a n y T y p e z b w N T n L X > < a : K e y > < K e y > C o l u m n s \ n m _ h i s t o r i c o < / K e y > < / a : K e y > < a : V a l u e   i : t y p e = " T a b l e W i d g e t B a s e V i e w S t a t e " / > < / a : K e y V a l u e O f D i a g r a m O b j e c t K e y a n y T y p e z b w N T n L X > < a : K e y V a l u e O f D i a g r a m O b j e c t K e y a n y T y p e z b w N T n L X > < a : K e y > < K e y > C o l u m n s \ d t _ d o c u m e n t o < / K e y > < / a : K e y > < a : V a l u e   i : t y p e = " T a b l e W i d g e t B a s e V i e w S t a t e " / > < / a : K e y V a l u e O f D i a g r a m O b j e c t K e y a n y T y p e z b w N T n L X > < a : K e y V a l u e O f D i a g r a m O b j e c t K e y a n y T y p e z b w N T n L X > < a : K e y > < K e y > C o l u m n s \ i d _ s e m a n a < / K e y > < / a : K e y > < a : V a l u e   i : t y p e = " T a b l e W i d g e t B a s e V i e w S t a t e " / > < / a : K e y V a l u e O f D i a g r a m O b j e c t K e y a n y T y p e z b w N T n L X > < a : K e y V a l u e O f D i a g r a m O b j e c t K e y a n y T y p e z b w N T n L X > < a : K e y > < K e y > C o l u m n s \ d s _ c o m p l e m e n t o < / K e y > < / a : K e y > < a : V a l u e   i : t y p e = " T a b l e W i d g e t B a s e V i e w S t a t e " / > < / a : K e y V a l u e O f D i a g r a m O b j e c t K e y a n y T y p e z b w N T n L X > < a : K e y V a l u e O f D i a g r a m O b j e c t K e y a n y T y p e z b w N T n L X > < a : K e y > < K e y > C o l u m n s \ v l _ k i l o m e t r o < / K e y > < / a : K e y > < a : V a l u e   i : t y p e = " T a b l e W i d g e t B a s e V i e w S t a t e " / > < / a : K e y V a l u e O f D i a g r a m O b j e c t K e y a n y T y p e z b w N T n L X > < a : K e y V a l u e O f D i a g r a m O b j e c t K e y a n y T y p e z b w N T n L X > < a : K e y > < K e y > C o l u m n s \ c d _ p e s s o a _ f i l i a l < / K e y > < / a : K e y > < a : V a l u e   i : t y p e = " T a b l e W i d g e t B a s e V i e w S t a t e " / > < / a : K e y V a l u e O f D i a g r a m O b j e c t K e y a n y T y p e z b w N T n L X > < a : K e y V a l u e O f D i a g r a m O b j e c t K e y a n y T y p e z b w N T n L X > < a : K e y > < K e y > C o l u m n s \ n m _ p e s s o a _ f i l i a l < / K e y > < / a : K e y > < a : V a l u e   i : t y p e = " T a b l e W i d g e t B a s e V i e w S t a t e " / > < / a : K e y V a l u e O f D i a g r a m O b j e c t K e y a n y T y p e z b w N T n L X > < a : K e y V a l u e O f D i a g r a m O b j e c t K e y a n y T y p e z b w N T n L X > < a : K e y > < K e y > C o l u m n s \ q t _ p r o d u t o < / K e y > < / a : K e y > < a : V a l u e   i : t y p e = " T a b l e W i d g e t B a s e V i e w S t a t e " / > < / a : K e y V a l u e O f D i a g r a m O b j e c t K e y a n y T y p e z b w N T n L X > < a : K e y V a l u e O f D i a g r a m O b j e c t K e y a n y T y p e z b w N T n L X > < a : K e y > < K e y > C o l u m n s \ d s _ e s p e c i f i c a c a o < / K e y > < / a : K e y > < a : V a l u e   i : t y p e = " T a b l e W i d g e t B a s e V i e w S t a t e " / > < / a : K e y V a l u e O f D i a g r a m O b j e c t K e y a n y T y p e z b w N T n L X > < a : K e y V a l u e O f D i a g r a m O b j e c t K e y a n y T y p e z b w N T n L X > < a : K e y > < K e y > C o l u m n s \ v l _ t o t a l < / K e y > < / a : K e y > < a : V a l u e   i : t y p e = " T a b l e W i d g e t B a s e V i e w S t a t e " / > < / a : K e y V a l u e O f D i a g r a m O b j e c t K e y a n y T y p e z b w N T n L X > < a : K e y V a l u e O f D i a g r a m O b j e c t K e y a n y T y p e z b w N T n L X > < a : K e y > < K e y > C o l u m n s \ v l _ u n i t a r i o < / K e y > < / a : K e y > < a : V a l u e   i : t y p e = " T a b l e W i d g e t B a s e V i e w S t a t e " / > < / a : K e y V a l u e O f D i a g r a m O b j e c t K e y a n y T y p e z b w N T n L X > < a : K e y V a l u e O f D i a g r a m O b j e c t K e y a n y T y p e z b w N T n L X > < a : K e y > < K e y > C o l u m n s \ v l _ p a r t i c i p a c a o < / K e y > < / a : K e y > < a : V a l u e   i : t y p e = " T a b l e W i d g e t B a s e V i e w S t a t e " / > < / a : K e y V a l u e O f D i a g r a m O b j e c t K e y a n y T y p e z b w N T n L X > < a : K e y V a l u e O f D i a g r a m O b j e c t K e y a n y T y p e z b w N T n L X > < a : K e y > < K e y > C o l u m n s \ v l _ c a p a c i d a d e _ p e s o < / K e y > < / a : K e y > < a : V a l u e   i : t y p e = " T a b l e W i d g e t B a s e V i e w S t a t e " / > < / a : K e y V a l u e O f D i a g r a m O b j e c t K e y a n y T y p e z b w N T n L X > < a : K e y V a l u e O f D i a g r a m O b j e c t K e y a n y T y p e z b w N T n L X > < a : K e y > < K e y > C o l u m n s \ v l _ r e n d i m e n t o _ k m < / K e y > < / a : K e y > < a : V a l u e   i : t y p e = " T a b l e W i d g e t B a s e V i e w S t a t e " / > < / a : K e y V a l u e O f D i a g r a m O b j e c t K e y a n y T y p e z b w N T n L X > < a : K e y V a l u e O f D i a g r a m O b j e c t K e y a n y T y p e z b w N T n L X > < a : K e y > < K e y > C o l u m n s \ v l _ r e n d i m e n t o _ e n t r e g a < / K e y > < / a : K e y > < a : V a l u e   i : t y p e = " T a b l e W i d g e t B a s e V i e w S t a t e " / > < / a : K e y V a l u e O f D i a g r a m O b j e c t K e y a n y T y p e z b w N T n L X > < a : K e y V a l u e O f D i a g r a m O b j e c t K e y a n y T y p e z b w N T n L X > < a : K e y > < K e y > C o l u m n s \ v l _ r e n d i m e n t o _ p e s o < / K e y > < / a : K e y > < a : V a l u e   i : t y p e = " T a b l e W i d g e t B a s e V i e w S t a t e " / > < / a : K e y V a l u e O f D i a g r a m O b j e c t K e y a n y T y p e z b w N T n L X > < a : K e y V a l u e O f D i a g r a m O b j e c t K e y a n y T y p e z b w N T n L X > < a : K e y > < K e y > C o l u m n s \ v l _ c a p a c i d a d e _ v o l u m e < / K e y > < / a : K e y > < a : V a l u e   i : t y p e = " T a b l e W i d g e t B a s e V i e w S t a t e " / > < / a : K e y V a l u e O f D i a g r a m O b j e c t K e y a n y T y p e z b w N T n L X > < a : K e y V a l u e O f D i a g r a m O b j e c t K e y a n y T y p e z b w N T n L X > < a : K e y > < K e y > C o l u m n s \ c d _ p e s s o a _ m o t o r i s t a < / K e y > < / a : K e y > < a : V a l u e   i : t y p e = " T a b l e W i d g e t B a s e V i e w S t a t e " / > < / a : K e y V a l u e O f D i a g r a m O b j e c t K e y a n y T y p e z b w N T n L X > < a : K e y V a l u e O f D i a g r a m O b j e c t K e y a n y T y p e z b w N T n L X > < a : K e y > < K e y > C o l u m n s \ n m _ p e s s o a _ m o t o r i s t a < / K e y > < / a : K e y > < a : V a l u e   i : t y p e = " T a b l e W i d g e t B a s e V i e w S t a t e " / > < / a : K e y V a l u e O f D i a g r a m O b j e c t K e y a n y T y p e z b w N T n L X > < a : K e y V a l u e O f D i a g r a m O b j e c t K e y a n y T y p e z b w N T n L X > < a : K e y > < K e y > C o l u m n s \ c d _ f o r n e c e d o r < / K e y > < / a : K e y > < a : V a l u e   i : t y p e = " T a b l e W i d g e t B a s e V i e w S t a t e " / > < / a : K e y V a l u e O f D i a g r a m O b j e c t K e y a n y T y p e z b w N T n L X > < a : K e y V a l u e O f D i a g r a m O b j e c t K e y a n y T y p e z b w N T n L X > < a : K e y > < K e y > C o l u m n s \ n m _ f o r n e c e d o r < / K e y > < / a : K e y > < a : V a l u e   i : t y p e = " T a b l e W i d g e t B a s e V i e w S t a t e " / > < / a : K e y V a l u e O f D i a g r a m O b j e c t K e y a n y T y p e z b w N T n L X > < a : K e y V a l u e O f D i a g r a m O b j e c t K e y a n y T y p e z b w N T n L X > < a : K e y > < K e y > C o l u m n s \ c d _ c a r g a < / K e y > < / a : K e y > < a : V a l u e   i : t y p e = " T a b l e W i d g e t B a s e V i e w S t a t e " / > < / a : K e y V a l u e O f D i a g r a m O b j e c t K e y a n y T y p e z b w N T n L X > < a : K e y V a l u e O f D i a g r a m O b j e c t K e y a n y T y p e z b w N T n L X > < a : K e y > < K e y > C o l u m n s \ t i p o _ v e i c u l o < / K e y > < / a : K e y > < a : V a l u e   i : t y p e = " T a b l e W i d g e t B a s e V i e w S t a t e " / > < / a : K e y V a l u e O f D i a g r a m O b j e c t K e y a n y T y p e z b w N T n L X > < a : K e y V a l u e O f D i a g r a m O b j e c t K e y a n y T y p e z b w N T n L X > < a : K e y > < K e y > C o l u m n s \ M � s < / K e y > < / a : K e y > < a : V a l u e   i : t y p e = " T a b l e W i d g e t B a s e V i e w S t a t e " / > < / a : K e y V a l u e O f D i a g r a m O b j e c t K e y a n y T y p e z b w N T n L X > < a : K e y V a l u e O f D i a g r a m O b j e c t K e y a n y T y p e z b w N T n L X > < a : K e y > < K e y > C o l u m n s \ A n o 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 E n t r e g a s 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 E n t r e g a s 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 C o l u m n s \ c d _ c a r g a < / K e y > < / a : K e y > < a : V a l u e   i : t y p e = " T a b l e W i d g e t B a s e V i e w S t a t e " / > < / a : K e y V a l u e O f D i a g r a m O b j e c t K e y a n y T y p e z b w N T n L X > < a : K e y V a l u e O f D i a g r a m O b j e c t K e y a n y T y p e z b w N T n L X > < a : K e y > < K e y > C o l u m n s \ d s _ r o t a < / K e y > < / a : K e y > < a : V a l u e   i : t y p e = " T a b l e W i d g e t B a s e V i e w S t a t e " / > < / a : K e y V a l u e O f D i a g r a m O b j e c t K e y a n y T y p e z b w N T n L X > < a : K e y V a l u e O f D i a g r a m O b j e c t K e y a n y T y p e z b w N T n L X > < a : K e y > < K e y > C o l u m n s \ i d _ r o t a _ t r a n s b o r d o < / K e y > < / a : K e y > < a : V a l u e   i : t y p e = " T a b l e W i d g e t B a s e V i e w S t a t e " / > < / a : K e y V a l u e O f D i a g r a m O b j e c t K e y a n y T y p e z b w N T n L X > < a : K e y V a l u e O f D i a g r a m O b j e c t K e y a n y T y p e z b w N T n L X > < a : K e y > < K e y > C o l u m n s \ n m _ f i l i a l < / K e y > < / a : K e y > < a : V a l u e   i : t y p e = " T a b l e W i d g e t B a s e V i e w S t a t e " / > < / a : K e y V a l u e O f D i a g r a m O b j e c t K e y a n y T y p e z b w N T n L X > < a : K e y V a l u e O f D i a g r a m O b j e c t K e y a n y T y p e z b w N T n L X > < a : K e y > < K e y > C o l u m n s \ n m _ p e s s o a _ t r a n s < / K e y > < / a : K e y > < a : V a l u e   i : t y p e = " T a b l e W i d g e t B a s e V i e w S t a t e " / > < / a : K e y V a l u e O f D i a g r a m O b j e c t K e y a n y T y p e z b w N T n L X > < a : K e y V a l u e O f D i a g r a m O b j e c t K e y a n y T y p e z b w N T n L X > < a : K e y > < K e y > C o l u m n s \ n m _ p e s s o a _ m o t o r a < / K e y > < / a : K e y > < a : V a l u e   i : t y p e = " T a b l e W i d g e t B a s e V i e w S t a t e " / > < / a : K e y V a l u e O f D i a g r a m O b j e c t K e y a n y T y p e z b w N T n L X > < a : K e y V a l u e O f D i a g r a m O b j e c t K e y a n y T y p e z b w N T n L X > < a : K e y > < K e y > C o l u m n s \ d s _ v e i c u l o < / K e y > < / a : K e y > < a : V a l u e   i : t y p e = " T a b l e W i d g e t B a s e V i e w S t a t e " / > < / a : K e y V a l u e O f D i a g r a m O b j e c t K e y a n y T y p e z b w N T n L X > < a : K e y V a l u e O f D i a g r a m O b j e c t K e y a n y T y p e z b w N T n L X > < a : K e y > < K e y > C o l u m n s \ d s _ p l a c a < / K e y > < / a : K e y > < a : V a l u e   i : t y p e = " T a b l e W i d g e t B a s e V i e w S t a t e " / > < / a : K e y V a l u e O f D i a g r a m O b j e c t K e y a n y T y p e z b w N T n L X > < a : K e y V a l u e O f D i a g r a m O b j e c t K e y a n y T y p e z b w N T n L X > < a : K e y > < K e y > C o l u m n s \ d t _ c a r r e g a m e n t o < / K e y > < / a : K e y > < a : V a l u e   i : t y p e = " T a b l e W i d g e t B a s e V i e w S t a t e " / > < / a : K e y V a l u e O f D i a g r a m O b j e c t K e y a n y T y p e z b w N T n L X > < a : K e y V a l u e O f D i a g r a m O b j e c t K e y a n y T y p e z b w N T n L X > < a : K e y > < K e y > C o l u m n s \ v l _ f r e t e < / K e y > < / a : K e y > < a : V a l u e   i : t y p e = " T a b l e W i d g e t B a s e V i e w S t a t e " / > < / a : K e y V a l u e O f D i a g r a m O b j e c t K e y a n y T y p e z b w N T n L X > < a : K e y V a l u e O f D i a g r a m O b j e c t K e y a n y T y p e z b w N T n L X > < a : K e y > < K e y > C o l u m n s \ d t _ s a i d a < / K e y > < / a : K e y > < a : V a l u e   i : t y p e = " T a b l e W i d g e t B a s e V i e w S t a t e " / > < / a : K e y V a l u e O f D i a g r a m O b j e c t K e y a n y T y p e z b w N T n L X > < a : K e y V a l u e O f D i a g r a m O b j e c t K e y a n y T y p e z b w N T n L X > < a : K e y > < K e y > C o l u m n s \ i d _ s t a t u s < / K e y > < / a : K e y > < a : V a l u e   i : t y p e = " T a b l e W i d g e t B a s e V i e w S t a t e " / > < / a : K e y V a l u e O f D i a g r a m O b j e c t K e y a n y T y p e z b w N T n L X > < a : K e y V a l u e O f D i a g r a m O b j e c t K e y a n y T y p e z b w N T n L X > < a : K e y > < K e y > C o l u m n s \ d t _ e x p e d i c a o < / K e y > < / a : K e y > < a : V a l u e   i : t y p e = " T a b l e W i d g e t B a s e V i e w S t a t e " / > < / a : K e y V a l u e O f D i a g r a m O b j e c t K e y a n y T y p e z b w N T n L X > < a : K e y V a l u e O f D i a g r a m O b j e c t K e y a n y T y p e z b w N T n L X > < a : K e y > < K e y > C o l u m n s \ q t _ e n t r e g a s < / K e y > < / a : K e y > < a : V a l u e   i : t y p e = " T a b l e W i d g e t B a s e V i e w S t a t e " / > < / a : K e y V a l u e O f D i a g r a m O b j e c t K e y a n y T y p e z b w N T n L X > < a : K e y V a l u e O f D i a g r a m O b j e c t K e y a n y T y p e z b w N T n L X > < a : K e y > < K e y > C o l u m n s \ v l _ f i n a n c e i r o < / K e y > < / a : K e y > < a : V a l u e   i : t y p e = " T a b l e W i d g e t B a s e V i e w S t a t e " / > < / a : K e y V a l u e O f D i a g r a m O b j e c t K e y a n y T y p e z b w N T n L X > < a : K e y V a l u e O f D i a g r a m O b j e c t K e y a n y T y p e z b w N T n L X > < a : K e y > < K e y > C o l u m n s \ d s _ o b s e r v a c a o _ c a r r e g a m e n t o < / K e y > < / a : K e y > < a : V a l u e   i : t y p e = " T a b l e W i d g e t B a s e V i e w S t a t e " / > < / a : K e y V a l u e O f D i a g r a m O b j e c t K e y a n y T y p e z b w N T n L X > < a : K e y V a l u e O f D i a g r a m O b j e c t K e y a n y T y p e z b w N T n L X > < a : K e y > < K e y > C o l u m n s \ M � s < / K e y > < / a : K e y > < a : V a l u e   i : t y p e = " T a b l e W i d g e t B a s e V i e w S t a t e " / > < / a : K e y V a l u e O f D i a g r a m O b j e c t K e y a n y T y p e z b w N T n L X > < a : K e y V a l u e O f D i a g r a m O b j e c t K e y a n y T y p e z b w N T n L X > < a : K e y > < K e y > C o l u m n s \ A n o 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E n t r e g a 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O r d e r " > < C u s t o m C o n t e n t > < ! [ C D A T A [ C u s t o s , M e s e s , E n t r e g a 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 C u s t o s < / K e y > < V a l u e   x m l n s : a = " h t t p : / / s c h e m a s . d a t a c o n t r a c t . o r g / 2 0 0 4 / 0 7 / M i c r o s o f t . A n a l y s i s S e r v i c e s . C o m m o n " > < a : H a s F o c u s > t r u e < / a : H a s F o c u s > < a : S i z e A t D p i 9 6 > 1 3 6 < / a : S i z e A t D p i 9 6 > < a : V i s i b l e > t r u e < / a : V i s i b l e > < / V a l u e > < / K e y V a l u e O f s t r i n g S a n d b o x E d i t o r . M e a s u r e G r i d S t a t e S c d E 3 5 R y > < K e y V a l u e O f s t r i n g S a n d b o x E d i t o r . M e a s u r e G r i d S t a t e S c d E 3 5 R y > < K e y > M e s e s < / K e y > < V a l u e   x m l n s : a = " h t t p : / / s c h e m a s . d a t a c o n t r a c t . o r g / 2 0 0 4 / 0 7 / M i c r o s o f t . A n a l y s i s S e r v i c e s . C o m m o n " > < a : H a s F o c u s > f a l s e < / a : H a s F o c u s > < a : S i z e A t D p i 9 6 > 1 3 5 < / a : S i z e A t D p i 9 6 > < a : V i s i b l e > t r u e < / a : V i s i b l e > < / V a l u e > < / K e y V a l u e O f s t r i n g S a n d b o x E d i t o r . M e a s u r e G r i d S t a t e S c d E 3 5 R y > < K e y V a l u e O f s t r i n g S a n d b o x E d i t o r . M e a s u r e G r i d S t a t e S c d E 3 5 R y > < K e y > E n t r e g a s < / K e y > < V a l u e   x m l n s : a = " h t t p : / / s c h e m a s . d a t a c o n t r a c t . o r g / 2 0 0 4 / 0 7 / M i c r o s o f t . A n a l y s i s S e r v i c e s . C o m m o n " > < a : H a s F o c u s > f a l s e < / a : H a s F o c u s > < a : S i z e A t D p i 9 6 > 2 0 1 < / 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AA5147F-1107-488D-A208-4EEF57D23E64}">
  <ds:schemaRefs/>
</ds:datastoreItem>
</file>

<file path=customXml/itemProps10.xml><?xml version="1.0" encoding="utf-8"?>
<ds:datastoreItem xmlns:ds="http://schemas.openxmlformats.org/officeDocument/2006/customXml" ds:itemID="{DC593E1F-0366-4BF1-9CED-6A10ED1A8446}">
  <ds:schemaRefs/>
</ds:datastoreItem>
</file>

<file path=customXml/itemProps11.xml><?xml version="1.0" encoding="utf-8"?>
<ds:datastoreItem xmlns:ds="http://schemas.openxmlformats.org/officeDocument/2006/customXml" ds:itemID="{F504914E-937E-451B-BBF1-F724C566CBAE}">
  <ds:schemaRefs/>
</ds:datastoreItem>
</file>

<file path=customXml/itemProps12.xml><?xml version="1.0" encoding="utf-8"?>
<ds:datastoreItem xmlns:ds="http://schemas.openxmlformats.org/officeDocument/2006/customXml" ds:itemID="{8FF55A08-5756-492D-A8FC-BD43F89D6EBA}">
  <ds:schemaRefs/>
</ds:datastoreItem>
</file>

<file path=customXml/itemProps13.xml><?xml version="1.0" encoding="utf-8"?>
<ds:datastoreItem xmlns:ds="http://schemas.openxmlformats.org/officeDocument/2006/customXml" ds:itemID="{9E263521-C925-40AB-8F6E-86EBD6AB5AF8}">
  <ds:schemaRefs/>
</ds:datastoreItem>
</file>

<file path=customXml/itemProps14.xml><?xml version="1.0" encoding="utf-8"?>
<ds:datastoreItem xmlns:ds="http://schemas.openxmlformats.org/officeDocument/2006/customXml" ds:itemID="{DDDDB24C-E1FE-4A61-88B2-76425C375EB3}">
  <ds:schemaRefs/>
</ds:datastoreItem>
</file>

<file path=customXml/itemProps15.xml><?xml version="1.0" encoding="utf-8"?>
<ds:datastoreItem xmlns:ds="http://schemas.openxmlformats.org/officeDocument/2006/customXml" ds:itemID="{BAD63AEF-41BC-4CA4-BE4C-1AB550939A48}">
  <ds:schemaRefs>
    <ds:schemaRef ds:uri="http://schemas.microsoft.com/DataMashup"/>
  </ds:schemaRefs>
</ds:datastoreItem>
</file>

<file path=customXml/itemProps16.xml><?xml version="1.0" encoding="utf-8"?>
<ds:datastoreItem xmlns:ds="http://schemas.openxmlformats.org/officeDocument/2006/customXml" ds:itemID="{B8A9DB26-4060-4454-9BE3-0E233249C077}">
  <ds:schemaRefs/>
</ds:datastoreItem>
</file>

<file path=customXml/itemProps17.xml><?xml version="1.0" encoding="utf-8"?>
<ds:datastoreItem xmlns:ds="http://schemas.openxmlformats.org/officeDocument/2006/customXml" ds:itemID="{8AB280AD-2396-415B-86FD-712E336A4622}">
  <ds:schemaRefs/>
</ds:datastoreItem>
</file>

<file path=customXml/itemProps18.xml><?xml version="1.0" encoding="utf-8"?>
<ds:datastoreItem xmlns:ds="http://schemas.openxmlformats.org/officeDocument/2006/customXml" ds:itemID="{ECDDE204-AD79-4FA3-B102-9056FEA3F72E}">
  <ds:schemaRefs/>
</ds:datastoreItem>
</file>

<file path=customXml/itemProps19.xml><?xml version="1.0" encoding="utf-8"?>
<ds:datastoreItem xmlns:ds="http://schemas.openxmlformats.org/officeDocument/2006/customXml" ds:itemID="{CCA94D21-AC98-4B50-A416-7F4C20D3070B}">
  <ds:schemaRefs/>
</ds:datastoreItem>
</file>

<file path=customXml/itemProps2.xml><?xml version="1.0" encoding="utf-8"?>
<ds:datastoreItem xmlns:ds="http://schemas.openxmlformats.org/officeDocument/2006/customXml" ds:itemID="{9782E895-11A4-4ACB-BCE1-FB908F30FC9C}">
  <ds:schemaRefs/>
</ds:datastoreItem>
</file>

<file path=customXml/itemProps3.xml><?xml version="1.0" encoding="utf-8"?>
<ds:datastoreItem xmlns:ds="http://schemas.openxmlformats.org/officeDocument/2006/customXml" ds:itemID="{3E35C598-FA3F-4202-821D-DDAC0BF54D88}">
  <ds:schemaRefs/>
</ds:datastoreItem>
</file>

<file path=customXml/itemProps4.xml><?xml version="1.0" encoding="utf-8"?>
<ds:datastoreItem xmlns:ds="http://schemas.openxmlformats.org/officeDocument/2006/customXml" ds:itemID="{BA8A4D4E-3154-44D4-9630-DE020C02B461}">
  <ds:schemaRefs/>
</ds:datastoreItem>
</file>

<file path=customXml/itemProps5.xml><?xml version="1.0" encoding="utf-8"?>
<ds:datastoreItem xmlns:ds="http://schemas.openxmlformats.org/officeDocument/2006/customXml" ds:itemID="{D20DF03A-6969-46CA-9F9A-C64002A9ECEF}">
  <ds:schemaRefs/>
</ds:datastoreItem>
</file>

<file path=customXml/itemProps6.xml><?xml version="1.0" encoding="utf-8"?>
<ds:datastoreItem xmlns:ds="http://schemas.openxmlformats.org/officeDocument/2006/customXml" ds:itemID="{DC732C4D-19A0-4228-9897-157F7627E600}">
  <ds:schemaRefs/>
</ds:datastoreItem>
</file>

<file path=customXml/itemProps7.xml><?xml version="1.0" encoding="utf-8"?>
<ds:datastoreItem xmlns:ds="http://schemas.openxmlformats.org/officeDocument/2006/customXml" ds:itemID="{93B04DE8-ABB4-47CE-BE5F-60D2A08E4B71}">
  <ds:schemaRefs/>
</ds:datastoreItem>
</file>

<file path=customXml/itemProps8.xml><?xml version="1.0" encoding="utf-8"?>
<ds:datastoreItem xmlns:ds="http://schemas.openxmlformats.org/officeDocument/2006/customXml" ds:itemID="{F30890A0-2802-4352-B7FA-FD586F98213E}">
  <ds:schemaRefs/>
</ds:datastoreItem>
</file>

<file path=customXml/itemProps9.xml><?xml version="1.0" encoding="utf-8"?>
<ds:datastoreItem xmlns:ds="http://schemas.openxmlformats.org/officeDocument/2006/customXml" ds:itemID="{1084BC1F-2869-4C36-AD2B-B928D1A736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DASHBOARD</vt:lpstr>
      <vt:lpstr>Dinâmicas</vt:lpstr>
      <vt:lpstr>Meses</vt:lpstr>
      <vt:lpstr>Consultas</vt:lpstr>
      <vt:lpstr>Custos</vt:lpstr>
      <vt:lpstr>Carregamento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Marcio Mainardi Junior</cp:lastModifiedBy>
  <cp:lastPrinted>2025-05-08T13:11:15Z</cp:lastPrinted>
  <dcterms:created xsi:type="dcterms:W3CDTF">2025-05-07T17:44:25Z</dcterms:created>
  <dcterms:modified xsi:type="dcterms:W3CDTF">2025-07-16T21:02:29Z</dcterms:modified>
</cp:coreProperties>
</file>