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defaultThemeVersion="124226"/>
  <bookViews>
    <workbookView xWindow="240" yWindow="105" windowWidth="14805" windowHeight="8010" tabRatio="830" activeTab="5"/>
  </bookViews>
  <sheets>
    <sheet name="Controle de Versões do Modelo" sheetId="14" r:id="rId1"/>
    <sheet name="Matriz de Riscos do IFAM" sheetId="1" r:id="rId2"/>
    <sheet name="Tabela-Resposta ao Risco" sheetId="7" r:id="rId3"/>
    <sheet name="Categoria dos Riscos" sheetId="8" r:id="rId4"/>
    <sheet name="Orientações IN 05.17 MPDG" sheetId="2" r:id="rId5"/>
    <sheet name="MR1-Planejamento da Contratação" sheetId="4" r:id="rId6"/>
    <sheet name="MR2-Seleção do Fornecedor" sheetId="12" r:id="rId7"/>
    <sheet name="MR3-Gestão Contratual" sheetId="13" r:id="rId8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5">'MR1-Planejamento da Contratação'!$1:$13</definedName>
    <definedName name="_xlnm.Print_Titles" localSheetId="6">'MR2-Seleção do Fornecedor'!$1:$13</definedName>
    <definedName name="_xlnm.Print_Titles" localSheetId="7">'MR3-Gestão Contratual'!$1:$13</definedName>
  </definedNames>
  <calcPr calcId="145621"/>
</workbook>
</file>

<file path=xl/calcChain.xml><?xml version="1.0" encoding="utf-8"?>
<calcChain xmlns="http://schemas.openxmlformats.org/spreadsheetml/2006/main">
  <c r="G4" i="13" l="1"/>
  <c r="D3" i="13"/>
  <c r="G4" i="12"/>
  <c r="D3" i="12"/>
  <c r="J23" i="13" l="1"/>
  <c r="K23" i="13" s="1"/>
  <c r="I23" i="13"/>
  <c r="G23" i="13"/>
  <c r="J22" i="13"/>
  <c r="K22" i="13" s="1"/>
  <c r="I22" i="13"/>
  <c r="G22" i="13"/>
  <c r="J21" i="13"/>
  <c r="K21" i="13" s="1"/>
  <c r="I21" i="13"/>
  <c r="G21" i="13"/>
  <c r="J20" i="13"/>
  <c r="K20" i="13" s="1"/>
  <c r="I20" i="13"/>
  <c r="G20" i="13"/>
  <c r="J19" i="13"/>
  <c r="K19" i="13" s="1"/>
  <c r="I19" i="13"/>
  <c r="G19" i="13"/>
  <c r="J18" i="13"/>
  <c r="K18" i="13" s="1"/>
  <c r="I18" i="13"/>
  <c r="G18" i="13"/>
  <c r="J17" i="13"/>
  <c r="K17" i="13" s="1"/>
  <c r="I17" i="13"/>
  <c r="G17" i="13"/>
  <c r="J16" i="13"/>
  <c r="K16" i="13" s="1"/>
  <c r="I16" i="13"/>
  <c r="G16" i="13"/>
  <c r="J15" i="13"/>
  <c r="K15" i="13" s="1"/>
  <c r="I15" i="13"/>
  <c r="G15" i="13"/>
  <c r="J14" i="13"/>
  <c r="K14" i="13" s="1"/>
  <c r="I14" i="13"/>
  <c r="G14" i="13"/>
  <c r="K23" i="12"/>
  <c r="J23" i="12"/>
  <c r="I23" i="12"/>
  <c r="G23" i="12"/>
  <c r="K22" i="12"/>
  <c r="J22" i="12"/>
  <c r="I22" i="12"/>
  <c r="G22" i="12"/>
  <c r="K21" i="12"/>
  <c r="J21" i="12"/>
  <c r="I21" i="12"/>
  <c r="G21" i="12"/>
  <c r="K20" i="12"/>
  <c r="J20" i="12"/>
  <c r="I20" i="12"/>
  <c r="G20" i="12"/>
  <c r="K19" i="12"/>
  <c r="J19" i="12"/>
  <c r="I19" i="12"/>
  <c r="G19" i="12"/>
  <c r="K18" i="12"/>
  <c r="J18" i="12"/>
  <c r="I18" i="12"/>
  <c r="G18" i="12"/>
  <c r="K17" i="12"/>
  <c r="J17" i="12"/>
  <c r="I17" i="12"/>
  <c r="G17" i="12"/>
  <c r="K16" i="12"/>
  <c r="J16" i="12"/>
  <c r="I16" i="12"/>
  <c r="G16" i="12"/>
  <c r="K15" i="12"/>
  <c r="J15" i="12"/>
  <c r="I15" i="12"/>
  <c r="G15" i="12"/>
  <c r="K14" i="12"/>
  <c r="J14" i="12"/>
  <c r="I14" i="12"/>
  <c r="G14" i="12"/>
  <c r="J23" i="4"/>
  <c r="K23" i="4" s="1"/>
  <c r="I23" i="4"/>
  <c r="G23" i="4"/>
  <c r="J22" i="4"/>
  <c r="K22" i="4" s="1"/>
  <c r="I22" i="4"/>
  <c r="G22" i="4"/>
  <c r="J21" i="4"/>
  <c r="K21" i="4" s="1"/>
  <c r="I21" i="4"/>
  <c r="G21" i="4"/>
  <c r="J20" i="4"/>
  <c r="K20" i="4" s="1"/>
  <c r="I20" i="4"/>
  <c r="G20" i="4"/>
  <c r="J19" i="4"/>
  <c r="K19" i="4" s="1"/>
  <c r="I19" i="4"/>
  <c r="G19" i="4"/>
  <c r="J18" i="4"/>
  <c r="K18" i="4" s="1"/>
  <c r="I18" i="4"/>
  <c r="G18" i="4"/>
  <c r="J17" i="4"/>
  <c r="K17" i="4" s="1"/>
  <c r="I17" i="4"/>
  <c r="G17" i="4"/>
  <c r="J16" i="4"/>
  <c r="K16" i="4" s="1"/>
  <c r="I16" i="4"/>
  <c r="G16" i="4"/>
  <c r="J15" i="4"/>
  <c r="K15" i="4" s="1"/>
  <c r="I15" i="4"/>
  <c r="G15" i="4"/>
  <c r="I14" i="4"/>
  <c r="G14" i="4"/>
  <c r="K3" i="12" l="1"/>
  <c r="K3" i="13" s="1"/>
  <c r="J14" i="4" l="1"/>
  <c r="K14" i="4" s="1"/>
  <c r="D7" i="1" l="1"/>
  <c r="D4" i="1"/>
  <c r="E4" i="1"/>
  <c r="F4" i="1"/>
  <c r="G4" i="1"/>
  <c r="D5" i="1"/>
  <c r="E5" i="1"/>
  <c r="F5" i="1"/>
  <c r="G5" i="1"/>
  <c r="D6" i="1"/>
  <c r="E6" i="1"/>
  <c r="F6" i="1"/>
  <c r="G6" i="1"/>
  <c r="E7" i="1"/>
  <c r="F7" i="1"/>
  <c r="G7" i="1"/>
  <c r="D8" i="1"/>
  <c r="E8" i="1"/>
  <c r="F8" i="1"/>
  <c r="G8" i="1"/>
  <c r="C5" i="1"/>
  <c r="C6" i="1"/>
  <c r="C7" i="1"/>
  <c r="C8" i="1"/>
  <c r="C4" i="1"/>
</calcChain>
</file>

<file path=xl/comments1.xml><?xml version="1.0" encoding="utf-8"?>
<comments xmlns="http://schemas.openxmlformats.org/spreadsheetml/2006/main">
  <authors>
    <author>Autor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aba "Categoria dos Riscos"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tabela 1 na aba "Matriz de Riscos do IFAM"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tabela 1 na aba "Matriz de Riscos do IFAM"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tabela 2 na aba "Matriz de Riscos do IFAM"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aba "Tabela-Resposta ao Risco"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aba "Categoria dos Riscos"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tabela 1 na aba "Matriz de Riscos do IFAM"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tabela 1 na aba "Matriz de Riscos do IFAM"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tabela 2 na aba "Matriz de Riscos do IFAM"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aba "Tabela-Resposta ao Risco"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aba "Categoria dos Riscos"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tabela 1 na aba "Matriz de Riscos do IFAM"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tabela 1 na aba "Matriz de Riscos do IFAM"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tabela 2 na aba "Matriz de Riscos do IFAM"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 a aba "Tabela-Resposta ao Risco"</t>
        </r>
      </text>
    </comment>
  </commentList>
</comments>
</file>

<file path=xl/sharedStrings.xml><?xml version="1.0" encoding="utf-8"?>
<sst xmlns="http://schemas.openxmlformats.org/spreadsheetml/2006/main" count="182" uniqueCount="119">
  <si>
    <t>Impacto</t>
  </si>
  <si>
    <t>Crítico</t>
  </si>
  <si>
    <t>Sério</t>
  </si>
  <si>
    <t>Moderado</t>
  </si>
  <si>
    <t>Menor</t>
  </si>
  <si>
    <t>Irrelevante</t>
  </si>
  <si>
    <t>Improvável</t>
  </si>
  <si>
    <t>Pouco Provável</t>
  </si>
  <si>
    <t>Provável</t>
  </si>
  <si>
    <t>Muito Provável</t>
  </si>
  <si>
    <t>Alto</t>
  </si>
  <si>
    <t>Médio</t>
  </si>
  <si>
    <t>Baixo</t>
  </si>
  <si>
    <t>Nº</t>
  </si>
  <si>
    <t>Probabilidade</t>
  </si>
  <si>
    <t>Ação Preventiva</t>
  </si>
  <si>
    <t>Responsável pela Ação Preventiva</t>
  </si>
  <si>
    <t>Ação de Contingência</t>
  </si>
  <si>
    <t>Responsável pela Ação de Contingência</t>
  </si>
  <si>
    <t>Classificação do Risco</t>
  </si>
  <si>
    <t>Altamente Provável</t>
  </si>
  <si>
    <t>Descrição do Risco ou Dano</t>
  </si>
  <si>
    <t>Limite Superior</t>
  </si>
  <si>
    <t>Limite Inferior</t>
  </si>
  <si>
    <t>Classificação</t>
  </si>
  <si>
    <t>Probabilidade ou Frequência</t>
  </si>
  <si>
    <t>Impacto ou Severidade</t>
  </si>
  <si>
    <t>Grau</t>
  </si>
  <si>
    <t>Tratado – A mitigação de riscos reduz a probabilidade e/ou o impacto de um evento de risco adverso para um limite aceitável. Agir cedo para reduzir a probabilidade e/ou o impacto de um risco é muitas vezes mais eficaz do que tentar reparar os danos depois de ocorrido. A mitigação do risco pode tomar a forma de implementação de um novo curso de ação que reduzirá o problema, por exemplo: adotando processos menos complexos, conduzindo mais testes ou escolhendo um fornecedor mais estável. Uma vez que a mitigação dos riscos pode exigir recursos ou tempo, deve apresentar um equilíbrio entre não fazer nada versus o custo de mitigar o risco.</t>
  </si>
  <si>
    <t>Resposta ao Risco</t>
  </si>
  <si>
    <t>Tolerado – Esta estratégia é adotada quando não é possível ou prático responder ao risco utilizando as outras estratégias, ou uma resposta não se justifica pela importância do risco. Quando a Alta Administração decide por aceitar o risco, significa que estão concordando em enfrentar o risco, se e quando ele ocorrer. Um plano de contingência, plano de solução e/ou reserva de contingência podem ser desenvolvidos para essa eventualidade.</t>
  </si>
  <si>
    <t>Eliminado - O risco pode ser evitado através da remoção da causa do risco ou ao executar a operação de uma forma diferente, porém ainda assim em linha com o alcance dos objetivos do IFAM. Nem todos os riscos podem ser evitados ou eliminados, e para outros, esta abordagem pode ser muito custosa ou demorada. No entanto, esta deve ser a primeira estratégia considerada.</t>
  </si>
  <si>
    <t>Transferido - Transferência de risco envolve encontrar uma outra parte que esteja disposta a assumir a responsabilidade pela gestão e que arcará com a responsabilidade do risco, caso ocorra. Transferindo o risco simplesmente daremos a outra parte a responsabilidade para gerenciar; isto não o elimina. O objetivo é garantir que o risco é gerenciado pela parte capaz de lidar com ele da forma mais eficaz. Transferir risco quase sempre envolve pagamentos de um valor para que a terceira parte o assuma. Inclui o uso de seguros, títulos, garantias e evidências. Contratos para transferir a responsabilidade de riscos específicos podem ser usados e a relação custo/benefício deve ser considerada na decisão da adoção de uma estratégia de transferência.</t>
  </si>
  <si>
    <t>Resposta ao risco é o processo de desenvolvimento de opções estratégicas e definição de ações para aumentar as oportunidades e reduzir as ameaças aos objetivos da entidade. A Alta Administração será responsável por definir a resposta mais apropriada para cada risco. Esse processo garante que cada risco que exige uma resposta tenha um “dono/responsável” para monitora-las, embora o proprietário possa delegar a execução da resposta para outra pessoa. Estratégias de resposta ao risco podem ser:
1 - Tratar ou Mitigar;
2 - Tranferir;
3 - Tolerar ou Aceitar;
4 - Eliminar.</t>
  </si>
  <si>
    <t>1 - Tratar ou Mitigar</t>
  </si>
  <si>
    <t>2 - Tranferir</t>
  </si>
  <si>
    <t>3 - Tolerar ou Aceitar</t>
  </si>
  <si>
    <t>4 - Eliminar</t>
  </si>
  <si>
    <t>Fonte: Conforme item 6.3.2. Avaliação do Risco, Política de Controles Internos, Gestão de Riscos e Governança do IFAM, aprovada pelo Resolução nº 32/2016-CONSUP/IFAM, de 02 de setembro de 2016.</t>
  </si>
  <si>
    <t>Fonte: Conforme item 6.3.3. Resposta ao Risco, Política de Controles Internos, Gestão de Riscos e Governança do IFAM, aprovada pelo Resolução nº 32/2016-CONSUP/IFAM, de 02 de setembro de 2016.</t>
  </si>
  <si>
    <t>Categoria do Risco</t>
  </si>
  <si>
    <t>Definição</t>
  </si>
  <si>
    <t>Um evento que, se ocorrer, pode causar a falha total de um processo.</t>
  </si>
  <si>
    <t xml:space="preserve">Um evento que, se ocorrer, pode causar grande impacto em um processo.
</t>
  </si>
  <si>
    <t>Um evento que, se ocorrer, pode causar impacto moderado em um processo, mas funções
importantes ainda assim são executadas.</t>
  </si>
  <si>
    <t>Um evento que, se ocorrer, causa apenas um pequeno aumento de custo ou atraso
operacional.</t>
  </si>
  <si>
    <t>Um evento que, se ocorrer, não produz efeito na operação.</t>
  </si>
  <si>
    <t>&gt; Histórico de ocorrência mínimo;
&gt; Um evento com frequência definida acima de 1 ano.</t>
  </si>
  <si>
    <t>&gt; Histórico de ocorrência baixo;
&gt; Um evento com frequência definida acima de 6 meses e até 1 ano.</t>
  </si>
  <si>
    <t>&gt; Histórico de ocorrência ocasional;
&gt; Um evento com frequência definida acima de 3 meses e até 6 meses.</t>
  </si>
  <si>
    <t>&gt; Histórico de ocorrência provável;
&gt; Um evento com frequência definida acima de 1 mês e até 3 meses.</t>
  </si>
  <si>
    <t>&gt; Histórico de ocorrência bastante frequente;
&gt; Um evento ou mais com frequência definida em até 1 mês.</t>
  </si>
  <si>
    <t>Definições</t>
  </si>
  <si>
    <t>Categoria</t>
  </si>
  <si>
    <t>Financeiros ou Orçamentários</t>
  </si>
  <si>
    <t>Legais</t>
  </si>
  <si>
    <t>Imagem e Reputação do Órgão</t>
  </si>
  <si>
    <t>Operacional</t>
  </si>
  <si>
    <t>Risco Ambiental</t>
  </si>
  <si>
    <t>Eventos que podem comprometer a confiança da sociedade (ou de parceiros, de clientes ou de fornecedores) em relação à capacidade do órgão ou da entidade em cumprir sua missão institucional</t>
  </si>
  <si>
    <t>Eventos que podem comprometer a capacidade do órgão ou entidade de contar com os recursos orçamentários e financeiros necessários à realização de suas atividades, ou eventos que possam comprometer a própria execução orçamentária, como atrasos no cronograma de licitações.</t>
  </si>
  <si>
    <t>Eventos derivados de alterações legislativas ou normativas que podem comprometer as atividades do órgão ou entidade.</t>
  </si>
  <si>
    <t>Eventos que podem comprometer a integridade física das pessoas, a preservação da fauna e da flora, bem como os bens patrimoniais.</t>
  </si>
  <si>
    <t>Eventos que podem comprometer as atividades do órgão ou entidade, normalmente associados a falhas, deficiência ou inadequação de processos internos, pessoas, infraestrutura e sistemas.</t>
  </si>
  <si>
    <t>Entre R$ 18.001,00 e R$ 54.000,00. Cortes ou contingenciamento maior que 15% até 25%.</t>
  </si>
  <si>
    <t>Acima de R$ 54.001,00 Cortes ou contingenciamento maior que 25%.</t>
  </si>
  <si>
    <t>Inexistência, descumprimento ou não acompanhamento de normativos de forma recorrente com impacto crítico, potencializando a ocorrência de frequentes fraudes significativas.</t>
  </si>
  <si>
    <t>Possibilidade de afetar o cumprimento da grande maioria das metas e objetivos estratégicos e/ou possibilidade de atingir publicidade negativa comprometendo a continuidade das operações.</t>
  </si>
  <si>
    <t>Possível falha ou demora em processos internos (procedimento/pessoal/TI) comprometendo a operação por tempo indeterminado e/ou perda permanente de informações significativas.</t>
  </si>
  <si>
    <t>Possível falha que comprometa a segurança e a saúde das pessoas.</t>
  </si>
  <si>
    <t>Inexistência, descumprimento ou não acompanhamento de normativos com sério impacto financeiro/governança, possibilitando a ocorrência de fraudes.</t>
  </si>
  <si>
    <t>Possibilidade de afetar o cumprimento de até 50% das metas e objetivos estratégicos e/ou possibilidade de atingir publicidade negativa gerando insatisfação generalizada em clientes e parceiros.</t>
  </si>
  <si>
    <t>Possível falha ou demora em processos internos (procedimento/pessoal/TI) gerando grande insatisfação dos clientes internos ou externos e/ou perda de informações significativas.</t>
  </si>
  <si>
    <t>Possível falha que comprometa a segurança de animais, vegetação, recursos hídricos e o patrimônio.</t>
  </si>
  <si>
    <t xml:space="preserve">Entre R$ 6.001,00 e R$ 18.000,00. Cortes ou contingenciamento maior que 10% até 15%.
</t>
  </si>
  <si>
    <t>Inexistência, descumprimento ou não acompanhamento de normativos com moderado impacto financeiro/governança.</t>
  </si>
  <si>
    <t>Possibilidade de afetar o cumprimento de até 20% das metas e objetivos estratégicos e/ou possibilidade de atingir publicidade negativa sem afetar a reputação de forma significativa.</t>
  </si>
  <si>
    <t xml:space="preserve">Possível falha ou demora em processos internos (procedimento/pessoal/TI) gerando alguma insatisfação e/ou perda temporária de informações significativas.
</t>
  </si>
  <si>
    <t xml:space="preserve">Possível falha que comprometa a integridade do patrimônio.
</t>
  </si>
  <si>
    <t>Entre R$ 1.001,00 e R$ 6.000,00. Cortes ou contingenciamento maior que 5% até 10%.</t>
  </si>
  <si>
    <t xml:space="preserve">Entre R$ 0,00 e R$ 1.000,00. Cortes ou contingenciamento de até 5%.
</t>
  </si>
  <si>
    <t xml:space="preserve">Inexistência, descumprimento ou não acompanhamento de normativos com irrelevante impacto financeiro/governança.
</t>
  </si>
  <si>
    <t xml:space="preserve">Inexistência, descumprimento ou não acompanhamento de normativos com menor impacto financeiro/governança.
</t>
  </si>
  <si>
    <t>Possibilidade de afetar o cumprimento de até 10% das metas e objetivos estratégicos e/ou possibilidade de atingir publicidade negativa sem afetar a reputação de forma significativa.</t>
  </si>
  <si>
    <t>Baixa possibilidade de afetar o cumprimento das metas e objetivos estratégicos e/ou publicidade negativa com irrelevante repercussão.</t>
  </si>
  <si>
    <t xml:space="preserve">Possível falha ou demora em processos internos (procedimento/pessoal/TI) gerando menor insatisfação e/ou perda temporária de informações.
</t>
  </si>
  <si>
    <t>Possível falha ou demora em processos internos (procedimento/pessoal/TI) gerando irrelevante insatisfação e/ou perda temporária de informações.</t>
  </si>
  <si>
    <t>Possível falha que comprometa a integridade do patrimônio.</t>
  </si>
  <si>
    <t>Possível falha que comprometa o ambiente temporariamente.</t>
  </si>
  <si>
    <t>Tabela 2 - Classificação do Risco - versão 2016</t>
  </si>
  <si>
    <t>Tabela 1 - Matriz de Avaliação de Riscos do IFAM - versão 2016</t>
  </si>
  <si>
    <t>CONARQ:</t>
  </si>
  <si>
    <t>TIPO:</t>
  </si>
  <si>
    <t>VERSÃO DO MODELO:</t>
  </si>
  <si>
    <t>Informe o Documento de Formalização da Demanda base da Contratação:</t>
  </si>
  <si>
    <t>&lt;&lt; DFD_xxx_aaaa_nomeDoSetor.UnidadeSuperior &gt;&gt;</t>
  </si>
  <si>
    <t>Data:</t>
  </si>
  <si>
    <t>INFORME a DATA</t>
  </si>
  <si>
    <t>Mapa de Riscos</t>
  </si>
  <si>
    <t>Controle:</t>
  </si>
  <si>
    <t>Responsável(is) pela Elaboração dos Estudos Preliminares da Contratação 
Equipe de Planejamento Formalizada no DFD</t>
  </si>
  <si>
    <t>SIAPE</t>
  </si>
  <si>
    <t>NOME</t>
  </si>
  <si>
    <t>ASSINATURA</t>
  </si>
  <si>
    <r>
      <rPr>
        <b/>
        <sz val="12"/>
        <color theme="1"/>
        <rFont val="Calibri"/>
        <family val="2"/>
        <scheme val="minor"/>
      </rPr>
      <t>SEÇÃO III
Do Gerenciamento de Riscos
Art. 25. O Gerenciamento de Riscos é um processo que consiste nas seguintes atividades:</t>
    </r>
    <r>
      <rPr>
        <sz val="12"/>
        <color theme="1"/>
        <rFont val="Calibri"/>
        <family val="2"/>
        <scheme val="minor"/>
      </rPr>
      <t xml:space="preserve">
I - identificação dos principais riscos que possam comprometer a efetividade do Planejamento da Contratação, da Seleção do Fornecedor e da Gestão Contratual ou que impeçam o alcance dos resultados que atendam às necessidades da contratação;
II - avaliação dos riscos identificados, consistindo da mensuração da probabilidade de ocorrência e do impacto de cada risco;
III - tratamento dos riscos considerados inaceitáveis por meio da definição das ações para reduzir a probabilidade de ocorrência dos eventos ou suas consequências;
IV - para os riscos que persistirem inaceitáveis após o tratamento, definição das ações de contingência para o caso de os eventos correspondentes aos riscos se
concretizarem; e
V - definição dos responsáveis pelas ações de tratamento dos riscos e das ações de contingência.
</t>
    </r>
    <r>
      <rPr>
        <b/>
        <sz val="12"/>
        <color theme="1"/>
        <rFont val="Calibri"/>
        <family val="2"/>
        <scheme val="minor"/>
      </rPr>
      <t>Parágrafo único. A responsabilidade pelo Gerenciamento de Riscos compete à equipe de Planejamento da Contratação devendo abranger as fases do procedimento da contratação previstas no art. 19 (Planejamento da Contratação, Seleção do Fornecedor e Gestão do Contrato).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Art. 26. O Gerenciamento de Riscos materializa-se no documento Mapa de Riscos.</t>
    </r>
    <r>
      <rPr>
        <sz val="12"/>
        <color theme="1"/>
        <rFont val="Calibri"/>
        <family val="2"/>
        <scheme val="minor"/>
      </rPr>
      <t xml:space="preserve">
§ 1º O Mapa de Riscos deve ser atualizado e juntado aos autos do processo de contratação, pelo menos:
I - ao final da elaboração dos Estudos Preliminares;
II - ao final da elaboração do Termo de Referência ou Projeto Básico;
III - após a fase de Seleção do Fornecedor; e
IV - após eventos relevantes, durante a gestão do contrato pelos servidores responsáveis pela fiscalização.</t>
    </r>
  </si>
  <si>
    <t>Objetivo: Efetividade da Seleção do Fornecedor da Contratação</t>
  </si>
  <si>
    <t>Objetivo: Efetividade do Planejamento da Contratação</t>
  </si>
  <si>
    <t>Objetivo: Efetividade da Gestão Contratual</t>
  </si>
  <si>
    <t>0.5 - mar/2018</t>
  </si>
  <si>
    <t>&lt;&lt; MR_xxx_aaaa_nomeDoSetor.UnidadeSuperior &gt;&gt;</t>
  </si>
  <si>
    <t>Data</t>
  </si>
  <si>
    <t>Versão</t>
  </si>
  <si>
    <t>0.5</t>
  </si>
  <si>
    <r>
      <t xml:space="preserve">01 - Criação da aba "Controle de Versões do Modelo"
02 - Alteração dos nomes das abas:
            De: MR-Planejamento da Contratação
           </t>
    </r>
    <r>
      <rPr>
        <b/>
        <sz val="11"/>
        <color rgb="FF00B050"/>
        <rFont val="Calibri"/>
        <family val="2"/>
        <scheme val="minor"/>
      </rPr>
      <t xml:space="preserve"> Para:</t>
    </r>
    <r>
      <rPr>
        <sz val="11"/>
        <color theme="1"/>
        <rFont val="Calibri"/>
        <family val="2"/>
        <scheme val="minor"/>
      </rPr>
      <t xml:space="preserve"> MR1-Planejamento da Contratação
            De: MR-Seleção do Fornecedor
            </t>
    </r>
    <r>
      <rPr>
        <b/>
        <sz val="11"/>
        <color rgb="FF00B050"/>
        <rFont val="Calibri"/>
        <family val="2"/>
        <scheme val="minor"/>
      </rPr>
      <t>Para:</t>
    </r>
    <r>
      <rPr>
        <sz val="11"/>
        <color theme="1"/>
        <rFont val="Calibri"/>
        <family val="2"/>
        <scheme val="minor"/>
      </rPr>
      <t xml:space="preserve"> MR2-Seleção do Fornecedor
            De: MR-Gestão Contratual
            </t>
    </r>
    <r>
      <rPr>
        <b/>
        <sz val="11"/>
        <color rgb="FF00B050"/>
        <rFont val="Calibri"/>
        <family val="2"/>
        <scheme val="minor"/>
      </rPr>
      <t>Para:</t>
    </r>
    <r>
      <rPr>
        <sz val="11"/>
        <color theme="1"/>
        <rFont val="Calibri"/>
        <family val="2"/>
        <scheme val="minor"/>
      </rPr>
      <t xml:space="preserve"> MR3-Gestão Contratual
03 - Desbloqueio das células 'MR2-Seleção do Fornecedor'!M14:X23
04 - 'MR2-Seleção do Fornecedor'!D3:J3 = 'MR1-Planejamento da Contratação'!D3:J3
05 - Bloqueio das células 'MR2-Seleção do Fornecedor'!D3:J3
06 - 'MR2-Seleção do Fornecedor'!G4:N4 = 'MR1-Planejamento da Contratação'!G4:N4
07 - Bloqueio das células 'MR2-Seleção do Fornecedor'!G4:N4
08 - 'MR3-Gestão Contratual'!D3:J3 = 'MR1-Planejamento da Contratação'!D3:J3
09 - Bloqueio das células 'MR3-Gestão Contratual'!D3:J3
10 - 'MR3-Gestão Contratual'!G4:N4 = 'MR1-Planejamento da Contratação'!G4:N4
11 - Bloqueio das células 'MR3-Gestão Contratual'!G4:N4</t>
    </r>
  </si>
  <si>
    <t>Descrição da Versão ou Alterações</t>
  </si>
  <si>
    <t>Geziel Colares</t>
  </si>
  <si>
    <t>E-mail</t>
  </si>
  <si>
    <t>geziel.colares@ifam.edu.br</t>
  </si>
  <si>
    <t>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</si>
</sst>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7" borderId="4" xfId="0" applyFill="1" applyBorder="1" applyAlignment="1" applyProtection="1">
      <alignment horizontal="center"/>
      <protection hidden="1"/>
    </xf>
    <xf numFmtId="0" fontId="0" fillId="7" borderId="1" xfId="0" applyFill="1" applyBorder="1" applyAlignment="1" applyProtection="1">
      <alignment horizontal="center"/>
      <protection hidden="1"/>
    </xf>
    <xf numFmtId="0" fontId="0" fillId="4" borderId="3" xfId="0" applyFill="1" applyBorder="1" applyProtection="1"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2" borderId="1" xfId="0" applyNumberFormat="1" applyFill="1" applyBorder="1" applyAlignment="1" applyProtection="1">
      <alignment horizontal="center"/>
      <protection hidden="1"/>
    </xf>
    <xf numFmtId="0" fontId="0" fillId="3" borderId="1" xfId="0" applyNumberFormat="1" applyFill="1" applyBorder="1" applyAlignment="1" applyProtection="1">
      <alignment horizontal="center"/>
      <protection hidden="1"/>
    </xf>
    <xf numFmtId="0" fontId="0" fillId="5" borderId="1" xfId="0" applyNumberFormat="1" applyFill="1" applyBorder="1" applyAlignment="1" applyProtection="1">
      <alignment horizontal="center"/>
      <protection hidden="1"/>
    </xf>
    <xf numFmtId="0" fontId="0" fillId="6" borderId="1" xfId="0" applyNumberFormat="1" applyFill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0" fillId="0" borderId="0" xfId="0" applyAlignment="1" applyProtection="1">
      <alignment horizontal="left" vertical="top"/>
      <protection hidden="1"/>
    </xf>
    <xf numFmtId="0" fontId="0" fillId="0" borderId="0" xfId="0" applyAlignment="1" applyProtection="1">
      <alignment horizontal="left" vertical="top" wrapText="1"/>
      <protection hidden="1"/>
    </xf>
    <xf numFmtId="0" fontId="0" fillId="0" borderId="1" xfId="0" applyBorder="1" applyAlignment="1" applyProtection="1">
      <alignment horizontal="left" vertical="top" wrapText="1"/>
      <protection hidden="1"/>
    </xf>
    <xf numFmtId="0" fontId="0" fillId="0" borderId="0" xfId="0" applyAlignment="1" applyProtection="1">
      <protection hidden="1"/>
    </xf>
    <xf numFmtId="0" fontId="0" fillId="7" borderId="1" xfId="0" applyFill="1" applyBorder="1" applyAlignment="1" applyProtection="1">
      <alignment horizontal="left" vertical="top" wrapText="1"/>
      <protection hidden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8" borderId="4" xfId="0" applyFill="1" applyBorder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/>
      <protection hidden="1"/>
    </xf>
    <xf numFmtId="0" fontId="0" fillId="8" borderId="3" xfId="0" applyFill="1" applyBorder="1" applyAlignment="1" applyProtection="1">
      <alignment horizontal="center"/>
      <protection hidden="1"/>
    </xf>
    <xf numFmtId="0" fontId="8" fillId="8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/>
    </xf>
    <xf numFmtId="0" fontId="0" fillId="0" borderId="0" xfId="0" applyAlignment="1" applyProtection="1">
      <alignment vertical="center" wrapText="1"/>
      <protection hidden="1"/>
    </xf>
    <xf numFmtId="0" fontId="0" fillId="8" borderId="1" xfId="0" applyFill="1" applyBorder="1" applyAlignment="1" applyProtection="1">
      <alignment horizontal="left" vertical="top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7" fillId="8" borderId="1" xfId="0" applyFont="1" applyFill="1" applyBorder="1" applyAlignment="1" applyProtection="1">
      <alignment horizontal="center" vertical="center" wrapText="1"/>
      <protection hidden="1"/>
    </xf>
    <xf numFmtId="0" fontId="7" fillId="8" borderId="1" xfId="0" applyFont="1" applyFill="1" applyBorder="1" applyAlignment="1" applyProtection="1">
      <alignment vertical="center" wrapText="1"/>
      <protection hidden="1"/>
    </xf>
    <xf numFmtId="0" fontId="7" fillId="8" borderId="1" xfId="0" applyFont="1" applyFill="1" applyBorder="1" applyAlignment="1" applyProtection="1">
      <alignment horizontal="center" vertical="center" textRotation="90" wrapText="1"/>
      <protection hidden="1"/>
    </xf>
    <xf numFmtId="0" fontId="7" fillId="8" borderId="1" xfId="0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left" vertical="top" wrapText="1"/>
      <protection hidden="1"/>
    </xf>
    <xf numFmtId="0" fontId="0" fillId="8" borderId="1" xfId="0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 applyProtection="1">
      <alignment vertical="center" wrapText="1"/>
      <protection hidden="1"/>
    </xf>
    <xf numFmtId="0" fontId="0" fillId="8" borderId="1" xfId="0" applyFill="1" applyBorder="1" applyAlignment="1" applyProtection="1">
      <alignment horizontal="left" vertical="top" wrapText="1"/>
      <protection hidden="1"/>
    </xf>
    <xf numFmtId="0" fontId="0" fillId="8" borderId="1" xfId="0" applyFill="1" applyBorder="1" applyAlignment="1" applyProtection="1">
      <alignment horizontal="left" vertical="top" wrapText="1"/>
      <protection hidden="1"/>
    </xf>
    <xf numFmtId="0" fontId="0" fillId="0" borderId="1" xfId="0" applyBorder="1" applyAlignment="1" applyProtection="1">
      <alignment horizontal="center" vertical="center" wrapText="1"/>
      <protection locked="0" hidden="1"/>
    </xf>
    <xf numFmtId="0" fontId="0" fillId="0" borderId="1" xfId="0" applyBorder="1" applyAlignment="1" applyProtection="1">
      <alignment vertical="center" wrapText="1"/>
      <protection locked="0"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1" xfId="0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4" fontId="0" fillId="0" borderId="1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3" fillId="0" borderId="1" xfId="1" applyBorder="1" applyAlignment="1" applyProtection="1">
      <alignment vertical="center"/>
      <protection hidden="1"/>
    </xf>
    <xf numFmtId="0" fontId="0" fillId="8" borderId="5" xfId="0" applyFill="1" applyBorder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8" borderId="7" xfId="0" applyFill="1" applyBorder="1" applyAlignment="1" applyProtection="1">
      <alignment horizontal="right"/>
      <protection hidden="1"/>
    </xf>
    <xf numFmtId="0" fontId="0" fillId="8" borderId="8" xfId="0" applyFill="1" applyBorder="1" applyAlignment="1" applyProtection="1">
      <alignment horizontal="right"/>
      <protection hidden="1"/>
    </xf>
    <xf numFmtId="0" fontId="0" fillId="8" borderId="6" xfId="0" applyFill="1" applyBorder="1" applyAlignment="1" applyProtection="1">
      <alignment horizontal="left"/>
      <protection hidden="1"/>
    </xf>
    <xf numFmtId="0" fontId="0" fillId="8" borderId="2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left" vertical="top" wrapText="1"/>
      <protection hidden="1"/>
    </xf>
    <xf numFmtId="0" fontId="0" fillId="0" borderId="4" xfId="0" applyBorder="1" applyAlignment="1" applyProtection="1">
      <alignment horizontal="left" vertical="top" wrapText="1"/>
      <protection hidden="1"/>
    </xf>
    <xf numFmtId="0" fontId="4" fillId="8" borderId="9" xfId="0" applyFont="1" applyFill="1" applyBorder="1" applyAlignment="1" applyProtection="1">
      <alignment horizontal="center" vertical="top" wrapText="1"/>
      <protection hidden="1"/>
    </xf>
    <xf numFmtId="0" fontId="4" fillId="8" borderId="4" xfId="0" applyFont="1" applyFill="1" applyBorder="1" applyAlignment="1" applyProtection="1">
      <alignment horizontal="center" vertical="top" wrapText="1"/>
      <protection hidden="1"/>
    </xf>
    <xf numFmtId="0" fontId="5" fillId="0" borderId="10" xfId="0" applyFont="1" applyBorder="1" applyAlignment="1" applyProtection="1">
      <alignment horizontal="left" vertical="top" wrapText="1"/>
      <protection hidden="1"/>
    </xf>
    <xf numFmtId="0" fontId="0" fillId="0" borderId="0" xfId="0" applyAlignment="1" applyProtection="1">
      <alignment horizontal="center" wrapText="1"/>
      <protection hidden="1"/>
    </xf>
    <xf numFmtId="0" fontId="1" fillId="0" borderId="0" xfId="0" applyFont="1" applyAlignment="1" applyProtection="1">
      <alignment vertical="top" wrapText="1"/>
      <protection hidden="1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 applyProtection="1">
      <alignment vertical="center" wrapText="1"/>
      <protection hidden="1"/>
    </xf>
    <xf numFmtId="0" fontId="0" fillId="0" borderId="9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7" fillId="8" borderId="1" xfId="0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 applyProtection="1">
      <alignment horizontal="left" vertical="center" wrapText="1"/>
      <protection locked="0"/>
    </xf>
    <xf numFmtId="0" fontId="6" fillId="8" borderId="1" xfId="0" applyFont="1" applyFill="1" applyBorder="1" applyAlignment="1" applyProtection="1">
      <alignment horizontal="left" vertical="center" wrapText="1"/>
      <protection hidden="1"/>
    </xf>
    <xf numFmtId="0" fontId="0" fillId="8" borderId="9" xfId="0" applyFill="1" applyBorder="1" applyAlignment="1" applyProtection="1">
      <alignment horizontal="left" vertical="top" wrapText="1"/>
      <protection hidden="1"/>
    </xf>
    <xf numFmtId="0" fontId="0" fillId="8" borderId="11" xfId="0" applyFill="1" applyBorder="1" applyAlignment="1" applyProtection="1">
      <alignment horizontal="left" vertical="top" wrapText="1"/>
      <protection hidden="1"/>
    </xf>
    <xf numFmtId="0" fontId="0" fillId="8" borderId="4" xfId="0" applyFill="1" applyBorder="1" applyAlignment="1" applyProtection="1">
      <alignment horizontal="left" vertical="top" wrapText="1"/>
      <protection hidden="1"/>
    </xf>
    <xf numFmtId="0" fontId="3" fillId="0" borderId="1" xfId="0" applyFont="1" applyBorder="1" applyProtection="1">
      <protection locked="0"/>
    </xf>
    <xf numFmtId="0" fontId="0" fillId="8" borderId="1" xfId="0" applyFill="1" applyBorder="1" applyAlignment="1" applyProtection="1">
      <alignment horizontal="left" vertical="top" wrapText="1"/>
      <protection hidden="1"/>
    </xf>
    <xf numFmtId="0" fontId="0" fillId="8" borderId="1" xfId="0" applyFill="1" applyBorder="1" applyAlignment="1" applyProtection="1">
      <alignment horizontal="left" vertical="center" wrapText="1"/>
      <protection hidden="1"/>
    </xf>
    <xf numFmtId="0" fontId="0" fillId="8" borderId="1" xfId="0" applyFont="1" applyFill="1" applyBorder="1" applyAlignment="1" applyProtection="1">
      <alignment horizontal="left" vertical="center" wrapText="1"/>
      <protection hidden="1"/>
    </xf>
    <xf numFmtId="0" fontId="0" fillId="8" borderId="1" xfId="0" applyFill="1" applyBorder="1" applyAlignment="1" applyProtection="1">
      <alignment horizontal="center" vertical="top" wrapText="1"/>
      <protection hidden="1"/>
    </xf>
    <xf numFmtId="0" fontId="0" fillId="8" borderId="1" xfId="0" applyFont="1" applyFill="1" applyBorder="1" applyAlignment="1" applyProtection="1">
      <alignment horizontal="left" vertical="top" wrapText="1"/>
      <protection hidden="1"/>
    </xf>
    <xf numFmtId="0" fontId="11" fillId="8" borderId="9" xfId="0" applyFont="1" applyFill="1" applyBorder="1" applyAlignment="1" applyProtection="1">
      <alignment horizontal="center" vertical="center" wrapText="1"/>
      <protection hidden="1"/>
    </xf>
    <xf numFmtId="0" fontId="11" fillId="8" borderId="4" xfId="0" applyFont="1" applyFill="1" applyBorder="1" applyAlignment="1" applyProtection="1">
      <alignment horizontal="center" vertical="center" wrapText="1"/>
      <protection hidden="1"/>
    </xf>
    <xf numFmtId="0" fontId="11" fillId="8" borderId="9" xfId="0" applyFont="1" applyFill="1" applyBorder="1" applyAlignment="1" applyProtection="1">
      <alignment horizontal="left" vertical="center" wrapText="1"/>
      <protection hidden="1"/>
    </xf>
    <xf numFmtId="0" fontId="11" fillId="8" borderId="11" xfId="0" applyFont="1" applyFill="1" applyBorder="1" applyAlignment="1" applyProtection="1">
      <alignment horizontal="left" vertical="center" wrapText="1"/>
      <protection hidden="1"/>
    </xf>
    <xf numFmtId="0" fontId="11" fillId="8" borderId="4" xfId="0" applyFont="1" applyFill="1" applyBorder="1" applyAlignment="1" applyProtection="1">
      <alignment horizontal="left" vertical="center" wrapText="1"/>
      <protection hidden="1"/>
    </xf>
    <xf numFmtId="0" fontId="3" fillId="0" borderId="1" xfId="0" applyFont="1" applyBorder="1" applyProtection="1">
      <protection hidden="1"/>
    </xf>
  </cellXfs>
  <cellStyles count="2">
    <cellStyle name="Hiperlink" xfId="1" builtinId="8"/>
    <cellStyle name="Normal" xfId="0" builtinId="0"/>
  </cellStyles>
  <dxfs count="26"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5"/>
      <tableStyleElement type="headerRow" dxfId="24"/>
    </tableStyle>
  </tableStyles>
  <colors>
    <mruColors>
      <color rgb="FF0066FF"/>
      <color rgb="FFFFFF99"/>
      <color rgb="FF33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12989</xdr:rowOff>
    </xdr:from>
    <xdr:to>
      <xdr:col>2</xdr:col>
      <xdr:colOff>0</xdr:colOff>
      <xdr:row>3</xdr:row>
      <xdr:rowOff>0</xdr:rowOff>
    </xdr:to>
    <xdr:cxnSp macro="">
      <xdr:nvCxnSpPr>
        <xdr:cNvPr id="3" name="Conector reto 2"/>
        <xdr:cNvCxnSpPr/>
      </xdr:nvCxnSpPr>
      <xdr:spPr>
        <a:xfrm>
          <a:off x="0" y="203489"/>
          <a:ext cx="1627909" cy="3680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eziel.colares@ifam.edu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zoomScale="130" zoomScaleNormal="130" workbookViewId="0">
      <selection activeCell="A2" sqref="A2"/>
    </sheetView>
  </sheetViews>
  <sheetFormatPr defaultRowHeight="15" x14ac:dyDescent="0.25"/>
  <cols>
    <col min="1" max="1" width="15.7109375" style="55" customWidth="1"/>
    <col min="2" max="2" width="12.7109375" style="55" customWidth="1"/>
    <col min="3" max="3" width="102" style="50" customWidth="1"/>
    <col min="4" max="4" width="13.7109375" style="50" bestFit="1" customWidth="1"/>
    <col min="5" max="5" width="26" style="50" bestFit="1" customWidth="1"/>
    <col min="6" max="16384" width="9.140625" style="50"/>
  </cols>
  <sheetData>
    <row r="1" spans="1:5" x14ac:dyDescent="0.25">
      <c r="A1" s="48" t="s">
        <v>110</v>
      </c>
      <c r="B1" s="48" t="s">
        <v>111</v>
      </c>
      <c r="C1" s="49" t="s">
        <v>114</v>
      </c>
      <c r="D1" s="49" t="s">
        <v>118</v>
      </c>
      <c r="E1" s="49" t="s">
        <v>116</v>
      </c>
    </row>
    <row r="2" spans="1:5" ht="255" x14ac:dyDescent="0.25">
      <c r="A2" s="51">
        <v>43168</v>
      </c>
      <c r="B2" s="52" t="s">
        <v>112</v>
      </c>
      <c r="C2" s="53" t="s">
        <v>113</v>
      </c>
      <c r="D2" s="54" t="s">
        <v>115</v>
      </c>
      <c r="E2" s="56" t="s">
        <v>117</v>
      </c>
    </row>
    <row r="3" spans="1:5" x14ac:dyDescent="0.25">
      <c r="A3" s="52"/>
      <c r="B3" s="52"/>
      <c r="C3" s="54"/>
      <c r="D3" s="54"/>
      <c r="E3" s="54"/>
    </row>
    <row r="4" spans="1:5" x14ac:dyDescent="0.25">
      <c r="A4" s="52"/>
      <c r="B4" s="52"/>
      <c r="C4" s="54"/>
      <c r="D4" s="54"/>
      <c r="E4" s="54"/>
    </row>
    <row r="5" spans="1:5" x14ac:dyDescent="0.25">
      <c r="A5" s="52"/>
      <c r="B5" s="52"/>
      <c r="C5" s="54"/>
      <c r="D5" s="54"/>
      <c r="E5" s="54"/>
    </row>
    <row r="6" spans="1:5" x14ac:dyDescent="0.25">
      <c r="A6" s="52"/>
      <c r="B6" s="52"/>
      <c r="C6" s="54"/>
      <c r="D6" s="54"/>
      <c r="E6" s="54"/>
    </row>
    <row r="7" spans="1:5" x14ac:dyDescent="0.25">
      <c r="A7" s="52"/>
      <c r="B7" s="52"/>
      <c r="C7" s="54"/>
      <c r="D7" s="54"/>
      <c r="E7" s="54"/>
    </row>
    <row r="8" spans="1:5" x14ac:dyDescent="0.25">
      <c r="A8" s="52"/>
      <c r="B8" s="52"/>
      <c r="C8" s="54"/>
      <c r="D8" s="54"/>
      <c r="E8" s="54"/>
    </row>
    <row r="9" spans="1:5" x14ac:dyDescent="0.25">
      <c r="A9" s="52"/>
      <c r="B9" s="52"/>
      <c r="C9" s="54"/>
      <c r="D9" s="54"/>
      <c r="E9" s="54"/>
    </row>
    <row r="10" spans="1:5" x14ac:dyDescent="0.25">
      <c r="A10" s="52"/>
      <c r="B10" s="52"/>
      <c r="C10" s="54"/>
      <c r="D10" s="54"/>
      <c r="E10" s="54"/>
    </row>
    <row r="11" spans="1:5" x14ac:dyDescent="0.25">
      <c r="A11" s="52"/>
      <c r="B11" s="52"/>
      <c r="C11" s="54"/>
      <c r="D11" s="54"/>
      <c r="E11" s="54"/>
    </row>
    <row r="12" spans="1:5" x14ac:dyDescent="0.25">
      <c r="A12" s="52"/>
      <c r="B12" s="52"/>
      <c r="C12" s="54"/>
      <c r="D12" s="54"/>
      <c r="E12" s="54"/>
    </row>
    <row r="13" spans="1:5" x14ac:dyDescent="0.25">
      <c r="A13" s="52"/>
      <c r="B13" s="52"/>
      <c r="C13" s="54"/>
      <c r="D13" s="54"/>
      <c r="E13" s="54"/>
    </row>
    <row r="14" spans="1:5" x14ac:dyDescent="0.25">
      <c r="A14" s="52"/>
      <c r="B14" s="52"/>
      <c r="C14" s="54"/>
      <c r="D14" s="54"/>
      <c r="E14" s="54"/>
    </row>
    <row r="15" spans="1:5" x14ac:dyDescent="0.25">
      <c r="A15" s="52"/>
      <c r="B15" s="52"/>
      <c r="C15" s="54"/>
      <c r="D15" s="54"/>
      <c r="E15" s="54"/>
    </row>
    <row r="16" spans="1:5" x14ac:dyDescent="0.25">
      <c r="A16" s="52"/>
      <c r="B16" s="52"/>
      <c r="C16" s="54"/>
      <c r="D16" s="54"/>
      <c r="E16" s="54"/>
    </row>
    <row r="17" spans="1:5" x14ac:dyDescent="0.25">
      <c r="A17" s="52"/>
      <c r="B17" s="52"/>
      <c r="C17" s="54"/>
      <c r="D17" s="54"/>
      <c r="E17" s="54"/>
    </row>
    <row r="18" spans="1:5" x14ac:dyDescent="0.25">
      <c r="A18" s="52"/>
      <c r="B18" s="52"/>
      <c r="C18" s="54"/>
      <c r="D18" s="54"/>
      <c r="E18" s="54"/>
    </row>
    <row r="19" spans="1:5" x14ac:dyDescent="0.25">
      <c r="A19" s="52"/>
      <c r="B19" s="52"/>
      <c r="C19" s="54"/>
      <c r="D19" s="54"/>
      <c r="E19" s="54"/>
    </row>
    <row r="20" spans="1:5" x14ac:dyDescent="0.25">
      <c r="A20" s="52"/>
      <c r="B20" s="52"/>
      <c r="C20" s="54"/>
      <c r="D20" s="54"/>
      <c r="E20" s="54"/>
    </row>
    <row r="21" spans="1:5" x14ac:dyDescent="0.25">
      <c r="A21" s="52"/>
      <c r="B21" s="52"/>
      <c r="C21" s="54"/>
      <c r="D21" s="54"/>
      <c r="E21" s="54"/>
    </row>
    <row r="22" spans="1:5" x14ac:dyDescent="0.25">
      <c r="A22" s="52"/>
      <c r="B22" s="52"/>
      <c r="C22" s="54"/>
      <c r="D22" s="54"/>
      <c r="E22" s="54"/>
    </row>
  </sheetData>
  <sheetProtection password="EBB8" sheet="1" objects="1" scenarios="1"/>
  <hyperlinks>
    <hyperlink ref="E2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zoomScale="130" zoomScaleNormal="130" workbookViewId="0">
      <selection activeCell="E9" sqref="E9"/>
    </sheetView>
  </sheetViews>
  <sheetFormatPr defaultRowHeight="15" x14ac:dyDescent="0.25"/>
  <cols>
    <col min="1" max="1" width="10.85546875" style="4" bestFit="1" customWidth="1"/>
    <col min="2" max="2" width="13.5703125" style="14" bestFit="1" customWidth="1"/>
    <col min="3" max="5" width="14.7109375" style="14" customWidth="1"/>
    <col min="6" max="6" width="14.5703125" style="14" bestFit="1" customWidth="1"/>
    <col min="7" max="7" width="19.28515625" style="4" bestFit="1" customWidth="1"/>
    <col min="8" max="8" width="119.5703125" style="23" bestFit="1" customWidth="1"/>
    <col min="9" max="16384" width="9.140625" style="4"/>
  </cols>
  <sheetData>
    <row r="1" spans="1:8" x14ac:dyDescent="0.25">
      <c r="A1" s="57" t="s">
        <v>90</v>
      </c>
      <c r="B1" s="57"/>
      <c r="C1" s="58"/>
      <c r="D1" s="58"/>
      <c r="E1" s="58"/>
      <c r="F1" s="58"/>
      <c r="G1" s="58"/>
    </row>
    <row r="2" spans="1:8" x14ac:dyDescent="0.25">
      <c r="A2" s="60" t="s">
        <v>14</v>
      </c>
      <c r="B2" s="61"/>
      <c r="C2" s="28">
        <v>1</v>
      </c>
      <c r="D2" s="29">
        <v>2</v>
      </c>
      <c r="E2" s="29">
        <v>3</v>
      </c>
      <c r="F2" s="29">
        <v>4</v>
      </c>
      <c r="G2" s="29">
        <v>5</v>
      </c>
    </row>
    <row r="3" spans="1:8" x14ac:dyDescent="0.25">
      <c r="A3" s="62" t="s">
        <v>0</v>
      </c>
      <c r="B3" s="63"/>
      <c r="C3" s="6" t="s">
        <v>6</v>
      </c>
      <c r="D3" s="7" t="s">
        <v>7</v>
      </c>
      <c r="E3" s="7" t="s">
        <v>8</v>
      </c>
      <c r="F3" s="7" t="s">
        <v>9</v>
      </c>
      <c r="G3" s="7" t="s">
        <v>20</v>
      </c>
      <c r="H3" s="12" t="s">
        <v>52</v>
      </c>
    </row>
    <row r="4" spans="1:8" x14ac:dyDescent="0.25">
      <c r="A4" s="30">
        <v>5</v>
      </c>
      <c r="B4" s="8" t="s">
        <v>1</v>
      </c>
      <c r="C4" s="9">
        <f t="shared" ref="C4:G8" si="0">$A4*C$2</f>
        <v>5</v>
      </c>
      <c r="D4" s="10">
        <f t="shared" si="0"/>
        <v>10</v>
      </c>
      <c r="E4" s="10">
        <f t="shared" si="0"/>
        <v>15</v>
      </c>
      <c r="F4" s="11">
        <f t="shared" si="0"/>
        <v>20</v>
      </c>
      <c r="G4" s="11">
        <f t="shared" si="0"/>
        <v>25</v>
      </c>
      <c r="H4" s="12" t="s">
        <v>42</v>
      </c>
    </row>
    <row r="5" spans="1:8" x14ac:dyDescent="0.25">
      <c r="A5" s="29">
        <v>4</v>
      </c>
      <c r="B5" s="12" t="s">
        <v>2</v>
      </c>
      <c r="C5" s="9">
        <f t="shared" si="0"/>
        <v>4</v>
      </c>
      <c r="D5" s="9">
        <f t="shared" si="0"/>
        <v>8</v>
      </c>
      <c r="E5" s="10">
        <f t="shared" si="0"/>
        <v>12</v>
      </c>
      <c r="F5" s="11">
        <f t="shared" si="0"/>
        <v>16</v>
      </c>
      <c r="G5" s="11">
        <f t="shared" si="0"/>
        <v>20</v>
      </c>
      <c r="H5" s="12" t="s">
        <v>43</v>
      </c>
    </row>
    <row r="6" spans="1:8" x14ac:dyDescent="0.25">
      <c r="A6" s="29">
        <v>3</v>
      </c>
      <c r="B6" s="12" t="s">
        <v>3</v>
      </c>
      <c r="C6" s="13">
        <f t="shared" si="0"/>
        <v>3</v>
      </c>
      <c r="D6" s="9">
        <f t="shared" si="0"/>
        <v>6</v>
      </c>
      <c r="E6" s="10">
        <f t="shared" si="0"/>
        <v>9</v>
      </c>
      <c r="F6" s="10">
        <f t="shared" si="0"/>
        <v>12</v>
      </c>
      <c r="G6" s="10">
        <f t="shared" si="0"/>
        <v>15</v>
      </c>
      <c r="H6" s="12" t="s">
        <v>44</v>
      </c>
    </row>
    <row r="7" spans="1:8" x14ac:dyDescent="0.25">
      <c r="A7" s="29">
        <v>2</v>
      </c>
      <c r="B7" s="12" t="s">
        <v>4</v>
      </c>
      <c r="C7" s="13">
        <f t="shared" si="0"/>
        <v>2</v>
      </c>
      <c r="D7" s="9">
        <f t="shared" si="0"/>
        <v>4</v>
      </c>
      <c r="E7" s="9">
        <f t="shared" si="0"/>
        <v>6</v>
      </c>
      <c r="F7" s="9">
        <f t="shared" si="0"/>
        <v>8</v>
      </c>
      <c r="G7" s="10">
        <f t="shared" si="0"/>
        <v>10</v>
      </c>
      <c r="H7" s="12" t="s">
        <v>45</v>
      </c>
    </row>
    <row r="8" spans="1:8" x14ac:dyDescent="0.25">
      <c r="A8" s="29">
        <v>1</v>
      </c>
      <c r="B8" s="12" t="s">
        <v>5</v>
      </c>
      <c r="C8" s="13">
        <f t="shared" si="0"/>
        <v>1</v>
      </c>
      <c r="D8" s="13">
        <f t="shared" si="0"/>
        <v>2</v>
      </c>
      <c r="E8" s="13">
        <f t="shared" si="0"/>
        <v>3</v>
      </c>
      <c r="F8" s="9">
        <f t="shared" si="0"/>
        <v>4</v>
      </c>
      <c r="G8" s="9">
        <f t="shared" si="0"/>
        <v>5</v>
      </c>
      <c r="H8" s="12" t="s">
        <v>46</v>
      </c>
    </row>
    <row r="9" spans="1:8" s="20" customFormat="1" ht="135" x14ac:dyDescent="0.25">
      <c r="B9" s="24" t="s">
        <v>52</v>
      </c>
      <c r="C9" s="24" t="s">
        <v>47</v>
      </c>
      <c r="D9" s="24" t="s">
        <v>48</v>
      </c>
      <c r="E9" s="24" t="s">
        <v>49</v>
      </c>
      <c r="F9" s="24" t="s">
        <v>50</v>
      </c>
      <c r="G9" s="24" t="s">
        <v>51</v>
      </c>
    </row>
    <row r="12" spans="1:8" x14ac:dyDescent="0.25">
      <c r="A12" s="59" t="s">
        <v>89</v>
      </c>
      <c r="B12" s="59"/>
      <c r="C12" s="59"/>
      <c r="D12" s="59"/>
      <c r="E12" s="59"/>
      <c r="F12" s="59"/>
      <c r="G12" s="59"/>
    </row>
    <row r="13" spans="1:8" x14ac:dyDescent="0.25">
      <c r="C13" s="29" t="s">
        <v>23</v>
      </c>
      <c r="D13" s="29" t="s">
        <v>22</v>
      </c>
      <c r="E13" s="29" t="s">
        <v>24</v>
      </c>
    </row>
    <row r="14" spans="1:8" x14ac:dyDescent="0.25">
      <c r="C14" s="15">
        <v>16</v>
      </c>
      <c r="D14" s="15">
        <v>25</v>
      </c>
      <c r="E14" s="5" t="s">
        <v>1</v>
      </c>
    </row>
    <row r="15" spans="1:8" x14ac:dyDescent="0.25">
      <c r="C15" s="16">
        <v>9</v>
      </c>
      <c r="D15" s="16">
        <v>15</v>
      </c>
      <c r="E15" s="5" t="s">
        <v>10</v>
      </c>
    </row>
    <row r="16" spans="1:8" x14ac:dyDescent="0.25">
      <c r="C16" s="17">
        <v>4</v>
      </c>
      <c r="D16" s="17">
        <v>8</v>
      </c>
      <c r="E16" s="5" t="s">
        <v>11</v>
      </c>
    </row>
    <row r="17" spans="1:5" x14ac:dyDescent="0.25">
      <c r="C17" s="18">
        <v>1</v>
      </c>
      <c r="D17" s="18">
        <v>3</v>
      </c>
      <c r="E17" s="5" t="s">
        <v>12</v>
      </c>
    </row>
    <row r="19" spans="1:5" x14ac:dyDescent="0.25">
      <c r="A19" s="19" t="s">
        <v>38</v>
      </c>
    </row>
  </sheetData>
  <sheetProtection password="EBB8" sheet="1" objects="1" scenarios="1"/>
  <mergeCells count="4">
    <mergeCell ref="A1:G1"/>
    <mergeCell ref="A12:G12"/>
    <mergeCell ref="A2:B2"/>
    <mergeCell ref="A3:B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sqref="A1:B1"/>
    </sheetView>
  </sheetViews>
  <sheetFormatPr defaultRowHeight="15" x14ac:dyDescent="0.25"/>
  <cols>
    <col min="1" max="1" width="24.85546875" style="20" bestFit="1" customWidth="1"/>
    <col min="2" max="2" width="119.28515625" style="21" customWidth="1"/>
    <col min="3" max="4" width="9.140625" style="20"/>
    <col min="5" max="5" width="8.7109375" style="21" bestFit="1" customWidth="1"/>
    <col min="6" max="6" width="51.140625" style="21" customWidth="1"/>
    <col min="7" max="16384" width="9.140625" style="20"/>
  </cols>
  <sheetData>
    <row r="1" spans="1:2" ht="18.75" x14ac:dyDescent="0.25">
      <c r="A1" s="66" t="s">
        <v>29</v>
      </c>
      <c r="B1" s="67"/>
    </row>
    <row r="2" spans="1:2" ht="123.75" customHeight="1" x14ac:dyDescent="0.25">
      <c r="A2" s="64" t="s">
        <v>33</v>
      </c>
      <c r="B2" s="65"/>
    </row>
    <row r="3" spans="1:2" ht="90" x14ac:dyDescent="0.25">
      <c r="A3" s="22" t="s">
        <v>34</v>
      </c>
      <c r="B3" s="22" t="s">
        <v>28</v>
      </c>
    </row>
    <row r="4" spans="1:2" ht="90" x14ac:dyDescent="0.25">
      <c r="A4" s="22" t="s">
        <v>35</v>
      </c>
      <c r="B4" s="22" t="s">
        <v>32</v>
      </c>
    </row>
    <row r="5" spans="1:2" ht="60" x14ac:dyDescent="0.25">
      <c r="A5" s="22" t="s">
        <v>36</v>
      </c>
      <c r="B5" s="22" t="s">
        <v>30</v>
      </c>
    </row>
    <row r="6" spans="1:2" ht="45" x14ac:dyDescent="0.25">
      <c r="A6" s="22" t="s">
        <v>37</v>
      </c>
      <c r="B6" s="22" t="s">
        <v>31</v>
      </c>
    </row>
    <row r="7" spans="1:2" ht="47.25" customHeight="1" x14ac:dyDescent="0.25">
      <c r="A7" s="68" t="s">
        <v>39</v>
      </c>
      <c r="B7" s="68"/>
    </row>
  </sheetData>
  <sheetProtection password="EBB8" sheet="1" objects="1" scenarios="1"/>
  <mergeCells count="3">
    <mergeCell ref="A2:B2"/>
    <mergeCell ref="A1:B1"/>
    <mergeCell ref="A7:B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zoomScaleNormal="100" workbookViewId="0"/>
  </sheetViews>
  <sheetFormatPr defaultColWidth="40.42578125" defaultRowHeight="15.75" x14ac:dyDescent="0.25"/>
  <cols>
    <col min="1" max="1" width="22.85546875" style="27" customWidth="1"/>
    <col min="2" max="2" width="40.42578125" style="25" customWidth="1"/>
    <col min="3" max="16384" width="40.42578125" style="25"/>
  </cols>
  <sheetData>
    <row r="1" spans="1:7" x14ac:dyDescent="0.25">
      <c r="A1" s="31" t="s">
        <v>53</v>
      </c>
      <c r="B1" s="32" t="s">
        <v>41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</row>
    <row r="2" spans="1:7" ht="138" customHeight="1" x14ac:dyDescent="0.25">
      <c r="A2" s="26" t="s">
        <v>54</v>
      </c>
      <c r="B2" s="26" t="s">
        <v>60</v>
      </c>
      <c r="C2" s="26" t="s">
        <v>65</v>
      </c>
      <c r="D2" s="26" t="s">
        <v>64</v>
      </c>
      <c r="E2" s="26" t="s">
        <v>74</v>
      </c>
      <c r="F2" s="26" t="s">
        <v>79</v>
      </c>
      <c r="G2" s="26" t="s">
        <v>80</v>
      </c>
    </row>
    <row r="3" spans="1:7" ht="104.25" customHeight="1" x14ac:dyDescent="0.25">
      <c r="A3" s="26" t="s">
        <v>55</v>
      </c>
      <c r="B3" s="26" t="s">
        <v>61</v>
      </c>
      <c r="C3" s="26" t="s">
        <v>66</v>
      </c>
      <c r="D3" s="26" t="s">
        <v>70</v>
      </c>
      <c r="E3" s="26" t="s">
        <v>75</v>
      </c>
      <c r="F3" s="26" t="s">
        <v>82</v>
      </c>
      <c r="G3" s="26" t="s">
        <v>81</v>
      </c>
    </row>
    <row r="4" spans="1:7" ht="113.25" customHeight="1" x14ac:dyDescent="0.25">
      <c r="A4" s="26" t="s">
        <v>56</v>
      </c>
      <c r="B4" s="26" t="s">
        <v>59</v>
      </c>
      <c r="C4" s="26" t="s">
        <v>67</v>
      </c>
      <c r="D4" s="26" t="s">
        <v>71</v>
      </c>
      <c r="E4" s="26" t="s">
        <v>76</v>
      </c>
      <c r="F4" s="26" t="s">
        <v>83</v>
      </c>
      <c r="G4" s="26" t="s">
        <v>84</v>
      </c>
    </row>
    <row r="5" spans="1:7" ht="114.75" customHeight="1" x14ac:dyDescent="0.25">
      <c r="A5" s="26" t="s">
        <v>57</v>
      </c>
      <c r="B5" s="26" t="s">
        <v>63</v>
      </c>
      <c r="C5" s="26" t="s">
        <v>68</v>
      </c>
      <c r="D5" s="26" t="s">
        <v>72</v>
      </c>
      <c r="E5" s="26" t="s">
        <v>77</v>
      </c>
      <c r="F5" s="26" t="s">
        <v>85</v>
      </c>
      <c r="G5" s="26" t="s">
        <v>86</v>
      </c>
    </row>
    <row r="6" spans="1:7" ht="94.5" customHeight="1" x14ac:dyDescent="0.25">
      <c r="A6" s="26" t="s">
        <v>58</v>
      </c>
      <c r="B6" s="26" t="s">
        <v>62</v>
      </c>
      <c r="C6" s="26" t="s">
        <v>69</v>
      </c>
      <c r="D6" s="26" t="s">
        <v>73</v>
      </c>
      <c r="E6" s="26" t="s">
        <v>78</v>
      </c>
      <c r="F6" s="26" t="s">
        <v>87</v>
      </c>
      <c r="G6" s="26" t="s">
        <v>88</v>
      </c>
    </row>
    <row r="7" spans="1:7" ht="15.75" customHeight="1" x14ac:dyDescent="0.25">
      <c r="A7" s="68" t="s">
        <v>38</v>
      </c>
      <c r="B7" s="68"/>
      <c r="C7" s="68"/>
      <c r="D7" s="68"/>
      <c r="E7" s="68"/>
      <c r="F7" s="68"/>
      <c r="G7" s="68"/>
    </row>
  </sheetData>
  <sheetProtection password="EBB8" sheet="1" objects="1" scenarios="1"/>
  <mergeCells count="1">
    <mergeCell ref="A7:G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showGridLines="0" workbookViewId="0">
      <selection sqref="A1:A2"/>
    </sheetView>
  </sheetViews>
  <sheetFormatPr defaultRowHeight="15" x14ac:dyDescent="0.25"/>
  <cols>
    <col min="1" max="1" width="152" style="4" customWidth="1"/>
    <col min="2" max="16384" width="9.140625" style="4"/>
  </cols>
  <sheetData>
    <row r="1" spans="1:1" ht="409.5" customHeight="1" x14ac:dyDescent="0.25">
      <c r="A1" s="70" t="s">
        <v>104</v>
      </c>
    </row>
    <row r="2" spans="1:1" ht="204" customHeight="1" x14ac:dyDescent="0.25">
      <c r="A2" s="70"/>
    </row>
    <row r="3" spans="1:1" x14ac:dyDescent="0.25">
      <c r="A3" s="69"/>
    </row>
    <row r="4" spans="1:1" x14ac:dyDescent="0.25">
      <c r="A4" s="69"/>
    </row>
    <row r="5" spans="1:1" x14ac:dyDescent="0.25">
      <c r="A5" s="69"/>
    </row>
    <row r="6" spans="1:1" x14ac:dyDescent="0.25">
      <c r="A6" s="69"/>
    </row>
    <row r="7" spans="1:1" x14ac:dyDescent="0.25">
      <c r="A7" s="69"/>
    </row>
    <row r="8" spans="1:1" x14ac:dyDescent="0.25">
      <c r="A8" s="69"/>
    </row>
    <row r="9" spans="1:1" x14ac:dyDescent="0.25">
      <c r="A9" s="69"/>
    </row>
    <row r="10" spans="1:1" x14ac:dyDescent="0.25">
      <c r="A10" s="69"/>
    </row>
    <row r="11" spans="1:1" x14ac:dyDescent="0.25">
      <c r="A11" s="69"/>
    </row>
    <row r="12" spans="1:1" x14ac:dyDescent="0.25">
      <c r="A12" s="69"/>
    </row>
    <row r="13" spans="1:1" x14ac:dyDescent="0.25">
      <c r="A13" s="69"/>
    </row>
    <row r="14" spans="1:1" x14ac:dyDescent="0.25">
      <c r="A14" s="69"/>
    </row>
  </sheetData>
  <sheetProtection password="EBB8" sheet="1" objects="1" scenarios="1"/>
  <mergeCells count="7">
    <mergeCell ref="A13:A14"/>
    <mergeCell ref="A1:A2"/>
    <mergeCell ref="A3:A4"/>
    <mergeCell ref="A5:A6"/>
    <mergeCell ref="A7:A8"/>
    <mergeCell ref="A9:A10"/>
    <mergeCell ref="A11:A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showGridLines="0" tabSelected="1" zoomScale="85" zoomScaleNormal="85" zoomScalePageLayoutView="70" workbookViewId="0">
      <selection activeCell="A8" sqref="A8:B8"/>
    </sheetView>
  </sheetViews>
  <sheetFormatPr defaultRowHeight="15" x14ac:dyDescent="0.25"/>
  <cols>
    <col min="1" max="1" width="3.28515625" style="1" bestFit="1" customWidth="1"/>
    <col min="2" max="2" width="18.140625" style="1" bestFit="1" customWidth="1"/>
    <col min="3" max="3" width="23" style="1" bestFit="1" customWidth="1"/>
    <col min="4" max="4" width="4.42578125" style="2" customWidth="1"/>
    <col min="5" max="5" width="11.140625" style="2" bestFit="1" customWidth="1"/>
    <col min="6" max="6" width="4.42578125" style="2" bestFit="1" customWidth="1"/>
    <col min="7" max="7" width="18.42578125" style="2" bestFit="1" customWidth="1"/>
    <col min="8" max="8" width="4.42578125" style="2" bestFit="1" customWidth="1"/>
    <col min="9" max="9" width="15.42578125" style="1" bestFit="1" customWidth="1"/>
    <col min="10" max="10" width="4.28515625" style="1" customWidth="1"/>
    <col min="11" max="11" width="19.7109375" style="1" customWidth="1"/>
    <col min="12" max="12" width="17.5703125" style="1" customWidth="1"/>
    <col min="13" max="13" width="26.5703125" style="1" customWidth="1"/>
    <col min="14" max="15" width="9.28515625" style="1" customWidth="1"/>
    <col min="16" max="18" width="9.140625" style="1"/>
    <col min="19" max="19" width="26.140625" style="1" customWidth="1"/>
    <col min="20" max="21" width="9.28515625" style="1" customWidth="1"/>
    <col min="22" max="16384" width="9.140625" style="1"/>
  </cols>
  <sheetData>
    <row r="1" spans="1:24" s="33" customFormat="1" ht="18.75" x14ac:dyDescent="0.25">
      <c r="A1" s="80" t="s">
        <v>106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24" ht="15" customHeight="1" x14ac:dyDescent="0.25">
      <c r="A2" s="85" t="s">
        <v>91</v>
      </c>
      <c r="B2" s="85"/>
      <c r="C2" s="34" t="s">
        <v>92</v>
      </c>
      <c r="D2" s="81" t="s">
        <v>99</v>
      </c>
      <c r="E2" s="82"/>
      <c r="F2" s="82"/>
      <c r="G2" s="82"/>
      <c r="H2" s="82"/>
      <c r="I2" s="82"/>
      <c r="J2" s="83"/>
      <c r="K2" s="81" t="s">
        <v>93</v>
      </c>
      <c r="L2" s="83"/>
      <c r="M2" s="89" t="s">
        <v>96</v>
      </c>
      <c r="N2" s="89"/>
    </row>
    <row r="3" spans="1:24" ht="15" customHeight="1" x14ac:dyDescent="0.25">
      <c r="A3" s="88"/>
      <c r="B3" s="88"/>
      <c r="C3" s="41" t="s">
        <v>98</v>
      </c>
      <c r="D3" s="84" t="s">
        <v>109</v>
      </c>
      <c r="E3" s="84"/>
      <c r="F3" s="84"/>
      <c r="G3" s="84"/>
      <c r="H3" s="84"/>
      <c r="I3" s="84"/>
      <c r="J3" s="84"/>
      <c r="K3" s="85" t="s">
        <v>108</v>
      </c>
      <c r="L3" s="85"/>
      <c r="M3" s="84" t="s">
        <v>97</v>
      </c>
      <c r="N3" s="84"/>
    </row>
    <row r="4" spans="1:24" ht="15" customHeight="1" x14ac:dyDescent="0.25">
      <c r="A4" s="87" t="s">
        <v>94</v>
      </c>
      <c r="B4" s="87"/>
      <c r="C4" s="87"/>
      <c r="D4" s="87"/>
      <c r="E4" s="87"/>
      <c r="F4" s="87"/>
      <c r="G4" s="84" t="s">
        <v>95</v>
      </c>
      <c r="H4" s="84"/>
      <c r="I4" s="84"/>
      <c r="J4" s="84"/>
      <c r="K4" s="84"/>
      <c r="L4" s="84"/>
      <c r="M4" s="84"/>
      <c r="N4" s="84"/>
    </row>
    <row r="5" spans="1:24" x14ac:dyDescent="0.25">
      <c r="A5" s="86" t="s">
        <v>100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24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24" ht="21.75" customHeight="1" x14ac:dyDescent="0.25">
      <c r="A7" s="90" t="s">
        <v>101</v>
      </c>
      <c r="B7" s="91"/>
      <c r="C7" s="92" t="s">
        <v>102</v>
      </c>
      <c r="D7" s="93"/>
      <c r="E7" s="93"/>
      <c r="F7" s="93"/>
      <c r="G7" s="93"/>
      <c r="H7" s="93"/>
      <c r="I7" s="93"/>
      <c r="J7" s="94"/>
      <c r="K7" s="92" t="s">
        <v>103</v>
      </c>
      <c r="L7" s="93"/>
      <c r="M7" s="93"/>
      <c r="N7" s="94"/>
    </row>
    <row r="8" spans="1:24" ht="30" customHeight="1" x14ac:dyDescent="0.25">
      <c r="A8" s="71"/>
      <c r="B8" s="73"/>
      <c r="C8" s="75"/>
      <c r="D8" s="76"/>
      <c r="E8" s="76"/>
      <c r="F8" s="76"/>
      <c r="G8" s="76"/>
      <c r="H8" s="76"/>
      <c r="I8" s="76"/>
      <c r="J8" s="77"/>
      <c r="K8" s="75"/>
      <c r="L8" s="76"/>
      <c r="M8" s="76"/>
      <c r="N8" s="77"/>
    </row>
    <row r="9" spans="1:24" ht="30" customHeight="1" x14ac:dyDescent="0.25">
      <c r="A9" s="71"/>
      <c r="B9" s="73"/>
      <c r="C9" s="75"/>
      <c r="D9" s="76"/>
      <c r="E9" s="76"/>
      <c r="F9" s="76"/>
      <c r="G9" s="76"/>
      <c r="H9" s="76"/>
      <c r="I9" s="76"/>
      <c r="J9" s="77"/>
      <c r="K9" s="75"/>
      <c r="L9" s="76"/>
      <c r="M9" s="76"/>
      <c r="N9" s="77"/>
    </row>
    <row r="10" spans="1:24" ht="30" customHeight="1" x14ac:dyDescent="0.25">
      <c r="A10" s="71"/>
      <c r="B10" s="73"/>
      <c r="C10" s="75"/>
      <c r="D10" s="76"/>
      <c r="E10" s="76"/>
      <c r="F10" s="76"/>
      <c r="G10" s="76"/>
      <c r="H10" s="76"/>
      <c r="I10" s="76"/>
      <c r="J10" s="77"/>
      <c r="K10" s="75"/>
      <c r="L10" s="76"/>
      <c r="M10" s="76"/>
      <c r="N10" s="77"/>
    </row>
    <row r="11" spans="1:24" ht="30" customHeight="1" x14ac:dyDescent="0.25">
      <c r="A11" s="71"/>
      <c r="B11" s="73"/>
      <c r="C11" s="75"/>
      <c r="D11" s="76"/>
      <c r="E11" s="76"/>
      <c r="F11" s="76"/>
      <c r="G11" s="76"/>
      <c r="H11" s="76"/>
      <c r="I11" s="76"/>
      <c r="J11" s="77"/>
      <c r="K11" s="75"/>
      <c r="L11" s="76"/>
      <c r="M11" s="76"/>
      <c r="N11" s="77"/>
    </row>
    <row r="12" spans="1:24" ht="9" customHeight="1" x14ac:dyDescent="0.25">
      <c r="A12" s="33"/>
      <c r="B12" s="33"/>
      <c r="C12" s="33"/>
      <c r="D12" s="35"/>
      <c r="E12" s="35"/>
      <c r="F12" s="35"/>
      <c r="G12" s="35"/>
      <c r="H12" s="35"/>
      <c r="I12" s="33"/>
      <c r="J12" s="33"/>
      <c r="K12" s="33"/>
      <c r="L12" s="33"/>
      <c r="M12" s="33"/>
      <c r="N12" s="33"/>
    </row>
    <row r="13" spans="1:24" ht="33.75" customHeight="1" x14ac:dyDescent="0.25">
      <c r="A13" s="36" t="s">
        <v>13</v>
      </c>
      <c r="B13" s="36" t="s">
        <v>40</v>
      </c>
      <c r="C13" s="78" t="s">
        <v>21</v>
      </c>
      <c r="D13" s="78"/>
      <c r="E13" s="78"/>
      <c r="F13" s="38" t="s">
        <v>27</v>
      </c>
      <c r="G13" s="39" t="s">
        <v>26</v>
      </c>
      <c r="H13" s="38" t="s">
        <v>27</v>
      </c>
      <c r="I13" s="39" t="s">
        <v>25</v>
      </c>
      <c r="J13" s="38" t="s">
        <v>27</v>
      </c>
      <c r="K13" s="37" t="s">
        <v>19</v>
      </c>
      <c r="L13" s="37" t="s">
        <v>29</v>
      </c>
      <c r="M13" s="78" t="s">
        <v>15</v>
      </c>
      <c r="N13" s="78"/>
      <c r="O13" s="78"/>
      <c r="P13" s="74" t="s">
        <v>16</v>
      </c>
      <c r="Q13" s="74"/>
      <c r="R13" s="74"/>
      <c r="S13" s="74" t="s">
        <v>17</v>
      </c>
      <c r="T13" s="74"/>
      <c r="U13" s="74"/>
      <c r="V13" s="74" t="s">
        <v>18</v>
      </c>
      <c r="W13" s="74"/>
      <c r="X13" s="74"/>
    </row>
    <row r="14" spans="1:24" ht="74.25" customHeight="1" x14ac:dyDescent="0.25">
      <c r="A14" s="3">
        <v>1</v>
      </c>
      <c r="B14" s="46"/>
      <c r="C14" s="79"/>
      <c r="D14" s="79"/>
      <c r="E14" s="79"/>
      <c r="F14" s="40"/>
      <c r="G14" s="42" t="str">
        <f>IF(F14="","",(VLOOKUP(F14,'Matriz de Riscos do IFAM'!$A$4:$B$8,2,0)))</f>
        <v/>
      </c>
      <c r="H14" s="40"/>
      <c r="I14" s="42" t="str">
        <f>IF(H14="","",HLOOKUP(H14,'Matriz de Riscos do IFAM'!$C$2:$G$3,2,0))</f>
        <v/>
      </c>
      <c r="J14" s="42" t="str">
        <f>IF(H14*F14=0,"",H14*F14)</f>
        <v/>
      </c>
      <c r="K14" s="43" t="str">
        <f>IF(J14="","",IF(J14&gt;='Matriz de Riscos do IFAM'!$C$14,'Matriz de Riscos do IFAM'!$E$14,IF(J14&gt;='Matriz de Riscos do IFAM'!$C$15,'Matriz de Riscos do IFAM'!$E$15,IF(J14&gt;='Matriz de Riscos do IFAM'!$C$16,'Matriz de Riscos do IFAM'!$E$16,'Matriz de Riscos do IFAM'!$E$17))))</f>
        <v/>
      </c>
      <c r="L14" s="47"/>
      <c r="M14" s="79"/>
      <c r="N14" s="79"/>
      <c r="O14" s="79"/>
      <c r="P14" s="71"/>
      <c r="Q14" s="72"/>
      <c r="R14" s="73"/>
      <c r="S14" s="71"/>
      <c r="T14" s="72"/>
      <c r="U14" s="73"/>
      <c r="V14" s="71"/>
      <c r="W14" s="72"/>
      <c r="X14" s="73"/>
    </row>
    <row r="15" spans="1:24" ht="74.25" customHeight="1" x14ac:dyDescent="0.25">
      <c r="A15" s="3">
        <v>2</v>
      </c>
      <c r="B15" s="46"/>
      <c r="C15" s="79"/>
      <c r="D15" s="79"/>
      <c r="E15" s="79"/>
      <c r="F15" s="40"/>
      <c r="G15" s="42" t="str">
        <f>IF(F15="","",(VLOOKUP(F15,'Matriz de Riscos do IFAM'!$A$4:$B$8,2,0)))</f>
        <v/>
      </c>
      <c r="H15" s="40"/>
      <c r="I15" s="42" t="str">
        <f>IF(H15="","",HLOOKUP(H15,'Matriz de Riscos do IFAM'!$C$2:$G$3,2,0))</f>
        <v/>
      </c>
      <c r="J15" s="42" t="str">
        <f t="shared" ref="J15:J23" si="0">IF(H15*F15=0,"",H15*F15)</f>
        <v/>
      </c>
      <c r="K15" s="43" t="str">
        <f>IF(J15="","",IF(J15&gt;='Matriz de Riscos do IFAM'!$C$14,'Matriz de Riscos do IFAM'!$E$14,IF(J15&gt;='Matriz de Riscos do IFAM'!$C$15,'Matriz de Riscos do IFAM'!$E$15,IF(J15&gt;='Matriz de Riscos do IFAM'!$C$16,'Matriz de Riscos do IFAM'!$E$16,'Matriz de Riscos do IFAM'!$E$17))))</f>
        <v/>
      </c>
      <c r="L15" s="47"/>
      <c r="M15" s="79"/>
      <c r="N15" s="79"/>
      <c r="O15" s="79"/>
      <c r="P15" s="71"/>
      <c r="Q15" s="72"/>
      <c r="R15" s="73"/>
      <c r="S15" s="71"/>
      <c r="T15" s="72"/>
      <c r="U15" s="73"/>
      <c r="V15" s="71"/>
      <c r="W15" s="72"/>
      <c r="X15" s="73"/>
    </row>
    <row r="16" spans="1:24" ht="74.25" customHeight="1" x14ac:dyDescent="0.25">
      <c r="A16" s="3">
        <v>3</v>
      </c>
      <c r="B16" s="46"/>
      <c r="C16" s="79"/>
      <c r="D16" s="79"/>
      <c r="E16" s="79"/>
      <c r="F16" s="40"/>
      <c r="G16" s="42" t="str">
        <f>IF(F16="","",(VLOOKUP(F16,'Matriz de Riscos do IFAM'!$A$4:$B$8,2,0)))</f>
        <v/>
      </c>
      <c r="H16" s="40"/>
      <c r="I16" s="42" t="str">
        <f>IF(H16="","",HLOOKUP(H16,'Matriz de Riscos do IFAM'!$C$2:$G$3,2,0))</f>
        <v/>
      </c>
      <c r="J16" s="42" t="str">
        <f t="shared" si="0"/>
        <v/>
      </c>
      <c r="K16" s="43" t="str">
        <f>IF(J16="","",IF(J16&gt;='Matriz de Riscos do IFAM'!$C$14,'Matriz de Riscos do IFAM'!$E$14,IF(J16&gt;='Matriz de Riscos do IFAM'!$C$15,'Matriz de Riscos do IFAM'!$E$15,IF(J16&gt;='Matriz de Riscos do IFAM'!$C$16,'Matriz de Riscos do IFAM'!$E$16,'Matriz de Riscos do IFAM'!$E$17))))</f>
        <v/>
      </c>
      <c r="L16" s="47"/>
      <c r="M16" s="79"/>
      <c r="N16" s="79"/>
      <c r="O16" s="79"/>
      <c r="P16" s="71"/>
      <c r="Q16" s="72"/>
      <c r="R16" s="73"/>
      <c r="S16" s="71"/>
      <c r="T16" s="72"/>
      <c r="U16" s="73"/>
      <c r="V16" s="71"/>
      <c r="W16" s="72"/>
      <c r="X16" s="73"/>
    </row>
    <row r="17" spans="1:24" ht="74.25" customHeight="1" x14ac:dyDescent="0.25">
      <c r="A17" s="3">
        <v>4</v>
      </c>
      <c r="B17" s="46"/>
      <c r="C17" s="79"/>
      <c r="D17" s="79"/>
      <c r="E17" s="79"/>
      <c r="F17" s="40"/>
      <c r="G17" s="42" t="str">
        <f>IF(F17="","",(VLOOKUP(F17,'Matriz de Riscos do IFAM'!$A$4:$B$8,2,0)))</f>
        <v/>
      </c>
      <c r="H17" s="40"/>
      <c r="I17" s="42" t="str">
        <f>IF(H17="","",HLOOKUP(H17,'Matriz de Riscos do IFAM'!$C$2:$G$3,2,0))</f>
        <v/>
      </c>
      <c r="J17" s="42" t="str">
        <f t="shared" si="0"/>
        <v/>
      </c>
      <c r="K17" s="43" t="str">
        <f>IF(J17="","",IF(J17&gt;='Matriz de Riscos do IFAM'!$C$14,'Matriz de Riscos do IFAM'!$E$14,IF(J17&gt;='Matriz de Riscos do IFAM'!$C$15,'Matriz de Riscos do IFAM'!$E$15,IF(J17&gt;='Matriz de Riscos do IFAM'!$C$16,'Matriz de Riscos do IFAM'!$E$16,'Matriz de Riscos do IFAM'!$E$17))))</f>
        <v/>
      </c>
      <c r="L17" s="47"/>
      <c r="M17" s="79"/>
      <c r="N17" s="79"/>
      <c r="O17" s="79"/>
      <c r="P17" s="71"/>
      <c r="Q17" s="72"/>
      <c r="R17" s="73"/>
      <c r="S17" s="71"/>
      <c r="T17" s="72"/>
      <c r="U17" s="73"/>
      <c r="V17" s="71"/>
      <c r="W17" s="72"/>
      <c r="X17" s="73"/>
    </row>
    <row r="18" spans="1:24" ht="74.25" customHeight="1" x14ac:dyDescent="0.25">
      <c r="A18" s="3">
        <v>5</v>
      </c>
      <c r="B18" s="46"/>
      <c r="C18" s="79"/>
      <c r="D18" s="79"/>
      <c r="E18" s="79"/>
      <c r="F18" s="40"/>
      <c r="G18" s="42" t="str">
        <f>IF(F18="","",(VLOOKUP(F18,'Matriz de Riscos do IFAM'!$A$4:$B$8,2,0)))</f>
        <v/>
      </c>
      <c r="H18" s="40"/>
      <c r="I18" s="42" t="str">
        <f>IF(H18="","",HLOOKUP(H18,'Matriz de Riscos do IFAM'!$C$2:$G$3,2,0))</f>
        <v/>
      </c>
      <c r="J18" s="42" t="str">
        <f t="shared" si="0"/>
        <v/>
      </c>
      <c r="K18" s="43" t="str">
        <f>IF(J18="","",IF(J18&gt;='Matriz de Riscos do IFAM'!$C$14,'Matriz de Riscos do IFAM'!$E$14,IF(J18&gt;='Matriz de Riscos do IFAM'!$C$15,'Matriz de Riscos do IFAM'!$E$15,IF(J18&gt;='Matriz de Riscos do IFAM'!$C$16,'Matriz de Riscos do IFAM'!$E$16,'Matriz de Riscos do IFAM'!$E$17))))</f>
        <v/>
      </c>
      <c r="L18" s="47"/>
      <c r="M18" s="79"/>
      <c r="N18" s="79"/>
      <c r="O18" s="79"/>
      <c r="P18" s="71"/>
      <c r="Q18" s="72"/>
      <c r="R18" s="73"/>
      <c r="S18" s="71"/>
      <c r="T18" s="72"/>
      <c r="U18" s="73"/>
      <c r="V18" s="71"/>
      <c r="W18" s="72"/>
      <c r="X18" s="73"/>
    </row>
    <row r="19" spans="1:24" ht="74.25" customHeight="1" x14ac:dyDescent="0.25">
      <c r="A19" s="3">
        <v>6</v>
      </c>
      <c r="B19" s="46"/>
      <c r="C19" s="79"/>
      <c r="D19" s="79"/>
      <c r="E19" s="79"/>
      <c r="F19" s="40"/>
      <c r="G19" s="42" t="str">
        <f>IF(F19="","",(VLOOKUP(F19,'Matriz de Riscos do IFAM'!$A$4:$B$8,2,0)))</f>
        <v/>
      </c>
      <c r="H19" s="40"/>
      <c r="I19" s="42" t="str">
        <f>IF(H19="","",HLOOKUP(H19,'Matriz de Riscos do IFAM'!$C$2:$G$3,2,0))</f>
        <v/>
      </c>
      <c r="J19" s="42" t="str">
        <f t="shared" si="0"/>
        <v/>
      </c>
      <c r="K19" s="43" t="str">
        <f>IF(J19="","",IF(J19&gt;='Matriz de Riscos do IFAM'!$C$14,'Matriz de Riscos do IFAM'!$E$14,IF(J19&gt;='Matriz de Riscos do IFAM'!$C$15,'Matriz de Riscos do IFAM'!$E$15,IF(J19&gt;='Matriz de Riscos do IFAM'!$C$16,'Matriz de Riscos do IFAM'!$E$16,'Matriz de Riscos do IFAM'!$E$17))))</f>
        <v/>
      </c>
      <c r="L19" s="47"/>
      <c r="M19" s="79"/>
      <c r="N19" s="79"/>
      <c r="O19" s="79"/>
      <c r="P19" s="71"/>
      <c r="Q19" s="72"/>
      <c r="R19" s="73"/>
      <c r="S19" s="71"/>
      <c r="T19" s="72"/>
      <c r="U19" s="73"/>
      <c r="V19" s="71"/>
      <c r="W19" s="72"/>
      <c r="X19" s="73"/>
    </row>
    <row r="20" spans="1:24" ht="74.25" customHeight="1" x14ac:dyDescent="0.25">
      <c r="A20" s="3">
        <v>7</v>
      </c>
      <c r="B20" s="46"/>
      <c r="C20" s="79"/>
      <c r="D20" s="79"/>
      <c r="E20" s="79"/>
      <c r="F20" s="40"/>
      <c r="G20" s="42" t="str">
        <f>IF(F20="","",(VLOOKUP(F20,'Matriz de Riscos do IFAM'!$A$4:$B$8,2,0)))</f>
        <v/>
      </c>
      <c r="H20" s="40"/>
      <c r="I20" s="42" t="str">
        <f>IF(H20="","",HLOOKUP(H20,'Matriz de Riscos do IFAM'!$C$2:$G$3,2,0))</f>
        <v/>
      </c>
      <c r="J20" s="42" t="str">
        <f t="shared" si="0"/>
        <v/>
      </c>
      <c r="K20" s="43" t="str">
        <f>IF(J20="","",IF(J20&gt;='Matriz de Riscos do IFAM'!$C$14,'Matriz de Riscos do IFAM'!$E$14,IF(J20&gt;='Matriz de Riscos do IFAM'!$C$15,'Matriz de Riscos do IFAM'!$E$15,IF(J20&gt;='Matriz de Riscos do IFAM'!$C$16,'Matriz de Riscos do IFAM'!$E$16,'Matriz de Riscos do IFAM'!$E$17))))</f>
        <v/>
      </c>
      <c r="L20" s="47"/>
      <c r="M20" s="79"/>
      <c r="N20" s="79"/>
      <c r="O20" s="79"/>
      <c r="P20" s="71"/>
      <c r="Q20" s="72"/>
      <c r="R20" s="73"/>
      <c r="S20" s="71"/>
      <c r="T20" s="72"/>
      <c r="U20" s="73"/>
      <c r="V20" s="71"/>
      <c r="W20" s="72"/>
      <c r="X20" s="73"/>
    </row>
    <row r="21" spans="1:24" ht="74.25" customHeight="1" x14ac:dyDescent="0.25">
      <c r="A21" s="3">
        <v>8</v>
      </c>
      <c r="B21" s="46"/>
      <c r="C21" s="79"/>
      <c r="D21" s="79"/>
      <c r="E21" s="79"/>
      <c r="F21" s="40"/>
      <c r="G21" s="42" t="str">
        <f>IF(F21="","",(VLOOKUP(F21,'Matriz de Riscos do IFAM'!$A$4:$B$8,2,0)))</f>
        <v/>
      </c>
      <c r="H21" s="40"/>
      <c r="I21" s="42" t="str">
        <f>IF(H21="","",HLOOKUP(H21,'Matriz de Riscos do IFAM'!$C$2:$G$3,2,0))</f>
        <v/>
      </c>
      <c r="J21" s="42" t="str">
        <f t="shared" si="0"/>
        <v/>
      </c>
      <c r="K21" s="43" t="str">
        <f>IF(J21="","",IF(J21&gt;='Matriz de Riscos do IFAM'!$C$14,'Matriz de Riscos do IFAM'!$E$14,IF(J21&gt;='Matriz de Riscos do IFAM'!$C$15,'Matriz de Riscos do IFAM'!$E$15,IF(J21&gt;='Matriz de Riscos do IFAM'!$C$16,'Matriz de Riscos do IFAM'!$E$16,'Matriz de Riscos do IFAM'!$E$17))))</f>
        <v/>
      </c>
      <c r="L21" s="47"/>
      <c r="M21" s="79"/>
      <c r="N21" s="79"/>
      <c r="O21" s="79"/>
      <c r="P21" s="71"/>
      <c r="Q21" s="72"/>
      <c r="R21" s="73"/>
      <c r="S21" s="71"/>
      <c r="T21" s="72"/>
      <c r="U21" s="73"/>
      <c r="V21" s="71"/>
      <c r="W21" s="72"/>
      <c r="X21" s="73"/>
    </row>
    <row r="22" spans="1:24" ht="74.25" customHeight="1" x14ac:dyDescent="0.25">
      <c r="A22" s="3">
        <v>9</v>
      </c>
      <c r="B22" s="46"/>
      <c r="C22" s="75"/>
      <c r="D22" s="76"/>
      <c r="E22" s="77"/>
      <c r="F22" s="40"/>
      <c r="G22" s="42" t="str">
        <f>IF(F22="","",(VLOOKUP(F22,'Matriz de Riscos do IFAM'!$A$4:$B$8,2,0)))</f>
        <v/>
      </c>
      <c r="H22" s="40"/>
      <c r="I22" s="42" t="str">
        <f>IF(H22="","",HLOOKUP(H22,'Matriz de Riscos do IFAM'!$C$2:$G$3,2,0))</f>
        <v/>
      </c>
      <c r="J22" s="42" t="str">
        <f t="shared" si="0"/>
        <v/>
      </c>
      <c r="K22" s="43" t="str">
        <f>IF(J22="","",IF(J22&gt;='Matriz de Riscos do IFAM'!$C$14,'Matriz de Riscos do IFAM'!$E$14,IF(J22&gt;='Matriz de Riscos do IFAM'!$C$15,'Matriz de Riscos do IFAM'!$E$15,IF(J22&gt;='Matriz de Riscos do IFAM'!$C$16,'Matriz de Riscos do IFAM'!$E$16,'Matriz de Riscos do IFAM'!$E$17))))</f>
        <v/>
      </c>
      <c r="L22" s="47"/>
      <c r="M22" s="79"/>
      <c r="N22" s="79"/>
      <c r="O22" s="79"/>
      <c r="P22" s="71"/>
      <c r="Q22" s="72"/>
      <c r="R22" s="73"/>
      <c r="S22" s="71"/>
      <c r="T22" s="72"/>
      <c r="U22" s="73"/>
      <c r="V22" s="71"/>
      <c r="W22" s="72"/>
      <c r="X22" s="73"/>
    </row>
    <row r="23" spans="1:24" ht="74.25" customHeight="1" x14ac:dyDescent="0.25">
      <c r="A23" s="3">
        <v>10</v>
      </c>
      <c r="B23" s="46"/>
      <c r="C23" s="75"/>
      <c r="D23" s="76"/>
      <c r="E23" s="77"/>
      <c r="F23" s="40"/>
      <c r="G23" s="42" t="str">
        <f>IF(F23="","",(VLOOKUP(F23,'Matriz de Riscos do IFAM'!$A$4:$B$8,2,0)))</f>
        <v/>
      </c>
      <c r="H23" s="40"/>
      <c r="I23" s="42" t="str">
        <f>IF(H23="","",HLOOKUP(H23,'Matriz de Riscos do IFAM'!$C$2:$G$3,2,0))</f>
        <v/>
      </c>
      <c r="J23" s="42" t="str">
        <f t="shared" si="0"/>
        <v/>
      </c>
      <c r="K23" s="43" t="str">
        <f>IF(J23="","",IF(J23&gt;='Matriz de Riscos do IFAM'!$C$14,'Matriz de Riscos do IFAM'!$E$14,IF(J23&gt;='Matriz de Riscos do IFAM'!$C$15,'Matriz de Riscos do IFAM'!$E$15,IF(J23&gt;='Matriz de Riscos do IFAM'!$C$16,'Matriz de Riscos do IFAM'!$E$16,'Matriz de Riscos do IFAM'!$E$17))))</f>
        <v/>
      </c>
      <c r="L23" s="47"/>
      <c r="M23" s="79"/>
      <c r="N23" s="79"/>
      <c r="O23" s="79"/>
      <c r="P23" s="71"/>
      <c r="Q23" s="72"/>
      <c r="R23" s="73"/>
      <c r="S23" s="71"/>
      <c r="T23" s="72"/>
      <c r="U23" s="73"/>
      <c r="V23" s="71"/>
      <c r="W23" s="72"/>
      <c r="X23" s="73"/>
    </row>
  </sheetData>
  <sheetProtection password="EBB8" sheet="1" objects="1" scenarios="1"/>
  <mergeCells count="82">
    <mergeCell ref="A11:B11"/>
    <mergeCell ref="C11:J11"/>
    <mergeCell ref="K11:N11"/>
    <mergeCell ref="A9:B9"/>
    <mergeCell ref="A10:B10"/>
    <mergeCell ref="C9:J9"/>
    <mergeCell ref="C10:J10"/>
    <mergeCell ref="K9:N9"/>
    <mergeCell ref="K10:N10"/>
    <mergeCell ref="A7:B7"/>
    <mergeCell ref="A8:B8"/>
    <mergeCell ref="C7:J7"/>
    <mergeCell ref="C8:J8"/>
    <mergeCell ref="K7:N7"/>
    <mergeCell ref="K8:N8"/>
    <mergeCell ref="A5:N6"/>
    <mergeCell ref="A4:F4"/>
    <mergeCell ref="G4:N4"/>
    <mergeCell ref="A2:B2"/>
    <mergeCell ref="A3:B3"/>
    <mergeCell ref="M2:N2"/>
    <mergeCell ref="M3:N3"/>
    <mergeCell ref="A1:N1"/>
    <mergeCell ref="D2:J2"/>
    <mergeCell ref="D3:J3"/>
    <mergeCell ref="K2:L2"/>
    <mergeCell ref="K3:L3"/>
    <mergeCell ref="C22:E22"/>
    <mergeCell ref="C13:E13"/>
    <mergeCell ref="C14:E14"/>
    <mergeCell ref="C15:E15"/>
    <mergeCell ref="C16:E16"/>
    <mergeCell ref="C17:E17"/>
    <mergeCell ref="C23:E23"/>
    <mergeCell ref="M13:O13"/>
    <mergeCell ref="M14:O14"/>
    <mergeCell ref="M15:O15"/>
    <mergeCell ref="M16:O16"/>
    <mergeCell ref="M17:O17"/>
    <mergeCell ref="M18:O18"/>
    <mergeCell ref="M19:O19"/>
    <mergeCell ref="M20:O20"/>
    <mergeCell ref="M21:O21"/>
    <mergeCell ref="M22:O22"/>
    <mergeCell ref="M23:O23"/>
    <mergeCell ref="C18:E18"/>
    <mergeCell ref="C19:E19"/>
    <mergeCell ref="C20:E20"/>
    <mergeCell ref="C21:E21"/>
    <mergeCell ref="P13:R13"/>
    <mergeCell ref="P14:R14"/>
    <mergeCell ref="S13:U13"/>
    <mergeCell ref="S14:U14"/>
    <mergeCell ref="V13:X13"/>
    <mergeCell ref="V14:X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P23:R23"/>
    <mergeCell ref="P22:R22"/>
    <mergeCell ref="P21:R21"/>
    <mergeCell ref="P20:R20"/>
    <mergeCell ref="P19:R19"/>
    <mergeCell ref="P18:R18"/>
    <mergeCell ref="P17:R17"/>
    <mergeCell ref="P16:R16"/>
    <mergeCell ref="P15:R15"/>
    <mergeCell ref="V20:X20"/>
    <mergeCell ref="V21:X21"/>
    <mergeCell ref="V22:X22"/>
    <mergeCell ref="V23:X23"/>
    <mergeCell ref="V15:X15"/>
    <mergeCell ref="V16:X16"/>
    <mergeCell ref="V17:X17"/>
    <mergeCell ref="V18:X18"/>
    <mergeCell ref="V19:X19"/>
  </mergeCells>
  <pageMargins left="0.23622047244094491" right="0.27559055118110237" top="1.3779527559055118" bottom="1.2204724409448819" header="0.31496062992125984" footer="0.31496062992125984"/>
  <pageSetup paperSize="66" pageOrder="overThenDown" orientation="landscape" r:id="rId1"/>
  <headerFooter>
    <oddHeader>&amp;L&amp;G&amp;C&amp;"-,Negrito"INSTITUTO FEDERAL DE EDUCAÇÃO, CIÊNCIA E TECNOLOGIA DO AMAZONAS
PRÓ-REITORIA DE PLANEJAMENTO E ADMINISTRAÇÃO
COORDENAÇÃO DE CONFORMIDADE DE GESTÃO DA REITORIA
PADRÃO DE FORMULÁRIO - MAPA DE RISCOS
Gerenciamento de Riscos&amp;R&amp;G</oddHeader>
    <oddFooter xml:space="preserve">&amp;LDeste Modelo
Elaboração: Geziel Colares – 2230033
Revisão: João Cavalcante – 1062681
Aprovação: Josiane Faraco – 2498074&amp;CDocumentação Base:
Instrução Normativa nº 5/2017-MPDG,
de 25 de maio de 2017, arts. 25-26 e ANEXO IV.
&amp;RFolha: &amp;P de &amp;N
</oddFoot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3DE5060-6D7F-46A8-A5BA-080280D177BF}">
            <xm:f>'Matriz de Riscos do IFAM'!$E$16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7" operator="equal" id="{E26F73D8-3B10-49F6-BCF8-05DB3BAF8616}">
            <xm:f>'Matriz de Riscos do IFAM'!$E$15</xm:f>
            <x14:dxf>
              <fill>
                <patternFill>
                  <bgColor rgb="FFFFFF99"/>
                </patternFill>
              </fill>
            </x14:dxf>
          </x14:cfRule>
          <x14:cfRule type="cellIs" priority="8" operator="equal" id="{EA184135-1AE6-481C-A708-5B8FE004E647}">
            <xm:f>'Matriz de Riscos do IFAM'!$E$14</xm:f>
            <x14:dxf>
              <fill>
                <patternFill>
                  <bgColor theme="7" tint="0.39994506668294322"/>
                </patternFill>
              </fill>
            </x14:dxf>
          </x14:cfRule>
          <xm:sqref>K14:L23</xm:sqref>
        </x14:conditionalFormatting>
        <x14:conditionalFormatting xmlns:xm="http://schemas.microsoft.com/office/excel/2006/main">
          <x14:cfRule type="cellIs" priority="5" operator="equal" id="{91550D4F-9CD3-4056-A1B7-53D3C3433598}">
            <xm:f>'Matriz de Riscos do IFAM'!$E$17</xm:f>
            <x14:dxf>
              <fill>
                <patternFill>
                  <bgColor theme="3" tint="0.59996337778862885"/>
                </patternFill>
              </fill>
            </x14:dxf>
          </x14:cfRule>
          <xm:sqref>K14:L23</xm:sqref>
        </x14:conditionalFormatting>
        <x14:conditionalFormatting xmlns:xm="http://schemas.microsoft.com/office/excel/2006/main">
          <x14:cfRule type="cellIs" priority="2" operator="equal" id="{0D817986-39D1-43B0-90F0-1D86E2443F11}">
            <xm:f>'Matriz de Riscos do IFAM'!$E$16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" operator="equal" id="{4EFEB372-771E-4C84-A862-B5548B097425}">
            <xm:f>'Matriz de Riscos do IFAM'!$E$15</xm:f>
            <x14:dxf>
              <fill>
                <patternFill>
                  <bgColor rgb="FFFFFF99"/>
                </patternFill>
              </fill>
            </x14:dxf>
          </x14:cfRule>
          <x14:cfRule type="cellIs" priority="4" operator="equal" id="{A8F5F60E-AEAD-4890-B8E7-A1B86E07212D}">
            <xm:f>'Matriz de Riscos do IFAM'!$E$14</xm:f>
            <x14:dxf>
              <fill>
                <patternFill>
                  <bgColor theme="7" tint="0.39994506668294322"/>
                </patternFill>
              </fill>
            </x14:dxf>
          </x14:cfRule>
          <xm:sqref>K23:L23</xm:sqref>
        </x14:conditionalFormatting>
        <x14:conditionalFormatting xmlns:xm="http://schemas.microsoft.com/office/excel/2006/main">
          <x14:cfRule type="cellIs" priority="1" operator="equal" id="{7DBBBED2-58B8-44BE-A14E-04D588F40F14}">
            <xm:f>'Matriz de Riscos do IFAM'!$E$17</xm:f>
            <x14:dxf>
              <fill>
                <patternFill>
                  <bgColor theme="3" tint="0.59996337778862885"/>
                </patternFill>
              </fill>
            </x14:dxf>
          </x14:cfRule>
          <xm:sqref>K23:L23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'Matriz de Riscos do IFAM'!$C$2:$G$2</xm:f>
          </x14:formula1>
          <xm:sqref>H14:H23</xm:sqref>
        </x14:dataValidation>
        <x14:dataValidation type="list" allowBlank="1" showInputMessage="1" showErrorMessage="1">
          <x14:formula1>
            <xm:f>'Tabela-Resposta ao Risco'!$A$3:$A$6</xm:f>
          </x14:formula1>
          <xm:sqref>L14:L23</xm:sqref>
        </x14:dataValidation>
        <x14:dataValidation type="list" allowBlank="1" showInputMessage="1" showErrorMessage="1">
          <x14:formula1>
            <xm:f>'Categoria dos Riscos'!$A$2:$A$6</xm:f>
          </x14:formula1>
          <xm:sqref>B14:B23</xm:sqref>
        </x14:dataValidation>
        <x14:dataValidation type="list" allowBlank="1" showInputMessage="1" showErrorMessage="1">
          <x14:formula1>
            <xm:f>'Matriz de Riscos do IFAM'!$A$4:$A$8</xm:f>
          </x14:formula1>
          <xm:sqref>F14:F23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X23"/>
  <sheetViews>
    <sheetView showGridLines="0" zoomScale="85" zoomScaleNormal="85" zoomScalePageLayoutView="70" workbookViewId="0">
      <selection activeCell="A8" sqref="A8:B8"/>
    </sheetView>
  </sheetViews>
  <sheetFormatPr defaultRowHeight="15" x14ac:dyDescent="0.25"/>
  <cols>
    <col min="1" max="1" width="3.28515625" style="1" bestFit="1" customWidth="1"/>
    <col min="2" max="2" width="18.140625" style="1" bestFit="1" customWidth="1"/>
    <col min="3" max="3" width="23" style="1" bestFit="1" customWidth="1"/>
    <col min="4" max="4" width="4.42578125" style="2" customWidth="1"/>
    <col min="5" max="5" width="11.140625" style="2" bestFit="1" customWidth="1"/>
    <col min="6" max="6" width="4.42578125" style="2" bestFit="1" customWidth="1"/>
    <col min="7" max="7" width="18.42578125" style="2" bestFit="1" customWidth="1"/>
    <col min="8" max="8" width="4.42578125" style="2" bestFit="1" customWidth="1"/>
    <col min="9" max="9" width="15.42578125" style="1" bestFit="1" customWidth="1"/>
    <col min="10" max="10" width="4.28515625" style="1" customWidth="1"/>
    <col min="11" max="11" width="19.7109375" style="1" customWidth="1"/>
    <col min="12" max="12" width="17.5703125" style="1" customWidth="1"/>
    <col min="13" max="13" width="26.5703125" style="1" customWidth="1"/>
    <col min="14" max="15" width="9.28515625" style="1" customWidth="1"/>
    <col min="16" max="18" width="9.140625" style="1"/>
    <col min="19" max="19" width="26.140625" style="1" customWidth="1"/>
    <col min="20" max="21" width="9.28515625" style="1" customWidth="1"/>
    <col min="22" max="16384" width="9.140625" style="1"/>
  </cols>
  <sheetData>
    <row r="1" spans="1:24" s="33" customFormat="1" ht="18.75" x14ac:dyDescent="0.25">
      <c r="A1" s="80" t="s">
        <v>105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24" ht="15" customHeight="1" x14ac:dyDescent="0.25">
      <c r="A2" s="85" t="s">
        <v>91</v>
      </c>
      <c r="B2" s="85"/>
      <c r="C2" s="44" t="s">
        <v>92</v>
      </c>
      <c r="D2" s="81" t="s">
        <v>99</v>
      </c>
      <c r="E2" s="82"/>
      <c r="F2" s="82"/>
      <c r="G2" s="82"/>
      <c r="H2" s="82"/>
      <c r="I2" s="82"/>
      <c r="J2" s="83"/>
      <c r="K2" s="81" t="s">
        <v>93</v>
      </c>
      <c r="L2" s="83"/>
      <c r="M2" s="89" t="s">
        <v>96</v>
      </c>
      <c r="N2" s="89"/>
    </row>
    <row r="3" spans="1:24" ht="15" customHeight="1" x14ac:dyDescent="0.25">
      <c r="A3" s="88"/>
      <c r="B3" s="88"/>
      <c r="C3" s="45" t="s">
        <v>98</v>
      </c>
      <c r="D3" s="95" t="str">
        <f>'MR1-Planejamento da Contratação'!D3:J3</f>
        <v>&lt;&lt; MR_xxx_aaaa_nomeDoSetor.UnidadeSuperior &gt;&gt;</v>
      </c>
      <c r="E3" s="95"/>
      <c r="F3" s="95"/>
      <c r="G3" s="95"/>
      <c r="H3" s="95"/>
      <c r="I3" s="95"/>
      <c r="J3" s="95"/>
      <c r="K3" s="85" t="str">
        <f>'MR1-Planejamento da Contratação'!K3:L3</f>
        <v>0.5 - mar/2018</v>
      </c>
      <c r="L3" s="85"/>
      <c r="M3" s="84" t="s">
        <v>97</v>
      </c>
      <c r="N3" s="84"/>
    </row>
    <row r="4" spans="1:24" ht="15" customHeight="1" x14ac:dyDescent="0.25">
      <c r="A4" s="87" t="s">
        <v>94</v>
      </c>
      <c r="B4" s="87"/>
      <c r="C4" s="87"/>
      <c r="D4" s="87"/>
      <c r="E4" s="87"/>
      <c r="F4" s="87"/>
      <c r="G4" s="95" t="str">
        <f>'MR1-Planejamento da Contratação'!G4:N4</f>
        <v>&lt;&lt; DFD_xxx_aaaa_nomeDoSetor.UnidadeSuperior &gt;&gt;</v>
      </c>
      <c r="H4" s="95"/>
      <c r="I4" s="95"/>
      <c r="J4" s="95"/>
      <c r="K4" s="95"/>
      <c r="L4" s="95"/>
      <c r="M4" s="95"/>
      <c r="N4" s="95"/>
    </row>
    <row r="5" spans="1:24" x14ac:dyDescent="0.25">
      <c r="A5" s="86" t="s">
        <v>100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24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24" ht="21.75" customHeight="1" x14ac:dyDescent="0.25">
      <c r="A7" s="90" t="s">
        <v>101</v>
      </c>
      <c r="B7" s="91"/>
      <c r="C7" s="92" t="s">
        <v>102</v>
      </c>
      <c r="D7" s="93"/>
      <c r="E7" s="93"/>
      <c r="F7" s="93"/>
      <c r="G7" s="93"/>
      <c r="H7" s="93"/>
      <c r="I7" s="93"/>
      <c r="J7" s="94"/>
      <c r="K7" s="92" t="s">
        <v>103</v>
      </c>
      <c r="L7" s="93"/>
      <c r="M7" s="93"/>
      <c r="N7" s="94"/>
    </row>
    <row r="8" spans="1:24" ht="30" customHeight="1" x14ac:dyDescent="0.25">
      <c r="A8" s="71"/>
      <c r="B8" s="73"/>
      <c r="C8" s="75"/>
      <c r="D8" s="76"/>
      <c r="E8" s="76"/>
      <c r="F8" s="76"/>
      <c r="G8" s="76"/>
      <c r="H8" s="76"/>
      <c r="I8" s="76"/>
      <c r="J8" s="77"/>
      <c r="K8" s="75"/>
      <c r="L8" s="76"/>
      <c r="M8" s="76"/>
      <c r="N8" s="77"/>
    </row>
    <row r="9" spans="1:24" ht="30" customHeight="1" x14ac:dyDescent="0.25">
      <c r="A9" s="71"/>
      <c r="B9" s="73"/>
      <c r="C9" s="75"/>
      <c r="D9" s="76"/>
      <c r="E9" s="76"/>
      <c r="F9" s="76"/>
      <c r="G9" s="76"/>
      <c r="H9" s="76"/>
      <c r="I9" s="76"/>
      <c r="J9" s="77"/>
      <c r="K9" s="75"/>
      <c r="L9" s="76"/>
      <c r="M9" s="76"/>
      <c r="N9" s="77"/>
    </row>
    <row r="10" spans="1:24" ht="30" customHeight="1" x14ac:dyDescent="0.25">
      <c r="A10" s="71"/>
      <c r="B10" s="73"/>
      <c r="C10" s="75"/>
      <c r="D10" s="76"/>
      <c r="E10" s="76"/>
      <c r="F10" s="76"/>
      <c r="G10" s="76"/>
      <c r="H10" s="76"/>
      <c r="I10" s="76"/>
      <c r="J10" s="77"/>
      <c r="K10" s="75"/>
      <c r="L10" s="76"/>
      <c r="M10" s="76"/>
      <c r="N10" s="77"/>
    </row>
    <row r="11" spans="1:24" ht="30" customHeight="1" x14ac:dyDescent="0.25">
      <c r="A11" s="71"/>
      <c r="B11" s="73"/>
      <c r="C11" s="75"/>
      <c r="D11" s="76"/>
      <c r="E11" s="76"/>
      <c r="F11" s="76"/>
      <c r="G11" s="76"/>
      <c r="H11" s="76"/>
      <c r="I11" s="76"/>
      <c r="J11" s="77"/>
      <c r="K11" s="75"/>
      <c r="L11" s="76"/>
      <c r="M11" s="76"/>
      <c r="N11" s="77"/>
    </row>
    <row r="12" spans="1:24" ht="9" customHeight="1" x14ac:dyDescent="0.25">
      <c r="A12" s="33"/>
      <c r="B12" s="33"/>
      <c r="C12" s="33"/>
      <c r="D12" s="35"/>
      <c r="E12" s="35"/>
      <c r="F12" s="35"/>
      <c r="G12" s="35"/>
      <c r="H12" s="35"/>
      <c r="I12" s="33"/>
      <c r="J12" s="33"/>
      <c r="K12" s="33"/>
      <c r="L12" s="33"/>
      <c r="M12" s="33"/>
      <c r="N12" s="33"/>
    </row>
    <row r="13" spans="1:24" ht="33.75" customHeight="1" x14ac:dyDescent="0.25">
      <c r="A13" s="36" t="s">
        <v>13</v>
      </c>
      <c r="B13" s="36" t="s">
        <v>40</v>
      </c>
      <c r="C13" s="78" t="s">
        <v>21</v>
      </c>
      <c r="D13" s="78"/>
      <c r="E13" s="78"/>
      <c r="F13" s="38" t="s">
        <v>27</v>
      </c>
      <c r="G13" s="39" t="s">
        <v>26</v>
      </c>
      <c r="H13" s="38" t="s">
        <v>27</v>
      </c>
      <c r="I13" s="39" t="s">
        <v>25</v>
      </c>
      <c r="J13" s="38" t="s">
        <v>27</v>
      </c>
      <c r="K13" s="37" t="s">
        <v>19</v>
      </c>
      <c r="L13" s="37" t="s">
        <v>29</v>
      </c>
      <c r="M13" s="78" t="s">
        <v>15</v>
      </c>
      <c r="N13" s="78"/>
      <c r="O13" s="78"/>
      <c r="P13" s="74" t="s">
        <v>16</v>
      </c>
      <c r="Q13" s="74"/>
      <c r="R13" s="74"/>
      <c r="S13" s="74" t="s">
        <v>17</v>
      </c>
      <c r="T13" s="74"/>
      <c r="U13" s="74"/>
      <c r="V13" s="74" t="s">
        <v>18</v>
      </c>
      <c r="W13" s="74"/>
      <c r="X13" s="74"/>
    </row>
    <row r="14" spans="1:24" ht="74.25" customHeight="1" x14ac:dyDescent="0.25">
      <c r="A14" s="3">
        <v>1</v>
      </c>
      <c r="B14" s="46"/>
      <c r="C14" s="79"/>
      <c r="D14" s="79"/>
      <c r="E14" s="79"/>
      <c r="F14" s="40"/>
      <c r="G14" s="42" t="str">
        <f>IF(F14="","",(VLOOKUP(F14,'Matriz de Riscos do IFAM'!$A$4:$B$8,2,0)))</f>
        <v/>
      </c>
      <c r="H14" s="40"/>
      <c r="I14" s="42" t="str">
        <f>IF(H14="","",HLOOKUP(H14,'Matriz de Riscos do IFAM'!$C$2:$G$3,2,0))</f>
        <v/>
      </c>
      <c r="J14" s="42" t="str">
        <f>IF(H14*F14=0,"",H14*F14)</f>
        <v/>
      </c>
      <c r="K14" s="43" t="str">
        <f>IF(J14="","",IF(J14&gt;='Matriz de Riscos do IFAM'!$C$14,'Matriz de Riscos do IFAM'!$E$14,IF(J14&gt;='Matriz de Riscos do IFAM'!$C$15,'Matriz de Riscos do IFAM'!$E$15,IF(J14&gt;='Matriz de Riscos do IFAM'!$C$16,'Matriz de Riscos do IFAM'!$E$16,'Matriz de Riscos do IFAM'!$E$17))))</f>
        <v/>
      </c>
      <c r="L14" s="47"/>
      <c r="M14" s="79"/>
      <c r="N14" s="79"/>
      <c r="O14" s="79"/>
      <c r="P14" s="71"/>
      <c r="Q14" s="72"/>
      <c r="R14" s="73"/>
      <c r="S14" s="71"/>
      <c r="T14" s="72"/>
      <c r="U14" s="73"/>
      <c r="V14" s="71"/>
      <c r="W14" s="72"/>
      <c r="X14" s="73"/>
    </row>
    <row r="15" spans="1:24" ht="74.25" customHeight="1" x14ac:dyDescent="0.25">
      <c r="A15" s="3">
        <v>2</v>
      </c>
      <c r="B15" s="46"/>
      <c r="C15" s="79"/>
      <c r="D15" s="79"/>
      <c r="E15" s="79"/>
      <c r="F15" s="40"/>
      <c r="G15" s="42" t="str">
        <f>IF(F15="","",(VLOOKUP(F15,'Matriz de Riscos do IFAM'!$A$4:$B$8,2,0)))</f>
        <v/>
      </c>
      <c r="H15" s="40"/>
      <c r="I15" s="42" t="str">
        <f>IF(H15="","",HLOOKUP(H15,'Matriz de Riscos do IFAM'!$C$2:$G$3,2,0))</f>
        <v/>
      </c>
      <c r="J15" s="42" t="str">
        <f t="shared" ref="J15:J23" si="0">IF(H15*F15=0,"",H15*F15)</f>
        <v/>
      </c>
      <c r="K15" s="43" t="str">
        <f>IF(J15="","",IF(J15&gt;='Matriz de Riscos do IFAM'!$C$14,'Matriz de Riscos do IFAM'!$E$14,IF(J15&gt;='Matriz de Riscos do IFAM'!$C$15,'Matriz de Riscos do IFAM'!$E$15,IF(J15&gt;='Matriz de Riscos do IFAM'!$C$16,'Matriz de Riscos do IFAM'!$E$16,'Matriz de Riscos do IFAM'!$E$17))))</f>
        <v/>
      </c>
      <c r="L15" s="47"/>
      <c r="M15" s="79"/>
      <c r="N15" s="79"/>
      <c r="O15" s="79"/>
      <c r="P15" s="71"/>
      <c r="Q15" s="72"/>
      <c r="R15" s="73"/>
      <c r="S15" s="71"/>
      <c r="T15" s="72"/>
      <c r="U15" s="73"/>
      <c r="V15" s="71"/>
      <c r="W15" s="72"/>
      <c r="X15" s="73"/>
    </row>
    <row r="16" spans="1:24" ht="74.25" customHeight="1" x14ac:dyDescent="0.25">
      <c r="A16" s="3">
        <v>3</v>
      </c>
      <c r="B16" s="46"/>
      <c r="C16" s="79"/>
      <c r="D16" s="79"/>
      <c r="E16" s="79"/>
      <c r="F16" s="40"/>
      <c r="G16" s="42" t="str">
        <f>IF(F16="","",(VLOOKUP(F16,'Matriz de Riscos do IFAM'!$A$4:$B$8,2,0)))</f>
        <v/>
      </c>
      <c r="H16" s="40"/>
      <c r="I16" s="42" t="str">
        <f>IF(H16="","",HLOOKUP(H16,'Matriz de Riscos do IFAM'!$C$2:$G$3,2,0))</f>
        <v/>
      </c>
      <c r="J16" s="42" t="str">
        <f t="shared" si="0"/>
        <v/>
      </c>
      <c r="K16" s="43" t="str">
        <f>IF(J16="","",IF(J16&gt;='Matriz de Riscos do IFAM'!$C$14,'Matriz de Riscos do IFAM'!$E$14,IF(J16&gt;='Matriz de Riscos do IFAM'!$C$15,'Matriz de Riscos do IFAM'!$E$15,IF(J16&gt;='Matriz de Riscos do IFAM'!$C$16,'Matriz de Riscos do IFAM'!$E$16,'Matriz de Riscos do IFAM'!$E$17))))</f>
        <v/>
      </c>
      <c r="L16" s="47"/>
      <c r="M16" s="79"/>
      <c r="N16" s="79"/>
      <c r="O16" s="79"/>
      <c r="P16" s="71"/>
      <c r="Q16" s="72"/>
      <c r="R16" s="73"/>
      <c r="S16" s="71"/>
      <c r="T16" s="72"/>
      <c r="U16" s="73"/>
      <c r="V16" s="71"/>
      <c r="W16" s="72"/>
      <c r="X16" s="73"/>
    </row>
    <row r="17" spans="1:24" ht="74.25" customHeight="1" x14ac:dyDescent="0.25">
      <c r="A17" s="3">
        <v>4</v>
      </c>
      <c r="B17" s="46"/>
      <c r="C17" s="79"/>
      <c r="D17" s="79"/>
      <c r="E17" s="79"/>
      <c r="F17" s="40"/>
      <c r="G17" s="42" t="str">
        <f>IF(F17="","",(VLOOKUP(F17,'Matriz de Riscos do IFAM'!$A$4:$B$8,2,0)))</f>
        <v/>
      </c>
      <c r="H17" s="40"/>
      <c r="I17" s="42" t="str">
        <f>IF(H17="","",HLOOKUP(H17,'Matriz de Riscos do IFAM'!$C$2:$G$3,2,0))</f>
        <v/>
      </c>
      <c r="J17" s="42" t="str">
        <f t="shared" si="0"/>
        <v/>
      </c>
      <c r="K17" s="43" t="str">
        <f>IF(J17="","",IF(J17&gt;='Matriz de Riscos do IFAM'!$C$14,'Matriz de Riscos do IFAM'!$E$14,IF(J17&gt;='Matriz de Riscos do IFAM'!$C$15,'Matriz de Riscos do IFAM'!$E$15,IF(J17&gt;='Matriz de Riscos do IFAM'!$C$16,'Matriz de Riscos do IFAM'!$E$16,'Matriz de Riscos do IFAM'!$E$17))))</f>
        <v/>
      </c>
      <c r="L17" s="47"/>
      <c r="M17" s="79"/>
      <c r="N17" s="79"/>
      <c r="O17" s="79"/>
      <c r="P17" s="71"/>
      <c r="Q17" s="72"/>
      <c r="R17" s="73"/>
      <c r="S17" s="71"/>
      <c r="T17" s="72"/>
      <c r="U17" s="73"/>
      <c r="V17" s="71"/>
      <c r="W17" s="72"/>
      <c r="X17" s="73"/>
    </row>
    <row r="18" spans="1:24" ht="74.25" customHeight="1" x14ac:dyDescent="0.25">
      <c r="A18" s="3">
        <v>5</v>
      </c>
      <c r="B18" s="46"/>
      <c r="C18" s="79"/>
      <c r="D18" s="79"/>
      <c r="E18" s="79"/>
      <c r="F18" s="40"/>
      <c r="G18" s="42" t="str">
        <f>IF(F18="","",(VLOOKUP(F18,'Matriz de Riscos do IFAM'!$A$4:$B$8,2,0)))</f>
        <v/>
      </c>
      <c r="H18" s="40"/>
      <c r="I18" s="42" t="str">
        <f>IF(H18="","",HLOOKUP(H18,'Matriz de Riscos do IFAM'!$C$2:$G$3,2,0))</f>
        <v/>
      </c>
      <c r="J18" s="42" t="str">
        <f t="shared" si="0"/>
        <v/>
      </c>
      <c r="K18" s="43" t="str">
        <f>IF(J18="","",IF(J18&gt;='Matriz de Riscos do IFAM'!$C$14,'Matriz de Riscos do IFAM'!$E$14,IF(J18&gt;='Matriz de Riscos do IFAM'!$C$15,'Matriz de Riscos do IFAM'!$E$15,IF(J18&gt;='Matriz de Riscos do IFAM'!$C$16,'Matriz de Riscos do IFAM'!$E$16,'Matriz de Riscos do IFAM'!$E$17))))</f>
        <v/>
      </c>
      <c r="L18" s="47"/>
      <c r="M18" s="79"/>
      <c r="N18" s="79"/>
      <c r="O18" s="79"/>
      <c r="P18" s="71"/>
      <c r="Q18" s="72"/>
      <c r="R18" s="73"/>
      <c r="S18" s="71"/>
      <c r="T18" s="72"/>
      <c r="U18" s="73"/>
      <c r="V18" s="71"/>
      <c r="W18" s="72"/>
      <c r="X18" s="73"/>
    </row>
    <row r="19" spans="1:24" ht="74.25" customHeight="1" x14ac:dyDescent="0.25">
      <c r="A19" s="3">
        <v>6</v>
      </c>
      <c r="B19" s="46"/>
      <c r="C19" s="79"/>
      <c r="D19" s="79"/>
      <c r="E19" s="79"/>
      <c r="F19" s="40"/>
      <c r="G19" s="42" t="str">
        <f>IF(F19="","",(VLOOKUP(F19,'Matriz de Riscos do IFAM'!$A$4:$B$8,2,0)))</f>
        <v/>
      </c>
      <c r="H19" s="40"/>
      <c r="I19" s="42" t="str">
        <f>IF(H19="","",HLOOKUP(H19,'Matriz de Riscos do IFAM'!$C$2:$G$3,2,0))</f>
        <v/>
      </c>
      <c r="J19" s="42" t="str">
        <f t="shared" si="0"/>
        <v/>
      </c>
      <c r="K19" s="43" t="str">
        <f>IF(J19="","",IF(J19&gt;='Matriz de Riscos do IFAM'!$C$14,'Matriz de Riscos do IFAM'!$E$14,IF(J19&gt;='Matriz de Riscos do IFAM'!$C$15,'Matriz de Riscos do IFAM'!$E$15,IF(J19&gt;='Matriz de Riscos do IFAM'!$C$16,'Matriz de Riscos do IFAM'!$E$16,'Matriz de Riscos do IFAM'!$E$17))))</f>
        <v/>
      </c>
      <c r="L19" s="47"/>
      <c r="M19" s="79"/>
      <c r="N19" s="79"/>
      <c r="O19" s="79"/>
      <c r="P19" s="71"/>
      <c r="Q19" s="72"/>
      <c r="R19" s="73"/>
      <c r="S19" s="71"/>
      <c r="T19" s="72"/>
      <c r="U19" s="73"/>
      <c r="V19" s="71"/>
      <c r="W19" s="72"/>
      <c r="X19" s="73"/>
    </row>
    <row r="20" spans="1:24" ht="74.25" customHeight="1" x14ac:dyDescent="0.25">
      <c r="A20" s="3">
        <v>7</v>
      </c>
      <c r="B20" s="46"/>
      <c r="C20" s="79"/>
      <c r="D20" s="79"/>
      <c r="E20" s="79"/>
      <c r="F20" s="40"/>
      <c r="G20" s="42" t="str">
        <f>IF(F20="","",(VLOOKUP(F20,'Matriz de Riscos do IFAM'!$A$4:$B$8,2,0)))</f>
        <v/>
      </c>
      <c r="H20" s="40"/>
      <c r="I20" s="42" t="str">
        <f>IF(H20="","",HLOOKUP(H20,'Matriz de Riscos do IFAM'!$C$2:$G$3,2,0))</f>
        <v/>
      </c>
      <c r="J20" s="42" t="str">
        <f t="shared" si="0"/>
        <v/>
      </c>
      <c r="K20" s="43" t="str">
        <f>IF(J20="","",IF(J20&gt;='Matriz de Riscos do IFAM'!$C$14,'Matriz de Riscos do IFAM'!$E$14,IF(J20&gt;='Matriz de Riscos do IFAM'!$C$15,'Matriz de Riscos do IFAM'!$E$15,IF(J20&gt;='Matriz de Riscos do IFAM'!$C$16,'Matriz de Riscos do IFAM'!$E$16,'Matriz de Riscos do IFAM'!$E$17))))</f>
        <v/>
      </c>
      <c r="L20" s="47"/>
      <c r="M20" s="79"/>
      <c r="N20" s="79"/>
      <c r="O20" s="79"/>
      <c r="P20" s="71"/>
      <c r="Q20" s="72"/>
      <c r="R20" s="73"/>
      <c r="S20" s="71"/>
      <c r="T20" s="72"/>
      <c r="U20" s="73"/>
      <c r="V20" s="71"/>
      <c r="W20" s="72"/>
      <c r="X20" s="73"/>
    </row>
    <row r="21" spans="1:24" ht="74.25" customHeight="1" x14ac:dyDescent="0.25">
      <c r="A21" s="3">
        <v>8</v>
      </c>
      <c r="B21" s="46"/>
      <c r="C21" s="79"/>
      <c r="D21" s="79"/>
      <c r="E21" s="79"/>
      <c r="F21" s="40"/>
      <c r="G21" s="42" t="str">
        <f>IF(F21="","",(VLOOKUP(F21,'Matriz de Riscos do IFAM'!$A$4:$B$8,2,0)))</f>
        <v/>
      </c>
      <c r="H21" s="40"/>
      <c r="I21" s="42" t="str">
        <f>IF(H21="","",HLOOKUP(H21,'Matriz de Riscos do IFAM'!$C$2:$G$3,2,0))</f>
        <v/>
      </c>
      <c r="J21" s="42" t="str">
        <f t="shared" si="0"/>
        <v/>
      </c>
      <c r="K21" s="43" t="str">
        <f>IF(J21="","",IF(J21&gt;='Matriz de Riscos do IFAM'!$C$14,'Matriz de Riscos do IFAM'!$E$14,IF(J21&gt;='Matriz de Riscos do IFAM'!$C$15,'Matriz de Riscos do IFAM'!$E$15,IF(J21&gt;='Matriz de Riscos do IFAM'!$C$16,'Matriz de Riscos do IFAM'!$E$16,'Matriz de Riscos do IFAM'!$E$17))))</f>
        <v/>
      </c>
      <c r="L21" s="47"/>
      <c r="M21" s="79"/>
      <c r="N21" s="79"/>
      <c r="O21" s="79"/>
      <c r="P21" s="71"/>
      <c r="Q21" s="72"/>
      <c r="R21" s="73"/>
      <c r="S21" s="71"/>
      <c r="T21" s="72"/>
      <c r="U21" s="73"/>
      <c r="V21" s="71"/>
      <c r="W21" s="72"/>
      <c r="X21" s="73"/>
    </row>
    <row r="22" spans="1:24" ht="74.25" customHeight="1" x14ac:dyDescent="0.25">
      <c r="A22" s="3">
        <v>9</v>
      </c>
      <c r="B22" s="46"/>
      <c r="C22" s="75"/>
      <c r="D22" s="76"/>
      <c r="E22" s="77"/>
      <c r="F22" s="40"/>
      <c r="G22" s="42" t="str">
        <f>IF(F22="","",(VLOOKUP(F22,'Matriz de Riscos do IFAM'!$A$4:$B$8,2,0)))</f>
        <v/>
      </c>
      <c r="H22" s="40"/>
      <c r="I22" s="42" t="str">
        <f>IF(H22="","",HLOOKUP(H22,'Matriz de Riscos do IFAM'!$C$2:$G$3,2,0))</f>
        <v/>
      </c>
      <c r="J22" s="42" t="str">
        <f t="shared" si="0"/>
        <v/>
      </c>
      <c r="K22" s="43" t="str">
        <f>IF(J22="","",IF(J22&gt;='Matriz de Riscos do IFAM'!$C$14,'Matriz de Riscos do IFAM'!$E$14,IF(J22&gt;='Matriz de Riscos do IFAM'!$C$15,'Matriz de Riscos do IFAM'!$E$15,IF(J22&gt;='Matriz de Riscos do IFAM'!$C$16,'Matriz de Riscos do IFAM'!$E$16,'Matriz de Riscos do IFAM'!$E$17))))</f>
        <v/>
      </c>
      <c r="L22" s="47"/>
      <c r="M22" s="79"/>
      <c r="N22" s="79"/>
      <c r="O22" s="79"/>
      <c r="P22" s="71"/>
      <c r="Q22" s="72"/>
      <c r="R22" s="73"/>
      <c r="S22" s="71"/>
      <c r="T22" s="72"/>
      <c r="U22" s="73"/>
      <c r="V22" s="71"/>
      <c r="W22" s="72"/>
      <c r="X22" s="73"/>
    </row>
    <row r="23" spans="1:24" ht="74.25" customHeight="1" x14ac:dyDescent="0.25">
      <c r="A23" s="3">
        <v>10</v>
      </c>
      <c r="B23" s="46"/>
      <c r="C23" s="75"/>
      <c r="D23" s="76"/>
      <c r="E23" s="77"/>
      <c r="F23" s="40"/>
      <c r="G23" s="42" t="str">
        <f>IF(F23="","",(VLOOKUP(F23,'Matriz de Riscos do IFAM'!$A$4:$B$8,2,0)))</f>
        <v/>
      </c>
      <c r="H23" s="40"/>
      <c r="I23" s="42" t="str">
        <f>IF(H23="","",HLOOKUP(H23,'Matriz de Riscos do IFAM'!$C$2:$G$3,2,0))</f>
        <v/>
      </c>
      <c r="J23" s="42" t="str">
        <f t="shared" si="0"/>
        <v/>
      </c>
      <c r="K23" s="43" t="str">
        <f>IF(J23="","",IF(J23&gt;='Matriz de Riscos do IFAM'!$C$14,'Matriz de Riscos do IFAM'!$E$14,IF(J23&gt;='Matriz de Riscos do IFAM'!$C$15,'Matriz de Riscos do IFAM'!$E$15,IF(J23&gt;='Matriz de Riscos do IFAM'!$C$16,'Matriz de Riscos do IFAM'!$E$16,'Matriz de Riscos do IFAM'!$E$17))))</f>
        <v/>
      </c>
      <c r="L23" s="47"/>
      <c r="M23" s="79"/>
      <c r="N23" s="79"/>
      <c r="O23" s="79"/>
      <c r="P23" s="71"/>
      <c r="Q23" s="72"/>
      <c r="R23" s="73"/>
      <c r="S23" s="71"/>
      <c r="T23" s="72"/>
      <c r="U23" s="73"/>
      <c r="V23" s="71"/>
      <c r="W23" s="72"/>
      <c r="X23" s="73"/>
    </row>
  </sheetData>
  <sheetProtection password="EBB8" sheet="1" objects="1" scenarios="1"/>
  <mergeCells count="82">
    <mergeCell ref="A3:B3"/>
    <mergeCell ref="D3:J3"/>
    <mergeCell ref="K3:L3"/>
    <mergeCell ref="M3:N3"/>
    <mergeCell ref="A1:N1"/>
    <mergeCell ref="A2:B2"/>
    <mergeCell ref="D2:J2"/>
    <mergeCell ref="K2:L2"/>
    <mergeCell ref="M2:N2"/>
    <mergeCell ref="A4:F4"/>
    <mergeCell ref="G4:N4"/>
    <mergeCell ref="A5:N6"/>
    <mergeCell ref="A7:B7"/>
    <mergeCell ref="C7:J7"/>
    <mergeCell ref="K7:N7"/>
    <mergeCell ref="A8:B8"/>
    <mergeCell ref="C8:J8"/>
    <mergeCell ref="K8:N8"/>
    <mergeCell ref="A9:B9"/>
    <mergeCell ref="C9:J9"/>
    <mergeCell ref="K9:N9"/>
    <mergeCell ref="A10:B10"/>
    <mergeCell ref="C10:J10"/>
    <mergeCell ref="K10:N10"/>
    <mergeCell ref="A11:B11"/>
    <mergeCell ref="C11:J11"/>
    <mergeCell ref="K11:N11"/>
    <mergeCell ref="C14:E14"/>
    <mergeCell ref="M14:O14"/>
    <mergeCell ref="P14:R14"/>
    <mergeCell ref="S14:U14"/>
    <mergeCell ref="V14:X14"/>
    <mergeCell ref="C13:E13"/>
    <mergeCell ref="M13:O13"/>
    <mergeCell ref="P13:R13"/>
    <mergeCell ref="S13:U13"/>
    <mergeCell ref="V13:X13"/>
    <mergeCell ref="C16:E16"/>
    <mergeCell ref="M16:O16"/>
    <mergeCell ref="P16:R16"/>
    <mergeCell ref="S16:U16"/>
    <mergeCell ref="V16:X16"/>
    <mergeCell ref="C15:E15"/>
    <mergeCell ref="M15:O15"/>
    <mergeCell ref="P15:R15"/>
    <mergeCell ref="S15:U15"/>
    <mergeCell ref="V15:X15"/>
    <mergeCell ref="C18:E18"/>
    <mergeCell ref="M18:O18"/>
    <mergeCell ref="P18:R18"/>
    <mergeCell ref="S18:U18"/>
    <mergeCell ref="V18:X18"/>
    <mergeCell ref="C17:E17"/>
    <mergeCell ref="M17:O17"/>
    <mergeCell ref="P17:R17"/>
    <mergeCell ref="S17:U17"/>
    <mergeCell ref="V17:X17"/>
    <mergeCell ref="C20:E20"/>
    <mergeCell ref="M20:O20"/>
    <mergeCell ref="P20:R20"/>
    <mergeCell ref="S20:U20"/>
    <mergeCell ref="V20:X20"/>
    <mergeCell ref="C19:E19"/>
    <mergeCell ref="M19:O19"/>
    <mergeCell ref="P19:R19"/>
    <mergeCell ref="S19:U19"/>
    <mergeCell ref="V19:X19"/>
    <mergeCell ref="C22:E22"/>
    <mergeCell ref="M22:O22"/>
    <mergeCell ref="P22:R22"/>
    <mergeCell ref="S22:U22"/>
    <mergeCell ref="V22:X22"/>
    <mergeCell ref="C21:E21"/>
    <mergeCell ref="M21:O21"/>
    <mergeCell ref="P21:R21"/>
    <mergeCell ref="S21:U21"/>
    <mergeCell ref="V21:X21"/>
    <mergeCell ref="C23:E23"/>
    <mergeCell ref="M23:O23"/>
    <mergeCell ref="P23:R23"/>
    <mergeCell ref="S23:U23"/>
    <mergeCell ref="V23:X23"/>
  </mergeCells>
  <pageMargins left="0.23622047244094491" right="0.27559055118110237" top="1.3779527559055118" bottom="1.2204724409448819" header="0.31496062992125984" footer="0.31496062992125984"/>
  <pageSetup paperSize="66" pageOrder="overThenDown" orientation="landscape" r:id="rId1"/>
  <headerFooter>
    <oddHeader>&amp;L&amp;G&amp;C&amp;"-,Negrito"INSTITUTO FEDERAL DE EDUCAÇÃO, CIÊNCIA E TECNOLOGIA DO AMAZONAS
PRÓ-REITORIA DE PLANEJAMENTO E ADMINISTRAÇÃO
COORDENAÇÃO DE CONFORMIDADE DE GESTÃO DA REITORIA
PADRÃO DE FORMULÁRIO - MAPA DE RISCOS
Gerenciamento de Riscos&amp;R&amp;G</oddHeader>
    <oddFooter xml:space="preserve">&amp;LDeste Modelo
Elaboração: Geziel Colares – 2230033
Revisão: João Cavalcante – 1062681
Aprovação: Josiane Faraco – 2498074&amp;CDocumentação Base:
Instrução Normativa nº 5/2017-MPDG,
de 25 de maio de 2017, arts. 25-26 e ANEXO IV.
&amp;RFolha: &amp;P de &amp;N
</oddFoot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0D54221-6396-42E8-89F5-E2423E5732F6}">
            <xm:f>'Matriz de Riscos do IFAM'!$E$16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7" operator="equal" id="{1CBFED20-4041-48C2-A9A7-8C98D4EAA95F}">
            <xm:f>'Matriz de Riscos do IFAM'!$E$15</xm:f>
            <x14:dxf>
              <fill>
                <patternFill>
                  <bgColor rgb="FFFFFF99"/>
                </patternFill>
              </fill>
            </x14:dxf>
          </x14:cfRule>
          <x14:cfRule type="cellIs" priority="8" operator="equal" id="{E63035C1-E9CA-4BF9-8191-9C51904337D5}">
            <xm:f>'Matriz de Riscos do IFAM'!$E$14</xm:f>
            <x14:dxf>
              <fill>
                <patternFill>
                  <bgColor theme="7" tint="0.39994506668294322"/>
                </patternFill>
              </fill>
            </x14:dxf>
          </x14:cfRule>
          <xm:sqref>K14:L23</xm:sqref>
        </x14:conditionalFormatting>
        <x14:conditionalFormatting xmlns:xm="http://schemas.microsoft.com/office/excel/2006/main">
          <x14:cfRule type="cellIs" priority="5" operator="equal" id="{D8E438D0-4581-44F9-8F99-B1459F27DCCC}">
            <xm:f>'Matriz de Riscos do IFAM'!$E$17</xm:f>
            <x14:dxf>
              <fill>
                <patternFill>
                  <bgColor theme="3" tint="0.59996337778862885"/>
                </patternFill>
              </fill>
            </x14:dxf>
          </x14:cfRule>
          <xm:sqref>K14:L23</xm:sqref>
        </x14:conditionalFormatting>
        <x14:conditionalFormatting xmlns:xm="http://schemas.microsoft.com/office/excel/2006/main">
          <x14:cfRule type="cellIs" priority="2" operator="equal" id="{BAD91AE9-FFCF-4ED1-B8A8-972BE06F986B}">
            <xm:f>'Matriz de Riscos do IFAM'!$E$16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" operator="equal" id="{2A4767E0-EA30-43B0-B4D3-5A7EE1CFEE25}">
            <xm:f>'Matriz de Riscos do IFAM'!$E$15</xm:f>
            <x14:dxf>
              <fill>
                <patternFill>
                  <bgColor rgb="FFFFFF99"/>
                </patternFill>
              </fill>
            </x14:dxf>
          </x14:cfRule>
          <x14:cfRule type="cellIs" priority="4" operator="equal" id="{CD9ABF52-EA42-4BE7-B2A8-7319CCDB0FEA}">
            <xm:f>'Matriz de Riscos do IFAM'!$E$14</xm:f>
            <x14:dxf>
              <fill>
                <patternFill>
                  <bgColor theme="7" tint="0.39994506668294322"/>
                </patternFill>
              </fill>
            </x14:dxf>
          </x14:cfRule>
          <xm:sqref>K23:L23</xm:sqref>
        </x14:conditionalFormatting>
        <x14:conditionalFormatting xmlns:xm="http://schemas.microsoft.com/office/excel/2006/main">
          <x14:cfRule type="cellIs" priority="1" operator="equal" id="{0F4F149C-12B7-4586-A2B1-B57CBA18AF86}">
            <xm:f>'Matriz de Riscos do IFAM'!$E$17</xm:f>
            <x14:dxf>
              <fill>
                <patternFill>
                  <bgColor theme="3" tint="0.59996337778862885"/>
                </patternFill>
              </fill>
            </x14:dxf>
          </x14:cfRule>
          <xm:sqref>K23:L23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'Matriz de Riscos do IFAM'!$A$4:$A$8</xm:f>
          </x14:formula1>
          <xm:sqref>F14:F23</xm:sqref>
        </x14:dataValidation>
        <x14:dataValidation type="list" allowBlank="1" showInputMessage="1" showErrorMessage="1">
          <x14:formula1>
            <xm:f>'Categoria dos Riscos'!$A$2:$A$6</xm:f>
          </x14:formula1>
          <xm:sqref>B14:B23</xm:sqref>
        </x14:dataValidation>
        <x14:dataValidation type="list" allowBlank="1" showInputMessage="1" showErrorMessage="1">
          <x14:formula1>
            <xm:f>'Tabela-Resposta ao Risco'!$A$3:$A$6</xm:f>
          </x14:formula1>
          <xm:sqref>L14:L23</xm:sqref>
        </x14:dataValidation>
        <x14:dataValidation type="list" allowBlank="1" showInputMessage="1" showErrorMessage="1">
          <x14:formula1>
            <xm:f>'Matriz de Riscos do IFAM'!$C$2:$G$2</xm:f>
          </x14:formula1>
          <xm:sqref>H14:H23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6FF"/>
  </sheetPr>
  <dimension ref="A1:X23"/>
  <sheetViews>
    <sheetView showGridLines="0" zoomScale="85" zoomScaleNormal="85" zoomScalePageLayoutView="70" workbookViewId="0">
      <selection activeCell="S8" sqref="S8"/>
    </sheetView>
  </sheetViews>
  <sheetFormatPr defaultRowHeight="15" x14ac:dyDescent="0.25"/>
  <cols>
    <col min="1" max="1" width="3.28515625" style="1" bestFit="1" customWidth="1"/>
    <col min="2" max="2" width="18.140625" style="1" bestFit="1" customWidth="1"/>
    <col min="3" max="3" width="23" style="1" bestFit="1" customWidth="1"/>
    <col min="4" max="4" width="4.42578125" style="2" customWidth="1"/>
    <col min="5" max="5" width="11.140625" style="2" bestFit="1" customWidth="1"/>
    <col min="6" max="6" width="4.42578125" style="2" bestFit="1" customWidth="1"/>
    <col min="7" max="7" width="18.42578125" style="2" bestFit="1" customWidth="1"/>
    <col min="8" max="8" width="4.42578125" style="2" bestFit="1" customWidth="1"/>
    <col min="9" max="9" width="15.42578125" style="1" bestFit="1" customWidth="1"/>
    <col min="10" max="10" width="4.28515625" style="1" customWidth="1"/>
    <col min="11" max="11" width="19.7109375" style="1" customWidth="1"/>
    <col min="12" max="12" width="17.5703125" style="1" customWidth="1"/>
    <col min="13" max="13" width="26.5703125" style="1" customWidth="1"/>
    <col min="14" max="15" width="9.28515625" style="1" customWidth="1"/>
    <col min="16" max="18" width="9.140625" style="1"/>
    <col min="19" max="19" width="26.140625" style="1" customWidth="1"/>
    <col min="20" max="21" width="9.28515625" style="1" customWidth="1"/>
    <col min="22" max="16384" width="9.140625" style="1"/>
  </cols>
  <sheetData>
    <row r="1" spans="1:24" s="33" customFormat="1" ht="18.75" x14ac:dyDescent="0.25">
      <c r="A1" s="80" t="s">
        <v>107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24" ht="15" customHeight="1" x14ac:dyDescent="0.25">
      <c r="A2" s="85" t="s">
        <v>91</v>
      </c>
      <c r="B2" s="85"/>
      <c r="C2" s="44" t="s">
        <v>92</v>
      </c>
      <c r="D2" s="81" t="s">
        <v>99</v>
      </c>
      <c r="E2" s="82"/>
      <c r="F2" s="82"/>
      <c r="G2" s="82"/>
      <c r="H2" s="82"/>
      <c r="I2" s="82"/>
      <c r="J2" s="83"/>
      <c r="K2" s="81" t="s">
        <v>93</v>
      </c>
      <c r="L2" s="83"/>
      <c r="M2" s="89" t="s">
        <v>96</v>
      </c>
      <c r="N2" s="89"/>
    </row>
    <row r="3" spans="1:24" ht="15" customHeight="1" x14ac:dyDescent="0.25">
      <c r="A3" s="88"/>
      <c r="B3" s="88"/>
      <c r="C3" s="44" t="s">
        <v>98</v>
      </c>
      <c r="D3" s="95" t="str">
        <f>'MR1-Planejamento da Contratação'!D3:J3</f>
        <v>&lt;&lt; MR_xxx_aaaa_nomeDoSetor.UnidadeSuperior &gt;&gt;</v>
      </c>
      <c r="E3" s="95"/>
      <c r="F3" s="95"/>
      <c r="G3" s="95"/>
      <c r="H3" s="95"/>
      <c r="I3" s="95"/>
      <c r="J3" s="95"/>
      <c r="K3" s="85" t="str">
        <f>'MR2-Seleção do Fornecedor'!K3:L3</f>
        <v>0.5 - mar/2018</v>
      </c>
      <c r="L3" s="85"/>
      <c r="M3" s="84" t="s">
        <v>97</v>
      </c>
      <c r="N3" s="84"/>
    </row>
    <row r="4" spans="1:24" ht="15" customHeight="1" x14ac:dyDescent="0.25">
      <c r="A4" s="87" t="s">
        <v>94</v>
      </c>
      <c r="B4" s="87"/>
      <c r="C4" s="87"/>
      <c r="D4" s="87"/>
      <c r="E4" s="87"/>
      <c r="F4" s="87"/>
      <c r="G4" s="95" t="str">
        <f>'MR1-Planejamento da Contratação'!G4:N4</f>
        <v>&lt;&lt; DFD_xxx_aaaa_nomeDoSetor.UnidadeSuperior &gt;&gt;</v>
      </c>
      <c r="H4" s="95"/>
      <c r="I4" s="95"/>
      <c r="J4" s="95"/>
      <c r="K4" s="95"/>
      <c r="L4" s="95"/>
      <c r="M4" s="95"/>
      <c r="N4" s="95"/>
    </row>
    <row r="5" spans="1:24" x14ac:dyDescent="0.25">
      <c r="A5" s="86" t="s">
        <v>100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24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24" ht="21.75" customHeight="1" x14ac:dyDescent="0.25">
      <c r="A7" s="90" t="s">
        <v>101</v>
      </c>
      <c r="B7" s="91"/>
      <c r="C7" s="92" t="s">
        <v>102</v>
      </c>
      <c r="D7" s="93"/>
      <c r="E7" s="93"/>
      <c r="F7" s="93"/>
      <c r="G7" s="93"/>
      <c r="H7" s="93"/>
      <c r="I7" s="93"/>
      <c r="J7" s="94"/>
      <c r="K7" s="92" t="s">
        <v>103</v>
      </c>
      <c r="L7" s="93"/>
      <c r="M7" s="93"/>
      <c r="N7" s="94"/>
    </row>
    <row r="8" spans="1:24" ht="30" customHeight="1" x14ac:dyDescent="0.25">
      <c r="A8" s="71"/>
      <c r="B8" s="73"/>
      <c r="C8" s="75"/>
      <c r="D8" s="76"/>
      <c r="E8" s="76"/>
      <c r="F8" s="76"/>
      <c r="G8" s="76"/>
      <c r="H8" s="76"/>
      <c r="I8" s="76"/>
      <c r="J8" s="77"/>
      <c r="K8" s="75"/>
      <c r="L8" s="76"/>
      <c r="M8" s="76"/>
      <c r="N8" s="77"/>
    </row>
    <row r="9" spans="1:24" ht="30" customHeight="1" x14ac:dyDescent="0.25">
      <c r="A9" s="71"/>
      <c r="B9" s="73"/>
      <c r="C9" s="75"/>
      <c r="D9" s="76"/>
      <c r="E9" s="76"/>
      <c r="F9" s="76"/>
      <c r="G9" s="76"/>
      <c r="H9" s="76"/>
      <c r="I9" s="76"/>
      <c r="J9" s="77"/>
      <c r="K9" s="75"/>
      <c r="L9" s="76"/>
      <c r="M9" s="76"/>
      <c r="N9" s="77"/>
    </row>
    <row r="10" spans="1:24" ht="30" customHeight="1" x14ac:dyDescent="0.25">
      <c r="A10" s="71"/>
      <c r="B10" s="73"/>
      <c r="C10" s="75"/>
      <c r="D10" s="76"/>
      <c r="E10" s="76"/>
      <c r="F10" s="76"/>
      <c r="G10" s="76"/>
      <c r="H10" s="76"/>
      <c r="I10" s="76"/>
      <c r="J10" s="77"/>
      <c r="K10" s="75"/>
      <c r="L10" s="76"/>
      <c r="M10" s="76"/>
      <c r="N10" s="77"/>
    </row>
    <row r="11" spans="1:24" ht="30" customHeight="1" x14ac:dyDescent="0.25">
      <c r="A11" s="71"/>
      <c r="B11" s="73"/>
      <c r="C11" s="75"/>
      <c r="D11" s="76"/>
      <c r="E11" s="76"/>
      <c r="F11" s="76"/>
      <c r="G11" s="76"/>
      <c r="H11" s="76"/>
      <c r="I11" s="76"/>
      <c r="J11" s="77"/>
      <c r="K11" s="75"/>
      <c r="L11" s="76"/>
      <c r="M11" s="76"/>
      <c r="N11" s="77"/>
    </row>
    <row r="12" spans="1:24" ht="9" customHeight="1" x14ac:dyDescent="0.25">
      <c r="A12" s="33"/>
      <c r="B12" s="33"/>
      <c r="C12" s="33"/>
      <c r="D12" s="35"/>
      <c r="E12" s="35"/>
      <c r="F12" s="35"/>
      <c r="G12" s="35"/>
      <c r="H12" s="35"/>
      <c r="I12" s="33"/>
      <c r="J12" s="33"/>
      <c r="K12" s="33"/>
      <c r="L12" s="33"/>
      <c r="M12" s="33"/>
      <c r="N12" s="33"/>
    </row>
    <row r="13" spans="1:24" ht="33.75" customHeight="1" x14ac:dyDescent="0.25">
      <c r="A13" s="36" t="s">
        <v>13</v>
      </c>
      <c r="B13" s="36" t="s">
        <v>40</v>
      </c>
      <c r="C13" s="78" t="s">
        <v>21</v>
      </c>
      <c r="D13" s="78"/>
      <c r="E13" s="78"/>
      <c r="F13" s="38" t="s">
        <v>27</v>
      </c>
      <c r="G13" s="39" t="s">
        <v>26</v>
      </c>
      <c r="H13" s="38" t="s">
        <v>27</v>
      </c>
      <c r="I13" s="39" t="s">
        <v>25</v>
      </c>
      <c r="J13" s="38" t="s">
        <v>27</v>
      </c>
      <c r="K13" s="37" t="s">
        <v>19</v>
      </c>
      <c r="L13" s="37" t="s">
        <v>29</v>
      </c>
      <c r="M13" s="78" t="s">
        <v>15</v>
      </c>
      <c r="N13" s="78"/>
      <c r="O13" s="78"/>
      <c r="P13" s="74" t="s">
        <v>16</v>
      </c>
      <c r="Q13" s="74"/>
      <c r="R13" s="74"/>
      <c r="S13" s="74" t="s">
        <v>17</v>
      </c>
      <c r="T13" s="74"/>
      <c r="U13" s="74"/>
      <c r="V13" s="74" t="s">
        <v>18</v>
      </c>
      <c r="W13" s="74"/>
      <c r="X13" s="74"/>
    </row>
    <row r="14" spans="1:24" ht="74.25" customHeight="1" x14ac:dyDescent="0.25">
      <c r="A14" s="3">
        <v>1</v>
      </c>
      <c r="B14" s="46"/>
      <c r="C14" s="79"/>
      <c r="D14" s="79"/>
      <c r="E14" s="79"/>
      <c r="F14" s="40"/>
      <c r="G14" s="42" t="str">
        <f>IF(F14="","",(VLOOKUP(F14,'Matriz de Riscos do IFAM'!$A$4:$B$8,2,0)))</f>
        <v/>
      </c>
      <c r="H14" s="40"/>
      <c r="I14" s="42" t="str">
        <f>IF(H14="","",HLOOKUP(H14,'Matriz de Riscos do IFAM'!$C$2:$G$3,2,0))</f>
        <v/>
      </c>
      <c r="J14" s="42" t="str">
        <f>IF(H14*F14=0,"",H14*F14)</f>
        <v/>
      </c>
      <c r="K14" s="43" t="str">
        <f>IF(J14="","",IF(J14&gt;='Matriz de Riscos do IFAM'!$C$14,'Matriz de Riscos do IFAM'!$E$14,IF(J14&gt;='Matriz de Riscos do IFAM'!$C$15,'Matriz de Riscos do IFAM'!$E$15,IF(J14&gt;='Matriz de Riscos do IFAM'!$C$16,'Matriz de Riscos do IFAM'!$E$16,'Matriz de Riscos do IFAM'!$E$17))))</f>
        <v/>
      </c>
      <c r="L14" s="47"/>
      <c r="M14" s="79"/>
      <c r="N14" s="79"/>
      <c r="O14" s="79"/>
      <c r="P14" s="71"/>
      <c r="Q14" s="72"/>
      <c r="R14" s="73"/>
      <c r="S14" s="71"/>
      <c r="T14" s="72"/>
      <c r="U14" s="73"/>
      <c r="V14" s="71"/>
      <c r="W14" s="72"/>
      <c r="X14" s="73"/>
    </row>
    <row r="15" spans="1:24" ht="74.25" customHeight="1" x14ac:dyDescent="0.25">
      <c r="A15" s="3">
        <v>2</v>
      </c>
      <c r="B15" s="46"/>
      <c r="C15" s="79"/>
      <c r="D15" s="79"/>
      <c r="E15" s="79"/>
      <c r="F15" s="40"/>
      <c r="G15" s="42" t="str">
        <f>IF(F15="","",(VLOOKUP(F15,'Matriz de Riscos do IFAM'!$A$4:$B$8,2,0)))</f>
        <v/>
      </c>
      <c r="H15" s="40"/>
      <c r="I15" s="42" t="str">
        <f>IF(H15="","",HLOOKUP(H15,'Matriz de Riscos do IFAM'!$C$2:$G$3,2,0))</f>
        <v/>
      </c>
      <c r="J15" s="42" t="str">
        <f t="shared" ref="J15:J23" si="0">IF(H15*F15=0,"",H15*F15)</f>
        <v/>
      </c>
      <c r="K15" s="43" t="str">
        <f>IF(J15="","",IF(J15&gt;='Matriz de Riscos do IFAM'!$C$14,'Matriz de Riscos do IFAM'!$E$14,IF(J15&gt;='Matriz de Riscos do IFAM'!$C$15,'Matriz de Riscos do IFAM'!$E$15,IF(J15&gt;='Matriz de Riscos do IFAM'!$C$16,'Matriz de Riscos do IFAM'!$E$16,'Matriz de Riscos do IFAM'!$E$17))))</f>
        <v/>
      </c>
      <c r="L15" s="47"/>
      <c r="M15" s="79"/>
      <c r="N15" s="79"/>
      <c r="O15" s="79"/>
      <c r="P15" s="71"/>
      <c r="Q15" s="72"/>
      <c r="R15" s="73"/>
      <c r="S15" s="71"/>
      <c r="T15" s="72"/>
      <c r="U15" s="73"/>
      <c r="V15" s="71"/>
      <c r="W15" s="72"/>
      <c r="X15" s="73"/>
    </row>
    <row r="16" spans="1:24" ht="74.25" customHeight="1" x14ac:dyDescent="0.25">
      <c r="A16" s="3">
        <v>3</v>
      </c>
      <c r="B16" s="46"/>
      <c r="C16" s="79"/>
      <c r="D16" s="79"/>
      <c r="E16" s="79"/>
      <c r="F16" s="40"/>
      <c r="G16" s="42" t="str">
        <f>IF(F16="","",(VLOOKUP(F16,'Matriz de Riscos do IFAM'!$A$4:$B$8,2,0)))</f>
        <v/>
      </c>
      <c r="H16" s="40"/>
      <c r="I16" s="42" t="str">
        <f>IF(H16="","",HLOOKUP(H16,'Matriz de Riscos do IFAM'!$C$2:$G$3,2,0))</f>
        <v/>
      </c>
      <c r="J16" s="42" t="str">
        <f t="shared" si="0"/>
        <v/>
      </c>
      <c r="K16" s="43" t="str">
        <f>IF(J16="","",IF(J16&gt;='Matriz de Riscos do IFAM'!$C$14,'Matriz de Riscos do IFAM'!$E$14,IF(J16&gt;='Matriz de Riscos do IFAM'!$C$15,'Matriz de Riscos do IFAM'!$E$15,IF(J16&gt;='Matriz de Riscos do IFAM'!$C$16,'Matriz de Riscos do IFAM'!$E$16,'Matriz de Riscos do IFAM'!$E$17))))</f>
        <v/>
      </c>
      <c r="L16" s="47"/>
      <c r="M16" s="79"/>
      <c r="N16" s="79"/>
      <c r="O16" s="79"/>
      <c r="P16" s="71"/>
      <c r="Q16" s="72"/>
      <c r="R16" s="73"/>
      <c r="S16" s="71"/>
      <c r="T16" s="72"/>
      <c r="U16" s="73"/>
      <c r="V16" s="71"/>
      <c r="W16" s="72"/>
      <c r="X16" s="73"/>
    </row>
    <row r="17" spans="1:24" ht="74.25" customHeight="1" x14ac:dyDescent="0.25">
      <c r="A17" s="3">
        <v>4</v>
      </c>
      <c r="B17" s="46"/>
      <c r="C17" s="79"/>
      <c r="D17" s="79"/>
      <c r="E17" s="79"/>
      <c r="F17" s="40"/>
      <c r="G17" s="42" t="str">
        <f>IF(F17="","",(VLOOKUP(F17,'Matriz de Riscos do IFAM'!$A$4:$B$8,2,0)))</f>
        <v/>
      </c>
      <c r="H17" s="40"/>
      <c r="I17" s="42" t="str">
        <f>IF(H17="","",HLOOKUP(H17,'Matriz de Riscos do IFAM'!$C$2:$G$3,2,0))</f>
        <v/>
      </c>
      <c r="J17" s="42" t="str">
        <f t="shared" si="0"/>
        <v/>
      </c>
      <c r="K17" s="43" t="str">
        <f>IF(J17="","",IF(J17&gt;='Matriz de Riscos do IFAM'!$C$14,'Matriz de Riscos do IFAM'!$E$14,IF(J17&gt;='Matriz de Riscos do IFAM'!$C$15,'Matriz de Riscos do IFAM'!$E$15,IF(J17&gt;='Matriz de Riscos do IFAM'!$C$16,'Matriz de Riscos do IFAM'!$E$16,'Matriz de Riscos do IFAM'!$E$17))))</f>
        <v/>
      </c>
      <c r="L17" s="47"/>
      <c r="M17" s="79"/>
      <c r="N17" s="79"/>
      <c r="O17" s="79"/>
      <c r="P17" s="71"/>
      <c r="Q17" s="72"/>
      <c r="R17" s="73"/>
      <c r="S17" s="71"/>
      <c r="T17" s="72"/>
      <c r="U17" s="73"/>
      <c r="V17" s="71"/>
      <c r="W17" s="72"/>
      <c r="X17" s="73"/>
    </row>
    <row r="18" spans="1:24" ht="74.25" customHeight="1" x14ac:dyDescent="0.25">
      <c r="A18" s="3">
        <v>5</v>
      </c>
      <c r="B18" s="46"/>
      <c r="C18" s="79"/>
      <c r="D18" s="79"/>
      <c r="E18" s="79"/>
      <c r="F18" s="40"/>
      <c r="G18" s="42" t="str">
        <f>IF(F18="","",(VLOOKUP(F18,'Matriz de Riscos do IFAM'!$A$4:$B$8,2,0)))</f>
        <v/>
      </c>
      <c r="H18" s="40"/>
      <c r="I18" s="42" t="str">
        <f>IF(H18="","",HLOOKUP(H18,'Matriz de Riscos do IFAM'!$C$2:$G$3,2,0))</f>
        <v/>
      </c>
      <c r="J18" s="42" t="str">
        <f t="shared" si="0"/>
        <v/>
      </c>
      <c r="K18" s="43" t="str">
        <f>IF(J18="","",IF(J18&gt;='Matriz de Riscos do IFAM'!$C$14,'Matriz de Riscos do IFAM'!$E$14,IF(J18&gt;='Matriz de Riscos do IFAM'!$C$15,'Matriz de Riscos do IFAM'!$E$15,IF(J18&gt;='Matriz de Riscos do IFAM'!$C$16,'Matriz de Riscos do IFAM'!$E$16,'Matriz de Riscos do IFAM'!$E$17))))</f>
        <v/>
      </c>
      <c r="L18" s="47"/>
      <c r="M18" s="79"/>
      <c r="N18" s="79"/>
      <c r="O18" s="79"/>
      <c r="P18" s="71"/>
      <c r="Q18" s="72"/>
      <c r="R18" s="73"/>
      <c r="S18" s="71"/>
      <c r="T18" s="72"/>
      <c r="U18" s="73"/>
      <c r="V18" s="71"/>
      <c r="W18" s="72"/>
      <c r="X18" s="73"/>
    </row>
    <row r="19" spans="1:24" ht="74.25" customHeight="1" x14ac:dyDescent="0.25">
      <c r="A19" s="3">
        <v>6</v>
      </c>
      <c r="B19" s="46"/>
      <c r="C19" s="79"/>
      <c r="D19" s="79"/>
      <c r="E19" s="79"/>
      <c r="F19" s="40"/>
      <c r="G19" s="42" t="str">
        <f>IF(F19="","",(VLOOKUP(F19,'Matriz de Riscos do IFAM'!$A$4:$B$8,2,0)))</f>
        <v/>
      </c>
      <c r="H19" s="40"/>
      <c r="I19" s="42" t="str">
        <f>IF(H19="","",HLOOKUP(H19,'Matriz de Riscos do IFAM'!$C$2:$G$3,2,0))</f>
        <v/>
      </c>
      <c r="J19" s="42" t="str">
        <f t="shared" si="0"/>
        <v/>
      </c>
      <c r="K19" s="43" t="str">
        <f>IF(J19="","",IF(J19&gt;='Matriz de Riscos do IFAM'!$C$14,'Matriz de Riscos do IFAM'!$E$14,IF(J19&gt;='Matriz de Riscos do IFAM'!$C$15,'Matriz de Riscos do IFAM'!$E$15,IF(J19&gt;='Matriz de Riscos do IFAM'!$C$16,'Matriz de Riscos do IFAM'!$E$16,'Matriz de Riscos do IFAM'!$E$17))))</f>
        <v/>
      </c>
      <c r="L19" s="47"/>
      <c r="M19" s="79"/>
      <c r="N19" s="79"/>
      <c r="O19" s="79"/>
      <c r="P19" s="71"/>
      <c r="Q19" s="72"/>
      <c r="R19" s="73"/>
      <c r="S19" s="71"/>
      <c r="T19" s="72"/>
      <c r="U19" s="73"/>
      <c r="V19" s="71"/>
      <c r="W19" s="72"/>
      <c r="X19" s="73"/>
    </row>
    <row r="20" spans="1:24" ht="74.25" customHeight="1" x14ac:dyDescent="0.25">
      <c r="A20" s="3">
        <v>7</v>
      </c>
      <c r="B20" s="46"/>
      <c r="C20" s="79"/>
      <c r="D20" s="79"/>
      <c r="E20" s="79"/>
      <c r="F20" s="40"/>
      <c r="G20" s="42" t="str">
        <f>IF(F20="","",(VLOOKUP(F20,'Matriz de Riscos do IFAM'!$A$4:$B$8,2,0)))</f>
        <v/>
      </c>
      <c r="H20" s="40"/>
      <c r="I20" s="42" t="str">
        <f>IF(H20="","",HLOOKUP(H20,'Matriz de Riscos do IFAM'!$C$2:$G$3,2,0))</f>
        <v/>
      </c>
      <c r="J20" s="42" t="str">
        <f t="shared" si="0"/>
        <v/>
      </c>
      <c r="K20" s="43" t="str">
        <f>IF(J20="","",IF(J20&gt;='Matriz de Riscos do IFAM'!$C$14,'Matriz de Riscos do IFAM'!$E$14,IF(J20&gt;='Matriz de Riscos do IFAM'!$C$15,'Matriz de Riscos do IFAM'!$E$15,IF(J20&gt;='Matriz de Riscos do IFAM'!$C$16,'Matriz de Riscos do IFAM'!$E$16,'Matriz de Riscos do IFAM'!$E$17))))</f>
        <v/>
      </c>
      <c r="L20" s="47"/>
      <c r="M20" s="79"/>
      <c r="N20" s="79"/>
      <c r="O20" s="79"/>
      <c r="P20" s="71"/>
      <c r="Q20" s="72"/>
      <c r="R20" s="73"/>
      <c r="S20" s="71"/>
      <c r="T20" s="72"/>
      <c r="U20" s="73"/>
      <c r="V20" s="71"/>
      <c r="W20" s="72"/>
      <c r="X20" s="73"/>
    </row>
    <row r="21" spans="1:24" ht="74.25" customHeight="1" x14ac:dyDescent="0.25">
      <c r="A21" s="3">
        <v>8</v>
      </c>
      <c r="B21" s="46"/>
      <c r="C21" s="79"/>
      <c r="D21" s="79"/>
      <c r="E21" s="79"/>
      <c r="F21" s="40"/>
      <c r="G21" s="42" t="str">
        <f>IF(F21="","",(VLOOKUP(F21,'Matriz de Riscos do IFAM'!$A$4:$B$8,2,0)))</f>
        <v/>
      </c>
      <c r="H21" s="40"/>
      <c r="I21" s="42" t="str">
        <f>IF(H21="","",HLOOKUP(H21,'Matriz de Riscos do IFAM'!$C$2:$G$3,2,0))</f>
        <v/>
      </c>
      <c r="J21" s="42" t="str">
        <f t="shared" si="0"/>
        <v/>
      </c>
      <c r="K21" s="43" t="str">
        <f>IF(J21="","",IF(J21&gt;='Matriz de Riscos do IFAM'!$C$14,'Matriz de Riscos do IFAM'!$E$14,IF(J21&gt;='Matriz de Riscos do IFAM'!$C$15,'Matriz de Riscos do IFAM'!$E$15,IF(J21&gt;='Matriz de Riscos do IFAM'!$C$16,'Matriz de Riscos do IFAM'!$E$16,'Matriz de Riscos do IFAM'!$E$17))))</f>
        <v/>
      </c>
      <c r="L21" s="47"/>
      <c r="M21" s="79"/>
      <c r="N21" s="79"/>
      <c r="O21" s="79"/>
      <c r="P21" s="71"/>
      <c r="Q21" s="72"/>
      <c r="R21" s="73"/>
      <c r="S21" s="71"/>
      <c r="T21" s="72"/>
      <c r="U21" s="73"/>
      <c r="V21" s="71"/>
      <c r="W21" s="72"/>
      <c r="X21" s="73"/>
    </row>
    <row r="22" spans="1:24" ht="74.25" customHeight="1" x14ac:dyDescent="0.25">
      <c r="A22" s="3">
        <v>9</v>
      </c>
      <c r="B22" s="46"/>
      <c r="C22" s="75"/>
      <c r="D22" s="76"/>
      <c r="E22" s="77"/>
      <c r="F22" s="40"/>
      <c r="G22" s="42" t="str">
        <f>IF(F22="","",(VLOOKUP(F22,'Matriz de Riscos do IFAM'!$A$4:$B$8,2,0)))</f>
        <v/>
      </c>
      <c r="H22" s="40"/>
      <c r="I22" s="42" t="str">
        <f>IF(H22="","",HLOOKUP(H22,'Matriz de Riscos do IFAM'!$C$2:$G$3,2,0))</f>
        <v/>
      </c>
      <c r="J22" s="42" t="str">
        <f t="shared" si="0"/>
        <v/>
      </c>
      <c r="K22" s="43" t="str">
        <f>IF(J22="","",IF(J22&gt;='Matriz de Riscos do IFAM'!$C$14,'Matriz de Riscos do IFAM'!$E$14,IF(J22&gt;='Matriz de Riscos do IFAM'!$C$15,'Matriz de Riscos do IFAM'!$E$15,IF(J22&gt;='Matriz de Riscos do IFAM'!$C$16,'Matriz de Riscos do IFAM'!$E$16,'Matriz de Riscos do IFAM'!$E$17))))</f>
        <v/>
      </c>
      <c r="L22" s="47"/>
      <c r="M22" s="79"/>
      <c r="N22" s="79"/>
      <c r="O22" s="79"/>
      <c r="P22" s="71"/>
      <c r="Q22" s="72"/>
      <c r="R22" s="73"/>
      <c r="S22" s="71"/>
      <c r="T22" s="72"/>
      <c r="U22" s="73"/>
      <c r="V22" s="71"/>
      <c r="W22" s="72"/>
      <c r="X22" s="73"/>
    </row>
    <row r="23" spans="1:24" ht="74.25" customHeight="1" x14ac:dyDescent="0.25">
      <c r="A23" s="3">
        <v>10</v>
      </c>
      <c r="B23" s="46"/>
      <c r="C23" s="75"/>
      <c r="D23" s="76"/>
      <c r="E23" s="77"/>
      <c r="F23" s="40"/>
      <c r="G23" s="42" t="str">
        <f>IF(F23="","",(VLOOKUP(F23,'Matriz de Riscos do IFAM'!$A$4:$B$8,2,0)))</f>
        <v/>
      </c>
      <c r="H23" s="40"/>
      <c r="I23" s="42" t="str">
        <f>IF(H23="","",HLOOKUP(H23,'Matriz de Riscos do IFAM'!$C$2:$G$3,2,0))</f>
        <v/>
      </c>
      <c r="J23" s="42" t="str">
        <f t="shared" si="0"/>
        <v/>
      </c>
      <c r="K23" s="43" t="str">
        <f>IF(J23="","",IF(J23&gt;='Matriz de Riscos do IFAM'!$C$14,'Matriz de Riscos do IFAM'!$E$14,IF(J23&gt;='Matriz de Riscos do IFAM'!$C$15,'Matriz de Riscos do IFAM'!$E$15,IF(J23&gt;='Matriz de Riscos do IFAM'!$C$16,'Matriz de Riscos do IFAM'!$E$16,'Matriz de Riscos do IFAM'!$E$17))))</f>
        <v/>
      </c>
      <c r="L23" s="47"/>
      <c r="M23" s="79"/>
      <c r="N23" s="79"/>
      <c r="O23" s="79"/>
      <c r="P23" s="71"/>
      <c r="Q23" s="72"/>
      <c r="R23" s="73"/>
      <c r="S23" s="71"/>
      <c r="T23" s="72"/>
      <c r="U23" s="73"/>
      <c r="V23" s="71"/>
      <c r="W23" s="72"/>
      <c r="X23" s="73"/>
    </row>
  </sheetData>
  <sheetProtection password="EBB8" sheet="1" objects="1" scenarios="1"/>
  <mergeCells count="82">
    <mergeCell ref="A3:B3"/>
    <mergeCell ref="D3:J3"/>
    <mergeCell ref="K3:L3"/>
    <mergeCell ref="M3:N3"/>
    <mergeCell ref="A1:N1"/>
    <mergeCell ref="A2:B2"/>
    <mergeCell ref="D2:J2"/>
    <mergeCell ref="K2:L2"/>
    <mergeCell ref="M2:N2"/>
    <mergeCell ref="A4:F4"/>
    <mergeCell ref="G4:N4"/>
    <mergeCell ref="A5:N6"/>
    <mergeCell ref="A7:B7"/>
    <mergeCell ref="C7:J7"/>
    <mergeCell ref="K7:N7"/>
    <mergeCell ref="A8:B8"/>
    <mergeCell ref="C8:J8"/>
    <mergeCell ref="K8:N8"/>
    <mergeCell ref="A9:B9"/>
    <mergeCell ref="C9:J9"/>
    <mergeCell ref="K9:N9"/>
    <mergeCell ref="A10:B10"/>
    <mergeCell ref="C10:J10"/>
    <mergeCell ref="K10:N10"/>
    <mergeCell ref="A11:B11"/>
    <mergeCell ref="C11:J11"/>
    <mergeCell ref="K11:N11"/>
    <mergeCell ref="C14:E14"/>
    <mergeCell ref="M14:O14"/>
    <mergeCell ref="P14:R14"/>
    <mergeCell ref="S14:U14"/>
    <mergeCell ref="V14:X14"/>
    <mergeCell ref="C13:E13"/>
    <mergeCell ref="M13:O13"/>
    <mergeCell ref="P13:R13"/>
    <mergeCell ref="S13:U13"/>
    <mergeCell ref="V13:X13"/>
    <mergeCell ref="C16:E16"/>
    <mergeCell ref="M16:O16"/>
    <mergeCell ref="P16:R16"/>
    <mergeCell ref="S16:U16"/>
    <mergeCell ref="V16:X16"/>
    <mergeCell ref="C15:E15"/>
    <mergeCell ref="M15:O15"/>
    <mergeCell ref="P15:R15"/>
    <mergeCell ref="S15:U15"/>
    <mergeCell ref="V15:X15"/>
    <mergeCell ref="C18:E18"/>
    <mergeCell ref="M18:O18"/>
    <mergeCell ref="P18:R18"/>
    <mergeCell ref="S18:U18"/>
    <mergeCell ref="V18:X18"/>
    <mergeCell ref="C17:E17"/>
    <mergeCell ref="M17:O17"/>
    <mergeCell ref="P17:R17"/>
    <mergeCell ref="S17:U17"/>
    <mergeCell ref="V17:X17"/>
    <mergeCell ref="C20:E20"/>
    <mergeCell ref="M20:O20"/>
    <mergeCell ref="P20:R20"/>
    <mergeCell ref="S20:U20"/>
    <mergeCell ref="V20:X20"/>
    <mergeCell ref="C19:E19"/>
    <mergeCell ref="M19:O19"/>
    <mergeCell ref="P19:R19"/>
    <mergeCell ref="S19:U19"/>
    <mergeCell ref="V19:X19"/>
    <mergeCell ref="C22:E22"/>
    <mergeCell ref="M22:O22"/>
    <mergeCell ref="P22:R22"/>
    <mergeCell ref="S22:U22"/>
    <mergeCell ref="V22:X22"/>
    <mergeCell ref="C21:E21"/>
    <mergeCell ref="M21:O21"/>
    <mergeCell ref="P21:R21"/>
    <mergeCell ref="S21:U21"/>
    <mergeCell ref="V21:X21"/>
    <mergeCell ref="C23:E23"/>
    <mergeCell ref="M23:O23"/>
    <mergeCell ref="P23:R23"/>
    <mergeCell ref="S23:U23"/>
    <mergeCell ref="V23:X23"/>
  </mergeCells>
  <pageMargins left="0.23622047244094491" right="0.27559055118110237" top="1.3779527559055118" bottom="1.2204724409448819" header="0.31496062992125984" footer="0.31496062992125984"/>
  <pageSetup paperSize="66" pageOrder="overThenDown" orientation="landscape" r:id="rId1"/>
  <headerFooter>
    <oddHeader>&amp;L&amp;G&amp;C&amp;"-,Negrito"INSTITUTO FEDERAL DE EDUCAÇÃO, CIÊNCIA E TECNOLOGIA DO AMAZONAS
PRÓ-REITORIA DE PLANEJAMENTO E ADMINISTRAÇÃO
COORDENAÇÃO DE CONFORMIDADE DE GESTÃO DA REITORIA
PADRÃO DE FORMULÁRIO - MAPA DE RISCOS
Gerenciamento de Riscos&amp;R&amp;G</oddHeader>
    <oddFooter xml:space="preserve">&amp;LDeste Modelo
Elaboração: Geziel Colares – 2230033
Revisão: João Cavalcante – 1062681
Aprovação: Josiane Faraco – 2498074&amp;CDocumentação Base:
Instrução Normativa nº 5/2017-MPDG,
de 25 de maio de 2017, arts. 25-26 e ANEXO IV.
&amp;RFolha: &amp;P de &amp;N
</oddFoot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5524EDD-38B1-45EB-833D-832A74835C27}">
            <xm:f>'Matriz de Riscos do IFAM'!$E$16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7" operator="equal" id="{052E03B9-BC47-42E0-A5AB-D8D12ED0C6C1}">
            <xm:f>'Matriz de Riscos do IFAM'!$E$15</xm:f>
            <x14:dxf>
              <fill>
                <patternFill>
                  <bgColor rgb="FFFFFF99"/>
                </patternFill>
              </fill>
            </x14:dxf>
          </x14:cfRule>
          <x14:cfRule type="cellIs" priority="8" operator="equal" id="{F0586475-1563-4F26-A239-3CD97790C6D1}">
            <xm:f>'Matriz de Riscos do IFAM'!$E$14</xm:f>
            <x14:dxf>
              <fill>
                <patternFill>
                  <bgColor theme="7" tint="0.39994506668294322"/>
                </patternFill>
              </fill>
            </x14:dxf>
          </x14:cfRule>
          <xm:sqref>K14:L23</xm:sqref>
        </x14:conditionalFormatting>
        <x14:conditionalFormatting xmlns:xm="http://schemas.microsoft.com/office/excel/2006/main">
          <x14:cfRule type="cellIs" priority="5" operator="equal" id="{3D9148F2-95ED-4673-8505-D9353FA68BA3}">
            <xm:f>'Matriz de Riscos do IFAM'!$E$17</xm:f>
            <x14:dxf>
              <fill>
                <patternFill>
                  <bgColor theme="3" tint="0.59996337778862885"/>
                </patternFill>
              </fill>
            </x14:dxf>
          </x14:cfRule>
          <xm:sqref>K14:L23</xm:sqref>
        </x14:conditionalFormatting>
        <x14:conditionalFormatting xmlns:xm="http://schemas.microsoft.com/office/excel/2006/main">
          <x14:cfRule type="cellIs" priority="2" operator="equal" id="{3C2737DC-7879-46EC-814F-98503A8BCAB9}">
            <xm:f>'Matriz de Riscos do IFAM'!$E$16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" operator="equal" id="{170EE75F-6568-483C-88F1-FFC86180655F}">
            <xm:f>'Matriz de Riscos do IFAM'!$E$15</xm:f>
            <x14:dxf>
              <fill>
                <patternFill>
                  <bgColor rgb="FFFFFF99"/>
                </patternFill>
              </fill>
            </x14:dxf>
          </x14:cfRule>
          <x14:cfRule type="cellIs" priority="4" operator="equal" id="{D346D5C2-D9B9-40E0-AD64-F8E216EC429E}">
            <xm:f>'Matriz de Riscos do IFAM'!$E$14</xm:f>
            <x14:dxf>
              <fill>
                <patternFill>
                  <bgColor theme="7" tint="0.39994506668294322"/>
                </patternFill>
              </fill>
            </x14:dxf>
          </x14:cfRule>
          <xm:sqref>K23:L23</xm:sqref>
        </x14:conditionalFormatting>
        <x14:conditionalFormatting xmlns:xm="http://schemas.microsoft.com/office/excel/2006/main">
          <x14:cfRule type="cellIs" priority="1" operator="equal" id="{CA90940F-079C-464A-9694-AFC67C1B8A8E}">
            <xm:f>'Matriz de Riscos do IFAM'!$E$17</xm:f>
            <x14:dxf>
              <fill>
                <patternFill>
                  <bgColor theme="3" tint="0.59996337778862885"/>
                </patternFill>
              </fill>
            </x14:dxf>
          </x14:cfRule>
          <xm:sqref>K23:L23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'Matriz de Riscos do IFAM'!$A$4:$A$8</xm:f>
          </x14:formula1>
          <xm:sqref>F14:F23</xm:sqref>
        </x14:dataValidation>
        <x14:dataValidation type="list" allowBlank="1" showInputMessage="1" showErrorMessage="1">
          <x14:formula1>
            <xm:f>'Categoria dos Riscos'!$A$2:$A$6</xm:f>
          </x14:formula1>
          <xm:sqref>B14:B23</xm:sqref>
        </x14:dataValidation>
        <x14:dataValidation type="list" allowBlank="1" showInputMessage="1" showErrorMessage="1">
          <x14:formula1>
            <xm:f>'Tabela-Resposta ao Risco'!$A$3:$A$6</xm:f>
          </x14:formula1>
          <xm:sqref>L14:L23</xm:sqref>
        </x14:dataValidation>
        <x14:dataValidation type="list" allowBlank="1" showInputMessage="1" showErrorMessage="1">
          <x14:formula1>
            <xm:f>'Matriz de Riscos do IFAM'!$C$2:$G$2</xm:f>
          </x14:formula1>
          <xm:sqref>H14:H23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Controle de Versões do Modelo</vt:lpstr>
      <vt:lpstr>Matriz de Riscos do IFAM</vt:lpstr>
      <vt:lpstr>Tabela-Resposta ao Risco</vt:lpstr>
      <vt:lpstr>Categoria dos Riscos</vt:lpstr>
      <vt:lpstr>Orientações IN 05.17 MPDG</vt:lpstr>
      <vt:lpstr>MR1-Planejamento da Contratação</vt:lpstr>
      <vt:lpstr>MR2-Seleção do Fornecedor</vt:lpstr>
      <vt:lpstr>MR3-Gestão Contratual</vt:lpstr>
      <vt:lpstr>'MR1-Planejamento da Contratação'!Titulos_de_impressao</vt:lpstr>
      <vt:lpstr>'MR2-Seleção do Fornecedor'!Titulos_de_impressao</vt:lpstr>
      <vt:lpstr>'MR3-Gestão Contratual'!Titulos_de_impressao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2018-03-09T19:02:44Z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9a636a6f-c6e4-4d34-adc9-0c3a8acf80d4</vt:lpwstr>
  </property>
</Properties>
</file>