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40" yWindow="0" windowWidth="23160" windowHeight="14540" tabRatio="500" activeTab="4"/>
  </bookViews>
  <sheets>
    <sheet name="kd rxn 1" sheetId="5" r:id="rId1"/>
    <sheet name="rxn 2" sheetId="1" r:id="rId2"/>
    <sheet name="rxn 3" sheetId="2" r:id="rId3"/>
    <sheet name="rxn 4 " sheetId="3" r:id="rId4"/>
    <sheet name="rxn 5" sheetId="4" r:id="rId5"/>
  </sheets>
  <externalReferences>
    <externalReference r:id="rId6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8" i="5" l="1"/>
  <c r="G2" i="5"/>
  <c r="F38" i="5"/>
  <c r="E37" i="5"/>
  <c r="F37" i="5"/>
  <c r="E36" i="5"/>
  <c r="F36" i="5"/>
  <c r="E35" i="5"/>
  <c r="F35" i="5"/>
  <c r="E34" i="5"/>
  <c r="F34" i="5"/>
  <c r="E31" i="5"/>
  <c r="F31" i="5"/>
  <c r="E30" i="5"/>
  <c r="F30" i="5"/>
  <c r="E29" i="5"/>
  <c r="F29" i="5"/>
  <c r="E28" i="5"/>
  <c r="F28" i="5"/>
  <c r="E27" i="5"/>
  <c r="F27" i="5"/>
  <c r="E24" i="5"/>
  <c r="F24" i="5"/>
  <c r="E23" i="5"/>
  <c r="F23" i="5"/>
  <c r="E22" i="5"/>
  <c r="F22" i="5"/>
  <c r="E21" i="5"/>
  <c r="F21" i="5"/>
  <c r="E20" i="5"/>
  <c r="F20" i="5"/>
  <c r="E16" i="5"/>
  <c r="F16" i="5"/>
  <c r="E15" i="5"/>
  <c r="F15" i="5"/>
  <c r="E14" i="5"/>
  <c r="F14" i="5"/>
  <c r="E13" i="5"/>
  <c r="F13" i="5"/>
  <c r="E12" i="5"/>
  <c r="F12" i="5"/>
  <c r="E8" i="5"/>
  <c r="F8" i="5"/>
  <c r="E7" i="5"/>
  <c r="F7" i="5"/>
  <c r="E6" i="5"/>
  <c r="F6" i="5"/>
  <c r="E5" i="5"/>
  <c r="F5" i="5"/>
  <c r="E4" i="5"/>
  <c r="F4" i="5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7" i="4"/>
  <c r="G1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K3" i="2"/>
  <c r="F7" i="4"/>
  <c r="L9" i="3"/>
  <c r="M9" i="3"/>
  <c r="L10" i="3"/>
  <c r="M10" i="3"/>
  <c r="L11" i="3"/>
  <c r="M11" i="3"/>
  <c r="L12" i="3"/>
  <c r="M12" i="3"/>
  <c r="L16" i="3"/>
  <c r="M16" i="3"/>
  <c r="L17" i="3"/>
  <c r="M17" i="3"/>
  <c r="L18" i="3"/>
  <c r="M18" i="3"/>
  <c r="L19" i="3"/>
  <c r="M19" i="3"/>
  <c r="L20" i="3"/>
  <c r="M20" i="3"/>
  <c r="L24" i="3"/>
  <c r="M24" i="3"/>
  <c r="L25" i="3"/>
  <c r="M25" i="3"/>
  <c r="L26" i="3"/>
  <c r="M26" i="3"/>
  <c r="L27" i="3"/>
  <c r="M27" i="3"/>
  <c r="L28" i="3"/>
  <c r="M28" i="3"/>
  <c r="L32" i="3"/>
  <c r="M32" i="3"/>
  <c r="L33" i="3"/>
  <c r="M33" i="3"/>
  <c r="L34" i="3"/>
  <c r="M34" i="3"/>
  <c r="L35" i="3"/>
  <c r="M35" i="3"/>
  <c r="L36" i="3"/>
  <c r="M36" i="3"/>
  <c r="M8" i="3"/>
  <c r="L8" i="3"/>
  <c r="I2" i="3"/>
  <c r="L7" i="2"/>
  <c r="M7" i="2"/>
  <c r="L8" i="2"/>
  <c r="M8" i="2"/>
  <c r="L9" i="2"/>
  <c r="M9" i="2"/>
  <c r="L10" i="2"/>
  <c r="M10" i="2"/>
  <c r="L14" i="2"/>
  <c r="M14" i="2"/>
  <c r="L15" i="2"/>
  <c r="M15" i="2"/>
  <c r="L16" i="2"/>
  <c r="M16" i="2"/>
  <c r="L17" i="2"/>
  <c r="M17" i="2"/>
  <c r="L18" i="2"/>
  <c r="M18" i="2"/>
  <c r="L22" i="2"/>
  <c r="M22" i="2"/>
  <c r="L23" i="2"/>
  <c r="M23" i="2"/>
  <c r="L24" i="2"/>
  <c r="M24" i="2"/>
  <c r="L25" i="2"/>
  <c r="M25" i="2"/>
  <c r="L26" i="2"/>
  <c r="M26" i="2"/>
  <c r="L30" i="2"/>
  <c r="M30" i="2"/>
  <c r="L31" i="2"/>
  <c r="M31" i="2"/>
  <c r="L32" i="2"/>
  <c r="M32" i="2"/>
  <c r="L33" i="2"/>
  <c r="M33" i="2"/>
  <c r="L34" i="2"/>
  <c r="M34" i="2"/>
  <c r="M6" i="2"/>
  <c r="L6" i="2"/>
  <c r="L14" i="1"/>
  <c r="I3" i="1"/>
  <c r="K14" i="1"/>
  <c r="K15" i="1"/>
  <c r="L15" i="1"/>
  <c r="K16" i="1"/>
  <c r="L16" i="1"/>
  <c r="K17" i="1"/>
  <c r="L17" i="1"/>
  <c r="K18" i="1"/>
  <c r="L18" i="1"/>
  <c r="K22" i="1"/>
  <c r="L22" i="1"/>
  <c r="K23" i="1"/>
  <c r="L23" i="1"/>
  <c r="K24" i="1"/>
  <c r="L24" i="1"/>
  <c r="K25" i="1"/>
  <c r="L25" i="1"/>
  <c r="K26" i="1"/>
  <c r="L26" i="1"/>
  <c r="K31" i="1"/>
  <c r="L31" i="1"/>
  <c r="K32" i="1"/>
  <c r="L32" i="1"/>
  <c r="K33" i="1"/>
  <c r="L33" i="1"/>
  <c r="K34" i="1"/>
  <c r="L34" i="1"/>
  <c r="K35" i="1"/>
  <c r="L35" i="1"/>
  <c r="K6" i="1"/>
  <c r="L6" i="1"/>
  <c r="K7" i="1"/>
  <c r="L7" i="1"/>
  <c r="K8" i="1"/>
  <c r="L8" i="1"/>
  <c r="K9" i="1"/>
  <c r="L9" i="1"/>
  <c r="K5" i="1"/>
  <c r="L5" i="1"/>
</calcChain>
</file>

<file path=xl/sharedStrings.xml><?xml version="1.0" encoding="utf-8"?>
<sst xmlns="http://schemas.openxmlformats.org/spreadsheetml/2006/main" count="183" uniqueCount="28">
  <si>
    <t>LapG</t>
  </si>
  <si>
    <t>Crowder conc (g/m3)</t>
  </si>
  <si>
    <t>MW crowder</t>
  </si>
  <si>
    <t>visc</t>
  </si>
  <si>
    <t>Diffusion coeff (um2/s)</t>
  </si>
  <si>
    <t>LapD</t>
  </si>
  <si>
    <t>periplasm width</t>
  </si>
  <si>
    <t>nm</t>
  </si>
  <si>
    <t>periplasm vol</t>
  </si>
  <si>
    <t>um3</t>
  </si>
  <si>
    <t>kd (um3/s)</t>
  </si>
  <si>
    <t>kd s-1</t>
  </si>
  <si>
    <t>rxn is diffusion limited</t>
  </si>
  <si>
    <t>LapG-LapA enzyme rxn</t>
  </si>
  <si>
    <t>LapA</t>
  </si>
  <si>
    <t>increased MW of crowders in the ECM</t>
  </si>
  <si>
    <t>LapA-LapA binding (also is 2D)</t>
  </si>
  <si>
    <t>e.coli radius</t>
  </si>
  <si>
    <t>area</t>
  </si>
  <si>
    <t>um2</t>
  </si>
  <si>
    <t>kd (um2/s)</t>
  </si>
  <si>
    <t>cdG binding to LapD</t>
  </si>
  <si>
    <t>cdG</t>
  </si>
  <si>
    <t>Since DC of cdG &gt;&gt;LapD, Deff = DcdG</t>
  </si>
  <si>
    <t>e.coli cyto vol</t>
  </si>
  <si>
    <t>lapd-lapg</t>
  </si>
  <si>
    <t>LapD dimerisation - Rxn 1</t>
  </si>
  <si>
    <t>Diffusion rate constant kd (um2/s)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</si>
</sst>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Diffusion</a:t>
            </a:r>
            <a:r>
              <a:rPr lang="en-US" sz="1400" baseline="0"/>
              <a:t> rate constant kd (s-1) vs Crowder MW (kDa) </a:t>
            </a:r>
            <a:endParaRPr lang="en-US" sz="1400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600 mg/ml</c:v>
          </c:tx>
          <c:xVal>
            <c:numRef>
              <c:f>'kd rxn 1'!$B$12:$B$16</c:f>
              <c:numCache>
                <c:formatCode>General</c:formatCode>
                <c:ptCount val="5"/>
                <c:pt idx="0">
                  <c:v>40.0</c:v>
                </c:pt>
                <c:pt idx="1">
                  <c:v>70.0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</c:numCache>
            </c:numRef>
          </c:xVal>
          <c:yVal>
            <c:numRef>
              <c:f>'kd rxn 1'!$F$12:$F$16</c:f>
              <c:numCache>
                <c:formatCode>General</c:formatCode>
                <c:ptCount val="5"/>
                <c:pt idx="0">
                  <c:v>15.21253858742316</c:v>
                </c:pt>
                <c:pt idx="1">
                  <c:v>12.06226417983577</c:v>
                </c:pt>
                <c:pt idx="2">
                  <c:v>10.5924486106498</c:v>
                </c:pt>
                <c:pt idx="3">
                  <c:v>9.30733500740515</c:v>
                </c:pt>
                <c:pt idx="4">
                  <c:v>8.605943172320433</c:v>
                </c:pt>
              </c:numCache>
            </c:numRef>
          </c:yVal>
          <c:smooth val="1"/>
        </c:ser>
        <c:ser>
          <c:idx val="2"/>
          <c:order val="1"/>
          <c:tx>
            <c:v>650 mg/ml</c:v>
          </c:tx>
          <c:xVal>
            <c:numRef>
              <c:f>'kd rxn 1'!$B$20:$B$24</c:f>
              <c:numCache>
                <c:formatCode>General</c:formatCode>
                <c:ptCount val="5"/>
                <c:pt idx="0">
                  <c:v>40.0</c:v>
                </c:pt>
                <c:pt idx="1">
                  <c:v>70.0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</c:numCache>
            </c:numRef>
          </c:xVal>
          <c:yVal>
            <c:numRef>
              <c:f>'kd rxn 1'!$F$20:$F$24</c:f>
              <c:numCache>
                <c:formatCode>General</c:formatCode>
                <c:ptCount val="5"/>
                <c:pt idx="0">
                  <c:v>13.60921911695957</c:v>
                </c:pt>
                <c:pt idx="1">
                  <c:v>10.71032154690739</c:v>
                </c:pt>
                <c:pt idx="2">
                  <c:v>9.365816821593638</c:v>
                </c:pt>
                <c:pt idx="3">
                  <c:v>8.195184068244397</c:v>
                </c:pt>
                <c:pt idx="4">
                  <c:v>7.558433578735683</c:v>
                </c:pt>
              </c:numCache>
            </c:numRef>
          </c:yVal>
          <c:smooth val="1"/>
        </c:ser>
        <c:ser>
          <c:idx val="3"/>
          <c:order val="2"/>
          <c:tx>
            <c:v>700 mg/ml</c:v>
          </c:tx>
          <c:xVal>
            <c:numRef>
              <c:f>'kd rxn 1'!$B$27:$B$31</c:f>
              <c:numCache>
                <c:formatCode>General</c:formatCode>
                <c:ptCount val="5"/>
                <c:pt idx="0">
                  <c:v>40.0</c:v>
                </c:pt>
                <c:pt idx="1">
                  <c:v>70.0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</c:numCache>
            </c:numRef>
          </c:xVal>
          <c:yVal>
            <c:numRef>
              <c:f>'kd rxn 1'!$F$27:$F$31</c:f>
              <c:numCache>
                <c:formatCode>General</c:formatCode>
                <c:ptCount val="5"/>
                <c:pt idx="0">
                  <c:v>12.23652253082132</c:v>
                </c:pt>
                <c:pt idx="1">
                  <c:v>9.56130573380681</c:v>
                </c:pt>
                <c:pt idx="2">
                  <c:v>8.327577884619378</c:v>
                </c:pt>
                <c:pt idx="3">
                  <c:v>7.257685968419455</c:v>
                </c:pt>
                <c:pt idx="4">
                  <c:v>6.677610814357297</c:v>
                </c:pt>
              </c:numCache>
            </c:numRef>
          </c:yVal>
          <c:smooth val="1"/>
        </c:ser>
        <c:ser>
          <c:idx val="4"/>
          <c:order val="3"/>
          <c:tx>
            <c:v>750 mg/ml</c:v>
          </c:tx>
          <c:xVal>
            <c:numRef>
              <c:f>'kd rxn 1'!$B$34:$B$38</c:f>
              <c:numCache>
                <c:formatCode>General</c:formatCode>
                <c:ptCount val="5"/>
                <c:pt idx="0">
                  <c:v>40.0</c:v>
                </c:pt>
                <c:pt idx="1">
                  <c:v>70.0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</c:numCache>
            </c:numRef>
          </c:xVal>
          <c:yVal>
            <c:numRef>
              <c:f>'kd rxn 1'!$F$34:$F$38</c:f>
              <c:numCache>
                <c:formatCode>General</c:formatCode>
                <c:ptCount val="5"/>
                <c:pt idx="0">
                  <c:v>11.05172227028843</c:v>
                </c:pt>
                <c:pt idx="1">
                  <c:v>8.5765019578491</c:v>
                </c:pt>
                <c:pt idx="2">
                  <c:v>7.441208601024605</c:v>
                </c:pt>
                <c:pt idx="3">
                  <c:v>6.460445519413095</c:v>
                </c:pt>
                <c:pt idx="4">
                  <c:v>5.930339076433763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885144"/>
        <c:axId val="-2126889304"/>
      </c:scatterChart>
      <c:valAx>
        <c:axId val="-2126885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Crowder MW (kDa)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26889304"/>
        <c:crosses val="autoZero"/>
        <c:crossBetween val="midCat"/>
      </c:valAx>
      <c:valAx>
        <c:axId val="-2126889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kd (s-1)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26885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2</xdr:row>
      <xdr:rowOff>594360</xdr:rowOff>
    </xdr:from>
    <xdr:to>
      <xdr:col>13</xdr:col>
      <xdr:colOff>142240</xdr:colOff>
      <xdr:row>15</xdr:row>
      <xdr:rowOff>172720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%20diffusivities%20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LapD DC"/>
      <sheetName val="LapG DC"/>
      <sheetName val="LapA DC"/>
      <sheetName val="kd rxn 1"/>
      <sheetName val="kd rxn 2"/>
      <sheetName val="cd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B12">
            <v>40</v>
          </cell>
          <cell r="F12">
            <v>15.212538587423161</v>
          </cell>
        </row>
        <row r="13">
          <cell r="B13">
            <v>70</v>
          </cell>
          <cell r="F13">
            <v>12.062264179835774</v>
          </cell>
        </row>
        <row r="14">
          <cell r="B14">
            <v>100</v>
          </cell>
          <cell r="F14">
            <v>10.5924486106498</v>
          </cell>
        </row>
        <row r="15">
          <cell r="B15">
            <v>150</v>
          </cell>
          <cell r="F15">
            <v>9.3073350074051504</v>
          </cell>
        </row>
        <row r="16">
          <cell r="B16">
            <v>200</v>
          </cell>
          <cell r="F16">
            <v>8.6059431723204334</v>
          </cell>
        </row>
        <row r="20">
          <cell r="B20">
            <v>40</v>
          </cell>
          <cell r="F20">
            <v>13.609219116959565</v>
          </cell>
        </row>
        <row r="21">
          <cell r="B21">
            <v>70</v>
          </cell>
          <cell r="F21">
            <v>10.710321546907389</v>
          </cell>
        </row>
        <row r="22">
          <cell r="B22">
            <v>100</v>
          </cell>
          <cell r="F22">
            <v>9.3658168215936382</v>
          </cell>
        </row>
        <row r="23">
          <cell r="B23">
            <v>150</v>
          </cell>
          <cell r="F23">
            <v>8.1951840682443979</v>
          </cell>
        </row>
        <row r="24">
          <cell r="B24">
            <v>200</v>
          </cell>
          <cell r="F24">
            <v>7.5584335787356833</v>
          </cell>
        </row>
        <row r="27">
          <cell r="B27">
            <v>40</v>
          </cell>
          <cell r="F27">
            <v>12.23652253082132</v>
          </cell>
        </row>
        <row r="28">
          <cell r="B28">
            <v>70</v>
          </cell>
          <cell r="F28">
            <v>9.5613057338068099</v>
          </cell>
        </row>
        <row r="29">
          <cell r="B29">
            <v>100</v>
          </cell>
          <cell r="F29">
            <v>8.3275778846193784</v>
          </cell>
        </row>
        <row r="30">
          <cell r="B30">
            <v>150</v>
          </cell>
          <cell r="F30">
            <v>7.2576859684194552</v>
          </cell>
        </row>
        <row r="31">
          <cell r="B31">
            <v>200</v>
          </cell>
          <cell r="F31">
            <v>6.6776108143572968</v>
          </cell>
        </row>
        <row r="34">
          <cell r="B34">
            <v>40</v>
          </cell>
          <cell r="F34">
            <v>11.051722270288426</v>
          </cell>
        </row>
        <row r="35">
          <cell r="B35">
            <v>70</v>
          </cell>
          <cell r="F35">
            <v>8.5765019578491</v>
          </cell>
        </row>
        <row r="36">
          <cell r="B36">
            <v>100</v>
          </cell>
          <cell r="F36">
            <v>7.4412086010246057</v>
          </cell>
        </row>
        <row r="37">
          <cell r="B37">
            <v>150</v>
          </cell>
          <cell r="F37">
            <v>6.4604455194130948</v>
          </cell>
        </row>
        <row r="38">
          <cell r="B38">
            <v>200</v>
          </cell>
          <cell r="F38">
            <v>5.9303390764337633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125" zoomScaleNormal="125" zoomScalePageLayoutView="125" workbookViewId="0">
      <selection activeCell="G11" sqref="G11"/>
    </sheetView>
  </sheetViews>
  <sheetFormatPr baseColWidth="10" defaultRowHeight="15" x14ac:dyDescent="0"/>
  <sheetData>
    <row r="1" spans="1:13">
      <c r="A1" t="s">
        <v>26</v>
      </c>
      <c r="F1" t="s">
        <v>17</v>
      </c>
      <c r="G1">
        <v>380</v>
      </c>
      <c r="H1" t="s">
        <v>7</v>
      </c>
    </row>
    <row r="2" spans="1:13">
      <c r="F2" t="s">
        <v>18</v>
      </c>
      <c r="G2">
        <f>3.14*(G1/1000)^2</f>
        <v>0.45341600000000004</v>
      </c>
      <c r="H2" t="s">
        <v>19</v>
      </c>
    </row>
    <row r="3" spans="1:13" ht="60">
      <c r="A3" s="2" t="s">
        <v>1</v>
      </c>
      <c r="B3" s="2" t="s">
        <v>2</v>
      </c>
      <c r="C3" s="2" t="s">
        <v>3</v>
      </c>
      <c r="D3" s="2" t="s">
        <v>4</v>
      </c>
      <c r="E3" s="1" t="s">
        <v>27</v>
      </c>
      <c r="F3" s="1" t="s">
        <v>11</v>
      </c>
      <c r="G3" s="1"/>
      <c r="H3" s="1"/>
      <c r="I3" s="1"/>
      <c r="J3" s="1"/>
      <c r="K3" s="1"/>
      <c r="L3" s="1"/>
      <c r="M3" s="1"/>
    </row>
    <row r="4" spans="1:13">
      <c r="A4">
        <v>200000</v>
      </c>
      <c r="B4">
        <v>40</v>
      </c>
      <c r="C4">
        <v>8.2443099268290944E-3</v>
      </c>
      <c r="D4">
        <v>7.3750623060558667</v>
      </c>
      <c r="E4">
        <f>2*3.14*(D4+D4)/LN($G$1/(3.59*2))</f>
        <v>23.339323013214354</v>
      </c>
      <c r="F4">
        <f>E4/$G$2</f>
        <v>51.474414253608941</v>
      </c>
    </row>
    <row r="5" spans="1:13">
      <c r="B5">
        <v>70</v>
      </c>
      <c r="C5">
        <v>9.5779007734178197E-3</v>
      </c>
      <c r="D5">
        <v>6.3481863948254817</v>
      </c>
      <c r="E5">
        <f t="shared" ref="E5:E38" si="0">2*3.14*(D5+D5)/LN($G$1/(3.59*2))</f>
        <v>20.08964354040296</v>
      </c>
      <c r="F5">
        <f t="shared" ref="F5:F38" si="1">E5/$G$2</f>
        <v>44.307310594251106</v>
      </c>
    </row>
    <row r="6" spans="1:13">
      <c r="B6">
        <v>100</v>
      </c>
      <c r="C6">
        <v>1.0416818415530658E-2</v>
      </c>
      <c r="D6">
        <v>5.8369357087139013</v>
      </c>
      <c r="E6">
        <f t="shared" si="0"/>
        <v>18.471725696632646</v>
      </c>
      <c r="F6">
        <f t="shared" si="1"/>
        <v>40.739024861567842</v>
      </c>
    </row>
    <row r="7" spans="1:13">
      <c r="B7">
        <v>150</v>
      </c>
      <c r="C7">
        <v>1.1324809709042101E-2</v>
      </c>
      <c r="D7">
        <v>5.3689466704462943</v>
      </c>
      <c r="E7">
        <f t="shared" si="0"/>
        <v>16.990714841740967</v>
      </c>
      <c r="F7">
        <f t="shared" si="1"/>
        <v>37.472684778968905</v>
      </c>
    </row>
    <row r="8" spans="1:13">
      <c r="B8">
        <v>200</v>
      </c>
      <c r="C8">
        <v>1.1912911932735408E-2</v>
      </c>
      <c r="D8">
        <v>5.1038990067341334</v>
      </c>
      <c r="E8">
        <f t="shared" si="0"/>
        <v>16.151937787315756</v>
      </c>
      <c r="F8">
        <f t="shared" si="1"/>
        <v>35.622778612390725</v>
      </c>
    </row>
    <row r="11" spans="1:13" ht="60">
      <c r="A11" s="2" t="s">
        <v>1</v>
      </c>
      <c r="B11" s="2" t="s">
        <v>2</v>
      </c>
      <c r="C11" s="2" t="s">
        <v>3</v>
      </c>
      <c r="D11" s="2" t="s">
        <v>4</v>
      </c>
      <c r="E11" s="1" t="s">
        <v>27</v>
      </c>
      <c r="F11" s="1" t="s">
        <v>11</v>
      </c>
      <c r="G11" s="1"/>
      <c r="H11" s="1"/>
      <c r="I11" s="1"/>
      <c r="J11" s="1"/>
      <c r="K11" s="1"/>
      <c r="L11" s="1"/>
      <c r="M11" s="1"/>
    </row>
    <row r="12" spans="1:13">
      <c r="A12">
        <v>600000</v>
      </c>
      <c r="B12">
        <v>40</v>
      </c>
      <c r="C12">
        <v>2.7896134624078219E-2</v>
      </c>
      <c r="D12">
        <v>2.1795958544134164</v>
      </c>
      <c r="E12">
        <f t="shared" si="0"/>
        <v>6.8976083961550607</v>
      </c>
      <c r="F12">
        <f t="shared" si="1"/>
        <v>15.212538587423161</v>
      </c>
    </row>
    <row r="13" spans="1:13">
      <c r="B13">
        <v>70</v>
      </c>
      <c r="C13">
        <v>3.5181705364914252E-2</v>
      </c>
      <c r="D13">
        <v>1.7282362736581816</v>
      </c>
      <c r="E13">
        <f t="shared" si="0"/>
        <v>5.4692235753644178</v>
      </c>
      <c r="F13">
        <f t="shared" si="1"/>
        <v>12.062264179835774</v>
      </c>
    </row>
    <row r="14" spans="1:13">
      <c r="B14">
        <v>100</v>
      </c>
      <c r="C14">
        <v>4.0063543379580104E-2</v>
      </c>
      <c r="D14">
        <v>1.5176465747108541</v>
      </c>
      <c r="E14">
        <f t="shared" si="0"/>
        <v>4.8027856792463899</v>
      </c>
      <c r="F14">
        <f t="shared" si="1"/>
        <v>10.5924486106498</v>
      </c>
    </row>
    <row r="15" spans="1:13">
      <c r="B15">
        <v>150</v>
      </c>
      <c r="C15">
        <v>4.5595331431725727E-2</v>
      </c>
      <c r="D15">
        <v>1.3335202853354533</v>
      </c>
      <c r="E15">
        <f t="shared" si="0"/>
        <v>4.2200946097176137</v>
      </c>
      <c r="F15">
        <f t="shared" si="1"/>
        <v>9.3073350074051504</v>
      </c>
    </row>
    <row r="16" spans="1:13">
      <c r="B16">
        <v>200</v>
      </c>
      <c r="C16">
        <v>4.9311390502049697E-2</v>
      </c>
      <c r="D16">
        <v>1.2330274762434883</v>
      </c>
      <c r="E16">
        <f t="shared" si="0"/>
        <v>3.9020723294208417</v>
      </c>
      <c r="F16">
        <f t="shared" si="1"/>
        <v>8.6059431723204334</v>
      </c>
    </row>
    <row r="19" spans="1:13" ht="60">
      <c r="A19" s="2" t="s">
        <v>1</v>
      </c>
      <c r="B19" s="2" t="s">
        <v>2</v>
      </c>
      <c r="C19" s="2" t="s">
        <v>3</v>
      </c>
      <c r="D19" s="2" t="s">
        <v>4</v>
      </c>
      <c r="E19" s="1" t="s">
        <v>27</v>
      </c>
      <c r="F19" s="1" t="s">
        <v>11</v>
      </c>
      <c r="G19" s="1"/>
      <c r="H19" s="1"/>
      <c r="I19" s="1"/>
      <c r="J19" s="1"/>
      <c r="K19" s="1"/>
      <c r="L19" s="1"/>
      <c r="M19" s="1"/>
    </row>
    <row r="20" spans="1:13">
      <c r="A20">
        <v>650000</v>
      </c>
      <c r="B20">
        <v>40</v>
      </c>
      <c r="C20">
        <v>3.1182613841517007E-2</v>
      </c>
      <c r="D20">
        <v>1.9498782138605182</v>
      </c>
      <c r="E20">
        <f t="shared" si="0"/>
        <v>6.1706376951353388</v>
      </c>
      <c r="F20">
        <f t="shared" si="1"/>
        <v>13.609219116959565</v>
      </c>
    </row>
    <row r="21" spans="1:13">
      <c r="B21">
        <v>70</v>
      </c>
      <c r="C21">
        <v>3.9622622210747582E-2</v>
      </c>
      <c r="D21">
        <v>1.5345349698815973</v>
      </c>
      <c r="E21">
        <f t="shared" si="0"/>
        <v>4.8562311545125612</v>
      </c>
      <c r="F21">
        <f t="shared" si="1"/>
        <v>10.710321546907389</v>
      </c>
    </row>
    <row r="22" spans="1:13">
      <c r="B22">
        <v>100</v>
      </c>
      <c r="C22">
        <v>4.5310626130368035E-2</v>
      </c>
      <c r="D22">
        <v>1.3418993417980736</v>
      </c>
      <c r="E22">
        <f t="shared" si="0"/>
        <v>4.2466111999797018</v>
      </c>
      <c r="F22">
        <f t="shared" si="1"/>
        <v>9.3658168215936382</v>
      </c>
    </row>
    <row r="23" spans="1:13">
      <c r="B23">
        <v>150</v>
      </c>
      <c r="C23">
        <v>5.1782976547548314E-2</v>
      </c>
      <c r="D23">
        <v>1.1741754420966781</v>
      </c>
      <c r="E23">
        <f t="shared" si="0"/>
        <v>3.7158275794871023</v>
      </c>
      <c r="F23">
        <f t="shared" si="1"/>
        <v>8.1951840682443979</v>
      </c>
    </row>
    <row r="24" spans="1:13">
      <c r="B24">
        <v>200</v>
      </c>
      <c r="C24">
        <v>5.614536662763487E-2</v>
      </c>
      <c r="D24">
        <v>1.0829442041771695</v>
      </c>
      <c r="E24">
        <f t="shared" si="0"/>
        <v>3.4271147195360188</v>
      </c>
      <c r="F24">
        <f t="shared" si="1"/>
        <v>7.5584335787356833</v>
      </c>
    </row>
    <row r="26" spans="1:13" ht="60">
      <c r="A26" s="2" t="s">
        <v>1</v>
      </c>
      <c r="B26" s="2" t="s">
        <v>2</v>
      </c>
      <c r="C26" s="2" t="s">
        <v>3</v>
      </c>
      <c r="D26" s="2" t="s">
        <v>4</v>
      </c>
      <c r="E26" s="1" t="s">
        <v>27</v>
      </c>
      <c r="F26" s="1" t="s">
        <v>11</v>
      </c>
      <c r="G26" s="1"/>
      <c r="H26" s="1"/>
      <c r="I26" s="1"/>
      <c r="J26" s="1"/>
      <c r="K26" s="1"/>
      <c r="L26" s="1"/>
      <c r="M26" s="1"/>
    </row>
    <row r="27" spans="1:13">
      <c r="A27">
        <v>700000</v>
      </c>
      <c r="B27">
        <v>40</v>
      </c>
      <c r="C27">
        <v>3.4680688352416847E-2</v>
      </c>
      <c r="D27">
        <v>1.7532033609869868</v>
      </c>
      <c r="E27">
        <f t="shared" si="0"/>
        <v>5.5482350998348799</v>
      </c>
      <c r="F27">
        <f t="shared" si="1"/>
        <v>12.23652253082132</v>
      </c>
    </row>
    <row r="28" spans="1:13">
      <c r="B28">
        <v>70</v>
      </c>
      <c r="C28">
        <v>4.438421238934475E-2</v>
      </c>
      <c r="D28">
        <v>1.3699082648450054</v>
      </c>
      <c r="E28">
        <f t="shared" si="0"/>
        <v>4.3352490005997488</v>
      </c>
      <c r="F28">
        <f t="shared" si="1"/>
        <v>9.5613057338068099</v>
      </c>
    </row>
    <row r="29" spans="1:13">
      <c r="B29">
        <v>100</v>
      </c>
      <c r="C29">
        <v>5.0959718454574088E-2</v>
      </c>
      <c r="D29">
        <v>1.1931443348730257</v>
      </c>
      <c r="E29">
        <f t="shared" si="0"/>
        <v>3.7758570541325804</v>
      </c>
      <c r="F29">
        <f t="shared" si="1"/>
        <v>8.3275778846193784</v>
      </c>
    </row>
    <row r="30" spans="1:13">
      <c r="B30">
        <v>150</v>
      </c>
      <c r="C30">
        <v>5.8471946327702397E-2</v>
      </c>
      <c r="D30">
        <v>1.0398542070078656</v>
      </c>
      <c r="E30">
        <f t="shared" si="0"/>
        <v>3.290750941056876</v>
      </c>
      <c r="F30">
        <f t="shared" si="1"/>
        <v>7.2576859684194552</v>
      </c>
    </row>
    <row r="31" spans="1:13">
      <c r="B31">
        <v>200</v>
      </c>
      <c r="C31">
        <v>6.3551326396009175E-2</v>
      </c>
      <c r="D31">
        <v>0.95674320000687896</v>
      </c>
      <c r="E31">
        <f t="shared" si="0"/>
        <v>3.0277355850026284</v>
      </c>
      <c r="F31">
        <f t="shared" si="1"/>
        <v>6.6776108143572968</v>
      </c>
    </row>
    <row r="33" spans="1:13" ht="60">
      <c r="A33" s="2" t="s">
        <v>1</v>
      </c>
      <c r="B33" s="2" t="s">
        <v>2</v>
      </c>
      <c r="C33" s="2" t="s">
        <v>3</v>
      </c>
      <c r="D33" s="2" t="s">
        <v>4</v>
      </c>
      <c r="E33" s="1" t="s">
        <v>27</v>
      </c>
      <c r="F33" s="1" t="s">
        <v>11</v>
      </c>
      <c r="G33" s="1"/>
      <c r="H33" s="1"/>
      <c r="I33" s="1"/>
      <c r="J33" s="1"/>
      <c r="K33" s="1"/>
      <c r="L33" s="1"/>
      <c r="M33" s="1"/>
    </row>
    <row r="34" spans="1:13">
      <c r="A34">
        <v>750000</v>
      </c>
      <c r="B34">
        <v>40</v>
      </c>
      <c r="C34">
        <v>3.8398632722578013E-2</v>
      </c>
      <c r="D34">
        <v>1.58344959363744</v>
      </c>
      <c r="E34">
        <f t="shared" si="0"/>
        <v>5.0110277049050973</v>
      </c>
      <c r="F34">
        <f t="shared" si="1"/>
        <v>11.051722270288426</v>
      </c>
    </row>
    <row r="35" spans="1:13">
      <c r="B35">
        <v>70</v>
      </c>
      <c r="C35">
        <v>4.9480665485112214E-2</v>
      </c>
      <c r="D35">
        <v>1.2288092487174351</v>
      </c>
      <c r="E35">
        <f t="shared" si="0"/>
        <v>3.8887232117201078</v>
      </c>
      <c r="F35">
        <f t="shared" si="1"/>
        <v>8.5765019578491</v>
      </c>
    </row>
    <row r="36" spans="1:13">
      <c r="B36">
        <v>100</v>
      </c>
      <c r="C36">
        <v>5.7029851891305404E-2</v>
      </c>
      <c r="D36">
        <v>1.0661486460929979</v>
      </c>
      <c r="E36">
        <f>2*3.14*(D36+D36)/LN($G$1/(3.59*2))</f>
        <v>3.3739630390421729</v>
      </c>
      <c r="F36">
        <f>E36/$G$2</f>
        <v>7.4412086010246057</v>
      </c>
    </row>
    <row r="37" spans="1:13">
      <c r="B37">
        <v>150</v>
      </c>
      <c r="C37">
        <v>6.5687578841666885E-2</v>
      </c>
      <c r="D37">
        <v>0.925628565597723</v>
      </c>
      <c r="E37">
        <f t="shared" si="0"/>
        <v>2.929269365630208</v>
      </c>
      <c r="F37">
        <f t="shared" si="1"/>
        <v>6.4604455194130948</v>
      </c>
    </row>
    <row r="38" spans="1:13">
      <c r="B38">
        <v>200</v>
      </c>
      <c r="C38">
        <v>7.1559318774052069E-2</v>
      </c>
      <c r="D38">
        <v>0.84967688936198782</v>
      </c>
      <c r="E38">
        <f t="shared" si="0"/>
        <v>2.6889106226802917</v>
      </c>
      <c r="F38">
        <f t="shared" si="1"/>
        <v>5.9303390764337633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125" zoomScaleNormal="125" zoomScalePageLayoutView="125" workbookViewId="0">
      <selection activeCell="G4" sqref="G4"/>
    </sheetView>
  </sheetViews>
  <sheetFormatPr baseColWidth="10" defaultRowHeight="15" x14ac:dyDescent="0"/>
  <sheetData>
    <row r="1" spans="1:12">
      <c r="A1" t="s">
        <v>12</v>
      </c>
    </row>
    <row r="2" spans="1:12" ht="30">
      <c r="A2" t="s">
        <v>25</v>
      </c>
      <c r="H2" s="1" t="s">
        <v>6</v>
      </c>
      <c r="I2" s="1">
        <v>21</v>
      </c>
      <c r="J2" s="1" t="s">
        <v>7</v>
      </c>
    </row>
    <row r="3" spans="1:12" ht="30">
      <c r="A3" t="s">
        <v>0</v>
      </c>
      <c r="F3" t="s">
        <v>5</v>
      </c>
      <c r="H3" s="1" t="s">
        <v>8</v>
      </c>
      <c r="I3" s="1">
        <f>4/3*3.14*(21/1000)^3</f>
        <v>3.8772720000000004E-5</v>
      </c>
      <c r="J3" s="1" t="s">
        <v>9</v>
      </c>
    </row>
    <row r="4" spans="1:12">
      <c r="A4" t="s">
        <v>1</v>
      </c>
      <c r="B4" t="s">
        <v>2</v>
      </c>
      <c r="C4" t="s">
        <v>3</v>
      </c>
      <c r="D4" t="s">
        <v>4</v>
      </c>
      <c r="F4" t="s">
        <v>1</v>
      </c>
      <c r="G4" t="s">
        <v>2</v>
      </c>
      <c r="H4" t="s">
        <v>3</v>
      </c>
      <c r="I4" t="s">
        <v>4</v>
      </c>
      <c r="K4" t="s">
        <v>10</v>
      </c>
      <c r="L4" t="s">
        <v>11</v>
      </c>
    </row>
    <row r="5" spans="1:12">
      <c r="A5">
        <v>200000</v>
      </c>
      <c r="B5">
        <v>40000</v>
      </c>
      <c r="C5">
        <v>5.5216852562773606E-3</v>
      </c>
      <c r="D5">
        <v>13.446073285985502</v>
      </c>
      <c r="F5">
        <v>600000</v>
      </c>
      <c r="G5">
        <v>40</v>
      </c>
      <c r="H5">
        <v>2.7896134624078219E-2</v>
      </c>
      <c r="I5">
        <v>2.1795958544134164</v>
      </c>
      <c r="K5">
        <f>4*3.14*(I5+D5)*(3.59+2.94)/1000</f>
        <v>1.2815673807542698</v>
      </c>
      <c r="L5">
        <f>K5/$I$3</f>
        <v>33053.326688307388</v>
      </c>
    </row>
    <row r="6" spans="1:12">
      <c r="B6">
        <v>70000</v>
      </c>
      <c r="C6">
        <v>6.1060208427576894E-3</v>
      </c>
      <c r="D6">
        <v>12.15930743277965</v>
      </c>
      <c r="G6">
        <v>70</v>
      </c>
      <c r="H6">
        <v>3.5181705364914252E-2</v>
      </c>
      <c r="I6">
        <v>1.7282362736581816</v>
      </c>
      <c r="K6">
        <f t="shared" ref="K6:K10" si="0">4*3.14*(I6+D6)*(3.59+2.94)/1000</f>
        <v>1.1390118946621703</v>
      </c>
      <c r="L6">
        <f t="shared" ref="L6:L35" si="1">K6/$I$3</f>
        <v>29376.631163925827</v>
      </c>
    </row>
    <row r="7" spans="1:12">
      <c r="B7">
        <v>100000</v>
      </c>
      <c r="C7">
        <v>6.4438219269805953E-3</v>
      </c>
      <c r="D7">
        <v>11.521886461074239</v>
      </c>
      <c r="G7">
        <v>100</v>
      </c>
      <c r="H7">
        <v>4.0063543379580104E-2</v>
      </c>
      <c r="I7">
        <v>1.5176465747108541</v>
      </c>
      <c r="K7">
        <f t="shared" si="0"/>
        <v>1.0694607730893788</v>
      </c>
      <c r="L7">
        <f t="shared" si="1"/>
        <v>27582.815265201378</v>
      </c>
    </row>
    <row r="8" spans="1:12">
      <c r="B8">
        <v>150000</v>
      </c>
      <c r="C8">
        <v>6.7860141251630986E-3</v>
      </c>
      <c r="D8">
        <v>10.94088271091929</v>
      </c>
      <c r="G8">
        <v>150</v>
      </c>
      <c r="H8">
        <v>4.5595331431725727E-2</v>
      </c>
      <c r="I8">
        <v>1.3335202853354533</v>
      </c>
      <c r="K8">
        <f t="shared" si="0"/>
        <v>1.0067072556632259</v>
      </c>
      <c r="L8">
        <f t="shared" si="1"/>
        <v>25964.318615336397</v>
      </c>
    </row>
    <row r="9" spans="1:12">
      <c r="B9">
        <v>200000</v>
      </c>
      <c r="C9">
        <v>6.9956249853390046E-3</v>
      </c>
      <c r="D9">
        <v>10.613059558459616</v>
      </c>
      <c r="G9">
        <v>200</v>
      </c>
      <c r="H9">
        <v>4.9311390502049697E-2</v>
      </c>
      <c r="I9">
        <v>1.2330274762434883</v>
      </c>
      <c r="K9">
        <f t="shared" si="0"/>
        <v>0.97157815110783763</v>
      </c>
      <c r="L9">
        <f t="shared" si="1"/>
        <v>25058.292302109254</v>
      </c>
    </row>
    <row r="13" spans="1:12">
      <c r="A13" t="s">
        <v>1</v>
      </c>
      <c r="B13" t="s">
        <v>2</v>
      </c>
      <c r="C13" t="s">
        <v>3</v>
      </c>
      <c r="D13" t="s">
        <v>4</v>
      </c>
      <c r="F13" t="s">
        <v>1</v>
      </c>
      <c r="G13" t="s">
        <v>2</v>
      </c>
      <c r="H13" t="s">
        <v>3</v>
      </c>
      <c r="I13" t="s">
        <v>4</v>
      </c>
    </row>
    <row r="14" spans="1:12">
      <c r="A14">
        <v>250000</v>
      </c>
      <c r="B14">
        <v>40000</v>
      </c>
      <c r="C14">
        <v>6.540255200580174E-3</v>
      </c>
      <c r="D14">
        <v>11.352001159139004</v>
      </c>
      <c r="F14">
        <v>600000</v>
      </c>
      <c r="G14">
        <v>40</v>
      </c>
      <c r="H14">
        <v>2.7896134624078219E-2</v>
      </c>
      <c r="I14">
        <v>2.1795958544134164</v>
      </c>
      <c r="K14">
        <f>4*3.14*(I14+D14)*(3.59+2.94)/1000</f>
        <v>1.1098182859411263</v>
      </c>
      <c r="L14">
        <f>K14/$I$3</f>
        <v>28623.689179947298</v>
      </c>
    </row>
    <row r="15" spans="1:12">
      <c r="B15">
        <v>70000</v>
      </c>
      <c r="C15">
        <v>7.3001765868789831E-3</v>
      </c>
      <c r="D15">
        <v>10.170299818705168</v>
      </c>
      <c r="G15">
        <v>70</v>
      </c>
      <c r="H15">
        <v>3.5181705364914252E-2</v>
      </c>
      <c r="I15">
        <v>1.7282362736581816</v>
      </c>
      <c r="K15">
        <f>4*3.14*(I15+D15)*(3.59+2.94)/1000</f>
        <v>0.97587985498014629</v>
      </c>
      <c r="L15">
        <f t="shared" si="1"/>
        <v>25169.238964409673</v>
      </c>
    </row>
    <row r="16" spans="1:12">
      <c r="B16">
        <v>100000</v>
      </c>
      <c r="C16">
        <v>7.7426147229502284E-3</v>
      </c>
      <c r="D16">
        <v>9.5891358765376999</v>
      </c>
      <c r="G16">
        <v>100</v>
      </c>
      <c r="H16">
        <v>4.0063543379580104E-2</v>
      </c>
      <c r="I16">
        <v>1.5176465747108541</v>
      </c>
      <c r="K16">
        <f>4*3.14*(I16+D16)*(3.59+2.94)/1000</f>
        <v>0.91094275494756227</v>
      </c>
      <c r="L16">
        <f t="shared" si="1"/>
        <v>23494.424815890197</v>
      </c>
    </row>
    <row r="17" spans="1:12">
      <c r="B17">
        <v>150000</v>
      </c>
      <c r="C17">
        <v>8.1930034220515594E-3</v>
      </c>
      <c r="D17">
        <v>9.061998487419137</v>
      </c>
      <c r="G17">
        <v>150</v>
      </c>
      <c r="H17">
        <v>4.5595331431725727E-2</v>
      </c>
      <c r="I17">
        <v>1.3335202853354533</v>
      </c>
      <c r="K17">
        <f>4*3.14*(I17+D17)*(3.59+2.94)/1000</f>
        <v>0.85260718408125857</v>
      </c>
      <c r="L17">
        <f t="shared" si="1"/>
        <v>21989.872881790561</v>
      </c>
    </row>
    <row r="18" spans="1:12">
      <c r="B18">
        <v>200000</v>
      </c>
      <c r="C18">
        <v>8.4699396984484459E-3</v>
      </c>
      <c r="D18">
        <v>8.765704038206021</v>
      </c>
      <c r="G18">
        <v>200</v>
      </c>
      <c r="H18">
        <v>4.9311390502049697E-2</v>
      </c>
      <c r="I18">
        <v>1.2330274762434883</v>
      </c>
      <c r="K18">
        <f>4*3.14*(I18+D18)*(3.59+2.94)/1000</f>
        <v>0.8200639628743025</v>
      </c>
      <c r="L18">
        <f t="shared" si="1"/>
        <v>21150.539938242724</v>
      </c>
    </row>
    <row r="21" spans="1:12">
      <c r="A21" t="s">
        <v>1</v>
      </c>
      <c r="B21" t="s">
        <v>2</v>
      </c>
      <c r="C21" t="s">
        <v>3</v>
      </c>
      <c r="D21" t="s">
        <v>4</v>
      </c>
      <c r="F21" t="s">
        <v>1</v>
      </c>
      <c r="G21" t="s">
        <v>2</v>
      </c>
      <c r="H21" t="s">
        <v>3</v>
      </c>
      <c r="I21" t="s">
        <v>4</v>
      </c>
    </row>
    <row r="22" spans="1:12">
      <c r="A22">
        <v>300000</v>
      </c>
      <c r="B22">
        <v>40000</v>
      </c>
      <c r="C22">
        <v>7.5980429024454319E-3</v>
      </c>
      <c r="D22">
        <v>9.7715932341149685</v>
      </c>
      <c r="F22">
        <v>600000</v>
      </c>
      <c r="G22">
        <v>40</v>
      </c>
      <c r="H22">
        <v>2.7896134624078219E-2</v>
      </c>
      <c r="I22">
        <v>2.1795958544134164</v>
      </c>
      <c r="K22">
        <f>4*3.14*(I22+D22)*(3.59+2.94)/1000</f>
        <v>0.98019828523601471</v>
      </c>
      <c r="L22">
        <f t="shared" si="1"/>
        <v>25280.617022381062</v>
      </c>
    </row>
    <row r="23" spans="1:12">
      <c r="B23">
        <v>70000</v>
      </c>
      <c r="C23">
        <v>8.5512306697288348E-3</v>
      </c>
      <c r="D23">
        <v>8.6823742085307796</v>
      </c>
      <c r="G23">
        <v>70</v>
      </c>
      <c r="H23">
        <v>3.5181705364914252E-2</v>
      </c>
      <c r="I23">
        <v>1.7282362736581816</v>
      </c>
      <c r="K23">
        <f>4*3.14*(I23+D23)*(3.59+2.94)/1000</f>
        <v>0.85384495779559555</v>
      </c>
      <c r="L23">
        <f t="shared" si="1"/>
        <v>22021.796711595045</v>
      </c>
    </row>
    <row r="24" spans="1:12">
      <c r="B24">
        <v>100000</v>
      </c>
      <c r="C24">
        <v>9.1096912236884788E-3</v>
      </c>
      <c r="D24">
        <v>8.1501098988939749</v>
      </c>
      <c r="G24">
        <v>100</v>
      </c>
      <c r="H24">
        <v>4.0063543379580104E-2</v>
      </c>
      <c r="I24">
        <v>1.5176465747108541</v>
      </c>
      <c r="K24">
        <f>4*3.14*(I24+D24)*(3.59+2.94)/1000</f>
        <v>0.7929184491443525</v>
      </c>
      <c r="L24">
        <f t="shared" si="1"/>
        <v>20450.421047178337</v>
      </c>
    </row>
    <row r="25" spans="1:12">
      <c r="B25">
        <v>150000</v>
      </c>
      <c r="C25">
        <v>9.6806567663471101E-3</v>
      </c>
      <c r="D25">
        <v>7.6694160747594164</v>
      </c>
      <c r="G25">
        <v>150</v>
      </c>
      <c r="H25">
        <v>4.5595331431725727E-2</v>
      </c>
      <c r="I25">
        <v>1.3335202853354533</v>
      </c>
      <c r="K25">
        <f>4*3.14*(I25+D25)*(3.59+2.94)/1000</f>
        <v>0.73839203085862892</v>
      </c>
      <c r="L25">
        <f t="shared" si="1"/>
        <v>19044.112222682052</v>
      </c>
    </row>
    <row r="26" spans="1:12">
      <c r="B26">
        <v>200000</v>
      </c>
      <c r="C26">
        <v>1.0032915503625296E-2</v>
      </c>
      <c r="D26">
        <v>7.4001405265720956</v>
      </c>
      <c r="G26">
        <v>200</v>
      </c>
      <c r="H26">
        <v>4.9311390502049697E-2</v>
      </c>
      <c r="I26">
        <v>1.2330274762434883</v>
      </c>
      <c r="K26">
        <f>4*3.14*(I26+D26)*(3.59+2.94)/1000</f>
        <v>0.70806481345332506</v>
      </c>
      <c r="L26">
        <f t="shared" si="1"/>
        <v>18261.932963519841</v>
      </c>
    </row>
    <row r="30" spans="1:12">
      <c r="A30" t="s">
        <v>1</v>
      </c>
      <c r="B30" t="s">
        <v>2</v>
      </c>
      <c r="C30" t="s">
        <v>3</v>
      </c>
      <c r="D30" t="s">
        <v>4</v>
      </c>
      <c r="F30" t="s">
        <v>1</v>
      </c>
      <c r="G30" t="s">
        <v>2</v>
      </c>
      <c r="H30" t="s">
        <v>3</v>
      </c>
      <c r="I30" t="s">
        <v>4</v>
      </c>
    </row>
    <row r="31" spans="1:12">
      <c r="A31">
        <v>350000</v>
      </c>
      <c r="B31">
        <v>40000</v>
      </c>
      <c r="C31">
        <v>8.7006638871592063E-3</v>
      </c>
      <c r="D31">
        <v>8.5332551148912668</v>
      </c>
      <c r="F31">
        <v>600000</v>
      </c>
      <c r="G31">
        <v>40</v>
      </c>
      <c r="H31">
        <v>2.7896134624078219E-2</v>
      </c>
      <c r="I31">
        <v>2.1795958544134164</v>
      </c>
      <c r="K31">
        <f>4*3.14*(I31+D31)*(3.59+2.94)/1000</f>
        <v>0.87863375537926824</v>
      </c>
      <c r="L31">
        <f t="shared" si="1"/>
        <v>22661.132759818454</v>
      </c>
    </row>
    <row r="32" spans="1:12">
      <c r="B32">
        <v>70000</v>
      </c>
      <c r="C32">
        <v>9.8655812166982011E-3</v>
      </c>
      <c r="D32">
        <v>7.5256574333791999</v>
      </c>
      <c r="G32">
        <v>70</v>
      </c>
      <c r="H32">
        <v>3.5181705364914252E-2</v>
      </c>
      <c r="I32">
        <v>1.7282362736581816</v>
      </c>
      <c r="K32">
        <f>4*3.14*(I32+D32)*(3.59+2.94)/1000</f>
        <v>0.75897474939134346</v>
      </c>
      <c r="L32">
        <f t="shared" si="1"/>
        <v>19574.967899887946</v>
      </c>
    </row>
    <row r="33" spans="2:12">
      <c r="B33">
        <v>100000</v>
      </c>
      <c r="C33">
        <v>1.0551978312230205E-2</v>
      </c>
      <c r="D33">
        <v>7.0361199029378065</v>
      </c>
      <c r="G33">
        <v>100</v>
      </c>
      <c r="H33">
        <v>4.0063543379580104E-2</v>
      </c>
      <c r="I33">
        <v>1.5176465747108541</v>
      </c>
      <c r="K33">
        <f>4*3.14*(I33+D33)*(3.59+2.94)/1000</f>
        <v>0.70155255444401476</v>
      </c>
      <c r="L33">
        <f t="shared" si="1"/>
        <v>18093.973145139538</v>
      </c>
    </row>
    <row r="34" spans="2:12">
      <c r="B34">
        <v>150000</v>
      </c>
      <c r="C34">
        <v>1.1256499988485196E-2</v>
      </c>
      <c r="D34">
        <v>6.5957433211033383</v>
      </c>
      <c r="G34">
        <v>150</v>
      </c>
      <c r="H34">
        <v>4.5595331431725727E-2</v>
      </c>
      <c r="I34">
        <v>1.3335202853354533</v>
      </c>
      <c r="K34">
        <f>4*3.14*(I34+D34)*(3.59+2.94)/1000</f>
        <v>0.65033282735656905</v>
      </c>
      <c r="L34">
        <f t="shared" si="1"/>
        <v>16772.948283137448</v>
      </c>
    </row>
    <row r="35" spans="2:12">
      <c r="B35">
        <v>200000</v>
      </c>
      <c r="C35">
        <v>1.1692478542398362E-2</v>
      </c>
      <c r="D35">
        <v>6.349807215709621</v>
      </c>
      <c r="G35">
        <v>200</v>
      </c>
      <c r="H35">
        <v>4.9311390502049697E-2</v>
      </c>
      <c r="I35">
        <v>1.2330274762434883</v>
      </c>
      <c r="K35">
        <f>4*3.14*(I35+D35)*(3.59+2.94)/1000</f>
        <v>0.62191983636297976</v>
      </c>
      <c r="L35">
        <f t="shared" si="1"/>
        <v>16040.139468239002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3" zoomScale="125" zoomScaleNormal="125" zoomScalePageLayoutView="125" workbookViewId="0">
      <selection activeCell="L8" sqref="L8"/>
    </sheetView>
  </sheetViews>
  <sheetFormatPr baseColWidth="10" defaultRowHeight="15" x14ac:dyDescent="0"/>
  <sheetData>
    <row r="1" spans="1:13">
      <c r="A1" t="s">
        <v>13</v>
      </c>
    </row>
    <row r="2" spans="1:13" ht="30">
      <c r="J2" s="1" t="s">
        <v>6</v>
      </c>
      <c r="K2" s="1">
        <v>21</v>
      </c>
      <c r="L2" s="1" t="s">
        <v>7</v>
      </c>
    </row>
    <row r="3" spans="1:13" ht="30">
      <c r="J3" s="1" t="s">
        <v>8</v>
      </c>
      <c r="K3" s="1">
        <f>4/3*3.14*(21/1000)^3</f>
        <v>3.8772720000000004E-5</v>
      </c>
      <c r="L3" s="1" t="s">
        <v>9</v>
      </c>
    </row>
    <row r="4" spans="1:13">
      <c r="A4" t="s">
        <v>0</v>
      </c>
      <c r="F4" t="s">
        <v>14</v>
      </c>
    </row>
    <row r="5" spans="1:13">
      <c r="A5" t="s">
        <v>1</v>
      </c>
      <c r="B5" t="s">
        <v>2</v>
      </c>
      <c r="C5" t="s">
        <v>3</v>
      </c>
      <c r="D5" t="s">
        <v>4</v>
      </c>
      <c r="G5" t="s">
        <v>1</v>
      </c>
      <c r="H5" t="s">
        <v>2</v>
      </c>
      <c r="I5" t="s">
        <v>3</v>
      </c>
      <c r="J5" t="s">
        <v>4</v>
      </c>
      <c r="L5" t="s">
        <v>10</v>
      </c>
      <c r="M5" t="s">
        <v>11</v>
      </c>
    </row>
    <row r="6" spans="1:13">
      <c r="A6">
        <v>200000</v>
      </c>
      <c r="B6">
        <v>40000</v>
      </c>
      <c r="C6">
        <v>5.5216852562773606E-3</v>
      </c>
      <c r="D6">
        <v>13.446073285985502</v>
      </c>
      <c r="G6">
        <v>200000</v>
      </c>
      <c r="H6">
        <v>40000</v>
      </c>
      <c r="I6">
        <v>7.2967392296226152E-3</v>
      </c>
      <c r="J6">
        <v>3.8500343781586315</v>
      </c>
      <c r="L6">
        <f>4*3.14*(J6+D6)*(2.94+7.77)/1000</f>
        <v>2.3266308923222749</v>
      </c>
      <c r="M6">
        <f>L6/$K$3</f>
        <v>60006.904140908213</v>
      </c>
    </row>
    <row r="7" spans="1:13">
      <c r="B7">
        <v>70000</v>
      </c>
      <c r="C7">
        <v>6.1060208427576894E-3</v>
      </c>
      <c r="D7">
        <v>12.15930743277965</v>
      </c>
      <c r="H7">
        <v>70000</v>
      </c>
      <c r="I7">
        <v>9.095733486424621E-3</v>
      </c>
      <c r="J7">
        <v>3.0885576104922308</v>
      </c>
      <c r="L7">
        <f t="shared" ref="L7:L34" si="0">4*3.14*(J7+D7)*(2.94+7.77)/1000</f>
        <v>2.0511062107448299</v>
      </c>
      <c r="M7">
        <f t="shared" ref="M7:M34" si="1">L7/$K$3</f>
        <v>52900.75627257592</v>
      </c>
    </row>
    <row r="8" spans="1:13">
      <c r="B8">
        <v>100000</v>
      </c>
      <c r="C8">
        <v>6.4438219269805953E-3</v>
      </c>
      <c r="D8">
        <v>11.521886461074239</v>
      </c>
      <c r="H8">
        <v>100000</v>
      </c>
      <c r="I8">
        <v>1.0487605984934803E-2</v>
      </c>
      <c r="J8">
        <v>2.6786567804759529</v>
      </c>
      <c r="L8">
        <f t="shared" si="0"/>
        <v>1.910222995549552</v>
      </c>
      <c r="M8">
        <f t="shared" si="1"/>
        <v>49267.190838031274</v>
      </c>
    </row>
    <row r="9" spans="1:13">
      <c r="B9">
        <v>150000</v>
      </c>
      <c r="C9">
        <v>6.7860141251630986E-3</v>
      </c>
      <c r="D9">
        <v>10.94088271091929</v>
      </c>
      <c r="H9">
        <v>150000</v>
      </c>
      <c r="I9">
        <v>1.2325187935306996E-2</v>
      </c>
      <c r="J9">
        <v>2.2792915637440996</v>
      </c>
      <c r="L9">
        <f t="shared" si="0"/>
        <v>1.7783461150094597</v>
      </c>
      <c r="M9">
        <f t="shared" si="1"/>
        <v>45865.910748832153</v>
      </c>
    </row>
    <row r="10" spans="1:13">
      <c r="B10">
        <v>200000</v>
      </c>
      <c r="C10">
        <v>6.9956249853390046E-3</v>
      </c>
      <c r="D10">
        <v>10.613059558459616</v>
      </c>
      <c r="H10">
        <v>200000</v>
      </c>
      <c r="I10">
        <v>1.3767991841789996E-2</v>
      </c>
      <c r="J10">
        <v>2.0404353231265007</v>
      </c>
      <c r="L10">
        <f t="shared" si="0"/>
        <v>1.7021177630832485</v>
      </c>
      <c r="M10">
        <f t="shared" si="1"/>
        <v>43899.880201421212</v>
      </c>
    </row>
    <row r="13" spans="1:13">
      <c r="A13" t="s">
        <v>1</v>
      </c>
      <c r="B13" t="s">
        <v>2</v>
      </c>
      <c r="C13" t="s">
        <v>3</v>
      </c>
      <c r="D13" t="s">
        <v>4</v>
      </c>
      <c r="G13" t="s">
        <v>1</v>
      </c>
      <c r="H13" t="s">
        <v>2</v>
      </c>
      <c r="I13" t="s">
        <v>3</v>
      </c>
      <c r="J13" t="s">
        <v>4</v>
      </c>
    </row>
    <row r="14" spans="1:13">
      <c r="A14">
        <v>250000</v>
      </c>
      <c r="B14">
        <v>40000</v>
      </c>
      <c r="C14">
        <v>6.540255200580174E-3</v>
      </c>
      <c r="D14">
        <v>11.352001159139004</v>
      </c>
      <c r="G14">
        <v>250000</v>
      </c>
      <c r="H14">
        <v>40000</v>
      </c>
      <c r="I14">
        <v>8.8691133411529562E-3</v>
      </c>
      <c r="J14">
        <v>3.1674752370290302</v>
      </c>
      <c r="L14">
        <f t="shared" si="0"/>
        <v>1.9531251180691731</v>
      </c>
      <c r="M14">
        <f t="shared" si="1"/>
        <v>50373.693619358477</v>
      </c>
    </row>
    <row r="15" spans="1:13">
      <c r="B15">
        <v>70000</v>
      </c>
      <c r="C15">
        <v>7.3001765868789831E-3</v>
      </c>
      <c r="D15">
        <v>10.170299818705168</v>
      </c>
      <c r="H15">
        <v>70000</v>
      </c>
      <c r="I15">
        <v>1.1284084422927781E-2</v>
      </c>
      <c r="J15">
        <v>2.4895858476054218</v>
      </c>
      <c r="L15">
        <f t="shared" si="0"/>
        <v>1.7029774361065015</v>
      </c>
      <c r="M15">
        <f t="shared" si="1"/>
        <v>43922.052311689804</v>
      </c>
    </row>
    <row r="16" spans="1:13">
      <c r="B16">
        <v>100000</v>
      </c>
      <c r="C16">
        <v>7.7426147229502284E-3</v>
      </c>
      <c r="D16">
        <v>9.5891358765376999</v>
      </c>
      <c r="H16">
        <v>100000</v>
      </c>
      <c r="I16">
        <v>1.3183800988896849E-2</v>
      </c>
      <c r="J16">
        <v>2.1308495862585413</v>
      </c>
      <c r="L16">
        <f t="shared" si="0"/>
        <v>1.5765443164902397</v>
      </c>
      <c r="M16">
        <f t="shared" si="1"/>
        <v>40661.1740545992</v>
      </c>
    </row>
    <row r="17" spans="1:13">
      <c r="B17">
        <v>150000</v>
      </c>
      <c r="C17">
        <v>8.1930034220515594E-3</v>
      </c>
      <c r="D17">
        <v>9.061998487419137</v>
      </c>
      <c r="H17">
        <v>150000</v>
      </c>
      <c r="I17">
        <v>1.5727560216990503E-2</v>
      </c>
      <c r="J17">
        <v>1.7862081909028216</v>
      </c>
      <c r="L17">
        <f t="shared" si="0"/>
        <v>1.4592747266718418</v>
      </c>
      <c r="M17">
        <f t="shared" si="1"/>
        <v>37636.635414586381</v>
      </c>
    </row>
    <row r="18" spans="1:13">
      <c r="B18">
        <v>200000</v>
      </c>
      <c r="C18">
        <v>8.4699396984484459E-3</v>
      </c>
      <c r="D18">
        <v>8.765704038206021</v>
      </c>
      <c r="H18">
        <v>200000</v>
      </c>
      <c r="I18">
        <v>1.7749971642299706E-2</v>
      </c>
      <c r="J18">
        <v>1.5826896768419891</v>
      </c>
      <c r="L18">
        <f t="shared" si="0"/>
        <v>1.3920410864033419</v>
      </c>
      <c r="M18">
        <f t="shared" si="1"/>
        <v>35902.590439962471</v>
      </c>
    </row>
    <row r="21" spans="1:13">
      <c r="A21" t="s">
        <v>1</v>
      </c>
      <c r="B21" t="s">
        <v>2</v>
      </c>
      <c r="C21" t="s">
        <v>3</v>
      </c>
      <c r="D21" t="s">
        <v>4</v>
      </c>
      <c r="G21" t="s">
        <v>1</v>
      </c>
      <c r="H21" t="s">
        <v>2</v>
      </c>
      <c r="I21" t="s">
        <v>3</v>
      </c>
      <c r="J21" t="s">
        <v>4</v>
      </c>
    </row>
    <row r="22" spans="1:13">
      <c r="A22">
        <v>300000</v>
      </c>
      <c r="B22">
        <v>40000</v>
      </c>
      <c r="C22">
        <v>7.5980429024454319E-3</v>
      </c>
      <c r="D22">
        <v>9.7715932341149685</v>
      </c>
      <c r="G22">
        <v>300000</v>
      </c>
      <c r="H22">
        <v>40000</v>
      </c>
      <c r="I22">
        <v>1.0542177016542632E-2</v>
      </c>
      <c r="J22">
        <v>2.6647908528212998</v>
      </c>
      <c r="L22">
        <f t="shared" si="0"/>
        <v>1.6729125400528579</v>
      </c>
      <c r="M22">
        <f t="shared" si="1"/>
        <v>43146.638668962551</v>
      </c>
    </row>
    <row r="23" spans="1:13">
      <c r="B23">
        <v>70000</v>
      </c>
      <c r="C23">
        <v>8.5512306697288348E-3</v>
      </c>
      <c r="D23">
        <v>8.6823742085307796</v>
      </c>
      <c r="H23">
        <v>70000</v>
      </c>
      <c r="I23">
        <v>1.3657697630132895E-2</v>
      </c>
      <c r="J23">
        <v>2.0569130788578192</v>
      </c>
      <c r="L23">
        <f t="shared" si="0"/>
        <v>1.4446231516100247</v>
      </c>
      <c r="M23">
        <f t="shared" si="1"/>
        <v>37258.751813389019</v>
      </c>
    </row>
    <row r="24" spans="1:13">
      <c r="B24">
        <v>100000</v>
      </c>
      <c r="C24">
        <v>9.1096912236884788E-3</v>
      </c>
      <c r="D24">
        <v>8.1501098988939749</v>
      </c>
      <c r="H24">
        <v>100000</v>
      </c>
      <c r="I24">
        <v>1.6144735444245384E-2</v>
      </c>
      <c r="J24">
        <v>1.7400530952967168</v>
      </c>
      <c r="L24">
        <f t="shared" si="0"/>
        <v>1.3304009895873459</v>
      </c>
      <c r="M24">
        <f t="shared" si="1"/>
        <v>34312.810388008518</v>
      </c>
    </row>
    <row r="25" spans="1:13">
      <c r="B25">
        <v>150000</v>
      </c>
      <c r="C25">
        <v>9.6806567663471101E-3</v>
      </c>
      <c r="D25">
        <v>7.6694160747594164</v>
      </c>
      <c r="H25">
        <v>150000</v>
      </c>
      <c r="I25">
        <v>1.9516895574023672E-2</v>
      </c>
      <c r="J25">
        <v>1.4394039654491069</v>
      </c>
      <c r="L25">
        <f t="shared" si="0"/>
        <v>1.2252966106407541</v>
      </c>
      <c r="M25">
        <f t="shared" si="1"/>
        <v>31602.028710927527</v>
      </c>
    </row>
    <row r="26" spans="1:13">
      <c r="B26">
        <v>200000</v>
      </c>
      <c r="C26">
        <v>1.0032915503625296E-2</v>
      </c>
      <c r="D26">
        <v>7.4001405265720956</v>
      </c>
      <c r="H26">
        <v>200000</v>
      </c>
      <c r="I26">
        <v>2.2227768361051125E-2</v>
      </c>
      <c r="J26">
        <v>1.2638559312923001</v>
      </c>
      <c r="L26">
        <f t="shared" si="0"/>
        <v>1.1654600099204198</v>
      </c>
      <c r="M26">
        <f t="shared" si="1"/>
        <v>30058.763221162189</v>
      </c>
    </row>
    <row r="29" spans="1:13">
      <c r="A29" t="s">
        <v>1</v>
      </c>
      <c r="B29" t="s">
        <v>2</v>
      </c>
      <c r="C29" t="s">
        <v>3</v>
      </c>
      <c r="D29" t="s">
        <v>4</v>
      </c>
      <c r="G29" t="s">
        <v>1</v>
      </c>
      <c r="H29" t="s">
        <v>2</v>
      </c>
      <c r="I29" t="s">
        <v>3</v>
      </c>
      <c r="J29" t="s">
        <v>4</v>
      </c>
    </row>
    <row r="30" spans="1:13">
      <c r="A30">
        <v>350000</v>
      </c>
      <c r="B30">
        <v>40000</v>
      </c>
      <c r="C30">
        <v>8.7006638871592063E-3</v>
      </c>
      <c r="D30">
        <v>8.5332551148912668</v>
      </c>
      <c r="G30">
        <v>350000</v>
      </c>
      <c r="H30">
        <v>40000</v>
      </c>
      <c r="I30">
        <v>1.2324478165667842E-2</v>
      </c>
      <c r="J30">
        <v>2.2794228286892744</v>
      </c>
      <c r="L30">
        <f t="shared" si="0"/>
        <v>1.4544954865433897</v>
      </c>
      <c r="M30">
        <f t="shared" si="1"/>
        <v>37513.372457320234</v>
      </c>
    </row>
    <row r="31" spans="1:13">
      <c r="B31">
        <v>70000</v>
      </c>
      <c r="C31">
        <v>9.8655812166982011E-3</v>
      </c>
      <c r="D31">
        <v>7.5256574333791999</v>
      </c>
      <c r="H31">
        <v>70000</v>
      </c>
      <c r="I31">
        <v>1.6230107453265669E-2</v>
      </c>
      <c r="J31">
        <v>1.7309002397795741</v>
      </c>
      <c r="L31">
        <f t="shared" si="0"/>
        <v>1.2451699224549027</v>
      </c>
      <c r="M31">
        <f t="shared" si="1"/>
        <v>32114.587845652884</v>
      </c>
    </row>
    <row r="32" spans="1:13">
      <c r="B32">
        <v>100000</v>
      </c>
      <c r="C32">
        <v>1.0551978312230205E-2</v>
      </c>
      <c r="D32">
        <v>7.0361199029378065</v>
      </c>
      <c r="H32">
        <v>100000</v>
      </c>
      <c r="I32">
        <v>1.9389467768318562E-2</v>
      </c>
      <c r="J32">
        <v>1.4488637449042248</v>
      </c>
      <c r="L32">
        <f t="shared" si="0"/>
        <v>1.1413796363469553</v>
      </c>
      <c r="M32">
        <f t="shared" si="1"/>
        <v>29437.698370064187</v>
      </c>
    </row>
    <row r="33" spans="2:13">
      <c r="B33">
        <v>150000</v>
      </c>
      <c r="C33">
        <v>1.1256499988485196E-2</v>
      </c>
      <c r="D33">
        <v>6.5957433211033383</v>
      </c>
      <c r="H33">
        <v>150000</v>
      </c>
      <c r="I33">
        <v>2.3722003600263844E-2</v>
      </c>
      <c r="J33">
        <v>1.1842463796857925</v>
      </c>
      <c r="L33">
        <f t="shared" si="0"/>
        <v>1.046545542574872</v>
      </c>
      <c r="M33">
        <f t="shared" si="1"/>
        <v>26991.801002737797</v>
      </c>
    </row>
    <row r="34" spans="2:13">
      <c r="B34">
        <v>200000</v>
      </c>
      <c r="C34">
        <v>1.1692478542398362E-2</v>
      </c>
      <c r="D34">
        <v>6.349807215709621</v>
      </c>
      <c r="H34">
        <v>200000</v>
      </c>
      <c r="I34">
        <v>2.7239921439868798E-2</v>
      </c>
      <c r="J34">
        <v>1.0313060903835376</v>
      </c>
      <c r="L34">
        <f t="shared" si="0"/>
        <v>0.99288964726371709</v>
      </c>
      <c r="M34">
        <f t="shared" si="1"/>
        <v>25607.944123180343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M9" sqref="M9"/>
    </sheetView>
  </sheetViews>
  <sheetFormatPr baseColWidth="10" defaultRowHeight="15" x14ac:dyDescent="0"/>
  <sheetData>
    <row r="1" spans="1:13">
      <c r="A1" t="s">
        <v>16</v>
      </c>
      <c r="H1" t="s">
        <v>17</v>
      </c>
      <c r="I1">
        <v>380</v>
      </c>
      <c r="J1" t="s">
        <v>7</v>
      </c>
    </row>
    <row r="2" spans="1:13">
      <c r="H2" t="s">
        <v>18</v>
      </c>
      <c r="I2">
        <f>3.14*(I1/1000)^2</f>
        <v>0.45341600000000004</v>
      </c>
      <c r="J2" t="s">
        <v>19</v>
      </c>
    </row>
    <row r="3" spans="1:13">
      <c r="A3" t="s">
        <v>15</v>
      </c>
    </row>
    <row r="5" spans="1:13">
      <c r="A5" t="s">
        <v>14</v>
      </c>
      <c r="G5" t="s">
        <v>14</v>
      </c>
    </row>
    <row r="7" spans="1:13">
      <c r="A7" t="s">
        <v>1</v>
      </c>
      <c r="B7" t="s">
        <v>2</v>
      </c>
      <c r="C7" t="s">
        <v>3</v>
      </c>
      <c r="D7" t="s">
        <v>4</v>
      </c>
      <c r="G7" t="s">
        <v>1</v>
      </c>
      <c r="H7" t="s">
        <v>2</v>
      </c>
      <c r="I7" t="s">
        <v>3</v>
      </c>
      <c r="J7" t="s">
        <v>4</v>
      </c>
      <c r="L7" t="s">
        <v>20</v>
      </c>
      <c r="M7" t="s">
        <v>11</v>
      </c>
    </row>
    <row r="8" spans="1:13">
      <c r="A8">
        <v>200000</v>
      </c>
      <c r="B8">
        <v>200000</v>
      </c>
      <c r="C8">
        <v>7.947978535965473E-3</v>
      </c>
      <c r="D8">
        <v>3.5345713070793119</v>
      </c>
      <c r="G8">
        <v>200000</v>
      </c>
      <c r="H8">
        <v>200000</v>
      </c>
      <c r="I8">
        <v>7.947978535965473E-3</v>
      </c>
      <c r="J8">
        <v>3.5345713070793119</v>
      </c>
      <c r="L8">
        <f>2*3.14*(D8+J8)/LN($I$1/7.77)</f>
        <v>11.412684952318729</v>
      </c>
      <c r="M8">
        <f>L8/$I$2</f>
        <v>25.170450430330487</v>
      </c>
    </row>
    <row r="9" spans="1:13">
      <c r="B9">
        <v>300000</v>
      </c>
      <c r="C9">
        <v>8.9787394304389409E-3</v>
      </c>
      <c r="D9">
        <v>3.1288018880766693</v>
      </c>
      <c r="H9">
        <v>300000</v>
      </c>
      <c r="I9">
        <v>8.9787394304389409E-3</v>
      </c>
      <c r="J9">
        <v>3.1288018880766693</v>
      </c>
      <c r="L9">
        <f t="shared" ref="L9:L36" si="0">2*3.14*(D9+J9)/LN($I$1/7.77)</f>
        <v>10.102506676077022</v>
      </c>
      <c r="M9">
        <f t="shared" ref="M9:M36" si="1">L9/$I$2</f>
        <v>22.280878213554487</v>
      </c>
    </row>
    <row r="10" spans="1:13">
      <c r="B10">
        <v>400000</v>
      </c>
      <c r="C10">
        <v>9.7331110746330385E-3</v>
      </c>
      <c r="D10">
        <v>2.8863018891998986</v>
      </c>
      <c r="H10">
        <v>400000</v>
      </c>
      <c r="I10">
        <v>9.7331110746330385E-3</v>
      </c>
      <c r="J10">
        <v>2.8863018891998986</v>
      </c>
      <c r="L10">
        <f t="shared" si="0"/>
        <v>9.3195047650460801</v>
      </c>
      <c r="M10">
        <f t="shared" si="1"/>
        <v>20.553983020109744</v>
      </c>
    </row>
    <row r="11" spans="1:13">
      <c r="B11">
        <v>500000</v>
      </c>
      <c r="C11">
        <v>1.0330246037409792E-2</v>
      </c>
      <c r="D11">
        <v>2.7194605802002529</v>
      </c>
      <c r="H11">
        <v>500000</v>
      </c>
      <c r="I11">
        <v>1.0330246037409792E-2</v>
      </c>
      <c r="J11">
        <v>2.7194605802002529</v>
      </c>
      <c r="L11">
        <f t="shared" si="0"/>
        <v>8.7807952211668212</v>
      </c>
      <c r="M11">
        <f t="shared" si="1"/>
        <v>19.365869799845662</v>
      </c>
    </row>
    <row r="12" spans="1:13">
      <c r="B12">
        <v>600000</v>
      </c>
      <c r="C12">
        <v>1.0811387248630499E-2</v>
      </c>
      <c r="D12">
        <v>2.5984359117341169</v>
      </c>
      <c r="H12">
        <v>600000</v>
      </c>
      <c r="I12">
        <v>1.0811387248630499E-2</v>
      </c>
      <c r="J12">
        <v>2.5984359117341169</v>
      </c>
      <c r="L12">
        <f t="shared" si="0"/>
        <v>8.3900218309408494</v>
      </c>
      <c r="M12">
        <f t="shared" si="1"/>
        <v>18.50402683394686</v>
      </c>
    </row>
    <row r="15" spans="1:13">
      <c r="A15" t="s">
        <v>1</v>
      </c>
      <c r="B15" t="s">
        <v>2</v>
      </c>
      <c r="C15" t="s">
        <v>3</v>
      </c>
      <c r="D15" t="s">
        <v>4</v>
      </c>
      <c r="G15" t="s">
        <v>1</v>
      </c>
      <c r="H15" t="s">
        <v>2</v>
      </c>
      <c r="I15" t="s">
        <v>3</v>
      </c>
      <c r="J15" t="s">
        <v>4</v>
      </c>
    </row>
    <row r="16" spans="1:13">
      <c r="A16">
        <v>250000</v>
      </c>
      <c r="B16">
        <v>200000</v>
      </c>
      <c r="C16">
        <v>9.7375961563947247E-3</v>
      </c>
      <c r="D16">
        <v>2.8849724748604602</v>
      </c>
      <c r="G16">
        <v>250000</v>
      </c>
      <c r="H16">
        <v>200000</v>
      </c>
      <c r="I16">
        <v>9.7375961563947247E-3</v>
      </c>
      <c r="J16">
        <v>2.8849724748604602</v>
      </c>
      <c r="L16">
        <f t="shared" si="0"/>
        <v>9.3152122538165827</v>
      </c>
      <c r="M16">
        <f t="shared" si="1"/>
        <v>20.544515971682916</v>
      </c>
    </row>
    <row r="17" spans="1:13">
      <c r="B17">
        <v>300000</v>
      </c>
      <c r="C17">
        <v>1.1125575405783491E-2</v>
      </c>
      <c r="D17">
        <v>2.525055636034983</v>
      </c>
      <c r="H17">
        <v>300000</v>
      </c>
      <c r="I17">
        <v>1.1125575405783491E-2</v>
      </c>
      <c r="J17">
        <v>2.525055636034983</v>
      </c>
      <c r="L17">
        <f t="shared" si="0"/>
        <v>8.1530861758046331</v>
      </c>
      <c r="M17">
        <f t="shared" si="1"/>
        <v>17.981469943285266</v>
      </c>
    </row>
    <row r="18" spans="1:13">
      <c r="B18">
        <v>400000</v>
      </c>
      <c r="C18">
        <v>1.2150901254088528E-2</v>
      </c>
      <c r="D18">
        <v>2.3119846252600547</v>
      </c>
      <c r="H18">
        <v>400000</v>
      </c>
      <c r="I18">
        <v>1.2150901254088528E-2</v>
      </c>
      <c r="J18">
        <v>2.3119846252600547</v>
      </c>
      <c r="L18">
        <f t="shared" si="0"/>
        <v>7.465106755619801</v>
      </c>
      <c r="M18">
        <f t="shared" si="1"/>
        <v>16.464144969784481</v>
      </c>
    </row>
    <row r="19" spans="1:13">
      <c r="B19">
        <v>500000</v>
      </c>
      <c r="C19">
        <v>1.296778966470394E-2</v>
      </c>
      <c r="D19">
        <v>2.1663442736867649</v>
      </c>
      <c r="H19">
        <v>500000</v>
      </c>
      <c r="I19">
        <v>1.296778966470394E-2</v>
      </c>
      <c r="J19">
        <v>2.1663442736867649</v>
      </c>
      <c r="L19">
        <f t="shared" si="0"/>
        <v>6.9948524292968841</v>
      </c>
      <c r="M19">
        <f t="shared" si="1"/>
        <v>15.427008374863004</v>
      </c>
    </row>
    <row r="20" spans="1:13">
      <c r="B20">
        <v>600000</v>
      </c>
      <c r="C20">
        <v>1.3629204223924165E-2</v>
      </c>
      <c r="D20">
        <v>2.0612132902956279</v>
      </c>
      <c r="H20">
        <v>600000</v>
      </c>
      <c r="I20">
        <v>1.3629204223924165E-2</v>
      </c>
      <c r="J20">
        <v>2.0612132902956279</v>
      </c>
      <c r="L20">
        <f t="shared" si="0"/>
        <v>6.6553977435850999</v>
      </c>
      <c r="M20">
        <f t="shared" si="1"/>
        <v>14.67834779448696</v>
      </c>
    </row>
    <row r="23" spans="1:13">
      <c r="A23" t="s">
        <v>1</v>
      </c>
      <c r="B23" t="s">
        <v>2</v>
      </c>
      <c r="C23" t="s">
        <v>3</v>
      </c>
      <c r="D23" t="s">
        <v>4</v>
      </c>
      <c r="G23" t="s">
        <v>1</v>
      </c>
      <c r="H23" t="s">
        <v>2</v>
      </c>
      <c r="I23" t="s">
        <v>3</v>
      </c>
      <c r="J23" t="s">
        <v>4</v>
      </c>
    </row>
    <row r="24" spans="1:13">
      <c r="A24">
        <v>300000</v>
      </c>
      <c r="B24">
        <v>200000</v>
      </c>
      <c r="C24">
        <v>1.1656048932886439E-2</v>
      </c>
      <c r="D24">
        <v>2.4101388939132637</v>
      </c>
      <c r="G24">
        <v>300000</v>
      </c>
      <c r="H24">
        <v>200000</v>
      </c>
      <c r="I24">
        <v>1.1656048932886439E-2</v>
      </c>
      <c r="J24">
        <v>2.4101388939132637</v>
      </c>
      <c r="L24">
        <f t="shared" si="0"/>
        <v>7.7820345093818206</v>
      </c>
      <c r="M24">
        <f t="shared" si="1"/>
        <v>17.163122848293444</v>
      </c>
    </row>
    <row r="25" spans="1:13">
      <c r="B25">
        <v>300000</v>
      </c>
      <c r="C25">
        <v>1.3451535281360753E-2</v>
      </c>
      <c r="D25">
        <v>2.0884379585602177</v>
      </c>
      <c r="H25">
        <v>300000</v>
      </c>
      <c r="I25">
        <v>1.3451535281360753E-2</v>
      </c>
      <c r="J25">
        <v>2.0884379585602177</v>
      </c>
      <c r="L25">
        <f t="shared" si="0"/>
        <v>6.743302763696831</v>
      </c>
      <c r="M25">
        <f t="shared" si="1"/>
        <v>14.872220573814841</v>
      </c>
    </row>
    <row r="26" spans="1:13">
      <c r="B26">
        <v>400000</v>
      </c>
      <c r="C26">
        <v>1.4788889998438273E-2</v>
      </c>
      <c r="D26">
        <v>1.8995811643383935</v>
      </c>
      <c r="H26">
        <v>400000</v>
      </c>
      <c r="I26">
        <v>1.4788889998438273E-2</v>
      </c>
      <c r="J26">
        <v>1.8995811643383935</v>
      </c>
      <c r="L26">
        <f t="shared" si="0"/>
        <v>6.1335079947409348</v>
      </c>
      <c r="M26">
        <f t="shared" si="1"/>
        <v>13.527330298756405</v>
      </c>
    </row>
    <row r="27" spans="1:13">
      <c r="B27">
        <v>500000</v>
      </c>
      <c r="C27">
        <v>1.5860503757951828E-2</v>
      </c>
      <c r="D27">
        <v>1.7712361039239521</v>
      </c>
      <c r="H27">
        <v>500000</v>
      </c>
      <c r="I27">
        <v>1.5860503757951828E-2</v>
      </c>
      <c r="J27">
        <v>1.7712361039239521</v>
      </c>
      <c r="L27">
        <f t="shared" si="0"/>
        <v>5.7190979821992167</v>
      </c>
      <c r="M27">
        <f t="shared" si="1"/>
        <v>12.61335723088558</v>
      </c>
    </row>
    <row r="28" spans="1:13">
      <c r="B28">
        <v>600000</v>
      </c>
      <c r="C28">
        <v>1.6731905125342516E-2</v>
      </c>
      <c r="D28">
        <v>1.678989730820071</v>
      </c>
      <c r="H28">
        <v>600000</v>
      </c>
      <c r="I28">
        <v>1.6731905125342516E-2</v>
      </c>
      <c r="J28">
        <v>1.678989730820071</v>
      </c>
      <c r="L28">
        <f t="shared" si="0"/>
        <v>5.4212460780319267</v>
      </c>
      <c r="M28">
        <f t="shared" si="1"/>
        <v>11.956450760519978</v>
      </c>
    </row>
    <row r="31" spans="1:13">
      <c r="A31" t="s">
        <v>1</v>
      </c>
      <c r="B31" t="s">
        <v>2</v>
      </c>
      <c r="C31" t="s">
        <v>3</v>
      </c>
      <c r="D31" t="s">
        <v>4</v>
      </c>
      <c r="G31" t="s">
        <v>1</v>
      </c>
      <c r="H31" t="s">
        <v>2</v>
      </c>
      <c r="I31" t="s">
        <v>3</v>
      </c>
      <c r="J31" t="s">
        <v>4</v>
      </c>
    </row>
    <row r="32" spans="1:13">
      <c r="A32">
        <v>350000</v>
      </c>
      <c r="B32">
        <v>200000</v>
      </c>
      <c r="C32">
        <v>1.3713428982391522E-2</v>
      </c>
      <c r="D32">
        <v>2.0485537875740421</v>
      </c>
      <c r="G32">
        <v>350000</v>
      </c>
      <c r="H32">
        <v>200000</v>
      </c>
      <c r="I32">
        <v>1.3713428982391522E-2</v>
      </c>
      <c r="J32">
        <v>2.0485537875740421</v>
      </c>
      <c r="L32">
        <f t="shared" si="0"/>
        <v>6.614521805978435</v>
      </c>
      <c r="M32">
        <f t="shared" si="1"/>
        <v>14.588196724373278</v>
      </c>
    </row>
    <row r="33" spans="2:13">
      <c r="B33">
        <v>300000</v>
      </c>
      <c r="C33">
        <v>1.5969758137441292E-2</v>
      </c>
      <c r="D33">
        <v>1.7591184938889042</v>
      </c>
      <c r="H33">
        <v>300000</v>
      </c>
      <c r="I33">
        <v>1.5969758137441292E-2</v>
      </c>
      <c r="J33">
        <v>1.7591184938889042</v>
      </c>
      <c r="L33">
        <f t="shared" si="0"/>
        <v>5.679971747731102</v>
      </c>
      <c r="M33">
        <f t="shared" si="1"/>
        <v>12.527065096359859</v>
      </c>
    </row>
    <row r="34" spans="2:13">
      <c r="B34">
        <v>400000</v>
      </c>
      <c r="C34">
        <v>1.7662950220728078E-2</v>
      </c>
      <c r="D34">
        <v>1.5904872363586267</v>
      </c>
      <c r="H34">
        <v>400000</v>
      </c>
      <c r="I34">
        <v>1.7662950220728078E-2</v>
      </c>
      <c r="J34">
        <v>1.5904872363586267</v>
      </c>
      <c r="L34">
        <f t="shared" si="0"/>
        <v>5.1354826858039093</v>
      </c>
      <c r="M34">
        <f t="shared" si="1"/>
        <v>11.326205263607612</v>
      </c>
    </row>
    <row r="35" spans="2:13">
      <c r="B35">
        <v>500000</v>
      </c>
      <c r="C35">
        <v>1.9026744168233814E-2</v>
      </c>
      <c r="D35">
        <v>1.4764847119460451</v>
      </c>
      <c r="H35">
        <v>500000</v>
      </c>
      <c r="I35">
        <v>1.9026744168233814E-2</v>
      </c>
      <c r="J35">
        <v>1.4764847119460451</v>
      </c>
      <c r="L35">
        <f t="shared" si="0"/>
        <v>4.767382913058082</v>
      </c>
      <c r="M35">
        <f t="shared" si="1"/>
        <v>10.514368511605417</v>
      </c>
    </row>
    <row r="36" spans="2:13">
      <c r="B36">
        <v>600000</v>
      </c>
      <c r="C36">
        <v>2.0140058375505882E-2</v>
      </c>
      <c r="D36">
        <v>1.3948667058816386</v>
      </c>
      <c r="H36">
        <v>600000</v>
      </c>
      <c r="I36">
        <v>2.0140058375505882E-2</v>
      </c>
      <c r="J36">
        <v>1.3948667058816386</v>
      </c>
      <c r="L36">
        <f t="shared" si="0"/>
        <v>4.5038486655571566</v>
      </c>
      <c r="M36">
        <f t="shared" si="1"/>
        <v>9.9331489527435206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2" workbookViewId="0">
      <selection activeCell="I36" sqref="I36"/>
    </sheetView>
  </sheetViews>
  <sheetFormatPr baseColWidth="10" defaultRowHeight="15" x14ac:dyDescent="0"/>
  <cols>
    <col min="7" max="7" width="12.1640625" bestFit="1" customWidth="1"/>
  </cols>
  <sheetData>
    <row r="1" spans="1:8">
      <c r="A1" t="s">
        <v>21</v>
      </c>
      <c r="F1" t="s">
        <v>24</v>
      </c>
      <c r="G1">
        <f>4.186*10^-4</f>
        <v>4.1860000000000004E-4</v>
      </c>
      <c r="H1" t="s">
        <v>9</v>
      </c>
    </row>
    <row r="3" spans="1:8">
      <c r="F3" t="s">
        <v>23</v>
      </c>
    </row>
    <row r="4" spans="1:8">
      <c r="A4" t="s">
        <v>22</v>
      </c>
    </row>
    <row r="6" spans="1:8">
      <c r="A6" t="s">
        <v>1</v>
      </c>
      <c r="B6" t="s">
        <v>2</v>
      </c>
      <c r="C6" t="s">
        <v>3</v>
      </c>
      <c r="D6" t="s">
        <v>4</v>
      </c>
      <c r="F6" t="s">
        <v>10</v>
      </c>
      <c r="G6" t="s">
        <v>11</v>
      </c>
    </row>
    <row r="7" spans="1:8">
      <c r="A7">
        <v>200000</v>
      </c>
      <c r="B7">
        <v>40000</v>
      </c>
      <c r="C7">
        <v>2.6652754452032297E-3</v>
      </c>
      <c r="D7">
        <v>136.49637049078427</v>
      </c>
      <c r="F7">
        <f>4*3.14*D7*(0.6+3.59)/1000</f>
        <v>7.1833125919962093</v>
      </c>
      <c r="G7">
        <f>F7/$G$1</f>
        <v>17160.326306727686</v>
      </c>
    </row>
    <row r="8" spans="1:8">
      <c r="B8">
        <v>70000</v>
      </c>
      <c r="C8">
        <v>2.6771021944505479E-3</v>
      </c>
      <c r="D8">
        <v>135.89336461737761</v>
      </c>
      <c r="F8">
        <f t="shared" ref="F8:F35" si="0">4*3.14*D8*(0.6+3.59)/1000</f>
        <v>7.1515785636999611</v>
      </c>
      <c r="G8">
        <f t="shared" ref="G8:G35" si="1">F8/$G$1</f>
        <v>17084.516396798757</v>
      </c>
    </row>
    <row r="9" spans="1:8">
      <c r="B9">
        <v>100000</v>
      </c>
      <c r="C9">
        <v>2.6824011001189982E-3</v>
      </c>
      <c r="D9">
        <v>135.62491627829669</v>
      </c>
      <c r="F9">
        <f t="shared" si="0"/>
        <v>7.1374510940281528</v>
      </c>
      <c r="G9">
        <f t="shared" si="1"/>
        <v>17050.767066479104</v>
      </c>
    </row>
    <row r="10" spans="1:8">
      <c r="B10">
        <v>150000</v>
      </c>
      <c r="C10">
        <v>2.6869275386843467E-3</v>
      </c>
      <c r="D10">
        <v>135.39644050341039</v>
      </c>
      <c r="F10">
        <f t="shared" si="0"/>
        <v>7.125427236508675</v>
      </c>
      <c r="G10">
        <f t="shared" si="1"/>
        <v>17022.043087693917</v>
      </c>
    </row>
    <row r="11" spans="1:8">
      <c r="B11">
        <v>200000</v>
      </c>
      <c r="C11">
        <v>2.6893587636413548E-3</v>
      </c>
      <c r="D11">
        <v>135.27403987405134</v>
      </c>
      <c r="F11">
        <f t="shared" si="0"/>
        <v>7.1189857320277747</v>
      </c>
      <c r="G11">
        <f t="shared" si="1"/>
        <v>17006.654878231664</v>
      </c>
    </row>
    <row r="12" spans="1:8">
      <c r="F12">
        <f t="shared" si="0"/>
        <v>0</v>
      </c>
      <c r="G12">
        <f t="shared" si="1"/>
        <v>0</v>
      </c>
    </row>
    <row r="13" spans="1:8">
      <c r="F13">
        <f t="shared" si="0"/>
        <v>0</v>
      </c>
      <c r="G13">
        <f t="shared" si="1"/>
        <v>0</v>
      </c>
    </row>
    <row r="14" spans="1:8">
      <c r="A14" t="s">
        <v>1</v>
      </c>
      <c r="B14" t="s">
        <v>2</v>
      </c>
      <c r="C14" t="s">
        <v>3</v>
      </c>
      <c r="D14" t="s">
        <v>4</v>
      </c>
      <c r="F14" t="e">
        <f t="shared" si="0"/>
        <v>#VALUE!</v>
      </c>
      <c r="G14" t="e">
        <f t="shared" si="1"/>
        <v>#VALUE!</v>
      </c>
    </row>
    <row r="15" spans="1:8">
      <c r="A15">
        <v>250000</v>
      </c>
      <c r="B15">
        <v>40000</v>
      </c>
      <c r="C15">
        <v>2.9506986054208275E-3</v>
      </c>
      <c r="D15">
        <v>123.29298016412116</v>
      </c>
      <c r="F15">
        <f t="shared" si="0"/>
        <v>6.4884656913091057</v>
      </c>
      <c r="G15">
        <f t="shared" si="1"/>
        <v>15500.395822525335</v>
      </c>
    </row>
    <row r="16" spans="1:8">
      <c r="B16">
        <v>70000</v>
      </c>
      <c r="C16">
        <v>2.9650092473623591E-3</v>
      </c>
      <c r="D16">
        <v>122.69790556372905</v>
      </c>
      <c r="F16">
        <f t="shared" si="0"/>
        <v>6.4571490573590298</v>
      </c>
      <c r="G16">
        <f t="shared" si="1"/>
        <v>15425.583032391374</v>
      </c>
    </row>
    <row r="17" spans="1:7">
      <c r="B17">
        <v>100000</v>
      </c>
      <c r="C17">
        <v>2.9714229505914849E-3</v>
      </c>
      <c r="D17">
        <v>122.43306680929848</v>
      </c>
      <c r="F17">
        <f t="shared" si="0"/>
        <v>6.443211547132865</v>
      </c>
      <c r="G17">
        <f t="shared" si="1"/>
        <v>15392.287499122944</v>
      </c>
    </row>
    <row r="18" spans="1:7">
      <c r="B18">
        <v>150000</v>
      </c>
      <c r="C18">
        <v>2.9769026039205E-3</v>
      </c>
      <c r="D18">
        <v>122.2077014375058</v>
      </c>
      <c r="F18">
        <f t="shared" si="0"/>
        <v>6.4313513789307546</v>
      </c>
      <c r="G18">
        <f t="shared" si="1"/>
        <v>15363.954560274138</v>
      </c>
    </row>
    <row r="19" spans="1:7">
      <c r="B19">
        <v>200000</v>
      </c>
      <c r="C19">
        <v>2.9798461698374856E-3</v>
      </c>
      <c r="D19">
        <v>122.08698164049554</v>
      </c>
      <c r="F19">
        <f t="shared" si="0"/>
        <v>6.4249983306053737</v>
      </c>
      <c r="G19">
        <f t="shared" si="1"/>
        <v>15348.777665086893</v>
      </c>
    </row>
    <row r="20" spans="1:7">
      <c r="F20">
        <f t="shared" si="0"/>
        <v>0</v>
      </c>
      <c r="G20">
        <f t="shared" si="1"/>
        <v>0</v>
      </c>
    </row>
    <row r="21" spans="1:7">
      <c r="F21">
        <f t="shared" si="0"/>
        <v>0</v>
      </c>
      <c r="G21">
        <f t="shared" si="1"/>
        <v>0</v>
      </c>
    </row>
    <row r="22" spans="1:7">
      <c r="A22" t="s">
        <v>1</v>
      </c>
      <c r="B22" t="s">
        <v>2</v>
      </c>
      <c r="C22" t="s">
        <v>3</v>
      </c>
      <c r="D22" t="s">
        <v>4</v>
      </c>
      <c r="F22" t="e">
        <f t="shared" si="0"/>
        <v>#VALUE!</v>
      </c>
      <c r="G22" t="e">
        <f t="shared" si="1"/>
        <v>#VALUE!</v>
      </c>
    </row>
    <row r="23" spans="1:7">
      <c r="A23">
        <v>300000</v>
      </c>
      <c r="B23">
        <v>40000</v>
      </c>
      <c r="C23">
        <v>3.2288666895725687E-3</v>
      </c>
      <c r="D23">
        <v>112.67124338187196</v>
      </c>
      <c r="F23">
        <f t="shared" si="0"/>
        <v>5.9294819227117461</v>
      </c>
      <c r="G23">
        <f t="shared" si="1"/>
        <v>14165.030871265517</v>
      </c>
    </row>
    <row r="24" spans="1:7">
      <c r="B24">
        <v>70000</v>
      </c>
      <c r="C24">
        <v>3.2457065294279525E-3</v>
      </c>
      <c r="D24">
        <v>112.08666628666793</v>
      </c>
      <c r="F24">
        <f t="shared" si="0"/>
        <v>5.8987177346687014</v>
      </c>
      <c r="G24">
        <f t="shared" si="1"/>
        <v>14091.537827684426</v>
      </c>
    </row>
    <row r="25" spans="1:7">
      <c r="B25">
        <v>100000</v>
      </c>
      <c r="C25">
        <v>3.2532557459841005E-3</v>
      </c>
      <c r="D25">
        <v>111.82656791662762</v>
      </c>
      <c r="F25">
        <f t="shared" si="0"/>
        <v>5.8850296938076117</v>
      </c>
      <c r="G25">
        <f t="shared" si="1"/>
        <v>14058.838255632134</v>
      </c>
    </row>
    <row r="26" spans="1:7">
      <c r="B26">
        <v>150000</v>
      </c>
      <c r="C26">
        <v>3.2597065142648766E-3</v>
      </c>
      <c r="D26">
        <v>111.6052696880577</v>
      </c>
      <c r="F26">
        <f t="shared" si="0"/>
        <v>5.8733835647115997</v>
      </c>
      <c r="G26">
        <f t="shared" si="1"/>
        <v>14031.016638107021</v>
      </c>
    </row>
    <row r="27" spans="1:7">
      <c r="B27">
        <v>200000</v>
      </c>
      <c r="C27">
        <v>3.2631721133394007E-3</v>
      </c>
      <c r="D27">
        <v>111.48674111956393</v>
      </c>
      <c r="F27">
        <f t="shared" si="0"/>
        <v>5.8671458328546189</v>
      </c>
      <c r="G27">
        <f t="shared" si="1"/>
        <v>14016.115224210746</v>
      </c>
    </row>
    <row r="28" spans="1:7">
      <c r="F28">
        <f t="shared" si="0"/>
        <v>0</v>
      </c>
      <c r="G28">
        <f t="shared" si="1"/>
        <v>0</v>
      </c>
    </row>
    <row r="29" spans="1:7">
      <c r="F29">
        <f t="shared" si="0"/>
        <v>0</v>
      </c>
      <c r="G29">
        <f t="shared" si="1"/>
        <v>0</v>
      </c>
    </row>
    <row r="30" spans="1:7">
      <c r="A30" t="s">
        <v>1</v>
      </c>
      <c r="B30" t="s">
        <v>2</v>
      </c>
      <c r="C30" t="s">
        <v>3</v>
      </c>
      <c r="D30" t="s">
        <v>4</v>
      </c>
      <c r="F30" t="e">
        <f t="shared" si="0"/>
        <v>#VALUE!</v>
      </c>
      <c r="G30" t="e">
        <f t="shared" si="1"/>
        <v>#VALUE!</v>
      </c>
    </row>
    <row r="31" spans="1:7">
      <c r="A31">
        <v>350000</v>
      </c>
      <c r="B31">
        <v>40000</v>
      </c>
      <c r="C31">
        <v>3.502802693496248E-3</v>
      </c>
      <c r="D31">
        <v>103.85981068928848</v>
      </c>
      <c r="F31">
        <f t="shared" si="0"/>
        <v>5.4657679412587701</v>
      </c>
      <c r="G31">
        <f t="shared" si="1"/>
        <v>13057.25738475578</v>
      </c>
    </row>
    <row r="32" spans="1:7">
      <c r="B32">
        <v>70000</v>
      </c>
      <c r="C32">
        <v>3.5222288243054924E-3</v>
      </c>
      <c r="D32">
        <v>103.28699320101205</v>
      </c>
      <c r="F32">
        <f t="shared" si="0"/>
        <v>5.4356226189937402</v>
      </c>
      <c r="G32">
        <f t="shared" si="1"/>
        <v>12985.242759182369</v>
      </c>
    </row>
    <row r="33" spans="2:7">
      <c r="B33">
        <v>100000</v>
      </c>
      <c r="C33">
        <v>3.530939532022622E-3</v>
      </c>
      <c r="D33">
        <v>103.0321877021935</v>
      </c>
      <c r="F33">
        <f t="shared" si="0"/>
        <v>5.4222131228907156</v>
      </c>
      <c r="G33">
        <f t="shared" si="1"/>
        <v>12953.20860700123</v>
      </c>
    </row>
    <row r="34" spans="2:7">
      <c r="B34">
        <v>150000</v>
      </c>
      <c r="C34">
        <v>3.5383838009905352E-3</v>
      </c>
      <c r="D34">
        <v>102.81542226329654</v>
      </c>
      <c r="F34">
        <f t="shared" si="0"/>
        <v>5.410805538197148</v>
      </c>
      <c r="G34">
        <f t="shared" si="1"/>
        <v>12925.956851880428</v>
      </c>
    </row>
    <row r="35" spans="2:7">
      <c r="B35">
        <v>200000</v>
      </c>
      <c r="C35">
        <v>3.5423835311152066E-3</v>
      </c>
      <c r="D35">
        <v>102.69933264790194</v>
      </c>
      <c r="F35">
        <f t="shared" si="0"/>
        <v>5.4046961596615457</v>
      </c>
      <c r="G35">
        <f t="shared" si="1"/>
        <v>12911.362063214394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rxn 1</vt:lpstr>
      <vt:lpstr>rxn 2</vt:lpstr>
      <vt:lpstr>rxn 3</vt:lpstr>
      <vt:lpstr>rxn 4 </vt:lpstr>
      <vt:lpstr>rxn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</dc:creator>
  <cp:lastModifiedBy>Maithili</cp:lastModifiedBy>
  <dcterms:created xsi:type="dcterms:W3CDTF">2018-05-17T01:27:37Z</dcterms:created>
  <dcterms:modified xsi:type="dcterms:W3CDTF">2018-05-17T05:28:07Z</dcterms:modified>
</cp:coreProperties>
</file>