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heet3" sheetId="5" r:id="rId1"/>
    <sheet name="Pivot" sheetId="4" r:id="rId2"/>
    <sheet name="People Table" sheetId="1" r:id="rId3"/>
    <sheet name="Data" sheetId="2" r:id="rId4"/>
    <sheet name="Dashboard" sheetId="3" r:id="rId5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'People Table'!$O$4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N8" i="3" l="1"/>
  <c r="M8" i="3"/>
  <c r="L8" i="3"/>
  <c r="K8" i="3"/>
  <c r="J8" i="3"/>
  <c r="I8" i="3"/>
  <c r="A5" i="1"/>
  <c r="B5" i="1" s="1"/>
  <c r="C5" i="1"/>
  <c r="D5" i="1"/>
  <c r="E5" i="1" s="1"/>
  <c r="F5" i="1"/>
  <c r="G5" i="1" s="1"/>
  <c r="H5" i="1"/>
  <c r="I5" i="1"/>
  <c r="J5" i="1"/>
  <c r="M5" i="1" s="1"/>
  <c r="K5" i="1"/>
  <c r="L5" i="1" s="1"/>
  <c r="A6" i="1"/>
  <c r="B6" i="1" s="1"/>
  <c r="C6" i="1"/>
  <c r="D6" i="1"/>
  <c r="E6" i="1" s="1"/>
  <c r="F6" i="1"/>
  <c r="G6" i="1" s="1"/>
  <c r="H6" i="1"/>
  <c r="I6" i="1"/>
  <c r="J6" i="1"/>
  <c r="M6" i="1" s="1"/>
  <c r="N6" i="1" s="1"/>
  <c r="V6" i="1" s="1"/>
  <c r="K6" i="1"/>
  <c r="L6" i="1" s="1"/>
  <c r="A7" i="1"/>
  <c r="B7" i="1" s="1"/>
  <c r="C7" i="1"/>
  <c r="D7" i="1"/>
  <c r="E7" i="1" s="1"/>
  <c r="F7" i="1"/>
  <c r="G7" i="1" s="1"/>
  <c r="H7" i="1"/>
  <c r="I7" i="1"/>
  <c r="J7" i="1"/>
  <c r="R7" i="1" s="1"/>
  <c r="K7" i="1"/>
  <c r="L7" i="1" s="1"/>
  <c r="A8" i="1"/>
  <c r="B8" i="1" s="1"/>
  <c r="C8" i="1"/>
  <c r="D8" i="1"/>
  <c r="E8" i="1" s="1"/>
  <c r="F8" i="1"/>
  <c r="G8" i="1" s="1"/>
  <c r="H8" i="1"/>
  <c r="I8" i="1"/>
  <c r="J8" i="1"/>
  <c r="Q8" i="1" s="1"/>
  <c r="K8" i="1"/>
  <c r="L8" i="1" s="1"/>
  <c r="A9" i="1"/>
  <c r="B9" i="1" s="1"/>
  <c r="C9" i="1"/>
  <c r="D9" i="1"/>
  <c r="E9" i="1" s="1"/>
  <c r="F9" i="1"/>
  <c r="G9" i="1" s="1"/>
  <c r="H9" i="1"/>
  <c r="I9" i="1"/>
  <c r="J9" i="1"/>
  <c r="M9" i="1" s="1"/>
  <c r="K9" i="1"/>
  <c r="L9" i="1" s="1"/>
  <c r="A10" i="1"/>
  <c r="B10" i="1" s="1"/>
  <c r="C10" i="1"/>
  <c r="D10" i="1"/>
  <c r="E10" i="1" s="1"/>
  <c r="F10" i="1"/>
  <c r="G10" i="1" s="1"/>
  <c r="H10" i="1"/>
  <c r="I10" i="1"/>
  <c r="J10" i="1"/>
  <c r="M10" i="1" s="1"/>
  <c r="N10" i="1" s="1"/>
  <c r="V10" i="1" s="1"/>
  <c r="K10" i="1"/>
  <c r="L10" i="1" s="1"/>
  <c r="A11" i="1"/>
  <c r="B11" i="1" s="1"/>
  <c r="C11" i="1"/>
  <c r="D11" i="1"/>
  <c r="E11" i="1" s="1"/>
  <c r="F11" i="1"/>
  <c r="G11" i="1" s="1"/>
  <c r="H11" i="1"/>
  <c r="I11" i="1"/>
  <c r="J11" i="1"/>
  <c r="R11" i="1" s="1"/>
  <c r="K11" i="1"/>
  <c r="L11" i="1" s="1"/>
  <c r="A12" i="1"/>
  <c r="B12" i="1" s="1"/>
  <c r="C12" i="1"/>
  <c r="D12" i="1"/>
  <c r="E12" i="1" s="1"/>
  <c r="F12" i="1"/>
  <c r="G12" i="1" s="1"/>
  <c r="H12" i="1"/>
  <c r="I12" i="1"/>
  <c r="J12" i="1"/>
  <c r="Q12" i="1" s="1"/>
  <c r="K12" i="1"/>
  <c r="L12" i="1" s="1"/>
  <c r="A13" i="1"/>
  <c r="B13" i="1" s="1"/>
  <c r="C13" i="1"/>
  <c r="D13" i="1"/>
  <c r="E13" i="1" s="1"/>
  <c r="F13" i="1"/>
  <c r="G13" i="1" s="1"/>
  <c r="H13" i="1"/>
  <c r="I13" i="1"/>
  <c r="J13" i="1"/>
  <c r="M13" i="1" s="1"/>
  <c r="K13" i="1"/>
  <c r="L13" i="1" s="1"/>
  <c r="A14" i="1"/>
  <c r="B14" i="1" s="1"/>
  <c r="C14" i="1"/>
  <c r="D14" i="1"/>
  <c r="E14" i="1" s="1"/>
  <c r="F14" i="1"/>
  <c r="G14" i="1" s="1"/>
  <c r="H14" i="1"/>
  <c r="I14" i="1"/>
  <c r="J14" i="1"/>
  <c r="M14" i="1" s="1"/>
  <c r="N14" i="1" s="1"/>
  <c r="V14" i="1" s="1"/>
  <c r="K14" i="1"/>
  <c r="L14" i="1" s="1"/>
  <c r="A15" i="1"/>
  <c r="B15" i="1" s="1"/>
  <c r="C15" i="1"/>
  <c r="D15" i="1"/>
  <c r="E15" i="1" s="1"/>
  <c r="F15" i="1"/>
  <c r="G15" i="1" s="1"/>
  <c r="H15" i="1"/>
  <c r="I15" i="1"/>
  <c r="J15" i="1"/>
  <c r="R15" i="1" s="1"/>
  <c r="K15" i="1"/>
  <c r="L15" i="1" s="1"/>
  <c r="A16" i="1"/>
  <c r="B16" i="1" s="1"/>
  <c r="C16" i="1"/>
  <c r="D16" i="1"/>
  <c r="E16" i="1" s="1"/>
  <c r="F16" i="1"/>
  <c r="G16" i="1" s="1"/>
  <c r="H16" i="1"/>
  <c r="I16" i="1"/>
  <c r="J16" i="1"/>
  <c r="Q16" i="1" s="1"/>
  <c r="K16" i="1"/>
  <c r="L16" i="1" s="1"/>
  <c r="A17" i="1"/>
  <c r="B17" i="1" s="1"/>
  <c r="C17" i="1"/>
  <c r="D17" i="1"/>
  <c r="E17" i="1" s="1"/>
  <c r="F17" i="1"/>
  <c r="G17" i="1" s="1"/>
  <c r="H17" i="1"/>
  <c r="I17" i="1"/>
  <c r="J17" i="1"/>
  <c r="M17" i="1" s="1"/>
  <c r="K17" i="1"/>
  <c r="L17" i="1" s="1"/>
  <c r="A18" i="1"/>
  <c r="B18" i="1" s="1"/>
  <c r="C18" i="1"/>
  <c r="D18" i="1"/>
  <c r="E18" i="1" s="1"/>
  <c r="F18" i="1"/>
  <c r="G18" i="1" s="1"/>
  <c r="H18" i="1"/>
  <c r="I18" i="1"/>
  <c r="J18" i="1"/>
  <c r="R18" i="1" s="1"/>
  <c r="K18" i="1"/>
  <c r="L18" i="1" s="1"/>
  <c r="A19" i="1"/>
  <c r="B19" i="1" s="1"/>
  <c r="C19" i="1"/>
  <c r="D19" i="1"/>
  <c r="E19" i="1" s="1"/>
  <c r="F19" i="1"/>
  <c r="G19" i="1" s="1"/>
  <c r="H19" i="1"/>
  <c r="I19" i="1"/>
  <c r="J19" i="1"/>
  <c r="R19" i="1" s="1"/>
  <c r="K19" i="1"/>
  <c r="L19" i="1" s="1"/>
  <c r="A20" i="1"/>
  <c r="B20" i="1" s="1"/>
  <c r="C20" i="1"/>
  <c r="D20" i="1"/>
  <c r="E20" i="1" s="1"/>
  <c r="F20" i="1"/>
  <c r="G20" i="1" s="1"/>
  <c r="H20" i="1"/>
  <c r="I20" i="1"/>
  <c r="J20" i="1"/>
  <c r="R20" i="1" s="1"/>
  <c r="K20" i="1"/>
  <c r="L20" i="1" s="1"/>
  <c r="A21" i="1"/>
  <c r="B21" i="1" s="1"/>
  <c r="C21" i="1"/>
  <c r="D21" i="1"/>
  <c r="E21" i="1" s="1"/>
  <c r="F21" i="1"/>
  <c r="G21" i="1" s="1"/>
  <c r="H21" i="1"/>
  <c r="I21" i="1"/>
  <c r="J21" i="1"/>
  <c r="R21" i="1" s="1"/>
  <c r="K21" i="1"/>
  <c r="L21" i="1" s="1"/>
  <c r="A22" i="1"/>
  <c r="B22" i="1" s="1"/>
  <c r="C22" i="1"/>
  <c r="D22" i="1"/>
  <c r="E22" i="1" s="1"/>
  <c r="F22" i="1"/>
  <c r="G22" i="1" s="1"/>
  <c r="H22" i="1"/>
  <c r="I22" i="1"/>
  <c r="J22" i="1"/>
  <c r="R22" i="1" s="1"/>
  <c r="K22" i="1"/>
  <c r="L22" i="1" s="1"/>
  <c r="A23" i="1"/>
  <c r="B23" i="1" s="1"/>
  <c r="C23" i="1"/>
  <c r="D23" i="1"/>
  <c r="E23" i="1" s="1"/>
  <c r="F23" i="1"/>
  <c r="G23" i="1" s="1"/>
  <c r="H23" i="1"/>
  <c r="I23" i="1"/>
  <c r="J23" i="1"/>
  <c r="R23" i="1" s="1"/>
  <c r="K23" i="1"/>
  <c r="L23" i="1" s="1"/>
  <c r="A24" i="1"/>
  <c r="B24" i="1" s="1"/>
  <c r="C24" i="1"/>
  <c r="D24" i="1"/>
  <c r="E24" i="1" s="1"/>
  <c r="F24" i="1"/>
  <c r="G24" i="1" s="1"/>
  <c r="H24" i="1"/>
  <c r="I24" i="1"/>
  <c r="J24" i="1"/>
  <c r="K24" i="1"/>
  <c r="L24" i="1" s="1"/>
  <c r="A25" i="1"/>
  <c r="B25" i="1" s="1"/>
  <c r="C25" i="1"/>
  <c r="D25" i="1"/>
  <c r="E25" i="1" s="1"/>
  <c r="F25" i="1"/>
  <c r="G25" i="1" s="1"/>
  <c r="H25" i="1"/>
  <c r="I25" i="1"/>
  <c r="J25" i="1"/>
  <c r="R25" i="1" s="1"/>
  <c r="K25" i="1"/>
  <c r="L25" i="1" s="1"/>
  <c r="A26" i="1"/>
  <c r="B26" i="1" s="1"/>
  <c r="C26" i="1"/>
  <c r="D26" i="1"/>
  <c r="E26" i="1" s="1"/>
  <c r="F26" i="1"/>
  <c r="G26" i="1" s="1"/>
  <c r="H26" i="1"/>
  <c r="I26" i="1"/>
  <c r="J26" i="1"/>
  <c r="M26" i="1" s="1"/>
  <c r="N26" i="1" s="1"/>
  <c r="V26" i="1" s="1"/>
  <c r="K26" i="1"/>
  <c r="L26" i="1" s="1"/>
  <c r="A27" i="1"/>
  <c r="B27" i="1" s="1"/>
  <c r="C27" i="1"/>
  <c r="D27" i="1"/>
  <c r="E27" i="1" s="1"/>
  <c r="F27" i="1"/>
  <c r="G27" i="1" s="1"/>
  <c r="H27" i="1"/>
  <c r="I27" i="1"/>
  <c r="J27" i="1"/>
  <c r="R27" i="1" s="1"/>
  <c r="K27" i="1"/>
  <c r="L27" i="1" s="1"/>
  <c r="A28" i="1"/>
  <c r="B28" i="1" s="1"/>
  <c r="C28" i="1"/>
  <c r="D28" i="1"/>
  <c r="E28" i="1" s="1"/>
  <c r="F28" i="1"/>
  <c r="G28" i="1" s="1"/>
  <c r="H28" i="1"/>
  <c r="I28" i="1"/>
  <c r="J28" i="1"/>
  <c r="Q28" i="1" s="1"/>
  <c r="K28" i="1"/>
  <c r="L28" i="1" s="1"/>
  <c r="A29" i="1"/>
  <c r="B29" i="1" s="1"/>
  <c r="C29" i="1"/>
  <c r="D29" i="1"/>
  <c r="E29" i="1" s="1"/>
  <c r="F29" i="1"/>
  <c r="G29" i="1" s="1"/>
  <c r="H29" i="1"/>
  <c r="I29" i="1"/>
  <c r="J29" i="1"/>
  <c r="R29" i="1" s="1"/>
  <c r="K29" i="1"/>
  <c r="L29" i="1" s="1"/>
  <c r="A30" i="1"/>
  <c r="B30" i="1" s="1"/>
  <c r="C30" i="1"/>
  <c r="D30" i="1"/>
  <c r="E30" i="1" s="1"/>
  <c r="F30" i="1"/>
  <c r="G30" i="1" s="1"/>
  <c r="H30" i="1"/>
  <c r="I30" i="1"/>
  <c r="J30" i="1"/>
  <c r="M30" i="1" s="1"/>
  <c r="K30" i="1"/>
  <c r="L30" i="1" s="1"/>
  <c r="A31" i="1"/>
  <c r="B31" i="1" s="1"/>
  <c r="C31" i="1"/>
  <c r="D31" i="1"/>
  <c r="E31" i="1" s="1"/>
  <c r="F31" i="1"/>
  <c r="G31" i="1" s="1"/>
  <c r="H31" i="1"/>
  <c r="I31" i="1"/>
  <c r="J31" i="1"/>
  <c r="R31" i="1" s="1"/>
  <c r="K31" i="1"/>
  <c r="L31" i="1" s="1"/>
  <c r="A32" i="1"/>
  <c r="B32" i="1" s="1"/>
  <c r="C32" i="1"/>
  <c r="D32" i="1"/>
  <c r="E32" i="1" s="1"/>
  <c r="F32" i="1"/>
  <c r="G32" i="1" s="1"/>
  <c r="H32" i="1"/>
  <c r="I32" i="1"/>
  <c r="J32" i="1"/>
  <c r="M32" i="1" s="1"/>
  <c r="N32" i="1" s="1"/>
  <c r="V32" i="1" s="1"/>
  <c r="K32" i="1"/>
  <c r="L32" i="1" s="1"/>
  <c r="A33" i="1"/>
  <c r="B33" i="1" s="1"/>
  <c r="C33" i="1"/>
  <c r="D33" i="1"/>
  <c r="E33" i="1" s="1"/>
  <c r="F33" i="1"/>
  <c r="G33" i="1" s="1"/>
  <c r="H33" i="1"/>
  <c r="I33" i="1"/>
  <c r="J33" i="1"/>
  <c r="Q33" i="1" s="1"/>
  <c r="K33" i="1"/>
  <c r="L33" i="1" s="1"/>
  <c r="A34" i="1"/>
  <c r="B34" i="1" s="1"/>
  <c r="C34" i="1"/>
  <c r="D34" i="1"/>
  <c r="E34" i="1" s="1"/>
  <c r="F34" i="1"/>
  <c r="G34" i="1" s="1"/>
  <c r="H34" i="1"/>
  <c r="I34" i="1"/>
  <c r="J34" i="1"/>
  <c r="M34" i="1" s="1"/>
  <c r="K34" i="1"/>
  <c r="L34" i="1" s="1"/>
  <c r="A35" i="1"/>
  <c r="B35" i="1" s="1"/>
  <c r="C35" i="1"/>
  <c r="D35" i="1"/>
  <c r="E35" i="1" s="1"/>
  <c r="F35" i="1"/>
  <c r="G35" i="1" s="1"/>
  <c r="H35" i="1"/>
  <c r="I35" i="1"/>
  <c r="J35" i="1"/>
  <c r="R35" i="1" s="1"/>
  <c r="K35" i="1"/>
  <c r="L35" i="1" s="1"/>
  <c r="A36" i="1"/>
  <c r="B36" i="1" s="1"/>
  <c r="C36" i="1"/>
  <c r="D36" i="1"/>
  <c r="E36" i="1" s="1"/>
  <c r="F36" i="1"/>
  <c r="G36" i="1" s="1"/>
  <c r="H36" i="1"/>
  <c r="I36" i="1"/>
  <c r="J36" i="1"/>
  <c r="M36" i="1" s="1"/>
  <c r="K36" i="1"/>
  <c r="L36" i="1" s="1"/>
  <c r="A37" i="1"/>
  <c r="B37" i="1" s="1"/>
  <c r="C37" i="1"/>
  <c r="D37" i="1"/>
  <c r="E37" i="1" s="1"/>
  <c r="F37" i="1"/>
  <c r="G37" i="1" s="1"/>
  <c r="H37" i="1"/>
  <c r="I37" i="1"/>
  <c r="J37" i="1"/>
  <c r="K37" i="1"/>
  <c r="L37" i="1" s="1"/>
  <c r="A38" i="1"/>
  <c r="B38" i="1" s="1"/>
  <c r="C38" i="1"/>
  <c r="D38" i="1"/>
  <c r="E38" i="1" s="1"/>
  <c r="F38" i="1"/>
  <c r="G38" i="1" s="1"/>
  <c r="H38" i="1"/>
  <c r="I38" i="1"/>
  <c r="J38" i="1"/>
  <c r="M38" i="1" s="1"/>
  <c r="K38" i="1"/>
  <c r="L38" i="1" s="1"/>
  <c r="A39" i="1"/>
  <c r="B39" i="1" s="1"/>
  <c r="C39" i="1"/>
  <c r="D39" i="1"/>
  <c r="E39" i="1" s="1"/>
  <c r="F39" i="1"/>
  <c r="G39" i="1" s="1"/>
  <c r="H39" i="1"/>
  <c r="I39" i="1"/>
  <c r="J39" i="1"/>
  <c r="Q39" i="1" s="1"/>
  <c r="K39" i="1"/>
  <c r="L39" i="1" s="1"/>
  <c r="A40" i="1"/>
  <c r="B40" i="1" s="1"/>
  <c r="C40" i="1"/>
  <c r="D40" i="1"/>
  <c r="E40" i="1" s="1"/>
  <c r="F40" i="1"/>
  <c r="G40" i="1" s="1"/>
  <c r="H40" i="1"/>
  <c r="I40" i="1"/>
  <c r="J40" i="1"/>
  <c r="R40" i="1" s="1"/>
  <c r="K40" i="1"/>
  <c r="L40" i="1" s="1"/>
  <c r="A41" i="1"/>
  <c r="B41" i="1" s="1"/>
  <c r="C41" i="1"/>
  <c r="D41" i="1"/>
  <c r="E41" i="1" s="1"/>
  <c r="F41" i="1"/>
  <c r="G41" i="1" s="1"/>
  <c r="H41" i="1"/>
  <c r="I41" i="1"/>
  <c r="J41" i="1"/>
  <c r="R41" i="1" s="1"/>
  <c r="K41" i="1"/>
  <c r="L41" i="1" s="1"/>
  <c r="A42" i="1"/>
  <c r="B42" i="1" s="1"/>
  <c r="C42" i="1"/>
  <c r="D42" i="1"/>
  <c r="E42" i="1" s="1"/>
  <c r="F42" i="1"/>
  <c r="G42" i="1" s="1"/>
  <c r="H42" i="1"/>
  <c r="I42" i="1"/>
  <c r="J42" i="1"/>
  <c r="R42" i="1" s="1"/>
  <c r="K42" i="1"/>
  <c r="L42" i="1" s="1"/>
  <c r="A43" i="1"/>
  <c r="B43" i="1" s="1"/>
  <c r="C43" i="1"/>
  <c r="D43" i="1"/>
  <c r="E43" i="1" s="1"/>
  <c r="F43" i="1"/>
  <c r="G43" i="1" s="1"/>
  <c r="H43" i="1"/>
  <c r="I43" i="1"/>
  <c r="J43" i="1"/>
  <c r="Q43" i="1" s="1"/>
  <c r="K43" i="1"/>
  <c r="L43" i="1" s="1"/>
  <c r="A44" i="1"/>
  <c r="B44" i="1" s="1"/>
  <c r="C44" i="1"/>
  <c r="D44" i="1"/>
  <c r="E44" i="1" s="1"/>
  <c r="F44" i="1"/>
  <c r="G44" i="1" s="1"/>
  <c r="H44" i="1"/>
  <c r="I44" i="1"/>
  <c r="J44" i="1"/>
  <c r="R44" i="1" s="1"/>
  <c r="K44" i="1"/>
  <c r="L44" i="1" s="1"/>
  <c r="A45" i="1"/>
  <c r="B45" i="1" s="1"/>
  <c r="C45" i="1"/>
  <c r="D45" i="1"/>
  <c r="E45" i="1" s="1"/>
  <c r="F45" i="1"/>
  <c r="G45" i="1" s="1"/>
  <c r="H45" i="1"/>
  <c r="I45" i="1"/>
  <c r="J45" i="1"/>
  <c r="Q45" i="1" s="1"/>
  <c r="K45" i="1"/>
  <c r="L45" i="1" s="1"/>
  <c r="A46" i="1"/>
  <c r="B46" i="1" s="1"/>
  <c r="C46" i="1"/>
  <c r="D46" i="1"/>
  <c r="E46" i="1" s="1"/>
  <c r="F46" i="1"/>
  <c r="G46" i="1" s="1"/>
  <c r="H46" i="1"/>
  <c r="I46" i="1"/>
  <c r="J46" i="1"/>
  <c r="K46" i="1"/>
  <c r="L46" i="1" s="1"/>
  <c r="A47" i="1"/>
  <c r="B47" i="1" s="1"/>
  <c r="C47" i="1"/>
  <c r="D47" i="1"/>
  <c r="E47" i="1" s="1"/>
  <c r="F47" i="1"/>
  <c r="G47" i="1" s="1"/>
  <c r="H47" i="1"/>
  <c r="I47" i="1"/>
  <c r="J47" i="1"/>
  <c r="M47" i="1" s="1"/>
  <c r="N47" i="1" s="1"/>
  <c r="V47" i="1" s="1"/>
  <c r="K47" i="1"/>
  <c r="L47" i="1" s="1"/>
  <c r="A48" i="1"/>
  <c r="B48" i="1" s="1"/>
  <c r="C48" i="1"/>
  <c r="D48" i="1"/>
  <c r="E48" i="1" s="1"/>
  <c r="F48" i="1"/>
  <c r="G48" i="1" s="1"/>
  <c r="H48" i="1"/>
  <c r="I48" i="1"/>
  <c r="J48" i="1"/>
  <c r="R48" i="1" s="1"/>
  <c r="K48" i="1"/>
  <c r="L48" i="1" s="1"/>
  <c r="A49" i="1"/>
  <c r="B49" i="1" s="1"/>
  <c r="C49" i="1"/>
  <c r="D49" i="1"/>
  <c r="E49" i="1" s="1"/>
  <c r="F49" i="1"/>
  <c r="G49" i="1" s="1"/>
  <c r="H49" i="1"/>
  <c r="I49" i="1"/>
  <c r="J49" i="1"/>
  <c r="Q49" i="1" s="1"/>
  <c r="K49" i="1"/>
  <c r="L49" i="1" s="1"/>
  <c r="A50" i="1"/>
  <c r="B50" i="1" s="1"/>
  <c r="C50" i="1"/>
  <c r="D50" i="1"/>
  <c r="E50" i="1" s="1"/>
  <c r="F50" i="1"/>
  <c r="G50" i="1" s="1"/>
  <c r="H50" i="1"/>
  <c r="I50" i="1"/>
  <c r="J50" i="1"/>
  <c r="R50" i="1" s="1"/>
  <c r="K50" i="1"/>
  <c r="L50" i="1" s="1"/>
  <c r="A51" i="1"/>
  <c r="B51" i="1" s="1"/>
  <c r="C51" i="1"/>
  <c r="D51" i="1"/>
  <c r="E51" i="1" s="1"/>
  <c r="F51" i="1"/>
  <c r="G51" i="1" s="1"/>
  <c r="H51" i="1"/>
  <c r="I51" i="1"/>
  <c r="J51" i="1"/>
  <c r="M51" i="1" s="1"/>
  <c r="K51" i="1"/>
  <c r="L51" i="1" s="1"/>
  <c r="A52" i="1"/>
  <c r="B52" i="1" s="1"/>
  <c r="C52" i="1"/>
  <c r="D52" i="1"/>
  <c r="E52" i="1" s="1"/>
  <c r="F52" i="1"/>
  <c r="G52" i="1" s="1"/>
  <c r="H52" i="1"/>
  <c r="I52" i="1"/>
  <c r="J52" i="1"/>
  <c r="K52" i="1"/>
  <c r="L52" i="1" s="1"/>
  <c r="A53" i="1"/>
  <c r="B53" i="1" s="1"/>
  <c r="C53" i="1"/>
  <c r="D53" i="1"/>
  <c r="E53" i="1" s="1"/>
  <c r="F53" i="1"/>
  <c r="G53" i="1" s="1"/>
  <c r="H53" i="1"/>
  <c r="I53" i="1"/>
  <c r="J53" i="1"/>
  <c r="Q53" i="1" s="1"/>
  <c r="K53" i="1"/>
  <c r="L53" i="1" s="1"/>
  <c r="A54" i="1"/>
  <c r="B54" i="1" s="1"/>
  <c r="C54" i="1"/>
  <c r="D54" i="1"/>
  <c r="E54" i="1" s="1"/>
  <c r="F54" i="1"/>
  <c r="G54" i="1" s="1"/>
  <c r="H54" i="1"/>
  <c r="I54" i="1"/>
  <c r="J54" i="1"/>
  <c r="R54" i="1" s="1"/>
  <c r="K54" i="1"/>
  <c r="L54" i="1" s="1"/>
  <c r="A55" i="1"/>
  <c r="B55" i="1" s="1"/>
  <c r="C55" i="1"/>
  <c r="D55" i="1"/>
  <c r="E55" i="1" s="1"/>
  <c r="F55" i="1"/>
  <c r="G55" i="1" s="1"/>
  <c r="H55" i="1"/>
  <c r="I55" i="1"/>
  <c r="J55" i="1"/>
  <c r="K55" i="1"/>
  <c r="L55" i="1" s="1"/>
  <c r="A56" i="1"/>
  <c r="B56" i="1" s="1"/>
  <c r="C56" i="1"/>
  <c r="D56" i="1"/>
  <c r="E56" i="1" s="1"/>
  <c r="F56" i="1"/>
  <c r="G56" i="1" s="1"/>
  <c r="H56" i="1"/>
  <c r="I56" i="1"/>
  <c r="J56" i="1"/>
  <c r="M56" i="1" s="1"/>
  <c r="N56" i="1" s="1"/>
  <c r="V56" i="1" s="1"/>
  <c r="K56" i="1"/>
  <c r="L56" i="1" s="1"/>
  <c r="A57" i="1"/>
  <c r="B57" i="1" s="1"/>
  <c r="C57" i="1"/>
  <c r="D57" i="1"/>
  <c r="E57" i="1" s="1"/>
  <c r="F57" i="1"/>
  <c r="G57" i="1" s="1"/>
  <c r="H57" i="1"/>
  <c r="I57" i="1"/>
  <c r="J57" i="1"/>
  <c r="Q57" i="1" s="1"/>
  <c r="K57" i="1"/>
  <c r="L57" i="1" s="1"/>
  <c r="A58" i="1"/>
  <c r="B58" i="1" s="1"/>
  <c r="C58" i="1"/>
  <c r="D58" i="1"/>
  <c r="E58" i="1" s="1"/>
  <c r="F58" i="1"/>
  <c r="G58" i="1" s="1"/>
  <c r="H58" i="1"/>
  <c r="I58" i="1"/>
  <c r="J58" i="1"/>
  <c r="M58" i="1" s="1"/>
  <c r="K58" i="1"/>
  <c r="L58" i="1" s="1"/>
  <c r="A59" i="1"/>
  <c r="B59" i="1" s="1"/>
  <c r="C59" i="1"/>
  <c r="D59" i="1"/>
  <c r="E59" i="1" s="1"/>
  <c r="F59" i="1"/>
  <c r="G59" i="1" s="1"/>
  <c r="H59" i="1"/>
  <c r="I59" i="1"/>
  <c r="J59" i="1"/>
  <c r="K59" i="1"/>
  <c r="L59" i="1" s="1"/>
  <c r="A60" i="1"/>
  <c r="B60" i="1" s="1"/>
  <c r="C60" i="1"/>
  <c r="D60" i="1"/>
  <c r="E60" i="1" s="1"/>
  <c r="F60" i="1"/>
  <c r="G60" i="1" s="1"/>
  <c r="H60" i="1"/>
  <c r="I60" i="1"/>
  <c r="J60" i="1"/>
  <c r="M60" i="1" s="1"/>
  <c r="N60" i="1" s="1"/>
  <c r="V60" i="1" s="1"/>
  <c r="K60" i="1"/>
  <c r="L60" i="1" s="1"/>
  <c r="A61" i="1"/>
  <c r="B61" i="1" s="1"/>
  <c r="C61" i="1"/>
  <c r="D61" i="1"/>
  <c r="E61" i="1" s="1"/>
  <c r="F61" i="1"/>
  <c r="G61" i="1" s="1"/>
  <c r="H61" i="1"/>
  <c r="I61" i="1"/>
  <c r="J61" i="1"/>
  <c r="K61" i="1"/>
  <c r="L61" i="1" s="1"/>
  <c r="A62" i="1"/>
  <c r="B62" i="1" s="1"/>
  <c r="C62" i="1"/>
  <c r="D62" i="1"/>
  <c r="E62" i="1" s="1"/>
  <c r="F62" i="1"/>
  <c r="G62" i="1" s="1"/>
  <c r="H62" i="1"/>
  <c r="I62" i="1"/>
  <c r="J62" i="1"/>
  <c r="K62" i="1"/>
  <c r="L62" i="1" s="1"/>
  <c r="A63" i="1"/>
  <c r="B63" i="1" s="1"/>
  <c r="C63" i="1"/>
  <c r="D63" i="1"/>
  <c r="E63" i="1" s="1"/>
  <c r="F63" i="1"/>
  <c r="G63" i="1" s="1"/>
  <c r="H63" i="1"/>
  <c r="I63" i="1"/>
  <c r="J63" i="1"/>
  <c r="R63" i="1" s="1"/>
  <c r="K63" i="1"/>
  <c r="L63" i="1" s="1"/>
  <c r="A64" i="1"/>
  <c r="B64" i="1" s="1"/>
  <c r="C64" i="1"/>
  <c r="D64" i="1"/>
  <c r="E64" i="1" s="1"/>
  <c r="F64" i="1"/>
  <c r="G64" i="1" s="1"/>
  <c r="H64" i="1"/>
  <c r="I64" i="1"/>
  <c r="J64" i="1"/>
  <c r="K64" i="1"/>
  <c r="L64" i="1" s="1"/>
  <c r="A65" i="1"/>
  <c r="B65" i="1" s="1"/>
  <c r="C65" i="1"/>
  <c r="D65" i="1"/>
  <c r="E65" i="1" s="1"/>
  <c r="F65" i="1"/>
  <c r="G65" i="1" s="1"/>
  <c r="H65" i="1"/>
  <c r="I65" i="1"/>
  <c r="J65" i="1"/>
  <c r="M65" i="1" s="1"/>
  <c r="N65" i="1" s="1"/>
  <c r="V65" i="1" s="1"/>
  <c r="K65" i="1"/>
  <c r="L65" i="1" s="1"/>
  <c r="A66" i="1"/>
  <c r="B66" i="1" s="1"/>
  <c r="C66" i="1"/>
  <c r="D66" i="1"/>
  <c r="E66" i="1" s="1"/>
  <c r="F66" i="1"/>
  <c r="G66" i="1" s="1"/>
  <c r="H66" i="1"/>
  <c r="I66" i="1"/>
  <c r="J66" i="1"/>
  <c r="R66" i="1" s="1"/>
  <c r="K66" i="1"/>
  <c r="L66" i="1" s="1"/>
  <c r="A67" i="1"/>
  <c r="B67" i="1" s="1"/>
  <c r="C67" i="1"/>
  <c r="D67" i="1"/>
  <c r="E67" i="1" s="1"/>
  <c r="F67" i="1"/>
  <c r="G67" i="1" s="1"/>
  <c r="H67" i="1"/>
  <c r="I67" i="1"/>
  <c r="J67" i="1"/>
  <c r="R67" i="1" s="1"/>
  <c r="K67" i="1"/>
  <c r="L67" i="1" s="1"/>
  <c r="A68" i="1"/>
  <c r="B68" i="1" s="1"/>
  <c r="C68" i="1"/>
  <c r="D68" i="1"/>
  <c r="E68" i="1" s="1"/>
  <c r="F68" i="1"/>
  <c r="G68" i="1" s="1"/>
  <c r="H68" i="1"/>
  <c r="I68" i="1"/>
  <c r="J68" i="1"/>
  <c r="M68" i="1" s="1"/>
  <c r="N68" i="1" s="1"/>
  <c r="V68" i="1" s="1"/>
  <c r="K68" i="1"/>
  <c r="L68" i="1" s="1"/>
  <c r="A69" i="1"/>
  <c r="B69" i="1" s="1"/>
  <c r="C69" i="1"/>
  <c r="D69" i="1"/>
  <c r="E69" i="1" s="1"/>
  <c r="F69" i="1"/>
  <c r="G69" i="1" s="1"/>
  <c r="H69" i="1"/>
  <c r="I69" i="1"/>
  <c r="J69" i="1"/>
  <c r="R69" i="1" s="1"/>
  <c r="K69" i="1"/>
  <c r="L69" i="1" s="1"/>
  <c r="A70" i="1"/>
  <c r="B70" i="1" s="1"/>
  <c r="C70" i="1"/>
  <c r="D70" i="1"/>
  <c r="E70" i="1" s="1"/>
  <c r="F70" i="1"/>
  <c r="G70" i="1" s="1"/>
  <c r="H70" i="1"/>
  <c r="I70" i="1"/>
  <c r="J70" i="1"/>
  <c r="Q70" i="1" s="1"/>
  <c r="K70" i="1"/>
  <c r="L70" i="1" s="1"/>
  <c r="A71" i="1"/>
  <c r="B71" i="1" s="1"/>
  <c r="C71" i="1"/>
  <c r="D71" i="1"/>
  <c r="E71" i="1" s="1"/>
  <c r="F71" i="1"/>
  <c r="G71" i="1" s="1"/>
  <c r="H71" i="1"/>
  <c r="I71" i="1"/>
  <c r="J71" i="1"/>
  <c r="M71" i="1" s="1"/>
  <c r="K71" i="1"/>
  <c r="L71" i="1" s="1"/>
  <c r="A72" i="1"/>
  <c r="B72" i="1" s="1"/>
  <c r="C72" i="1"/>
  <c r="D72" i="1"/>
  <c r="E72" i="1" s="1"/>
  <c r="F72" i="1"/>
  <c r="G72" i="1" s="1"/>
  <c r="H72" i="1"/>
  <c r="I72" i="1"/>
  <c r="J72" i="1"/>
  <c r="Q72" i="1" s="1"/>
  <c r="K72" i="1"/>
  <c r="L72" i="1" s="1"/>
  <c r="A73" i="1"/>
  <c r="B73" i="1" s="1"/>
  <c r="C73" i="1"/>
  <c r="D73" i="1"/>
  <c r="E73" i="1" s="1"/>
  <c r="F73" i="1"/>
  <c r="G73" i="1" s="1"/>
  <c r="H73" i="1"/>
  <c r="I73" i="1"/>
  <c r="J73" i="1"/>
  <c r="R73" i="1" s="1"/>
  <c r="K73" i="1"/>
  <c r="L73" i="1" s="1"/>
  <c r="A74" i="1"/>
  <c r="B74" i="1" s="1"/>
  <c r="C74" i="1"/>
  <c r="D74" i="1"/>
  <c r="E74" i="1" s="1"/>
  <c r="F74" i="1"/>
  <c r="G74" i="1" s="1"/>
  <c r="H74" i="1"/>
  <c r="I74" i="1"/>
  <c r="J74" i="1"/>
  <c r="Q74" i="1" s="1"/>
  <c r="K74" i="1"/>
  <c r="L74" i="1" s="1"/>
  <c r="A75" i="1"/>
  <c r="B75" i="1" s="1"/>
  <c r="C75" i="1"/>
  <c r="D75" i="1"/>
  <c r="E75" i="1" s="1"/>
  <c r="F75" i="1"/>
  <c r="G75" i="1" s="1"/>
  <c r="H75" i="1"/>
  <c r="I75" i="1"/>
  <c r="J75" i="1"/>
  <c r="K75" i="1"/>
  <c r="L75" i="1" s="1"/>
  <c r="A76" i="1"/>
  <c r="B76" i="1" s="1"/>
  <c r="C76" i="1"/>
  <c r="D76" i="1"/>
  <c r="E76" i="1" s="1"/>
  <c r="F76" i="1"/>
  <c r="G76" i="1" s="1"/>
  <c r="H76" i="1"/>
  <c r="I76" i="1"/>
  <c r="J76" i="1"/>
  <c r="Q76" i="1" s="1"/>
  <c r="K76" i="1"/>
  <c r="L76" i="1" s="1"/>
  <c r="A77" i="1"/>
  <c r="B77" i="1" s="1"/>
  <c r="C77" i="1"/>
  <c r="D77" i="1"/>
  <c r="E77" i="1" s="1"/>
  <c r="F77" i="1"/>
  <c r="G77" i="1" s="1"/>
  <c r="H77" i="1"/>
  <c r="I77" i="1"/>
  <c r="J77" i="1"/>
  <c r="K77" i="1"/>
  <c r="L77" i="1" s="1"/>
  <c r="A78" i="1"/>
  <c r="B78" i="1" s="1"/>
  <c r="C78" i="1"/>
  <c r="D78" i="1"/>
  <c r="E78" i="1" s="1"/>
  <c r="F78" i="1"/>
  <c r="G78" i="1" s="1"/>
  <c r="H78" i="1"/>
  <c r="I78" i="1"/>
  <c r="J78" i="1"/>
  <c r="K78" i="1"/>
  <c r="L78" i="1" s="1"/>
  <c r="A79" i="1"/>
  <c r="B79" i="1" s="1"/>
  <c r="C79" i="1"/>
  <c r="D79" i="1"/>
  <c r="E79" i="1" s="1"/>
  <c r="F79" i="1"/>
  <c r="G79" i="1" s="1"/>
  <c r="H79" i="1"/>
  <c r="I79" i="1"/>
  <c r="J79" i="1"/>
  <c r="K79" i="1"/>
  <c r="L79" i="1" s="1"/>
  <c r="A80" i="1"/>
  <c r="B80" i="1" s="1"/>
  <c r="C80" i="1"/>
  <c r="D80" i="1"/>
  <c r="E80" i="1" s="1"/>
  <c r="F80" i="1"/>
  <c r="G80" i="1" s="1"/>
  <c r="H80" i="1"/>
  <c r="I80" i="1"/>
  <c r="J80" i="1"/>
  <c r="M80" i="1" s="1"/>
  <c r="N80" i="1" s="1"/>
  <c r="V80" i="1" s="1"/>
  <c r="K80" i="1"/>
  <c r="L80" i="1" s="1"/>
  <c r="A81" i="1"/>
  <c r="B81" i="1" s="1"/>
  <c r="C81" i="1"/>
  <c r="D81" i="1"/>
  <c r="E81" i="1" s="1"/>
  <c r="F81" i="1"/>
  <c r="G81" i="1" s="1"/>
  <c r="H81" i="1"/>
  <c r="I81" i="1"/>
  <c r="J81" i="1"/>
  <c r="M81" i="1" s="1"/>
  <c r="K81" i="1"/>
  <c r="L81" i="1" s="1"/>
  <c r="A82" i="1"/>
  <c r="B82" i="1" s="1"/>
  <c r="C82" i="1"/>
  <c r="D82" i="1"/>
  <c r="E82" i="1" s="1"/>
  <c r="F82" i="1"/>
  <c r="G82" i="1" s="1"/>
  <c r="H82" i="1"/>
  <c r="I82" i="1"/>
  <c r="J82" i="1"/>
  <c r="R82" i="1" s="1"/>
  <c r="K82" i="1"/>
  <c r="L82" i="1" s="1"/>
  <c r="A83" i="1"/>
  <c r="B83" i="1" s="1"/>
  <c r="C83" i="1"/>
  <c r="D83" i="1"/>
  <c r="E83" i="1" s="1"/>
  <c r="F83" i="1"/>
  <c r="G83" i="1" s="1"/>
  <c r="H83" i="1"/>
  <c r="I83" i="1"/>
  <c r="J83" i="1"/>
  <c r="M83" i="1" s="1"/>
  <c r="N83" i="1" s="1"/>
  <c r="V83" i="1" s="1"/>
  <c r="K83" i="1"/>
  <c r="L83" i="1" s="1"/>
  <c r="A84" i="1"/>
  <c r="B84" i="1" s="1"/>
  <c r="C84" i="1"/>
  <c r="D84" i="1"/>
  <c r="E84" i="1" s="1"/>
  <c r="F84" i="1"/>
  <c r="G84" i="1" s="1"/>
  <c r="H84" i="1"/>
  <c r="I84" i="1"/>
  <c r="J84" i="1"/>
  <c r="Q84" i="1" s="1"/>
  <c r="K84" i="1"/>
  <c r="L84" i="1" s="1"/>
  <c r="A85" i="1"/>
  <c r="B85" i="1" s="1"/>
  <c r="C85" i="1"/>
  <c r="D85" i="1"/>
  <c r="E85" i="1" s="1"/>
  <c r="F85" i="1"/>
  <c r="G85" i="1" s="1"/>
  <c r="H85" i="1"/>
  <c r="I85" i="1"/>
  <c r="J85" i="1"/>
  <c r="M85" i="1" s="1"/>
  <c r="K85" i="1"/>
  <c r="L85" i="1" s="1"/>
  <c r="A86" i="1"/>
  <c r="B86" i="1" s="1"/>
  <c r="C86" i="1"/>
  <c r="D86" i="1"/>
  <c r="E86" i="1" s="1"/>
  <c r="F86" i="1"/>
  <c r="G86" i="1" s="1"/>
  <c r="H86" i="1"/>
  <c r="I86" i="1"/>
  <c r="J86" i="1"/>
  <c r="K86" i="1"/>
  <c r="L86" i="1" s="1"/>
  <c r="A87" i="1"/>
  <c r="B87" i="1" s="1"/>
  <c r="C87" i="1"/>
  <c r="D87" i="1"/>
  <c r="E87" i="1" s="1"/>
  <c r="F87" i="1"/>
  <c r="G87" i="1" s="1"/>
  <c r="H87" i="1"/>
  <c r="I87" i="1"/>
  <c r="J87" i="1"/>
  <c r="M87" i="1" s="1"/>
  <c r="N87" i="1" s="1"/>
  <c r="V87" i="1" s="1"/>
  <c r="K87" i="1"/>
  <c r="L87" i="1" s="1"/>
  <c r="A88" i="1"/>
  <c r="B88" i="1" s="1"/>
  <c r="C88" i="1"/>
  <c r="D88" i="1"/>
  <c r="E88" i="1" s="1"/>
  <c r="F88" i="1"/>
  <c r="G88" i="1" s="1"/>
  <c r="H88" i="1"/>
  <c r="I88" i="1"/>
  <c r="J88" i="1"/>
  <c r="R88" i="1" s="1"/>
  <c r="K88" i="1"/>
  <c r="L88" i="1" s="1"/>
  <c r="A89" i="1"/>
  <c r="B89" i="1" s="1"/>
  <c r="C89" i="1"/>
  <c r="D89" i="1"/>
  <c r="E89" i="1" s="1"/>
  <c r="F89" i="1"/>
  <c r="G89" i="1" s="1"/>
  <c r="H89" i="1"/>
  <c r="I89" i="1"/>
  <c r="J89" i="1"/>
  <c r="M89" i="1" s="1"/>
  <c r="K89" i="1"/>
  <c r="L89" i="1" s="1"/>
  <c r="A90" i="1"/>
  <c r="B90" i="1" s="1"/>
  <c r="C90" i="1"/>
  <c r="D90" i="1"/>
  <c r="E90" i="1" s="1"/>
  <c r="F90" i="1"/>
  <c r="G90" i="1" s="1"/>
  <c r="H90" i="1"/>
  <c r="I90" i="1"/>
  <c r="J90" i="1"/>
  <c r="Q90" i="1" s="1"/>
  <c r="K90" i="1"/>
  <c r="L90" i="1" s="1"/>
  <c r="A91" i="1"/>
  <c r="B91" i="1" s="1"/>
  <c r="C91" i="1"/>
  <c r="D91" i="1"/>
  <c r="E91" i="1" s="1"/>
  <c r="F91" i="1"/>
  <c r="G91" i="1" s="1"/>
  <c r="H91" i="1"/>
  <c r="I91" i="1"/>
  <c r="J91" i="1"/>
  <c r="K91" i="1"/>
  <c r="L91" i="1" s="1"/>
  <c r="A92" i="1"/>
  <c r="B92" i="1" s="1"/>
  <c r="C92" i="1"/>
  <c r="D92" i="1"/>
  <c r="E92" i="1" s="1"/>
  <c r="F92" i="1"/>
  <c r="G92" i="1" s="1"/>
  <c r="H92" i="1"/>
  <c r="I92" i="1"/>
  <c r="J92" i="1"/>
  <c r="M92" i="1" s="1"/>
  <c r="K92" i="1"/>
  <c r="L92" i="1" s="1"/>
  <c r="A93" i="1"/>
  <c r="B93" i="1" s="1"/>
  <c r="C93" i="1"/>
  <c r="D93" i="1"/>
  <c r="E93" i="1" s="1"/>
  <c r="F93" i="1"/>
  <c r="G93" i="1" s="1"/>
  <c r="H93" i="1"/>
  <c r="I93" i="1"/>
  <c r="J93" i="1"/>
  <c r="R93" i="1" s="1"/>
  <c r="K93" i="1"/>
  <c r="L93" i="1" s="1"/>
  <c r="A94" i="1"/>
  <c r="B94" i="1" s="1"/>
  <c r="C94" i="1"/>
  <c r="D94" i="1"/>
  <c r="E94" i="1" s="1"/>
  <c r="F94" i="1"/>
  <c r="G94" i="1" s="1"/>
  <c r="H94" i="1"/>
  <c r="I94" i="1"/>
  <c r="J94" i="1"/>
  <c r="Q94" i="1" s="1"/>
  <c r="K94" i="1"/>
  <c r="L94" i="1" s="1"/>
  <c r="A95" i="1"/>
  <c r="B95" i="1" s="1"/>
  <c r="C95" i="1"/>
  <c r="D95" i="1"/>
  <c r="E95" i="1" s="1"/>
  <c r="F95" i="1"/>
  <c r="G95" i="1" s="1"/>
  <c r="H95" i="1"/>
  <c r="I95" i="1"/>
  <c r="J95" i="1"/>
  <c r="M95" i="1" s="1"/>
  <c r="N95" i="1" s="1"/>
  <c r="V95" i="1" s="1"/>
  <c r="K95" i="1"/>
  <c r="L95" i="1" s="1"/>
  <c r="A96" i="1"/>
  <c r="B96" i="1" s="1"/>
  <c r="C96" i="1"/>
  <c r="D96" i="1"/>
  <c r="E96" i="1" s="1"/>
  <c r="F96" i="1"/>
  <c r="G96" i="1" s="1"/>
  <c r="H96" i="1"/>
  <c r="I96" i="1"/>
  <c r="J96" i="1"/>
  <c r="M96" i="1" s="1"/>
  <c r="K96" i="1"/>
  <c r="L96" i="1" s="1"/>
  <c r="A97" i="1"/>
  <c r="B97" i="1" s="1"/>
  <c r="C97" i="1"/>
  <c r="D97" i="1"/>
  <c r="E97" i="1" s="1"/>
  <c r="F97" i="1"/>
  <c r="G97" i="1" s="1"/>
  <c r="H97" i="1"/>
  <c r="I97" i="1"/>
  <c r="J97" i="1"/>
  <c r="R97" i="1" s="1"/>
  <c r="K97" i="1"/>
  <c r="L97" i="1" s="1"/>
  <c r="A98" i="1"/>
  <c r="B98" i="1" s="1"/>
  <c r="C98" i="1"/>
  <c r="D98" i="1"/>
  <c r="E98" i="1" s="1"/>
  <c r="F98" i="1"/>
  <c r="G98" i="1" s="1"/>
  <c r="H98" i="1"/>
  <c r="I98" i="1"/>
  <c r="J98" i="1"/>
  <c r="Q98" i="1" s="1"/>
  <c r="K98" i="1"/>
  <c r="L98" i="1" s="1"/>
  <c r="A99" i="1"/>
  <c r="B99" i="1" s="1"/>
  <c r="C99" i="1"/>
  <c r="D99" i="1"/>
  <c r="E99" i="1" s="1"/>
  <c r="F99" i="1"/>
  <c r="G99" i="1" s="1"/>
  <c r="H99" i="1"/>
  <c r="I99" i="1"/>
  <c r="J99" i="1"/>
  <c r="K99" i="1"/>
  <c r="L99" i="1" s="1"/>
  <c r="A100" i="1"/>
  <c r="B100" i="1" s="1"/>
  <c r="C100" i="1"/>
  <c r="D100" i="1"/>
  <c r="E100" i="1" s="1"/>
  <c r="F100" i="1"/>
  <c r="G100" i="1" s="1"/>
  <c r="H100" i="1"/>
  <c r="I100" i="1"/>
  <c r="J100" i="1"/>
  <c r="M100" i="1" s="1"/>
  <c r="K100" i="1"/>
  <c r="L100" i="1" s="1"/>
  <c r="A101" i="1"/>
  <c r="B101" i="1" s="1"/>
  <c r="C101" i="1"/>
  <c r="D101" i="1"/>
  <c r="E101" i="1" s="1"/>
  <c r="F101" i="1"/>
  <c r="G101" i="1" s="1"/>
  <c r="H101" i="1"/>
  <c r="I101" i="1"/>
  <c r="J101" i="1"/>
  <c r="R101" i="1" s="1"/>
  <c r="K101" i="1"/>
  <c r="L101" i="1" s="1"/>
  <c r="A102" i="1"/>
  <c r="B102" i="1" s="1"/>
  <c r="C102" i="1"/>
  <c r="D102" i="1"/>
  <c r="E102" i="1" s="1"/>
  <c r="F102" i="1"/>
  <c r="G102" i="1" s="1"/>
  <c r="H102" i="1"/>
  <c r="I102" i="1"/>
  <c r="J102" i="1"/>
  <c r="R102" i="1" s="1"/>
  <c r="K102" i="1"/>
  <c r="L102" i="1" s="1"/>
  <c r="A103" i="1"/>
  <c r="B103" i="1" s="1"/>
  <c r="C103" i="1"/>
  <c r="D103" i="1"/>
  <c r="E103" i="1" s="1"/>
  <c r="F103" i="1"/>
  <c r="G103" i="1" s="1"/>
  <c r="H103" i="1"/>
  <c r="I103" i="1"/>
  <c r="J103" i="1"/>
  <c r="M103" i="1" s="1"/>
  <c r="K103" i="1"/>
  <c r="L103" i="1" s="1"/>
  <c r="A104" i="1"/>
  <c r="B104" i="1" s="1"/>
  <c r="C104" i="1"/>
  <c r="D104" i="1"/>
  <c r="E104" i="1" s="1"/>
  <c r="F104" i="1"/>
  <c r="G104" i="1" s="1"/>
  <c r="H104" i="1"/>
  <c r="I104" i="1"/>
  <c r="J104" i="1"/>
  <c r="K104" i="1"/>
  <c r="L104" i="1" s="1"/>
  <c r="A105" i="1"/>
  <c r="B105" i="1" s="1"/>
  <c r="C105" i="1"/>
  <c r="D105" i="1"/>
  <c r="E105" i="1" s="1"/>
  <c r="F105" i="1"/>
  <c r="G105" i="1" s="1"/>
  <c r="H105" i="1"/>
  <c r="I105" i="1"/>
  <c r="J105" i="1"/>
  <c r="R105" i="1" s="1"/>
  <c r="K105" i="1"/>
  <c r="L105" i="1" s="1"/>
  <c r="A106" i="1"/>
  <c r="B106" i="1" s="1"/>
  <c r="C106" i="1"/>
  <c r="D106" i="1"/>
  <c r="E106" i="1" s="1"/>
  <c r="F106" i="1"/>
  <c r="G106" i="1" s="1"/>
  <c r="H106" i="1"/>
  <c r="I106" i="1"/>
  <c r="J106" i="1"/>
  <c r="K106" i="1"/>
  <c r="L106" i="1" s="1"/>
  <c r="A107" i="1"/>
  <c r="B107" i="1" s="1"/>
  <c r="C107" i="1"/>
  <c r="D107" i="1"/>
  <c r="E107" i="1" s="1"/>
  <c r="F107" i="1"/>
  <c r="G107" i="1" s="1"/>
  <c r="H107" i="1"/>
  <c r="I107" i="1"/>
  <c r="J107" i="1"/>
  <c r="M107" i="1" s="1"/>
  <c r="K107" i="1"/>
  <c r="L107" i="1" s="1"/>
  <c r="A108" i="1"/>
  <c r="B108" i="1" s="1"/>
  <c r="C108" i="1"/>
  <c r="D108" i="1"/>
  <c r="E108" i="1" s="1"/>
  <c r="F108" i="1"/>
  <c r="G108" i="1" s="1"/>
  <c r="H108" i="1"/>
  <c r="I108" i="1"/>
  <c r="J108" i="1"/>
  <c r="K108" i="1"/>
  <c r="L108" i="1" s="1"/>
  <c r="A109" i="1"/>
  <c r="B109" i="1" s="1"/>
  <c r="C109" i="1"/>
  <c r="D109" i="1"/>
  <c r="E109" i="1" s="1"/>
  <c r="F109" i="1"/>
  <c r="G109" i="1" s="1"/>
  <c r="H109" i="1"/>
  <c r="I109" i="1"/>
  <c r="J109" i="1"/>
  <c r="K109" i="1"/>
  <c r="L109" i="1" s="1"/>
  <c r="A110" i="1"/>
  <c r="B110" i="1" s="1"/>
  <c r="C110" i="1"/>
  <c r="D110" i="1"/>
  <c r="E110" i="1" s="1"/>
  <c r="F110" i="1"/>
  <c r="G110" i="1" s="1"/>
  <c r="H110" i="1"/>
  <c r="I110" i="1"/>
  <c r="J110" i="1"/>
  <c r="M110" i="1" s="1"/>
  <c r="K110" i="1"/>
  <c r="L110" i="1" s="1"/>
  <c r="A111" i="1"/>
  <c r="B111" i="1" s="1"/>
  <c r="C111" i="1"/>
  <c r="D111" i="1"/>
  <c r="E111" i="1" s="1"/>
  <c r="F111" i="1"/>
  <c r="G111" i="1" s="1"/>
  <c r="H111" i="1"/>
  <c r="I111" i="1"/>
  <c r="J111" i="1"/>
  <c r="M111" i="1" s="1"/>
  <c r="K111" i="1"/>
  <c r="L111" i="1" s="1"/>
  <c r="A112" i="1"/>
  <c r="B112" i="1" s="1"/>
  <c r="C112" i="1"/>
  <c r="D112" i="1"/>
  <c r="E112" i="1" s="1"/>
  <c r="F112" i="1"/>
  <c r="G112" i="1" s="1"/>
  <c r="H112" i="1"/>
  <c r="I112" i="1"/>
  <c r="J112" i="1"/>
  <c r="M112" i="1" s="1"/>
  <c r="K112" i="1"/>
  <c r="L112" i="1" s="1"/>
  <c r="A113" i="1"/>
  <c r="B113" i="1" s="1"/>
  <c r="C113" i="1"/>
  <c r="D113" i="1"/>
  <c r="E113" i="1" s="1"/>
  <c r="F113" i="1"/>
  <c r="G113" i="1" s="1"/>
  <c r="H113" i="1"/>
  <c r="I113" i="1"/>
  <c r="J113" i="1"/>
  <c r="K113" i="1"/>
  <c r="L113" i="1" s="1"/>
  <c r="A114" i="1"/>
  <c r="B114" i="1" s="1"/>
  <c r="C114" i="1"/>
  <c r="D114" i="1"/>
  <c r="E114" i="1" s="1"/>
  <c r="F114" i="1"/>
  <c r="G114" i="1" s="1"/>
  <c r="H114" i="1"/>
  <c r="I114" i="1"/>
  <c r="J114" i="1"/>
  <c r="M114" i="1" s="1"/>
  <c r="K114" i="1"/>
  <c r="L114" i="1" s="1"/>
  <c r="A115" i="1"/>
  <c r="B115" i="1" s="1"/>
  <c r="C115" i="1"/>
  <c r="D115" i="1"/>
  <c r="E115" i="1" s="1"/>
  <c r="F115" i="1"/>
  <c r="G115" i="1" s="1"/>
  <c r="H115" i="1"/>
  <c r="I115" i="1"/>
  <c r="J115" i="1"/>
  <c r="M115" i="1" s="1"/>
  <c r="K115" i="1"/>
  <c r="L115" i="1" s="1"/>
  <c r="A116" i="1"/>
  <c r="B116" i="1" s="1"/>
  <c r="C116" i="1"/>
  <c r="D116" i="1"/>
  <c r="E116" i="1" s="1"/>
  <c r="F116" i="1"/>
  <c r="G116" i="1" s="1"/>
  <c r="H116" i="1"/>
  <c r="I116" i="1"/>
  <c r="J116" i="1"/>
  <c r="K116" i="1"/>
  <c r="L116" i="1" s="1"/>
  <c r="A117" i="1"/>
  <c r="B117" i="1" s="1"/>
  <c r="C117" i="1"/>
  <c r="D117" i="1"/>
  <c r="E117" i="1" s="1"/>
  <c r="F117" i="1"/>
  <c r="G117" i="1" s="1"/>
  <c r="H117" i="1"/>
  <c r="I117" i="1"/>
  <c r="J117" i="1"/>
  <c r="K117" i="1"/>
  <c r="L117" i="1" s="1"/>
  <c r="A118" i="1"/>
  <c r="B118" i="1" s="1"/>
  <c r="C118" i="1"/>
  <c r="D118" i="1"/>
  <c r="E118" i="1" s="1"/>
  <c r="F118" i="1"/>
  <c r="G118" i="1" s="1"/>
  <c r="H118" i="1"/>
  <c r="I118" i="1"/>
  <c r="J118" i="1"/>
  <c r="M118" i="1" s="1"/>
  <c r="K118" i="1"/>
  <c r="L118" i="1" s="1"/>
  <c r="A119" i="1"/>
  <c r="B119" i="1" s="1"/>
  <c r="C119" i="1"/>
  <c r="D119" i="1"/>
  <c r="E119" i="1" s="1"/>
  <c r="F119" i="1"/>
  <c r="G119" i="1" s="1"/>
  <c r="H119" i="1"/>
  <c r="I119" i="1"/>
  <c r="J119" i="1"/>
  <c r="M119" i="1" s="1"/>
  <c r="K119" i="1"/>
  <c r="L119" i="1" s="1"/>
  <c r="A120" i="1"/>
  <c r="B120" i="1" s="1"/>
  <c r="C120" i="1"/>
  <c r="D120" i="1"/>
  <c r="E120" i="1" s="1"/>
  <c r="F120" i="1"/>
  <c r="G120" i="1" s="1"/>
  <c r="H120" i="1"/>
  <c r="I120" i="1"/>
  <c r="J120" i="1"/>
  <c r="M120" i="1" s="1"/>
  <c r="K120" i="1"/>
  <c r="L120" i="1" s="1"/>
  <c r="A121" i="1"/>
  <c r="B121" i="1" s="1"/>
  <c r="C121" i="1"/>
  <c r="D121" i="1"/>
  <c r="E121" i="1" s="1"/>
  <c r="F121" i="1"/>
  <c r="G121" i="1" s="1"/>
  <c r="H121" i="1"/>
  <c r="I121" i="1"/>
  <c r="J121" i="1"/>
  <c r="Q121" i="1" s="1"/>
  <c r="K121" i="1"/>
  <c r="L121" i="1" s="1"/>
  <c r="A122" i="1"/>
  <c r="B122" i="1" s="1"/>
  <c r="C122" i="1"/>
  <c r="D122" i="1"/>
  <c r="E122" i="1" s="1"/>
  <c r="F122" i="1"/>
  <c r="G122" i="1" s="1"/>
  <c r="H122" i="1"/>
  <c r="I122" i="1"/>
  <c r="J122" i="1"/>
  <c r="M122" i="1" s="1"/>
  <c r="K122" i="1"/>
  <c r="L122" i="1" s="1"/>
  <c r="A123" i="1"/>
  <c r="B123" i="1" s="1"/>
  <c r="C123" i="1"/>
  <c r="D123" i="1"/>
  <c r="E123" i="1" s="1"/>
  <c r="F123" i="1"/>
  <c r="G123" i="1" s="1"/>
  <c r="H123" i="1"/>
  <c r="I123" i="1"/>
  <c r="J123" i="1"/>
  <c r="M123" i="1" s="1"/>
  <c r="K123" i="1"/>
  <c r="L123" i="1" s="1"/>
  <c r="A124" i="1"/>
  <c r="B124" i="1" s="1"/>
  <c r="C124" i="1"/>
  <c r="D124" i="1"/>
  <c r="E124" i="1" s="1"/>
  <c r="F124" i="1"/>
  <c r="G124" i="1" s="1"/>
  <c r="H124" i="1"/>
  <c r="I124" i="1"/>
  <c r="J124" i="1"/>
  <c r="Q124" i="1" s="1"/>
  <c r="K124" i="1"/>
  <c r="L124" i="1" s="1"/>
  <c r="A125" i="1"/>
  <c r="B125" i="1" s="1"/>
  <c r="C125" i="1"/>
  <c r="D125" i="1"/>
  <c r="E125" i="1" s="1"/>
  <c r="F125" i="1"/>
  <c r="G125" i="1" s="1"/>
  <c r="H125" i="1"/>
  <c r="I125" i="1"/>
  <c r="J125" i="1"/>
  <c r="Q125" i="1" s="1"/>
  <c r="K125" i="1"/>
  <c r="L125" i="1" s="1"/>
  <c r="A126" i="1"/>
  <c r="B126" i="1" s="1"/>
  <c r="C126" i="1"/>
  <c r="D126" i="1"/>
  <c r="E126" i="1" s="1"/>
  <c r="F126" i="1"/>
  <c r="G126" i="1" s="1"/>
  <c r="H126" i="1"/>
  <c r="I126" i="1"/>
  <c r="J126" i="1"/>
  <c r="M126" i="1" s="1"/>
  <c r="K126" i="1"/>
  <c r="L126" i="1" s="1"/>
  <c r="A127" i="1"/>
  <c r="B127" i="1" s="1"/>
  <c r="C127" i="1"/>
  <c r="D127" i="1"/>
  <c r="E127" i="1" s="1"/>
  <c r="F127" i="1"/>
  <c r="G127" i="1" s="1"/>
  <c r="H127" i="1"/>
  <c r="I127" i="1"/>
  <c r="J127" i="1"/>
  <c r="M127" i="1" s="1"/>
  <c r="K127" i="1"/>
  <c r="L127" i="1" s="1"/>
  <c r="A128" i="1"/>
  <c r="B128" i="1" s="1"/>
  <c r="C128" i="1"/>
  <c r="D128" i="1"/>
  <c r="E128" i="1" s="1"/>
  <c r="F128" i="1"/>
  <c r="G128" i="1" s="1"/>
  <c r="H128" i="1"/>
  <c r="I128" i="1"/>
  <c r="J128" i="1"/>
  <c r="Q128" i="1" s="1"/>
  <c r="K128" i="1"/>
  <c r="L128" i="1" s="1"/>
  <c r="A129" i="1"/>
  <c r="B129" i="1" s="1"/>
  <c r="C129" i="1"/>
  <c r="D129" i="1"/>
  <c r="E129" i="1" s="1"/>
  <c r="F129" i="1"/>
  <c r="G129" i="1" s="1"/>
  <c r="H129" i="1"/>
  <c r="I129" i="1"/>
  <c r="J129" i="1"/>
  <c r="Q129" i="1" s="1"/>
  <c r="K129" i="1"/>
  <c r="L129" i="1" s="1"/>
  <c r="A130" i="1"/>
  <c r="B130" i="1" s="1"/>
  <c r="C130" i="1"/>
  <c r="D130" i="1"/>
  <c r="E130" i="1" s="1"/>
  <c r="F130" i="1"/>
  <c r="G130" i="1" s="1"/>
  <c r="H130" i="1"/>
  <c r="I130" i="1"/>
  <c r="J130" i="1"/>
  <c r="M130" i="1" s="1"/>
  <c r="N130" i="1" s="1"/>
  <c r="V130" i="1" s="1"/>
  <c r="K130" i="1"/>
  <c r="L130" i="1" s="1"/>
  <c r="A131" i="1"/>
  <c r="B131" i="1" s="1"/>
  <c r="C131" i="1"/>
  <c r="D131" i="1"/>
  <c r="E131" i="1" s="1"/>
  <c r="F131" i="1"/>
  <c r="G131" i="1" s="1"/>
  <c r="H131" i="1"/>
  <c r="I131" i="1"/>
  <c r="J131" i="1"/>
  <c r="K131" i="1"/>
  <c r="L131" i="1" s="1"/>
  <c r="A132" i="1"/>
  <c r="B132" i="1" s="1"/>
  <c r="C132" i="1"/>
  <c r="D132" i="1"/>
  <c r="E132" i="1" s="1"/>
  <c r="F132" i="1"/>
  <c r="G132" i="1" s="1"/>
  <c r="H132" i="1"/>
  <c r="I132" i="1"/>
  <c r="J132" i="1"/>
  <c r="M132" i="1" s="1"/>
  <c r="K132" i="1"/>
  <c r="L132" i="1" s="1"/>
  <c r="A133" i="1"/>
  <c r="B133" i="1" s="1"/>
  <c r="C133" i="1"/>
  <c r="D133" i="1"/>
  <c r="E133" i="1" s="1"/>
  <c r="F133" i="1"/>
  <c r="G133" i="1" s="1"/>
  <c r="H133" i="1"/>
  <c r="I133" i="1"/>
  <c r="J133" i="1"/>
  <c r="K133" i="1"/>
  <c r="L133" i="1" s="1"/>
  <c r="A134" i="1"/>
  <c r="B134" i="1" s="1"/>
  <c r="C134" i="1"/>
  <c r="D134" i="1"/>
  <c r="E134" i="1" s="1"/>
  <c r="F134" i="1"/>
  <c r="G134" i="1" s="1"/>
  <c r="H134" i="1"/>
  <c r="I134" i="1"/>
  <c r="J134" i="1"/>
  <c r="R134" i="1" s="1"/>
  <c r="K134" i="1"/>
  <c r="L134" i="1" s="1"/>
  <c r="A135" i="1"/>
  <c r="B135" i="1" s="1"/>
  <c r="C135" i="1"/>
  <c r="D135" i="1"/>
  <c r="E135" i="1" s="1"/>
  <c r="F135" i="1"/>
  <c r="G135" i="1" s="1"/>
  <c r="H135" i="1"/>
  <c r="I135" i="1"/>
  <c r="J135" i="1"/>
  <c r="Q135" i="1" s="1"/>
  <c r="K135" i="1"/>
  <c r="L135" i="1" s="1"/>
  <c r="A136" i="1"/>
  <c r="B136" i="1" s="1"/>
  <c r="C136" i="1"/>
  <c r="D136" i="1"/>
  <c r="E136" i="1" s="1"/>
  <c r="F136" i="1"/>
  <c r="G136" i="1" s="1"/>
  <c r="H136" i="1"/>
  <c r="I136" i="1"/>
  <c r="J136" i="1"/>
  <c r="R136" i="1" s="1"/>
  <c r="K136" i="1"/>
  <c r="L136" i="1" s="1"/>
  <c r="A137" i="1"/>
  <c r="B137" i="1" s="1"/>
  <c r="C137" i="1"/>
  <c r="D137" i="1"/>
  <c r="E137" i="1" s="1"/>
  <c r="F137" i="1"/>
  <c r="G137" i="1" s="1"/>
  <c r="H137" i="1"/>
  <c r="I137" i="1"/>
  <c r="J137" i="1"/>
  <c r="Q137" i="1" s="1"/>
  <c r="K137" i="1"/>
  <c r="L137" i="1" s="1"/>
  <c r="A138" i="1"/>
  <c r="B138" i="1" s="1"/>
  <c r="C138" i="1"/>
  <c r="D138" i="1"/>
  <c r="E138" i="1" s="1"/>
  <c r="F138" i="1"/>
  <c r="G138" i="1" s="1"/>
  <c r="H138" i="1"/>
  <c r="I138" i="1"/>
  <c r="J138" i="1"/>
  <c r="R138" i="1" s="1"/>
  <c r="K138" i="1"/>
  <c r="L138" i="1" s="1"/>
  <c r="A139" i="1"/>
  <c r="B139" i="1" s="1"/>
  <c r="C139" i="1"/>
  <c r="D139" i="1"/>
  <c r="E139" i="1" s="1"/>
  <c r="F139" i="1"/>
  <c r="G139" i="1" s="1"/>
  <c r="H139" i="1"/>
  <c r="I139" i="1"/>
  <c r="J139" i="1"/>
  <c r="K139" i="1"/>
  <c r="L139" i="1" s="1"/>
  <c r="A140" i="1"/>
  <c r="B140" i="1" s="1"/>
  <c r="C140" i="1"/>
  <c r="D140" i="1"/>
  <c r="E140" i="1" s="1"/>
  <c r="F140" i="1"/>
  <c r="G140" i="1" s="1"/>
  <c r="H140" i="1"/>
  <c r="I140" i="1"/>
  <c r="J140" i="1"/>
  <c r="M140" i="1" s="1"/>
  <c r="K140" i="1"/>
  <c r="L140" i="1" s="1"/>
  <c r="A141" i="1"/>
  <c r="B141" i="1" s="1"/>
  <c r="C141" i="1"/>
  <c r="D141" i="1"/>
  <c r="E141" i="1" s="1"/>
  <c r="F141" i="1"/>
  <c r="G141" i="1" s="1"/>
  <c r="H141" i="1"/>
  <c r="I141" i="1"/>
  <c r="J141" i="1"/>
  <c r="K141" i="1"/>
  <c r="L141" i="1" s="1"/>
  <c r="A142" i="1"/>
  <c r="B142" i="1" s="1"/>
  <c r="C142" i="1"/>
  <c r="D142" i="1"/>
  <c r="E142" i="1" s="1"/>
  <c r="F142" i="1"/>
  <c r="G142" i="1" s="1"/>
  <c r="H142" i="1"/>
  <c r="I142" i="1"/>
  <c r="J142" i="1"/>
  <c r="R142" i="1" s="1"/>
  <c r="K142" i="1"/>
  <c r="L142" i="1" s="1"/>
  <c r="A143" i="1"/>
  <c r="B143" i="1" s="1"/>
  <c r="C143" i="1"/>
  <c r="D143" i="1"/>
  <c r="E143" i="1" s="1"/>
  <c r="F143" i="1"/>
  <c r="G143" i="1" s="1"/>
  <c r="H143" i="1"/>
  <c r="I143" i="1"/>
  <c r="J143" i="1"/>
  <c r="K143" i="1"/>
  <c r="L143" i="1" s="1"/>
  <c r="A144" i="1"/>
  <c r="B144" i="1" s="1"/>
  <c r="C144" i="1"/>
  <c r="D144" i="1"/>
  <c r="E144" i="1" s="1"/>
  <c r="F144" i="1"/>
  <c r="G144" i="1" s="1"/>
  <c r="H144" i="1"/>
  <c r="I144" i="1"/>
  <c r="J144" i="1"/>
  <c r="R144" i="1" s="1"/>
  <c r="K144" i="1"/>
  <c r="L144" i="1" s="1"/>
  <c r="A145" i="1"/>
  <c r="B145" i="1" s="1"/>
  <c r="C145" i="1"/>
  <c r="D145" i="1"/>
  <c r="E145" i="1" s="1"/>
  <c r="F145" i="1"/>
  <c r="G145" i="1" s="1"/>
  <c r="H145" i="1"/>
  <c r="I145" i="1"/>
  <c r="J145" i="1"/>
  <c r="Q145" i="1" s="1"/>
  <c r="K145" i="1"/>
  <c r="L145" i="1" s="1"/>
  <c r="A146" i="1"/>
  <c r="B146" i="1" s="1"/>
  <c r="C146" i="1"/>
  <c r="D146" i="1"/>
  <c r="E146" i="1" s="1"/>
  <c r="F146" i="1"/>
  <c r="G146" i="1" s="1"/>
  <c r="H146" i="1"/>
  <c r="I146" i="1"/>
  <c r="J146" i="1"/>
  <c r="K146" i="1"/>
  <c r="L146" i="1" s="1"/>
  <c r="A147" i="1"/>
  <c r="B147" i="1" s="1"/>
  <c r="C147" i="1"/>
  <c r="D147" i="1"/>
  <c r="E147" i="1" s="1"/>
  <c r="F147" i="1"/>
  <c r="G147" i="1" s="1"/>
  <c r="H147" i="1"/>
  <c r="I147" i="1"/>
  <c r="J147" i="1"/>
  <c r="M147" i="1" s="1"/>
  <c r="K147" i="1"/>
  <c r="L147" i="1" s="1"/>
  <c r="A148" i="1"/>
  <c r="B148" i="1" s="1"/>
  <c r="C148" i="1"/>
  <c r="D148" i="1"/>
  <c r="E148" i="1" s="1"/>
  <c r="F148" i="1"/>
  <c r="G148" i="1" s="1"/>
  <c r="H148" i="1"/>
  <c r="I148" i="1"/>
  <c r="J148" i="1"/>
  <c r="M148" i="1" s="1"/>
  <c r="K148" i="1"/>
  <c r="L148" i="1" s="1"/>
  <c r="A149" i="1"/>
  <c r="B149" i="1" s="1"/>
  <c r="C149" i="1"/>
  <c r="D149" i="1"/>
  <c r="E149" i="1" s="1"/>
  <c r="F149" i="1"/>
  <c r="G149" i="1" s="1"/>
  <c r="H149" i="1"/>
  <c r="I149" i="1"/>
  <c r="J149" i="1"/>
  <c r="K149" i="1"/>
  <c r="L149" i="1" s="1"/>
  <c r="A150" i="1"/>
  <c r="B150" i="1" s="1"/>
  <c r="C150" i="1"/>
  <c r="D150" i="1"/>
  <c r="E150" i="1" s="1"/>
  <c r="F150" i="1"/>
  <c r="G150" i="1" s="1"/>
  <c r="H150" i="1"/>
  <c r="I150" i="1"/>
  <c r="J150" i="1"/>
  <c r="R150" i="1" s="1"/>
  <c r="K150" i="1"/>
  <c r="L150" i="1" s="1"/>
  <c r="A151" i="1"/>
  <c r="B151" i="1" s="1"/>
  <c r="C151" i="1"/>
  <c r="D151" i="1"/>
  <c r="E151" i="1" s="1"/>
  <c r="F151" i="1"/>
  <c r="G151" i="1" s="1"/>
  <c r="H151" i="1"/>
  <c r="I151" i="1"/>
  <c r="J151" i="1"/>
  <c r="K151" i="1"/>
  <c r="L151" i="1" s="1"/>
  <c r="A152" i="1"/>
  <c r="B152" i="1" s="1"/>
  <c r="C152" i="1"/>
  <c r="D152" i="1"/>
  <c r="E152" i="1" s="1"/>
  <c r="F152" i="1"/>
  <c r="G152" i="1" s="1"/>
  <c r="H152" i="1"/>
  <c r="I152" i="1"/>
  <c r="J152" i="1"/>
  <c r="M152" i="1" s="1"/>
  <c r="K152" i="1"/>
  <c r="L152" i="1" s="1"/>
  <c r="A153" i="1"/>
  <c r="B153" i="1" s="1"/>
  <c r="C153" i="1"/>
  <c r="D153" i="1"/>
  <c r="E153" i="1" s="1"/>
  <c r="F153" i="1"/>
  <c r="G153" i="1" s="1"/>
  <c r="H153" i="1"/>
  <c r="I153" i="1"/>
  <c r="J153" i="1"/>
  <c r="M153" i="1" s="1"/>
  <c r="K153" i="1"/>
  <c r="L153" i="1" s="1"/>
  <c r="A154" i="1"/>
  <c r="B154" i="1" s="1"/>
  <c r="C154" i="1"/>
  <c r="D154" i="1"/>
  <c r="E154" i="1" s="1"/>
  <c r="F154" i="1"/>
  <c r="G154" i="1" s="1"/>
  <c r="H154" i="1"/>
  <c r="I154" i="1"/>
  <c r="J154" i="1"/>
  <c r="R154" i="1" s="1"/>
  <c r="K154" i="1"/>
  <c r="L154" i="1" s="1"/>
  <c r="A155" i="1"/>
  <c r="B155" i="1" s="1"/>
  <c r="C155" i="1"/>
  <c r="D155" i="1"/>
  <c r="E155" i="1" s="1"/>
  <c r="F155" i="1"/>
  <c r="G155" i="1" s="1"/>
  <c r="H155" i="1"/>
  <c r="I155" i="1"/>
  <c r="J155" i="1"/>
  <c r="M155" i="1" s="1"/>
  <c r="K155" i="1"/>
  <c r="L155" i="1" s="1"/>
  <c r="A156" i="1"/>
  <c r="B156" i="1" s="1"/>
  <c r="C156" i="1"/>
  <c r="D156" i="1"/>
  <c r="E156" i="1" s="1"/>
  <c r="F156" i="1"/>
  <c r="G156" i="1" s="1"/>
  <c r="H156" i="1"/>
  <c r="I156" i="1"/>
  <c r="J156" i="1"/>
  <c r="M156" i="1" s="1"/>
  <c r="K156" i="1"/>
  <c r="L156" i="1" s="1"/>
  <c r="A157" i="1"/>
  <c r="B157" i="1" s="1"/>
  <c r="C157" i="1"/>
  <c r="D157" i="1"/>
  <c r="E157" i="1" s="1"/>
  <c r="F157" i="1"/>
  <c r="G157" i="1" s="1"/>
  <c r="H157" i="1"/>
  <c r="I157" i="1"/>
  <c r="J157" i="1"/>
  <c r="M157" i="1" s="1"/>
  <c r="K157" i="1"/>
  <c r="L157" i="1" s="1"/>
  <c r="A158" i="1"/>
  <c r="B158" i="1" s="1"/>
  <c r="C158" i="1"/>
  <c r="D158" i="1"/>
  <c r="E158" i="1" s="1"/>
  <c r="F158" i="1"/>
  <c r="G158" i="1" s="1"/>
  <c r="H158" i="1"/>
  <c r="I158" i="1"/>
  <c r="J158" i="1"/>
  <c r="R158" i="1" s="1"/>
  <c r="K158" i="1"/>
  <c r="L158" i="1" s="1"/>
  <c r="A159" i="1"/>
  <c r="B159" i="1" s="1"/>
  <c r="C159" i="1"/>
  <c r="D159" i="1"/>
  <c r="E159" i="1" s="1"/>
  <c r="F159" i="1"/>
  <c r="G159" i="1" s="1"/>
  <c r="H159" i="1"/>
  <c r="I159" i="1"/>
  <c r="J159" i="1"/>
  <c r="M159" i="1" s="1"/>
  <c r="K159" i="1"/>
  <c r="L159" i="1" s="1"/>
  <c r="A160" i="1"/>
  <c r="B160" i="1" s="1"/>
  <c r="C160" i="1"/>
  <c r="D160" i="1"/>
  <c r="E160" i="1" s="1"/>
  <c r="F160" i="1"/>
  <c r="G160" i="1" s="1"/>
  <c r="H160" i="1"/>
  <c r="I160" i="1"/>
  <c r="J160" i="1"/>
  <c r="M160" i="1" s="1"/>
  <c r="K160" i="1"/>
  <c r="L160" i="1" s="1"/>
  <c r="A161" i="1"/>
  <c r="B161" i="1" s="1"/>
  <c r="C161" i="1"/>
  <c r="D161" i="1"/>
  <c r="E161" i="1" s="1"/>
  <c r="F161" i="1"/>
  <c r="G161" i="1" s="1"/>
  <c r="H161" i="1"/>
  <c r="I161" i="1"/>
  <c r="J161" i="1"/>
  <c r="K161" i="1"/>
  <c r="L161" i="1" s="1"/>
  <c r="A162" i="1"/>
  <c r="B162" i="1" s="1"/>
  <c r="C162" i="1"/>
  <c r="D162" i="1"/>
  <c r="E162" i="1" s="1"/>
  <c r="F162" i="1"/>
  <c r="G162" i="1" s="1"/>
  <c r="H162" i="1"/>
  <c r="I162" i="1"/>
  <c r="J162" i="1"/>
  <c r="M162" i="1" s="1"/>
  <c r="K162" i="1"/>
  <c r="L162" i="1" s="1"/>
  <c r="A163" i="1"/>
  <c r="B163" i="1" s="1"/>
  <c r="C163" i="1"/>
  <c r="D163" i="1"/>
  <c r="E163" i="1" s="1"/>
  <c r="F163" i="1"/>
  <c r="G163" i="1" s="1"/>
  <c r="H163" i="1"/>
  <c r="I163" i="1"/>
  <c r="J163" i="1"/>
  <c r="K163" i="1"/>
  <c r="L163" i="1" s="1"/>
  <c r="A164" i="1"/>
  <c r="B164" i="1" s="1"/>
  <c r="C164" i="1"/>
  <c r="D164" i="1"/>
  <c r="E164" i="1" s="1"/>
  <c r="F164" i="1"/>
  <c r="G164" i="1" s="1"/>
  <c r="H164" i="1"/>
  <c r="I164" i="1"/>
  <c r="J164" i="1"/>
  <c r="M164" i="1" s="1"/>
  <c r="K164" i="1"/>
  <c r="L164" i="1" s="1"/>
  <c r="A165" i="1"/>
  <c r="B165" i="1" s="1"/>
  <c r="C165" i="1"/>
  <c r="D165" i="1"/>
  <c r="E165" i="1" s="1"/>
  <c r="F165" i="1"/>
  <c r="G165" i="1" s="1"/>
  <c r="H165" i="1"/>
  <c r="I165" i="1"/>
  <c r="J165" i="1"/>
  <c r="Q165" i="1" s="1"/>
  <c r="K165" i="1"/>
  <c r="L165" i="1" s="1"/>
  <c r="A166" i="1"/>
  <c r="B166" i="1" s="1"/>
  <c r="C166" i="1"/>
  <c r="D166" i="1"/>
  <c r="E166" i="1" s="1"/>
  <c r="F166" i="1"/>
  <c r="G166" i="1" s="1"/>
  <c r="H166" i="1"/>
  <c r="I166" i="1"/>
  <c r="J166" i="1"/>
  <c r="M166" i="1" s="1"/>
  <c r="K166" i="1"/>
  <c r="L166" i="1" s="1"/>
  <c r="A167" i="1"/>
  <c r="B167" i="1" s="1"/>
  <c r="C167" i="1"/>
  <c r="D167" i="1"/>
  <c r="E167" i="1" s="1"/>
  <c r="F167" i="1"/>
  <c r="G167" i="1" s="1"/>
  <c r="H167" i="1"/>
  <c r="I167" i="1"/>
  <c r="J167" i="1"/>
  <c r="R167" i="1" s="1"/>
  <c r="K167" i="1"/>
  <c r="L167" i="1" s="1"/>
  <c r="A168" i="1"/>
  <c r="B168" i="1" s="1"/>
  <c r="C168" i="1"/>
  <c r="D168" i="1"/>
  <c r="E168" i="1" s="1"/>
  <c r="F168" i="1"/>
  <c r="G168" i="1" s="1"/>
  <c r="H168" i="1"/>
  <c r="I168" i="1"/>
  <c r="J168" i="1"/>
  <c r="M168" i="1" s="1"/>
  <c r="K168" i="1"/>
  <c r="L168" i="1" s="1"/>
  <c r="A169" i="1"/>
  <c r="B169" i="1" s="1"/>
  <c r="C169" i="1"/>
  <c r="D169" i="1"/>
  <c r="E169" i="1" s="1"/>
  <c r="F169" i="1"/>
  <c r="G169" i="1" s="1"/>
  <c r="H169" i="1"/>
  <c r="I169" i="1"/>
  <c r="J169" i="1"/>
  <c r="Q169" i="1" s="1"/>
  <c r="K169" i="1"/>
  <c r="L169" i="1" s="1"/>
  <c r="A170" i="1"/>
  <c r="B170" i="1" s="1"/>
  <c r="C170" i="1"/>
  <c r="D170" i="1"/>
  <c r="E170" i="1" s="1"/>
  <c r="F170" i="1"/>
  <c r="G170" i="1" s="1"/>
  <c r="H170" i="1"/>
  <c r="I170" i="1"/>
  <c r="J170" i="1"/>
  <c r="M170" i="1" s="1"/>
  <c r="K170" i="1"/>
  <c r="L170" i="1" s="1"/>
  <c r="A171" i="1"/>
  <c r="B171" i="1" s="1"/>
  <c r="C171" i="1"/>
  <c r="D171" i="1"/>
  <c r="E171" i="1" s="1"/>
  <c r="F171" i="1"/>
  <c r="G171" i="1" s="1"/>
  <c r="H171" i="1"/>
  <c r="I171" i="1"/>
  <c r="J171" i="1"/>
  <c r="M171" i="1" s="1"/>
  <c r="N171" i="1" s="1"/>
  <c r="V171" i="1" s="1"/>
  <c r="K171" i="1"/>
  <c r="L171" i="1" s="1"/>
  <c r="A172" i="1"/>
  <c r="B172" i="1" s="1"/>
  <c r="C172" i="1"/>
  <c r="D172" i="1"/>
  <c r="E172" i="1" s="1"/>
  <c r="F172" i="1"/>
  <c r="G172" i="1" s="1"/>
  <c r="H172" i="1"/>
  <c r="I172" i="1"/>
  <c r="J172" i="1"/>
  <c r="R172" i="1" s="1"/>
  <c r="K172" i="1"/>
  <c r="L172" i="1" s="1"/>
  <c r="A173" i="1"/>
  <c r="B173" i="1" s="1"/>
  <c r="C173" i="1"/>
  <c r="D173" i="1"/>
  <c r="E173" i="1" s="1"/>
  <c r="F173" i="1"/>
  <c r="G173" i="1" s="1"/>
  <c r="H173" i="1"/>
  <c r="I173" i="1"/>
  <c r="J173" i="1"/>
  <c r="K173" i="1"/>
  <c r="L173" i="1" s="1"/>
  <c r="A174" i="1"/>
  <c r="B174" i="1" s="1"/>
  <c r="C174" i="1"/>
  <c r="D174" i="1"/>
  <c r="E174" i="1" s="1"/>
  <c r="F174" i="1"/>
  <c r="G174" i="1" s="1"/>
  <c r="H174" i="1"/>
  <c r="I174" i="1"/>
  <c r="J174" i="1"/>
  <c r="R174" i="1" s="1"/>
  <c r="K174" i="1"/>
  <c r="L174" i="1" s="1"/>
  <c r="A175" i="1"/>
  <c r="B175" i="1" s="1"/>
  <c r="C175" i="1"/>
  <c r="D175" i="1"/>
  <c r="E175" i="1" s="1"/>
  <c r="F175" i="1"/>
  <c r="G175" i="1" s="1"/>
  <c r="H175" i="1"/>
  <c r="I175" i="1"/>
  <c r="J175" i="1"/>
  <c r="R175" i="1" s="1"/>
  <c r="K175" i="1"/>
  <c r="L175" i="1" s="1"/>
  <c r="A176" i="1"/>
  <c r="B176" i="1" s="1"/>
  <c r="C176" i="1"/>
  <c r="D176" i="1"/>
  <c r="E176" i="1" s="1"/>
  <c r="F176" i="1"/>
  <c r="G176" i="1" s="1"/>
  <c r="H176" i="1"/>
  <c r="I176" i="1"/>
  <c r="J176" i="1"/>
  <c r="R176" i="1" s="1"/>
  <c r="K176" i="1"/>
  <c r="L176" i="1" s="1"/>
  <c r="A177" i="1"/>
  <c r="B177" i="1" s="1"/>
  <c r="C177" i="1"/>
  <c r="D177" i="1"/>
  <c r="E177" i="1" s="1"/>
  <c r="F177" i="1"/>
  <c r="G177" i="1" s="1"/>
  <c r="H177" i="1"/>
  <c r="I177" i="1"/>
  <c r="J177" i="1"/>
  <c r="K177" i="1"/>
  <c r="L177" i="1" s="1"/>
  <c r="A178" i="1"/>
  <c r="B178" i="1" s="1"/>
  <c r="C178" i="1"/>
  <c r="D178" i="1"/>
  <c r="E178" i="1" s="1"/>
  <c r="F178" i="1"/>
  <c r="G178" i="1" s="1"/>
  <c r="H178" i="1"/>
  <c r="I178" i="1"/>
  <c r="J178" i="1"/>
  <c r="R178" i="1" s="1"/>
  <c r="K178" i="1"/>
  <c r="L178" i="1" s="1"/>
  <c r="A179" i="1"/>
  <c r="B179" i="1" s="1"/>
  <c r="C179" i="1"/>
  <c r="D179" i="1"/>
  <c r="E179" i="1" s="1"/>
  <c r="F179" i="1"/>
  <c r="G179" i="1" s="1"/>
  <c r="H179" i="1"/>
  <c r="I179" i="1"/>
  <c r="J179" i="1"/>
  <c r="M179" i="1" s="1"/>
  <c r="N179" i="1" s="1"/>
  <c r="V179" i="1" s="1"/>
  <c r="K179" i="1"/>
  <c r="L179" i="1" s="1"/>
  <c r="A180" i="1"/>
  <c r="B180" i="1" s="1"/>
  <c r="C180" i="1"/>
  <c r="D180" i="1"/>
  <c r="E180" i="1" s="1"/>
  <c r="F180" i="1"/>
  <c r="G180" i="1" s="1"/>
  <c r="H180" i="1"/>
  <c r="I180" i="1"/>
  <c r="J180" i="1"/>
  <c r="R180" i="1" s="1"/>
  <c r="K180" i="1"/>
  <c r="L180" i="1" s="1"/>
  <c r="A181" i="1"/>
  <c r="B181" i="1" s="1"/>
  <c r="C181" i="1"/>
  <c r="D181" i="1"/>
  <c r="E181" i="1" s="1"/>
  <c r="F181" i="1"/>
  <c r="G181" i="1" s="1"/>
  <c r="H181" i="1"/>
  <c r="I181" i="1"/>
  <c r="J181" i="1"/>
  <c r="M181" i="1" s="1"/>
  <c r="N181" i="1" s="1"/>
  <c r="V181" i="1" s="1"/>
  <c r="K181" i="1"/>
  <c r="L181" i="1" s="1"/>
  <c r="A182" i="1"/>
  <c r="B182" i="1" s="1"/>
  <c r="C182" i="1"/>
  <c r="D182" i="1"/>
  <c r="E182" i="1" s="1"/>
  <c r="F182" i="1"/>
  <c r="G182" i="1" s="1"/>
  <c r="H182" i="1"/>
  <c r="I182" i="1"/>
  <c r="J182" i="1"/>
  <c r="R182" i="1" s="1"/>
  <c r="K182" i="1"/>
  <c r="L182" i="1" s="1"/>
  <c r="A183" i="1"/>
  <c r="B183" i="1" s="1"/>
  <c r="C183" i="1"/>
  <c r="D183" i="1"/>
  <c r="E183" i="1" s="1"/>
  <c r="F183" i="1"/>
  <c r="G183" i="1" s="1"/>
  <c r="H183" i="1"/>
  <c r="I183" i="1"/>
  <c r="J183" i="1"/>
  <c r="M183" i="1" s="1"/>
  <c r="N183" i="1" s="1"/>
  <c r="V183" i="1" s="1"/>
  <c r="K183" i="1"/>
  <c r="L183" i="1" s="1"/>
  <c r="A184" i="1"/>
  <c r="B184" i="1" s="1"/>
  <c r="C184" i="1"/>
  <c r="D184" i="1"/>
  <c r="E184" i="1" s="1"/>
  <c r="F184" i="1"/>
  <c r="G184" i="1" s="1"/>
  <c r="H184" i="1"/>
  <c r="I184" i="1"/>
  <c r="J184" i="1"/>
  <c r="R184" i="1" s="1"/>
  <c r="K184" i="1"/>
  <c r="L184" i="1" s="1"/>
  <c r="A185" i="1"/>
  <c r="B185" i="1" s="1"/>
  <c r="C185" i="1"/>
  <c r="D185" i="1"/>
  <c r="E185" i="1" s="1"/>
  <c r="F185" i="1"/>
  <c r="G185" i="1" s="1"/>
  <c r="H185" i="1"/>
  <c r="I185" i="1"/>
  <c r="J185" i="1"/>
  <c r="K185" i="1"/>
  <c r="L185" i="1" s="1"/>
  <c r="A186" i="1"/>
  <c r="B186" i="1" s="1"/>
  <c r="C186" i="1"/>
  <c r="D186" i="1"/>
  <c r="E186" i="1" s="1"/>
  <c r="F186" i="1"/>
  <c r="G186" i="1" s="1"/>
  <c r="H186" i="1"/>
  <c r="I186" i="1"/>
  <c r="J186" i="1"/>
  <c r="R186" i="1" s="1"/>
  <c r="K186" i="1"/>
  <c r="L186" i="1" s="1"/>
  <c r="A187" i="1"/>
  <c r="B187" i="1" s="1"/>
  <c r="C187" i="1"/>
  <c r="D187" i="1"/>
  <c r="E187" i="1" s="1"/>
  <c r="F187" i="1"/>
  <c r="G187" i="1" s="1"/>
  <c r="H187" i="1"/>
  <c r="I187" i="1"/>
  <c r="J187" i="1"/>
  <c r="M187" i="1" s="1"/>
  <c r="N187" i="1" s="1"/>
  <c r="V187" i="1" s="1"/>
  <c r="K187" i="1"/>
  <c r="L187" i="1" s="1"/>
  <c r="A188" i="1"/>
  <c r="B188" i="1" s="1"/>
  <c r="C188" i="1"/>
  <c r="D188" i="1"/>
  <c r="E188" i="1" s="1"/>
  <c r="F188" i="1"/>
  <c r="G188" i="1" s="1"/>
  <c r="H188" i="1"/>
  <c r="I188" i="1"/>
  <c r="J188" i="1"/>
  <c r="R188" i="1" s="1"/>
  <c r="K188" i="1"/>
  <c r="L188" i="1" s="1"/>
  <c r="A189" i="1"/>
  <c r="B189" i="1" s="1"/>
  <c r="C189" i="1"/>
  <c r="D189" i="1"/>
  <c r="E189" i="1" s="1"/>
  <c r="F189" i="1"/>
  <c r="G189" i="1" s="1"/>
  <c r="H189" i="1"/>
  <c r="I189" i="1"/>
  <c r="J189" i="1"/>
  <c r="R189" i="1" s="1"/>
  <c r="K189" i="1"/>
  <c r="L189" i="1" s="1"/>
  <c r="A190" i="1"/>
  <c r="B190" i="1" s="1"/>
  <c r="C190" i="1"/>
  <c r="D190" i="1"/>
  <c r="E190" i="1" s="1"/>
  <c r="F190" i="1"/>
  <c r="G190" i="1" s="1"/>
  <c r="H190" i="1"/>
  <c r="I190" i="1"/>
  <c r="J190" i="1"/>
  <c r="R190" i="1" s="1"/>
  <c r="K190" i="1"/>
  <c r="L190" i="1" s="1"/>
  <c r="A191" i="1"/>
  <c r="B191" i="1" s="1"/>
  <c r="C191" i="1"/>
  <c r="D191" i="1"/>
  <c r="E191" i="1" s="1"/>
  <c r="F191" i="1"/>
  <c r="G191" i="1" s="1"/>
  <c r="H191" i="1"/>
  <c r="I191" i="1"/>
  <c r="J191" i="1"/>
  <c r="K191" i="1"/>
  <c r="L191" i="1" s="1"/>
  <c r="A192" i="1"/>
  <c r="B192" i="1" s="1"/>
  <c r="C192" i="1"/>
  <c r="D192" i="1"/>
  <c r="E192" i="1" s="1"/>
  <c r="F192" i="1"/>
  <c r="G192" i="1" s="1"/>
  <c r="H192" i="1"/>
  <c r="I192" i="1"/>
  <c r="J192" i="1"/>
  <c r="R192" i="1" s="1"/>
  <c r="K192" i="1"/>
  <c r="L192" i="1" s="1"/>
  <c r="A193" i="1"/>
  <c r="B193" i="1" s="1"/>
  <c r="C193" i="1"/>
  <c r="D193" i="1"/>
  <c r="E193" i="1" s="1"/>
  <c r="F193" i="1"/>
  <c r="G193" i="1" s="1"/>
  <c r="H193" i="1"/>
  <c r="I193" i="1"/>
  <c r="J193" i="1"/>
  <c r="R193" i="1" s="1"/>
  <c r="K193" i="1"/>
  <c r="L193" i="1" s="1"/>
  <c r="A194" i="1"/>
  <c r="B194" i="1" s="1"/>
  <c r="C194" i="1"/>
  <c r="D194" i="1"/>
  <c r="E194" i="1" s="1"/>
  <c r="F194" i="1"/>
  <c r="G194" i="1" s="1"/>
  <c r="H194" i="1"/>
  <c r="I194" i="1"/>
  <c r="J194" i="1"/>
  <c r="R194" i="1" s="1"/>
  <c r="K194" i="1"/>
  <c r="L194" i="1" s="1"/>
  <c r="A195" i="1"/>
  <c r="B195" i="1" s="1"/>
  <c r="C195" i="1"/>
  <c r="D195" i="1"/>
  <c r="E195" i="1" s="1"/>
  <c r="F195" i="1"/>
  <c r="G195" i="1" s="1"/>
  <c r="H195" i="1"/>
  <c r="I195" i="1"/>
  <c r="J195" i="1"/>
  <c r="M195" i="1" s="1"/>
  <c r="N195" i="1" s="1"/>
  <c r="V195" i="1" s="1"/>
  <c r="K195" i="1"/>
  <c r="L195" i="1" s="1"/>
  <c r="A196" i="1"/>
  <c r="B196" i="1" s="1"/>
  <c r="C196" i="1"/>
  <c r="D196" i="1"/>
  <c r="E196" i="1" s="1"/>
  <c r="F196" i="1"/>
  <c r="G196" i="1" s="1"/>
  <c r="H196" i="1"/>
  <c r="I196" i="1"/>
  <c r="J196" i="1"/>
  <c r="R196" i="1" s="1"/>
  <c r="K196" i="1"/>
  <c r="L196" i="1" s="1"/>
  <c r="A197" i="1"/>
  <c r="B197" i="1" s="1"/>
  <c r="C197" i="1"/>
  <c r="D197" i="1"/>
  <c r="E197" i="1" s="1"/>
  <c r="F197" i="1"/>
  <c r="G197" i="1" s="1"/>
  <c r="H197" i="1"/>
  <c r="I197" i="1"/>
  <c r="J197" i="1"/>
  <c r="R197" i="1" s="1"/>
  <c r="K197" i="1"/>
  <c r="L197" i="1" s="1"/>
  <c r="A198" i="1"/>
  <c r="B198" i="1" s="1"/>
  <c r="C198" i="1"/>
  <c r="D198" i="1"/>
  <c r="E198" i="1" s="1"/>
  <c r="F198" i="1"/>
  <c r="G198" i="1" s="1"/>
  <c r="H198" i="1"/>
  <c r="I198" i="1"/>
  <c r="J198" i="1"/>
  <c r="K198" i="1"/>
  <c r="L198" i="1" s="1"/>
  <c r="A199" i="1"/>
  <c r="B199" i="1" s="1"/>
  <c r="C199" i="1"/>
  <c r="D199" i="1"/>
  <c r="E199" i="1" s="1"/>
  <c r="F199" i="1"/>
  <c r="G199" i="1" s="1"/>
  <c r="H199" i="1"/>
  <c r="I199" i="1"/>
  <c r="J199" i="1"/>
  <c r="Q199" i="1" s="1"/>
  <c r="K199" i="1"/>
  <c r="L199" i="1" s="1"/>
  <c r="A200" i="1"/>
  <c r="B200" i="1" s="1"/>
  <c r="C200" i="1"/>
  <c r="D200" i="1"/>
  <c r="E200" i="1" s="1"/>
  <c r="F200" i="1"/>
  <c r="G200" i="1" s="1"/>
  <c r="H200" i="1"/>
  <c r="I200" i="1"/>
  <c r="J200" i="1"/>
  <c r="R200" i="1" s="1"/>
  <c r="K200" i="1"/>
  <c r="L200" i="1" s="1"/>
  <c r="A201" i="1"/>
  <c r="B201" i="1" s="1"/>
  <c r="C201" i="1"/>
  <c r="D201" i="1"/>
  <c r="E201" i="1" s="1"/>
  <c r="F201" i="1"/>
  <c r="G201" i="1" s="1"/>
  <c r="H201" i="1"/>
  <c r="I201" i="1"/>
  <c r="J201" i="1"/>
  <c r="M201" i="1" s="1"/>
  <c r="N201" i="1" s="1"/>
  <c r="V201" i="1" s="1"/>
  <c r="K201" i="1"/>
  <c r="L201" i="1" s="1"/>
  <c r="A202" i="1"/>
  <c r="B202" i="1" s="1"/>
  <c r="C202" i="1"/>
  <c r="D202" i="1"/>
  <c r="E202" i="1" s="1"/>
  <c r="F202" i="1"/>
  <c r="G202" i="1" s="1"/>
  <c r="H202" i="1"/>
  <c r="I202" i="1"/>
  <c r="J202" i="1"/>
  <c r="M202" i="1" s="1"/>
  <c r="K202" i="1"/>
  <c r="L202" i="1" s="1"/>
  <c r="A203" i="1"/>
  <c r="B203" i="1" s="1"/>
  <c r="C203" i="1"/>
  <c r="D203" i="1"/>
  <c r="E203" i="1" s="1"/>
  <c r="F203" i="1"/>
  <c r="G203" i="1" s="1"/>
  <c r="H203" i="1"/>
  <c r="I203" i="1"/>
  <c r="J203" i="1"/>
  <c r="Q203" i="1" s="1"/>
  <c r="K203" i="1"/>
  <c r="L203" i="1" s="1"/>
  <c r="A204" i="1"/>
  <c r="B204" i="1" s="1"/>
  <c r="C204" i="1"/>
  <c r="D204" i="1"/>
  <c r="E204" i="1" s="1"/>
  <c r="F204" i="1"/>
  <c r="G204" i="1" s="1"/>
  <c r="H204" i="1"/>
  <c r="I204" i="1"/>
  <c r="J204" i="1"/>
  <c r="R204" i="1" s="1"/>
  <c r="K204" i="1"/>
  <c r="L204" i="1" s="1"/>
  <c r="A205" i="1"/>
  <c r="B205" i="1" s="1"/>
  <c r="C205" i="1"/>
  <c r="D205" i="1"/>
  <c r="E205" i="1" s="1"/>
  <c r="F205" i="1"/>
  <c r="G205" i="1" s="1"/>
  <c r="H205" i="1"/>
  <c r="I205" i="1"/>
  <c r="J205" i="1"/>
  <c r="M205" i="1" s="1"/>
  <c r="N205" i="1" s="1"/>
  <c r="V205" i="1" s="1"/>
  <c r="K205" i="1"/>
  <c r="L205" i="1" s="1"/>
  <c r="A206" i="1"/>
  <c r="B206" i="1" s="1"/>
  <c r="C206" i="1"/>
  <c r="D206" i="1"/>
  <c r="E206" i="1" s="1"/>
  <c r="F206" i="1"/>
  <c r="G206" i="1" s="1"/>
  <c r="H206" i="1"/>
  <c r="I206" i="1"/>
  <c r="J206" i="1"/>
  <c r="M206" i="1" s="1"/>
  <c r="K206" i="1"/>
  <c r="L206" i="1" s="1"/>
  <c r="A207" i="1"/>
  <c r="B207" i="1" s="1"/>
  <c r="C207" i="1"/>
  <c r="D207" i="1"/>
  <c r="E207" i="1" s="1"/>
  <c r="F207" i="1"/>
  <c r="G207" i="1" s="1"/>
  <c r="H207" i="1"/>
  <c r="I207" i="1"/>
  <c r="J207" i="1"/>
  <c r="K207" i="1"/>
  <c r="L207" i="1" s="1"/>
  <c r="A208" i="1"/>
  <c r="B208" i="1" s="1"/>
  <c r="C208" i="1"/>
  <c r="D208" i="1"/>
  <c r="E208" i="1" s="1"/>
  <c r="F208" i="1"/>
  <c r="G208" i="1" s="1"/>
  <c r="H208" i="1"/>
  <c r="I208" i="1"/>
  <c r="J208" i="1"/>
  <c r="M208" i="1" s="1"/>
  <c r="N208" i="1" s="1"/>
  <c r="V208" i="1" s="1"/>
  <c r="K208" i="1"/>
  <c r="L208" i="1" s="1"/>
  <c r="A209" i="1"/>
  <c r="B209" i="1" s="1"/>
  <c r="C209" i="1"/>
  <c r="D209" i="1"/>
  <c r="E209" i="1" s="1"/>
  <c r="F209" i="1"/>
  <c r="G209" i="1" s="1"/>
  <c r="H209" i="1"/>
  <c r="I209" i="1"/>
  <c r="J209" i="1"/>
  <c r="M209" i="1" s="1"/>
  <c r="K209" i="1"/>
  <c r="L209" i="1" s="1"/>
  <c r="A210" i="1"/>
  <c r="B210" i="1" s="1"/>
  <c r="C210" i="1"/>
  <c r="D210" i="1"/>
  <c r="E210" i="1" s="1"/>
  <c r="F210" i="1"/>
  <c r="G210" i="1" s="1"/>
  <c r="H210" i="1"/>
  <c r="I210" i="1"/>
  <c r="J210" i="1"/>
  <c r="K210" i="1"/>
  <c r="L210" i="1" s="1"/>
  <c r="A211" i="1"/>
  <c r="B211" i="1" s="1"/>
  <c r="C211" i="1"/>
  <c r="D211" i="1"/>
  <c r="E211" i="1" s="1"/>
  <c r="F211" i="1"/>
  <c r="G211" i="1" s="1"/>
  <c r="H211" i="1"/>
  <c r="I211" i="1"/>
  <c r="J211" i="1"/>
  <c r="K211" i="1"/>
  <c r="L211" i="1" s="1"/>
  <c r="A212" i="1"/>
  <c r="B212" i="1" s="1"/>
  <c r="C212" i="1"/>
  <c r="D212" i="1"/>
  <c r="E212" i="1" s="1"/>
  <c r="F212" i="1"/>
  <c r="G212" i="1" s="1"/>
  <c r="H212" i="1"/>
  <c r="I212" i="1"/>
  <c r="J212" i="1"/>
  <c r="Q212" i="1" s="1"/>
  <c r="K212" i="1"/>
  <c r="L212" i="1" s="1"/>
  <c r="A213" i="1"/>
  <c r="B213" i="1" s="1"/>
  <c r="C213" i="1"/>
  <c r="D213" i="1"/>
  <c r="E213" i="1" s="1"/>
  <c r="F213" i="1"/>
  <c r="G213" i="1" s="1"/>
  <c r="H213" i="1"/>
  <c r="I213" i="1"/>
  <c r="J213" i="1"/>
  <c r="M213" i="1" s="1"/>
  <c r="K213" i="1"/>
  <c r="L213" i="1" s="1"/>
  <c r="A214" i="1"/>
  <c r="B214" i="1" s="1"/>
  <c r="C214" i="1"/>
  <c r="D214" i="1"/>
  <c r="E214" i="1" s="1"/>
  <c r="F214" i="1"/>
  <c r="G214" i="1" s="1"/>
  <c r="H214" i="1"/>
  <c r="I214" i="1"/>
  <c r="J214" i="1"/>
  <c r="M214" i="1" s="1"/>
  <c r="K214" i="1"/>
  <c r="L214" i="1" s="1"/>
  <c r="A215" i="1"/>
  <c r="B215" i="1" s="1"/>
  <c r="C215" i="1"/>
  <c r="D215" i="1"/>
  <c r="E215" i="1" s="1"/>
  <c r="F215" i="1"/>
  <c r="G215" i="1" s="1"/>
  <c r="H215" i="1"/>
  <c r="I215" i="1"/>
  <c r="J215" i="1"/>
  <c r="K215" i="1"/>
  <c r="L215" i="1" s="1"/>
  <c r="A216" i="1"/>
  <c r="B216" i="1" s="1"/>
  <c r="C216" i="1"/>
  <c r="D216" i="1"/>
  <c r="E216" i="1" s="1"/>
  <c r="F216" i="1"/>
  <c r="G216" i="1" s="1"/>
  <c r="H216" i="1"/>
  <c r="I216" i="1"/>
  <c r="J216" i="1"/>
  <c r="R216" i="1" s="1"/>
  <c r="K216" i="1"/>
  <c r="L216" i="1" s="1"/>
  <c r="A217" i="1"/>
  <c r="B217" i="1" s="1"/>
  <c r="C217" i="1"/>
  <c r="D217" i="1"/>
  <c r="E217" i="1" s="1"/>
  <c r="F217" i="1"/>
  <c r="G217" i="1" s="1"/>
  <c r="H217" i="1"/>
  <c r="I217" i="1"/>
  <c r="J217" i="1"/>
  <c r="M217" i="1" s="1"/>
  <c r="K217" i="1"/>
  <c r="L217" i="1" s="1"/>
  <c r="A218" i="1"/>
  <c r="B218" i="1" s="1"/>
  <c r="C218" i="1"/>
  <c r="D218" i="1"/>
  <c r="E218" i="1" s="1"/>
  <c r="F218" i="1"/>
  <c r="G218" i="1" s="1"/>
  <c r="H218" i="1"/>
  <c r="I218" i="1"/>
  <c r="J218" i="1"/>
  <c r="M218" i="1" s="1"/>
  <c r="K218" i="1"/>
  <c r="L218" i="1" s="1"/>
  <c r="A219" i="1"/>
  <c r="B219" i="1" s="1"/>
  <c r="C219" i="1"/>
  <c r="D219" i="1"/>
  <c r="E219" i="1" s="1"/>
  <c r="F219" i="1"/>
  <c r="G219" i="1" s="1"/>
  <c r="H219" i="1"/>
  <c r="I219" i="1"/>
  <c r="J219" i="1"/>
  <c r="K219" i="1"/>
  <c r="L219" i="1" s="1"/>
  <c r="A220" i="1"/>
  <c r="B220" i="1" s="1"/>
  <c r="C220" i="1"/>
  <c r="D220" i="1"/>
  <c r="E220" i="1" s="1"/>
  <c r="F220" i="1"/>
  <c r="G220" i="1" s="1"/>
  <c r="H220" i="1"/>
  <c r="I220" i="1"/>
  <c r="J220" i="1"/>
  <c r="R220" i="1" s="1"/>
  <c r="K220" i="1"/>
  <c r="L220" i="1" s="1"/>
  <c r="A221" i="1"/>
  <c r="B221" i="1" s="1"/>
  <c r="C221" i="1"/>
  <c r="D221" i="1"/>
  <c r="E221" i="1" s="1"/>
  <c r="F221" i="1"/>
  <c r="G221" i="1" s="1"/>
  <c r="H221" i="1"/>
  <c r="I221" i="1"/>
  <c r="J221" i="1"/>
  <c r="R221" i="1" s="1"/>
  <c r="K221" i="1"/>
  <c r="L221" i="1" s="1"/>
  <c r="A222" i="1"/>
  <c r="B222" i="1" s="1"/>
  <c r="C222" i="1"/>
  <c r="D222" i="1"/>
  <c r="E222" i="1" s="1"/>
  <c r="F222" i="1"/>
  <c r="G222" i="1" s="1"/>
  <c r="H222" i="1"/>
  <c r="I222" i="1"/>
  <c r="J222" i="1"/>
  <c r="M222" i="1" s="1"/>
  <c r="K222" i="1"/>
  <c r="L222" i="1" s="1"/>
  <c r="A223" i="1"/>
  <c r="B223" i="1" s="1"/>
  <c r="C223" i="1"/>
  <c r="D223" i="1"/>
  <c r="E223" i="1" s="1"/>
  <c r="F223" i="1"/>
  <c r="G223" i="1" s="1"/>
  <c r="H223" i="1"/>
  <c r="I223" i="1"/>
  <c r="J223" i="1"/>
  <c r="R223" i="1" s="1"/>
  <c r="K223" i="1"/>
  <c r="L223" i="1" s="1"/>
  <c r="A224" i="1"/>
  <c r="B224" i="1" s="1"/>
  <c r="C224" i="1"/>
  <c r="D224" i="1"/>
  <c r="E224" i="1" s="1"/>
  <c r="F224" i="1"/>
  <c r="G224" i="1" s="1"/>
  <c r="H224" i="1"/>
  <c r="I224" i="1"/>
  <c r="J224" i="1"/>
  <c r="Q224" i="1" s="1"/>
  <c r="K224" i="1"/>
  <c r="L224" i="1" s="1"/>
  <c r="A225" i="1"/>
  <c r="B225" i="1" s="1"/>
  <c r="C225" i="1"/>
  <c r="D225" i="1"/>
  <c r="E225" i="1" s="1"/>
  <c r="F225" i="1"/>
  <c r="G225" i="1" s="1"/>
  <c r="H225" i="1"/>
  <c r="I225" i="1"/>
  <c r="J225" i="1"/>
  <c r="K225" i="1"/>
  <c r="L225" i="1" s="1"/>
  <c r="A226" i="1"/>
  <c r="B226" i="1" s="1"/>
  <c r="C226" i="1"/>
  <c r="D226" i="1"/>
  <c r="E226" i="1" s="1"/>
  <c r="F226" i="1"/>
  <c r="G226" i="1" s="1"/>
  <c r="H226" i="1"/>
  <c r="I226" i="1"/>
  <c r="J226" i="1"/>
  <c r="M226" i="1" s="1"/>
  <c r="N226" i="1" s="1"/>
  <c r="V226" i="1" s="1"/>
  <c r="K226" i="1"/>
  <c r="L226" i="1" s="1"/>
  <c r="A227" i="1"/>
  <c r="B227" i="1" s="1"/>
  <c r="C227" i="1"/>
  <c r="D227" i="1"/>
  <c r="E227" i="1" s="1"/>
  <c r="F227" i="1"/>
  <c r="G227" i="1" s="1"/>
  <c r="H227" i="1"/>
  <c r="I227" i="1"/>
  <c r="J227" i="1"/>
  <c r="R227" i="1" s="1"/>
  <c r="K227" i="1"/>
  <c r="L227" i="1" s="1"/>
  <c r="A228" i="1"/>
  <c r="B228" i="1" s="1"/>
  <c r="C228" i="1"/>
  <c r="D228" i="1"/>
  <c r="E228" i="1" s="1"/>
  <c r="F228" i="1"/>
  <c r="G228" i="1" s="1"/>
  <c r="H228" i="1"/>
  <c r="I228" i="1"/>
  <c r="J228" i="1"/>
  <c r="R228" i="1" s="1"/>
  <c r="K228" i="1"/>
  <c r="L228" i="1" s="1"/>
  <c r="A229" i="1"/>
  <c r="B229" i="1" s="1"/>
  <c r="C229" i="1"/>
  <c r="D229" i="1"/>
  <c r="E229" i="1" s="1"/>
  <c r="F229" i="1"/>
  <c r="G229" i="1" s="1"/>
  <c r="H229" i="1"/>
  <c r="I229" i="1"/>
  <c r="J229" i="1"/>
  <c r="K229" i="1"/>
  <c r="L229" i="1" s="1"/>
  <c r="A230" i="1"/>
  <c r="B230" i="1" s="1"/>
  <c r="C230" i="1"/>
  <c r="D230" i="1"/>
  <c r="E230" i="1" s="1"/>
  <c r="F230" i="1"/>
  <c r="G230" i="1" s="1"/>
  <c r="H230" i="1"/>
  <c r="I230" i="1"/>
  <c r="J230" i="1"/>
  <c r="K230" i="1"/>
  <c r="L230" i="1" s="1"/>
  <c r="A231" i="1"/>
  <c r="B231" i="1" s="1"/>
  <c r="C231" i="1"/>
  <c r="D231" i="1"/>
  <c r="E231" i="1" s="1"/>
  <c r="F231" i="1"/>
  <c r="G231" i="1" s="1"/>
  <c r="H231" i="1"/>
  <c r="I231" i="1"/>
  <c r="J231" i="1"/>
  <c r="R231" i="1" s="1"/>
  <c r="K231" i="1"/>
  <c r="L231" i="1" s="1"/>
  <c r="A232" i="1"/>
  <c r="B232" i="1" s="1"/>
  <c r="C232" i="1"/>
  <c r="D232" i="1"/>
  <c r="E232" i="1" s="1"/>
  <c r="F232" i="1"/>
  <c r="G232" i="1" s="1"/>
  <c r="H232" i="1"/>
  <c r="I232" i="1"/>
  <c r="J232" i="1"/>
  <c r="R232" i="1" s="1"/>
  <c r="K232" i="1"/>
  <c r="L232" i="1" s="1"/>
  <c r="A233" i="1"/>
  <c r="B233" i="1" s="1"/>
  <c r="C233" i="1"/>
  <c r="D233" i="1"/>
  <c r="E233" i="1" s="1"/>
  <c r="F233" i="1"/>
  <c r="G233" i="1" s="1"/>
  <c r="H233" i="1"/>
  <c r="I233" i="1"/>
  <c r="J233" i="1"/>
  <c r="K233" i="1"/>
  <c r="L233" i="1" s="1"/>
  <c r="A234" i="1"/>
  <c r="B234" i="1" s="1"/>
  <c r="C234" i="1"/>
  <c r="D234" i="1"/>
  <c r="E234" i="1" s="1"/>
  <c r="F234" i="1"/>
  <c r="G234" i="1" s="1"/>
  <c r="H234" i="1"/>
  <c r="I234" i="1"/>
  <c r="J234" i="1"/>
  <c r="M234" i="1" s="1"/>
  <c r="N234" i="1" s="1"/>
  <c r="V234" i="1" s="1"/>
  <c r="K234" i="1"/>
  <c r="L234" i="1" s="1"/>
  <c r="A235" i="1"/>
  <c r="B235" i="1" s="1"/>
  <c r="C235" i="1"/>
  <c r="D235" i="1"/>
  <c r="E235" i="1" s="1"/>
  <c r="F235" i="1"/>
  <c r="G235" i="1" s="1"/>
  <c r="H235" i="1"/>
  <c r="I235" i="1"/>
  <c r="J235" i="1"/>
  <c r="R235" i="1" s="1"/>
  <c r="K235" i="1"/>
  <c r="L235" i="1" s="1"/>
  <c r="A236" i="1"/>
  <c r="B236" i="1" s="1"/>
  <c r="C236" i="1"/>
  <c r="D236" i="1"/>
  <c r="E236" i="1" s="1"/>
  <c r="F236" i="1"/>
  <c r="G236" i="1" s="1"/>
  <c r="H236" i="1"/>
  <c r="I236" i="1"/>
  <c r="J236" i="1"/>
  <c r="M236" i="1" s="1"/>
  <c r="N236" i="1" s="1"/>
  <c r="V236" i="1" s="1"/>
  <c r="K236" i="1"/>
  <c r="L236" i="1" s="1"/>
  <c r="A237" i="1"/>
  <c r="B237" i="1" s="1"/>
  <c r="C237" i="1"/>
  <c r="D237" i="1"/>
  <c r="E237" i="1" s="1"/>
  <c r="F237" i="1"/>
  <c r="G237" i="1" s="1"/>
  <c r="H237" i="1"/>
  <c r="I237" i="1"/>
  <c r="J237" i="1"/>
  <c r="K237" i="1"/>
  <c r="L237" i="1" s="1"/>
  <c r="A238" i="1"/>
  <c r="B238" i="1" s="1"/>
  <c r="C238" i="1"/>
  <c r="D238" i="1"/>
  <c r="E238" i="1" s="1"/>
  <c r="F238" i="1"/>
  <c r="G238" i="1" s="1"/>
  <c r="H238" i="1"/>
  <c r="I238" i="1"/>
  <c r="J238" i="1"/>
  <c r="R238" i="1" s="1"/>
  <c r="K238" i="1"/>
  <c r="L238" i="1" s="1"/>
  <c r="A239" i="1"/>
  <c r="B239" i="1" s="1"/>
  <c r="C239" i="1"/>
  <c r="D239" i="1"/>
  <c r="E239" i="1" s="1"/>
  <c r="F239" i="1"/>
  <c r="G239" i="1" s="1"/>
  <c r="H239" i="1"/>
  <c r="I239" i="1"/>
  <c r="J239" i="1"/>
  <c r="R239" i="1" s="1"/>
  <c r="K239" i="1"/>
  <c r="L239" i="1" s="1"/>
  <c r="A240" i="1"/>
  <c r="B240" i="1" s="1"/>
  <c r="C240" i="1"/>
  <c r="D240" i="1"/>
  <c r="E240" i="1" s="1"/>
  <c r="F240" i="1"/>
  <c r="G240" i="1" s="1"/>
  <c r="H240" i="1"/>
  <c r="I240" i="1"/>
  <c r="J240" i="1"/>
  <c r="R240" i="1" s="1"/>
  <c r="K240" i="1"/>
  <c r="L240" i="1" s="1"/>
  <c r="A241" i="1"/>
  <c r="B241" i="1" s="1"/>
  <c r="C241" i="1"/>
  <c r="D241" i="1"/>
  <c r="E241" i="1" s="1"/>
  <c r="F241" i="1"/>
  <c r="G241" i="1" s="1"/>
  <c r="H241" i="1"/>
  <c r="I241" i="1"/>
  <c r="J241" i="1"/>
  <c r="M241" i="1" s="1"/>
  <c r="K241" i="1"/>
  <c r="L241" i="1" s="1"/>
  <c r="A242" i="1"/>
  <c r="B242" i="1" s="1"/>
  <c r="C242" i="1"/>
  <c r="D242" i="1"/>
  <c r="E242" i="1" s="1"/>
  <c r="F242" i="1"/>
  <c r="G242" i="1" s="1"/>
  <c r="H242" i="1"/>
  <c r="I242" i="1"/>
  <c r="J242" i="1"/>
  <c r="M242" i="1" s="1"/>
  <c r="N242" i="1" s="1"/>
  <c r="V242" i="1" s="1"/>
  <c r="K242" i="1"/>
  <c r="L242" i="1" s="1"/>
  <c r="A243" i="1"/>
  <c r="B243" i="1" s="1"/>
  <c r="C243" i="1"/>
  <c r="D243" i="1"/>
  <c r="E243" i="1" s="1"/>
  <c r="F243" i="1"/>
  <c r="G243" i="1" s="1"/>
  <c r="H243" i="1"/>
  <c r="I243" i="1"/>
  <c r="J243" i="1"/>
  <c r="K243" i="1"/>
  <c r="L243" i="1" s="1"/>
  <c r="A244" i="1"/>
  <c r="B244" i="1" s="1"/>
  <c r="C244" i="1"/>
  <c r="D244" i="1"/>
  <c r="E244" i="1" s="1"/>
  <c r="F244" i="1"/>
  <c r="G244" i="1" s="1"/>
  <c r="H244" i="1"/>
  <c r="I244" i="1"/>
  <c r="J244" i="1"/>
  <c r="K244" i="1"/>
  <c r="L244" i="1" s="1"/>
  <c r="A245" i="1"/>
  <c r="B245" i="1" s="1"/>
  <c r="C245" i="1"/>
  <c r="D245" i="1"/>
  <c r="E245" i="1" s="1"/>
  <c r="F245" i="1"/>
  <c r="G245" i="1" s="1"/>
  <c r="H245" i="1"/>
  <c r="I245" i="1"/>
  <c r="J245" i="1"/>
  <c r="Q245" i="1" s="1"/>
  <c r="K245" i="1"/>
  <c r="L245" i="1" s="1"/>
  <c r="A246" i="1"/>
  <c r="B246" i="1" s="1"/>
  <c r="C246" i="1"/>
  <c r="D246" i="1"/>
  <c r="E246" i="1" s="1"/>
  <c r="F246" i="1"/>
  <c r="G246" i="1" s="1"/>
  <c r="H246" i="1"/>
  <c r="I246" i="1"/>
  <c r="J246" i="1"/>
  <c r="K246" i="1"/>
  <c r="L246" i="1" s="1"/>
  <c r="A247" i="1"/>
  <c r="B247" i="1" s="1"/>
  <c r="C247" i="1"/>
  <c r="D247" i="1"/>
  <c r="E247" i="1" s="1"/>
  <c r="F247" i="1"/>
  <c r="G247" i="1" s="1"/>
  <c r="H247" i="1"/>
  <c r="I247" i="1"/>
  <c r="J247" i="1"/>
  <c r="M247" i="1" s="1"/>
  <c r="K247" i="1"/>
  <c r="L247" i="1" s="1"/>
  <c r="A248" i="1"/>
  <c r="B248" i="1" s="1"/>
  <c r="C248" i="1"/>
  <c r="D248" i="1"/>
  <c r="E248" i="1" s="1"/>
  <c r="F248" i="1"/>
  <c r="G248" i="1" s="1"/>
  <c r="H248" i="1"/>
  <c r="I248" i="1"/>
  <c r="J248" i="1"/>
  <c r="R248" i="1" s="1"/>
  <c r="K248" i="1"/>
  <c r="L248" i="1" s="1"/>
  <c r="A249" i="1"/>
  <c r="B249" i="1" s="1"/>
  <c r="C249" i="1"/>
  <c r="D249" i="1"/>
  <c r="E249" i="1" s="1"/>
  <c r="F249" i="1"/>
  <c r="G249" i="1" s="1"/>
  <c r="H249" i="1"/>
  <c r="I249" i="1"/>
  <c r="J249" i="1"/>
  <c r="K249" i="1"/>
  <c r="L249" i="1" s="1"/>
  <c r="A250" i="1"/>
  <c r="B250" i="1" s="1"/>
  <c r="C250" i="1"/>
  <c r="D250" i="1"/>
  <c r="E250" i="1" s="1"/>
  <c r="F250" i="1"/>
  <c r="G250" i="1" s="1"/>
  <c r="H250" i="1"/>
  <c r="I250" i="1"/>
  <c r="J250" i="1"/>
  <c r="M250" i="1" s="1"/>
  <c r="K250" i="1"/>
  <c r="L250" i="1" s="1"/>
  <c r="A251" i="1"/>
  <c r="B251" i="1" s="1"/>
  <c r="C251" i="1"/>
  <c r="D251" i="1"/>
  <c r="E251" i="1" s="1"/>
  <c r="F251" i="1"/>
  <c r="G251" i="1" s="1"/>
  <c r="H251" i="1"/>
  <c r="I251" i="1"/>
  <c r="J251" i="1"/>
  <c r="M251" i="1" s="1"/>
  <c r="K251" i="1"/>
  <c r="L251" i="1" s="1"/>
  <c r="A252" i="1"/>
  <c r="B252" i="1" s="1"/>
  <c r="C252" i="1"/>
  <c r="D252" i="1"/>
  <c r="E252" i="1" s="1"/>
  <c r="F252" i="1"/>
  <c r="G252" i="1" s="1"/>
  <c r="H252" i="1"/>
  <c r="I252" i="1"/>
  <c r="J252" i="1"/>
  <c r="R252" i="1" s="1"/>
  <c r="K252" i="1"/>
  <c r="L252" i="1" s="1"/>
  <c r="A253" i="1"/>
  <c r="B253" i="1" s="1"/>
  <c r="C253" i="1"/>
  <c r="D253" i="1"/>
  <c r="E253" i="1" s="1"/>
  <c r="F253" i="1"/>
  <c r="G253" i="1" s="1"/>
  <c r="H253" i="1"/>
  <c r="I253" i="1"/>
  <c r="J253" i="1"/>
  <c r="K253" i="1"/>
  <c r="L253" i="1" s="1"/>
  <c r="A254" i="1"/>
  <c r="B254" i="1" s="1"/>
  <c r="C254" i="1"/>
  <c r="D254" i="1"/>
  <c r="E254" i="1" s="1"/>
  <c r="F254" i="1"/>
  <c r="G254" i="1" s="1"/>
  <c r="H254" i="1"/>
  <c r="I254" i="1"/>
  <c r="J254" i="1"/>
  <c r="M254" i="1" s="1"/>
  <c r="K254" i="1"/>
  <c r="L254" i="1" s="1"/>
  <c r="A255" i="1"/>
  <c r="B255" i="1" s="1"/>
  <c r="C255" i="1"/>
  <c r="D255" i="1"/>
  <c r="E255" i="1" s="1"/>
  <c r="F255" i="1"/>
  <c r="G255" i="1" s="1"/>
  <c r="H255" i="1"/>
  <c r="I255" i="1"/>
  <c r="J255" i="1"/>
  <c r="M255" i="1" s="1"/>
  <c r="K255" i="1"/>
  <c r="L255" i="1" s="1"/>
  <c r="A256" i="1"/>
  <c r="B256" i="1" s="1"/>
  <c r="C256" i="1"/>
  <c r="D256" i="1"/>
  <c r="E256" i="1" s="1"/>
  <c r="F256" i="1"/>
  <c r="G256" i="1" s="1"/>
  <c r="H256" i="1"/>
  <c r="I256" i="1"/>
  <c r="J256" i="1"/>
  <c r="R256" i="1" s="1"/>
  <c r="K256" i="1"/>
  <c r="L256" i="1" s="1"/>
  <c r="A257" i="1"/>
  <c r="B257" i="1" s="1"/>
  <c r="C257" i="1"/>
  <c r="D257" i="1"/>
  <c r="E257" i="1" s="1"/>
  <c r="F257" i="1"/>
  <c r="G257" i="1" s="1"/>
  <c r="H257" i="1"/>
  <c r="I257" i="1"/>
  <c r="J257" i="1"/>
  <c r="M257" i="1" s="1"/>
  <c r="N257" i="1" s="1"/>
  <c r="V257" i="1" s="1"/>
  <c r="K257" i="1"/>
  <c r="L257" i="1" s="1"/>
  <c r="A258" i="1"/>
  <c r="B258" i="1" s="1"/>
  <c r="C258" i="1"/>
  <c r="D258" i="1"/>
  <c r="E258" i="1" s="1"/>
  <c r="F258" i="1"/>
  <c r="G258" i="1" s="1"/>
  <c r="H258" i="1"/>
  <c r="I258" i="1"/>
  <c r="J258" i="1"/>
  <c r="K258" i="1"/>
  <c r="L258" i="1" s="1"/>
  <c r="A259" i="1"/>
  <c r="B259" i="1" s="1"/>
  <c r="C259" i="1"/>
  <c r="D259" i="1"/>
  <c r="E259" i="1" s="1"/>
  <c r="F259" i="1"/>
  <c r="G259" i="1" s="1"/>
  <c r="H259" i="1"/>
  <c r="I259" i="1"/>
  <c r="J259" i="1"/>
  <c r="M259" i="1" s="1"/>
  <c r="K259" i="1"/>
  <c r="L259" i="1" s="1"/>
  <c r="A260" i="1"/>
  <c r="B260" i="1" s="1"/>
  <c r="C260" i="1"/>
  <c r="D260" i="1"/>
  <c r="E260" i="1" s="1"/>
  <c r="F260" i="1"/>
  <c r="G260" i="1" s="1"/>
  <c r="H260" i="1"/>
  <c r="I260" i="1"/>
  <c r="J260" i="1"/>
  <c r="R260" i="1" s="1"/>
  <c r="K260" i="1"/>
  <c r="L260" i="1" s="1"/>
  <c r="A261" i="1"/>
  <c r="B261" i="1" s="1"/>
  <c r="C261" i="1"/>
  <c r="D261" i="1"/>
  <c r="E261" i="1" s="1"/>
  <c r="F261" i="1"/>
  <c r="G261" i="1" s="1"/>
  <c r="H261" i="1"/>
  <c r="I261" i="1"/>
  <c r="J261" i="1"/>
  <c r="M261" i="1" s="1"/>
  <c r="N261" i="1" s="1"/>
  <c r="V261" i="1" s="1"/>
  <c r="K261" i="1"/>
  <c r="L261" i="1" s="1"/>
  <c r="A262" i="1"/>
  <c r="B262" i="1" s="1"/>
  <c r="C262" i="1"/>
  <c r="D262" i="1"/>
  <c r="E262" i="1" s="1"/>
  <c r="F262" i="1"/>
  <c r="G262" i="1" s="1"/>
  <c r="H262" i="1"/>
  <c r="I262" i="1"/>
  <c r="J262" i="1"/>
  <c r="K262" i="1"/>
  <c r="L262" i="1" s="1"/>
  <c r="A263" i="1"/>
  <c r="B263" i="1" s="1"/>
  <c r="C263" i="1"/>
  <c r="D263" i="1"/>
  <c r="E263" i="1" s="1"/>
  <c r="F263" i="1"/>
  <c r="G263" i="1" s="1"/>
  <c r="H263" i="1"/>
  <c r="I263" i="1"/>
  <c r="J263" i="1"/>
  <c r="K263" i="1"/>
  <c r="L263" i="1" s="1"/>
  <c r="A264" i="1"/>
  <c r="B264" i="1" s="1"/>
  <c r="C264" i="1"/>
  <c r="D264" i="1"/>
  <c r="E264" i="1" s="1"/>
  <c r="F264" i="1"/>
  <c r="G264" i="1" s="1"/>
  <c r="H264" i="1"/>
  <c r="I264" i="1"/>
  <c r="J264" i="1"/>
  <c r="R264" i="1" s="1"/>
  <c r="K264" i="1"/>
  <c r="L264" i="1" s="1"/>
  <c r="A265" i="1"/>
  <c r="B265" i="1" s="1"/>
  <c r="C265" i="1"/>
  <c r="D265" i="1"/>
  <c r="E265" i="1" s="1"/>
  <c r="F265" i="1"/>
  <c r="G265" i="1" s="1"/>
  <c r="H265" i="1"/>
  <c r="I265" i="1"/>
  <c r="J265" i="1"/>
  <c r="K265" i="1"/>
  <c r="L265" i="1" s="1"/>
  <c r="A266" i="1"/>
  <c r="B266" i="1" s="1"/>
  <c r="C266" i="1"/>
  <c r="D266" i="1"/>
  <c r="E266" i="1" s="1"/>
  <c r="F266" i="1"/>
  <c r="G266" i="1" s="1"/>
  <c r="H266" i="1"/>
  <c r="I266" i="1"/>
  <c r="J266" i="1"/>
  <c r="M266" i="1" s="1"/>
  <c r="K266" i="1"/>
  <c r="L266" i="1" s="1"/>
  <c r="A267" i="1"/>
  <c r="B267" i="1" s="1"/>
  <c r="C267" i="1"/>
  <c r="D267" i="1"/>
  <c r="E267" i="1" s="1"/>
  <c r="F267" i="1"/>
  <c r="G267" i="1" s="1"/>
  <c r="H267" i="1"/>
  <c r="I267" i="1"/>
  <c r="J267" i="1"/>
  <c r="K267" i="1"/>
  <c r="L267" i="1" s="1"/>
  <c r="A268" i="1"/>
  <c r="B268" i="1" s="1"/>
  <c r="C268" i="1"/>
  <c r="D268" i="1"/>
  <c r="E268" i="1" s="1"/>
  <c r="F268" i="1"/>
  <c r="G268" i="1" s="1"/>
  <c r="H268" i="1"/>
  <c r="I268" i="1"/>
  <c r="J268" i="1"/>
  <c r="R268" i="1" s="1"/>
  <c r="K268" i="1"/>
  <c r="L268" i="1" s="1"/>
  <c r="A269" i="1"/>
  <c r="B269" i="1" s="1"/>
  <c r="C269" i="1"/>
  <c r="D269" i="1"/>
  <c r="E269" i="1" s="1"/>
  <c r="F269" i="1"/>
  <c r="G269" i="1" s="1"/>
  <c r="H269" i="1"/>
  <c r="I269" i="1"/>
  <c r="J269" i="1"/>
  <c r="M269" i="1" s="1"/>
  <c r="N269" i="1" s="1"/>
  <c r="V269" i="1" s="1"/>
  <c r="K269" i="1"/>
  <c r="L269" i="1" s="1"/>
  <c r="A270" i="1"/>
  <c r="B270" i="1" s="1"/>
  <c r="C270" i="1"/>
  <c r="D270" i="1"/>
  <c r="E270" i="1" s="1"/>
  <c r="F270" i="1"/>
  <c r="G270" i="1" s="1"/>
  <c r="H270" i="1"/>
  <c r="I270" i="1"/>
  <c r="J270" i="1"/>
  <c r="M270" i="1" s="1"/>
  <c r="K270" i="1"/>
  <c r="L270" i="1" s="1"/>
  <c r="A271" i="1"/>
  <c r="B271" i="1" s="1"/>
  <c r="C271" i="1"/>
  <c r="D271" i="1"/>
  <c r="E271" i="1" s="1"/>
  <c r="F271" i="1"/>
  <c r="G271" i="1" s="1"/>
  <c r="H271" i="1"/>
  <c r="I271" i="1"/>
  <c r="J271" i="1"/>
  <c r="K271" i="1"/>
  <c r="L271" i="1" s="1"/>
  <c r="A272" i="1"/>
  <c r="B272" i="1" s="1"/>
  <c r="C272" i="1"/>
  <c r="D272" i="1"/>
  <c r="E272" i="1" s="1"/>
  <c r="F272" i="1"/>
  <c r="G272" i="1" s="1"/>
  <c r="H272" i="1"/>
  <c r="I272" i="1"/>
  <c r="J272" i="1"/>
  <c r="M272" i="1" s="1"/>
  <c r="K272" i="1"/>
  <c r="L272" i="1" s="1"/>
  <c r="A273" i="1"/>
  <c r="B273" i="1" s="1"/>
  <c r="C273" i="1"/>
  <c r="D273" i="1"/>
  <c r="E273" i="1" s="1"/>
  <c r="F273" i="1"/>
  <c r="G273" i="1" s="1"/>
  <c r="H273" i="1"/>
  <c r="I273" i="1"/>
  <c r="J273" i="1"/>
  <c r="Q273" i="1" s="1"/>
  <c r="K273" i="1"/>
  <c r="L273" i="1" s="1"/>
  <c r="A274" i="1"/>
  <c r="B274" i="1" s="1"/>
  <c r="C274" i="1"/>
  <c r="D274" i="1"/>
  <c r="E274" i="1" s="1"/>
  <c r="F274" i="1"/>
  <c r="G274" i="1" s="1"/>
  <c r="H274" i="1"/>
  <c r="I274" i="1"/>
  <c r="J274" i="1"/>
  <c r="M274" i="1" s="1"/>
  <c r="K274" i="1"/>
  <c r="L274" i="1" s="1"/>
  <c r="A275" i="1"/>
  <c r="B275" i="1" s="1"/>
  <c r="C275" i="1"/>
  <c r="D275" i="1"/>
  <c r="E275" i="1" s="1"/>
  <c r="F275" i="1"/>
  <c r="G275" i="1" s="1"/>
  <c r="H275" i="1"/>
  <c r="I275" i="1"/>
  <c r="J275" i="1"/>
  <c r="M275" i="1" s="1"/>
  <c r="K275" i="1"/>
  <c r="L275" i="1" s="1"/>
  <c r="A276" i="1"/>
  <c r="B276" i="1" s="1"/>
  <c r="C276" i="1"/>
  <c r="D276" i="1"/>
  <c r="E276" i="1" s="1"/>
  <c r="F276" i="1"/>
  <c r="G276" i="1" s="1"/>
  <c r="H276" i="1"/>
  <c r="I276" i="1"/>
  <c r="J276" i="1"/>
  <c r="K276" i="1"/>
  <c r="L276" i="1" s="1"/>
  <c r="A277" i="1"/>
  <c r="B277" i="1" s="1"/>
  <c r="C277" i="1"/>
  <c r="D277" i="1"/>
  <c r="E277" i="1" s="1"/>
  <c r="F277" i="1"/>
  <c r="G277" i="1" s="1"/>
  <c r="H277" i="1"/>
  <c r="I277" i="1"/>
  <c r="J277" i="1"/>
  <c r="K277" i="1"/>
  <c r="L277" i="1" s="1"/>
  <c r="A278" i="1"/>
  <c r="B278" i="1" s="1"/>
  <c r="C278" i="1"/>
  <c r="D278" i="1"/>
  <c r="E278" i="1" s="1"/>
  <c r="F278" i="1"/>
  <c r="G278" i="1" s="1"/>
  <c r="H278" i="1"/>
  <c r="I278" i="1"/>
  <c r="J278" i="1"/>
  <c r="M278" i="1" s="1"/>
  <c r="K278" i="1"/>
  <c r="L278" i="1" s="1"/>
  <c r="A279" i="1"/>
  <c r="B279" i="1" s="1"/>
  <c r="C279" i="1"/>
  <c r="D279" i="1"/>
  <c r="E279" i="1" s="1"/>
  <c r="F279" i="1"/>
  <c r="G279" i="1" s="1"/>
  <c r="H279" i="1"/>
  <c r="I279" i="1"/>
  <c r="J279" i="1"/>
  <c r="M279" i="1" s="1"/>
  <c r="K279" i="1"/>
  <c r="L279" i="1" s="1"/>
  <c r="A280" i="1"/>
  <c r="B280" i="1" s="1"/>
  <c r="C280" i="1"/>
  <c r="D280" i="1"/>
  <c r="E280" i="1" s="1"/>
  <c r="F280" i="1"/>
  <c r="G280" i="1" s="1"/>
  <c r="H280" i="1"/>
  <c r="I280" i="1"/>
  <c r="J280" i="1"/>
  <c r="K280" i="1"/>
  <c r="L280" i="1" s="1"/>
  <c r="A281" i="1"/>
  <c r="B281" i="1" s="1"/>
  <c r="C281" i="1"/>
  <c r="D281" i="1"/>
  <c r="E281" i="1" s="1"/>
  <c r="F281" i="1"/>
  <c r="G281" i="1" s="1"/>
  <c r="H281" i="1"/>
  <c r="I281" i="1"/>
  <c r="J281" i="1"/>
  <c r="Q281" i="1" s="1"/>
  <c r="K281" i="1"/>
  <c r="L281" i="1" s="1"/>
  <c r="A282" i="1"/>
  <c r="B282" i="1" s="1"/>
  <c r="C282" i="1"/>
  <c r="D282" i="1"/>
  <c r="E282" i="1" s="1"/>
  <c r="F282" i="1"/>
  <c r="G282" i="1" s="1"/>
  <c r="H282" i="1"/>
  <c r="I282" i="1"/>
  <c r="J282" i="1"/>
  <c r="M282" i="1" s="1"/>
  <c r="K282" i="1"/>
  <c r="L282" i="1" s="1"/>
  <c r="A283" i="1"/>
  <c r="B283" i="1" s="1"/>
  <c r="C283" i="1"/>
  <c r="D283" i="1"/>
  <c r="E283" i="1" s="1"/>
  <c r="F283" i="1"/>
  <c r="G283" i="1" s="1"/>
  <c r="H283" i="1"/>
  <c r="I283" i="1"/>
  <c r="J283" i="1"/>
  <c r="M283" i="1" s="1"/>
  <c r="K283" i="1"/>
  <c r="L283" i="1" s="1"/>
  <c r="A284" i="1"/>
  <c r="B284" i="1" s="1"/>
  <c r="C284" i="1"/>
  <c r="D284" i="1"/>
  <c r="E284" i="1" s="1"/>
  <c r="F284" i="1"/>
  <c r="G284" i="1" s="1"/>
  <c r="H284" i="1"/>
  <c r="I284" i="1"/>
  <c r="J284" i="1"/>
  <c r="M284" i="1" s="1"/>
  <c r="K284" i="1"/>
  <c r="L284" i="1" s="1"/>
  <c r="A285" i="1"/>
  <c r="B285" i="1" s="1"/>
  <c r="C285" i="1"/>
  <c r="D285" i="1"/>
  <c r="E285" i="1" s="1"/>
  <c r="F285" i="1"/>
  <c r="G285" i="1" s="1"/>
  <c r="H285" i="1"/>
  <c r="I285" i="1"/>
  <c r="J285" i="1"/>
  <c r="K285" i="1"/>
  <c r="L285" i="1" s="1"/>
  <c r="A286" i="1"/>
  <c r="B286" i="1" s="1"/>
  <c r="C286" i="1"/>
  <c r="D286" i="1"/>
  <c r="E286" i="1" s="1"/>
  <c r="F286" i="1"/>
  <c r="G286" i="1" s="1"/>
  <c r="H286" i="1"/>
  <c r="I286" i="1"/>
  <c r="J286" i="1"/>
  <c r="M286" i="1" s="1"/>
  <c r="K286" i="1"/>
  <c r="L286" i="1" s="1"/>
  <c r="A287" i="1"/>
  <c r="B287" i="1" s="1"/>
  <c r="C287" i="1"/>
  <c r="D287" i="1"/>
  <c r="E287" i="1" s="1"/>
  <c r="F287" i="1"/>
  <c r="G287" i="1" s="1"/>
  <c r="H287" i="1"/>
  <c r="I287" i="1"/>
  <c r="J287" i="1"/>
  <c r="M287" i="1" s="1"/>
  <c r="K287" i="1"/>
  <c r="L287" i="1" s="1"/>
  <c r="A288" i="1"/>
  <c r="B288" i="1" s="1"/>
  <c r="C288" i="1"/>
  <c r="D288" i="1"/>
  <c r="E288" i="1" s="1"/>
  <c r="F288" i="1"/>
  <c r="G288" i="1" s="1"/>
  <c r="H288" i="1"/>
  <c r="I288" i="1"/>
  <c r="J288" i="1"/>
  <c r="K288" i="1"/>
  <c r="L288" i="1" s="1"/>
  <c r="A289" i="1"/>
  <c r="B289" i="1" s="1"/>
  <c r="C289" i="1"/>
  <c r="D289" i="1"/>
  <c r="E289" i="1" s="1"/>
  <c r="F289" i="1"/>
  <c r="G289" i="1" s="1"/>
  <c r="H289" i="1"/>
  <c r="I289" i="1"/>
  <c r="J289" i="1"/>
  <c r="Q289" i="1" s="1"/>
  <c r="K289" i="1"/>
  <c r="L289" i="1" s="1"/>
  <c r="A290" i="1"/>
  <c r="B290" i="1" s="1"/>
  <c r="C290" i="1"/>
  <c r="D290" i="1"/>
  <c r="E290" i="1" s="1"/>
  <c r="F290" i="1"/>
  <c r="G290" i="1" s="1"/>
  <c r="H290" i="1"/>
  <c r="I290" i="1"/>
  <c r="J290" i="1"/>
  <c r="M290" i="1" s="1"/>
  <c r="K290" i="1"/>
  <c r="L290" i="1" s="1"/>
  <c r="A291" i="1"/>
  <c r="B291" i="1" s="1"/>
  <c r="C291" i="1"/>
  <c r="D291" i="1"/>
  <c r="E291" i="1" s="1"/>
  <c r="F291" i="1"/>
  <c r="G291" i="1" s="1"/>
  <c r="H291" i="1"/>
  <c r="I291" i="1"/>
  <c r="J291" i="1"/>
  <c r="M291" i="1" s="1"/>
  <c r="K291" i="1"/>
  <c r="L291" i="1" s="1"/>
  <c r="A292" i="1"/>
  <c r="B292" i="1" s="1"/>
  <c r="C292" i="1"/>
  <c r="D292" i="1"/>
  <c r="E292" i="1" s="1"/>
  <c r="F292" i="1"/>
  <c r="G292" i="1" s="1"/>
  <c r="H292" i="1"/>
  <c r="I292" i="1"/>
  <c r="J292" i="1"/>
  <c r="K292" i="1"/>
  <c r="L292" i="1" s="1"/>
  <c r="A293" i="1"/>
  <c r="B293" i="1" s="1"/>
  <c r="C293" i="1"/>
  <c r="D293" i="1"/>
  <c r="E293" i="1" s="1"/>
  <c r="F293" i="1"/>
  <c r="G293" i="1" s="1"/>
  <c r="H293" i="1"/>
  <c r="I293" i="1"/>
  <c r="J293" i="1"/>
  <c r="R293" i="1" s="1"/>
  <c r="K293" i="1"/>
  <c r="L293" i="1" s="1"/>
  <c r="A294" i="1"/>
  <c r="B294" i="1" s="1"/>
  <c r="C294" i="1"/>
  <c r="D294" i="1"/>
  <c r="E294" i="1" s="1"/>
  <c r="F294" i="1"/>
  <c r="G294" i="1" s="1"/>
  <c r="H294" i="1"/>
  <c r="I294" i="1"/>
  <c r="J294" i="1"/>
  <c r="M294" i="1" s="1"/>
  <c r="K294" i="1"/>
  <c r="L294" i="1" s="1"/>
  <c r="A295" i="1"/>
  <c r="B295" i="1" s="1"/>
  <c r="C295" i="1"/>
  <c r="D295" i="1"/>
  <c r="E295" i="1" s="1"/>
  <c r="F295" i="1"/>
  <c r="G295" i="1" s="1"/>
  <c r="H295" i="1"/>
  <c r="I295" i="1"/>
  <c r="J295" i="1"/>
  <c r="M295" i="1" s="1"/>
  <c r="K295" i="1"/>
  <c r="L295" i="1" s="1"/>
  <c r="A296" i="1"/>
  <c r="B296" i="1" s="1"/>
  <c r="C296" i="1"/>
  <c r="D296" i="1"/>
  <c r="E296" i="1" s="1"/>
  <c r="F296" i="1"/>
  <c r="G296" i="1" s="1"/>
  <c r="H296" i="1"/>
  <c r="I296" i="1"/>
  <c r="J296" i="1"/>
  <c r="R296" i="1" s="1"/>
  <c r="K296" i="1"/>
  <c r="L296" i="1" s="1"/>
  <c r="A297" i="1"/>
  <c r="B297" i="1" s="1"/>
  <c r="C297" i="1"/>
  <c r="D297" i="1"/>
  <c r="E297" i="1" s="1"/>
  <c r="F297" i="1"/>
  <c r="G297" i="1" s="1"/>
  <c r="H297" i="1"/>
  <c r="I297" i="1"/>
  <c r="J297" i="1"/>
  <c r="Q297" i="1" s="1"/>
  <c r="K297" i="1"/>
  <c r="L297" i="1" s="1"/>
  <c r="A298" i="1"/>
  <c r="B298" i="1" s="1"/>
  <c r="C298" i="1"/>
  <c r="D298" i="1"/>
  <c r="E298" i="1" s="1"/>
  <c r="F298" i="1"/>
  <c r="G298" i="1" s="1"/>
  <c r="H298" i="1"/>
  <c r="I298" i="1"/>
  <c r="J298" i="1"/>
  <c r="M298" i="1" s="1"/>
  <c r="K298" i="1"/>
  <c r="L298" i="1" s="1"/>
  <c r="A299" i="1"/>
  <c r="B299" i="1" s="1"/>
  <c r="C299" i="1"/>
  <c r="D299" i="1"/>
  <c r="E299" i="1" s="1"/>
  <c r="F299" i="1"/>
  <c r="G299" i="1" s="1"/>
  <c r="H299" i="1"/>
  <c r="I299" i="1"/>
  <c r="J299" i="1"/>
  <c r="M299" i="1" s="1"/>
  <c r="K299" i="1"/>
  <c r="L299" i="1" s="1"/>
  <c r="A300" i="1"/>
  <c r="B300" i="1" s="1"/>
  <c r="C300" i="1"/>
  <c r="D300" i="1"/>
  <c r="E300" i="1" s="1"/>
  <c r="F300" i="1"/>
  <c r="G300" i="1" s="1"/>
  <c r="H300" i="1"/>
  <c r="I300" i="1"/>
  <c r="J300" i="1"/>
  <c r="R300" i="1" s="1"/>
  <c r="K300" i="1"/>
  <c r="L300" i="1" s="1"/>
  <c r="A301" i="1"/>
  <c r="B301" i="1" s="1"/>
  <c r="C301" i="1"/>
  <c r="D301" i="1"/>
  <c r="E301" i="1" s="1"/>
  <c r="F301" i="1"/>
  <c r="G301" i="1" s="1"/>
  <c r="H301" i="1"/>
  <c r="I301" i="1"/>
  <c r="J301" i="1"/>
  <c r="R301" i="1" s="1"/>
  <c r="K301" i="1"/>
  <c r="L301" i="1" s="1"/>
  <c r="A302" i="1"/>
  <c r="B302" i="1" s="1"/>
  <c r="C302" i="1"/>
  <c r="D302" i="1"/>
  <c r="E302" i="1" s="1"/>
  <c r="F302" i="1"/>
  <c r="G302" i="1" s="1"/>
  <c r="H302" i="1"/>
  <c r="I302" i="1"/>
  <c r="J302" i="1"/>
  <c r="R302" i="1" s="1"/>
  <c r="K302" i="1"/>
  <c r="L302" i="1" s="1"/>
  <c r="A303" i="1"/>
  <c r="B303" i="1" s="1"/>
  <c r="C303" i="1"/>
  <c r="D303" i="1"/>
  <c r="E303" i="1" s="1"/>
  <c r="F303" i="1"/>
  <c r="G303" i="1" s="1"/>
  <c r="H303" i="1"/>
  <c r="I303" i="1"/>
  <c r="J303" i="1"/>
  <c r="R303" i="1" s="1"/>
  <c r="K303" i="1"/>
  <c r="L303" i="1" s="1"/>
  <c r="A304" i="1"/>
  <c r="B304" i="1" s="1"/>
  <c r="C304" i="1"/>
  <c r="D304" i="1"/>
  <c r="E304" i="1" s="1"/>
  <c r="F304" i="1"/>
  <c r="G304" i="1" s="1"/>
  <c r="H304" i="1"/>
  <c r="I304" i="1"/>
  <c r="J304" i="1"/>
  <c r="R304" i="1" s="1"/>
  <c r="K304" i="1"/>
  <c r="L304" i="1" s="1"/>
  <c r="A305" i="1"/>
  <c r="B305" i="1" s="1"/>
  <c r="C305" i="1"/>
  <c r="D305" i="1"/>
  <c r="E305" i="1" s="1"/>
  <c r="F305" i="1"/>
  <c r="G305" i="1" s="1"/>
  <c r="H305" i="1"/>
  <c r="I305" i="1"/>
  <c r="J305" i="1"/>
  <c r="R305" i="1" s="1"/>
  <c r="K305" i="1"/>
  <c r="L305" i="1" s="1"/>
  <c r="A306" i="1"/>
  <c r="B306" i="1" s="1"/>
  <c r="C306" i="1"/>
  <c r="D306" i="1"/>
  <c r="E306" i="1" s="1"/>
  <c r="F306" i="1"/>
  <c r="G306" i="1" s="1"/>
  <c r="H306" i="1"/>
  <c r="I306" i="1"/>
  <c r="J306" i="1"/>
  <c r="R306" i="1" s="1"/>
  <c r="K306" i="1"/>
  <c r="L306" i="1" s="1"/>
  <c r="A307" i="1"/>
  <c r="B307" i="1" s="1"/>
  <c r="C307" i="1"/>
  <c r="D307" i="1"/>
  <c r="E307" i="1" s="1"/>
  <c r="F307" i="1"/>
  <c r="G307" i="1" s="1"/>
  <c r="H307" i="1"/>
  <c r="I307" i="1"/>
  <c r="J307" i="1"/>
  <c r="K307" i="1"/>
  <c r="L307" i="1" s="1"/>
  <c r="A308" i="1"/>
  <c r="B308" i="1" s="1"/>
  <c r="C308" i="1"/>
  <c r="D308" i="1"/>
  <c r="E308" i="1" s="1"/>
  <c r="F308" i="1"/>
  <c r="G308" i="1" s="1"/>
  <c r="H308" i="1"/>
  <c r="I308" i="1"/>
  <c r="J308" i="1"/>
  <c r="R308" i="1" s="1"/>
  <c r="K308" i="1"/>
  <c r="L308" i="1" s="1"/>
  <c r="A309" i="1"/>
  <c r="B309" i="1" s="1"/>
  <c r="C309" i="1"/>
  <c r="D309" i="1"/>
  <c r="E309" i="1" s="1"/>
  <c r="F309" i="1"/>
  <c r="G309" i="1" s="1"/>
  <c r="H309" i="1"/>
  <c r="I309" i="1"/>
  <c r="J309" i="1"/>
  <c r="R309" i="1" s="1"/>
  <c r="K309" i="1"/>
  <c r="L309" i="1" s="1"/>
  <c r="A310" i="1"/>
  <c r="B310" i="1" s="1"/>
  <c r="C310" i="1"/>
  <c r="D310" i="1"/>
  <c r="E310" i="1" s="1"/>
  <c r="F310" i="1"/>
  <c r="G310" i="1" s="1"/>
  <c r="H310" i="1"/>
  <c r="I310" i="1"/>
  <c r="J310" i="1"/>
  <c r="R310" i="1" s="1"/>
  <c r="K310" i="1"/>
  <c r="L310" i="1" s="1"/>
  <c r="A311" i="1"/>
  <c r="B311" i="1" s="1"/>
  <c r="C311" i="1"/>
  <c r="D311" i="1"/>
  <c r="E311" i="1" s="1"/>
  <c r="F311" i="1"/>
  <c r="G311" i="1" s="1"/>
  <c r="H311" i="1"/>
  <c r="I311" i="1"/>
  <c r="J311" i="1"/>
  <c r="K311" i="1"/>
  <c r="L311" i="1" s="1"/>
  <c r="A312" i="1"/>
  <c r="B312" i="1" s="1"/>
  <c r="C312" i="1"/>
  <c r="D312" i="1"/>
  <c r="E312" i="1" s="1"/>
  <c r="F312" i="1"/>
  <c r="G312" i="1" s="1"/>
  <c r="H312" i="1"/>
  <c r="I312" i="1"/>
  <c r="J312" i="1"/>
  <c r="R312" i="1" s="1"/>
  <c r="K312" i="1"/>
  <c r="L312" i="1" s="1"/>
  <c r="A313" i="1"/>
  <c r="B313" i="1" s="1"/>
  <c r="C313" i="1"/>
  <c r="D313" i="1"/>
  <c r="E313" i="1" s="1"/>
  <c r="F313" i="1"/>
  <c r="G313" i="1" s="1"/>
  <c r="H313" i="1"/>
  <c r="I313" i="1"/>
  <c r="J313" i="1"/>
  <c r="R313" i="1" s="1"/>
  <c r="K313" i="1"/>
  <c r="L313" i="1" s="1"/>
  <c r="A314" i="1"/>
  <c r="B314" i="1" s="1"/>
  <c r="C314" i="1"/>
  <c r="D314" i="1"/>
  <c r="E314" i="1" s="1"/>
  <c r="F314" i="1"/>
  <c r="G314" i="1" s="1"/>
  <c r="H314" i="1"/>
  <c r="I314" i="1"/>
  <c r="J314" i="1"/>
  <c r="R314" i="1" s="1"/>
  <c r="K314" i="1"/>
  <c r="L314" i="1" s="1"/>
  <c r="A315" i="1"/>
  <c r="B315" i="1" s="1"/>
  <c r="C315" i="1"/>
  <c r="D315" i="1"/>
  <c r="E315" i="1" s="1"/>
  <c r="F315" i="1"/>
  <c r="G315" i="1" s="1"/>
  <c r="H315" i="1"/>
  <c r="I315" i="1"/>
  <c r="J315" i="1"/>
  <c r="M315" i="1" s="1"/>
  <c r="N315" i="1" s="1"/>
  <c r="V315" i="1" s="1"/>
  <c r="K315" i="1"/>
  <c r="L315" i="1" s="1"/>
  <c r="A316" i="1"/>
  <c r="B316" i="1" s="1"/>
  <c r="C316" i="1"/>
  <c r="D316" i="1"/>
  <c r="E316" i="1" s="1"/>
  <c r="F316" i="1"/>
  <c r="G316" i="1" s="1"/>
  <c r="H316" i="1"/>
  <c r="I316" i="1"/>
  <c r="J316" i="1"/>
  <c r="R316" i="1" s="1"/>
  <c r="K316" i="1"/>
  <c r="L316" i="1" s="1"/>
  <c r="A317" i="1"/>
  <c r="B317" i="1" s="1"/>
  <c r="C317" i="1"/>
  <c r="D317" i="1"/>
  <c r="E317" i="1" s="1"/>
  <c r="F317" i="1"/>
  <c r="G317" i="1" s="1"/>
  <c r="H317" i="1"/>
  <c r="I317" i="1"/>
  <c r="J317" i="1"/>
  <c r="M317" i="1" s="1"/>
  <c r="K317" i="1"/>
  <c r="L317" i="1" s="1"/>
  <c r="A318" i="1"/>
  <c r="B318" i="1" s="1"/>
  <c r="C318" i="1"/>
  <c r="D318" i="1"/>
  <c r="E318" i="1" s="1"/>
  <c r="F318" i="1"/>
  <c r="G318" i="1" s="1"/>
  <c r="H318" i="1"/>
  <c r="I318" i="1"/>
  <c r="J318" i="1"/>
  <c r="R318" i="1" s="1"/>
  <c r="K318" i="1"/>
  <c r="L318" i="1" s="1"/>
  <c r="A319" i="1"/>
  <c r="B319" i="1" s="1"/>
  <c r="C319" i="1"/>
  <c r="D319" i="1"/>
  <c r="E319" i="1" s="1"/>
  <c r="F319" i="1"/>
  <c r="G319" i="1" s="1"/>
  <c r="H319" i="1"/>
  <c r="I319" i="1"/>
  <c r="J319" i="1"/>
  <c r="M319" i="1" s="1"/>
  <c r="N319" i="1" s="1"/>
  <c r="V319" i="1" s="1"/>
  <c r="K319" i="1"/>
  <c r="L319" i="1" s="1"/>
  <c r="A320" i="1"/>
  <c r="B320" i="1" s="1"/>
  <c r="C320" i="1"/>
  <c r="D320" i="1"/>
  <c r="E320" i="1" s="1"/>
  <c r="F320" i="1"/>
  <c r="G320" i="1" s="1"/>
  <c r="H320" i="1"/>
  <c r="I320" i="1"/>
  <c r="J320" i="1"/>
  <c r="R320" i="1" s="1"/>
  <c r="K320" i="1"/>
  <c r="L320" i="1" s="1"/>
  <c r="A321" i="1"/>
  <c r="B321" i="1" s="1"/>
  <c r="C321" i="1"/>
  <c r="D321" i="1"/>
  <c r="E321" i="1" s="1"/>
  <c r="F321" i="1"/>
  <c r="G321" i="1" s="1"/>
  <c r="H321" i="1"/>
  <c r="I321" i="1"/>
  <c r="J321" i="1"/>
  <c r="M321" i="1" s="1"/>
  <c r="K321" i="1"/>
  <c r="L321" i="1" s="1"/>
  <c r="A322" i="1"/>
  <c r="B322" i="1" s="1"/>
  <c r="C322" i="1"/>
  <c r="D322" i="1"/>
  <c r="E322" i="1" s="1"/>
  <c r="F322" i="1"/>
  <c r="G322" i="1" s="1"/>
  <c r="H322" i="1"/>
  <c r="I322" i="1"/>
  <c r="J322" i="1"/>
  <c r="R322" i="1" s="1"/>
  <c r="K322" i="1"/>
  <c r="L322" i="1" s="1"/>
  <c r="A323" i="1"/>
  <c r="B323" i="1" s="1"/>
  <c r="C323" i="1"/>
  <c r="D323" i="1"/>
  <c r="E323" i="1" s="1"/>
  <c r="F323" i="1"/>
  <c r="G323" i="1" s="1"/>
  <c r="H323" i="1"/>
  <c r="I323" i="1"/>
  <c r="J323" i="1"/>
  <c r="M323" i="1" s="1"/>
  <c r="N323" i="1" s="1"/>
  <c r="V323" i="1" s="1"/>
  <c r="K323" i="1"/>
  <c r="L323" i="1" s="1"/>
  <c r="A324" i="1"/>
  <c r="B324" i="1" s="1"/>
  <c r="C324" i="1"/>
  <c r="D324" i="1"/>
  <c r="E324" i="1" s="1"/>
  <c r="F324" i="1"/>
  <c r="G324" i="1" s="1"/>
  <c r="H324" i="1"/>
  <c r="I324" i="1"/>
  <c r="J324" i="1"/>
  <c r="R324" i="1" s="1"/>
  <c r="K324" i="1"/>
  <c r="L324" i="1" s="1"/>
  <c r="A325" i="1"/>
  <c r="B325" i="1" s="1"/>
  <c r="C325" i="1"/>
  <c r="D325" i="1"/>
  <c r="E325" i="1" s="1"/>
  <c r="F325" i="1"/>
  <c r="G325" i="1" s="1"/>
  <c r="H325" i="1"/>
  <c r="I325" i="1"/>
  <c r="J325" i="1"/>
  <c r="M325" i="1" s="1"/>
  <c r="K325" i="1"/>
  <c r="L325" i="1" s="1"/>
  <c r="A326" i="1"/>
  <c r="B326" i="1" s="1"/>
  <c r="C326" i="1"/>
  <c r="D326" i="1"/>
  <c r="E326" i="1" s="1"/>
  <c r="F326" i="1"/>
  <c r="G326" i="1" s="1"/>
  <c r="H326" i="1"/>
  <c r="I326" i="1"/>
  <c r="J326" i="1"/>
  <c r="R326" i="1" s="1"/>
  <c r="K326" i="1"/>
  <c r="L326" i="1" s="1"/>
  <c r="A327" i="1"/>
  <c r="B327" i="1" s="1"/>
  <c r="C327" i="1"/>
  <c r="D327" i="1"/>
  <c r="E327" i="1" s="1"/>
  <c r="F327" i="1"/>
  <c r="G327" i="1" s="1"/>
  <c r="H327" i="1"/>
  <c r="I327" i="1"/>
  <c r="J327" i="1"/>
  <c r="M327" i="1" s="1"/>
  <c r="N327" i="1" s="1"/>
  <c r="V327" i="1" s="1"/>
  <c r="K327" i="1"/>
  <c r="L327" i="1" s="1"/>
  <c r="A328" i="1"/>
  <c r="B328" i="1" s="1"/>
  <c r="C328" i="1"/>
  <c r="D328" i="1"/>
  <c r="E328" i="1" s="1"/>
  <c r="F328" i="1"/>
  <c r="G328" i="1" s="1"/>
  <c r="H328" i="1"/>
  <c r="I328" i="1"/>
  <c r="J328" i="1"/>
  <c r="R328" i="1" s="1"/>
  <c r="K328" i="1"/>
  <c r="L328" i="1" s="1"/>
  <c r="A329" i="1"/>
  <c r="B329" i="1" s="1"/>
  <c r="C329" i="1"/>
  <c r="D329" i="1"/>
  <c r="E329" i="1" s="1"/>
  <c r="F329" i="1"/>
  <c r="G329" i="1" s="1"/>
  <c r="H329" i="1"/>
  <c r="I329" i="1"/>
  <c r="J329" i="1"/>
  <c r="M329" i="1" s="1"/>
  <c r="K329" i="1"/>
  <c r="L329" i="1" s="1"/>
  <c r="A330" i="1"/>
  <c r="B330" i="1" s="1"/>
  <c r="C330" i="1"/>
  <c r="D330" i="1"/>
  <c r="E330" i="1" s="1"/>
  <c r="F330" i="1"/>
  <c r="G330" i="1" s="1"/>
  <c r="H330" i="1"/>
  <c r="I330" i="1"/>
  <c r="J330" i="1"/>
  <c r="R330" i="1" s="1"/>
  <c r="K330" i="1"/>
  <c r="L330" i="1" s="1"/>
  <c r="A331" i="1"/>
  <c r="B331" i="1" s="1"/>
  <c r="C331" i="1"/>
  <c r="D331" i="1"/>
  <c r="E331" i="1" s="1"/>
  <c r="F331" i="1"/>
  <c r="G331" i="1" s="1"/>
  <c r="H331" i="1"/>
  <c r="I331" i="1"/>
  <c r="J331" i="1"/>
  <c r="M331" i="1" s="1"/>
  <c r="N331" i="1" s="1"/>
  <c r="V331" i="1" s="1"/>
  <c r="K331" i="1"/>
  <c r="L331" i="1" s="1"/>
  <c r="A332" i="1"/>
  <c r="B332" i="1" s="1"/>
  <c r="C332" i="1"/>
  <c r="D332" i="1"/>
  <c r="E332" i="1" s="1"/>
  <c r="F332" i="1"/>
  <c r="G332" i="1" s="1"/>
  <c r="H332" i="1"/>
  <c r="I332" i="1"/>
  <c r="J332" i="1"/>
  <c r="R332" i="1" s="1"/>
  <c r="K332" i="1"/>
  <c r="L332" i="1" s="1"/>
  <c r="A333" i="1"/>
  <c r="B333" i="1" s="1"/>
  <c r="C333" i="1"/>
  <c r="D333" i="1"/>
  <c r="E333" i="1" s="1"/>
  <c r="F333" i="1"/>
  <c r="G333" i="1" s="1"/>
  <c r="H333" i="1"/>
  <c r="I333" i="1"/>
  <c r="J333" i="1"/>
  <c r="M333" i="1" s="1"/>
  <c r="K333" i="1"/>
  <c r="L333" i="1" s="1"/>
  <c r="A334" i="1"/>
  <c r="B334" i="1" s="1"/>
  <c r="C334" i="1"/>
  <c r="D334" i="1"/>
  <c r="E334" i="1" s="1"/>
  <c r="F334" i="1"/>
  <c r="G334" i="1" s="1"/>
  <c r="H334" i="1"/>
  <c r="I334" i="1"/>
  <c r="J334" i="1"/>
  <c r="R334" i="1" s="1"/>
  <c r="K334" i="1"/>
  <c r="L334" i="1" s="1"/>
  <c r="A335" i="1"/>
  <c r="B335" i="1" s="1"/>
  <c r="C335" i="1"/>
  <c r="D335" i="1"/>
  <c r="E335" i="1" s="1"/>
  <c r="F335" i="1"/>
  <c r="G335" i="1" s="1"/>
  <c r="H335" i="1"/>
  <c r="I335" i="1"/>
  <c r="J335" i="1"/>
  <c r="M335" i="1" s="1"/>
  <c r="N335" i="1" s="1"/>
  <c r="V335" i="1" s="1"/>
  <c r="K335" i="1"/>
  <c r="L335" i="1" s="1"/>
  <c r="A336" i="1"/>
  <c r="B336" i="1" s="1"/>
  <c r="C336" i="1"/>
  <c r="D336" i="1"/>
  <c r="E336" i="1" s="1"/>
  <c r="F336" i="1"/>
  <c r="G336" i="1" s="1"/>
  <c r="H336" i="1"/>
  <c r="I336" i="1"/>
  <c r="J336" i="1"/>
  <c r="R336" i="1" s="1"/>
  <c r="K336" i="1"/>
  <c r="L336" i="1" s="1"/>
  <c r="A337" i="1"/>
  <c r="B337" i="1" s="1"/>
  <c r="C337" i="1"/>
  <c r="D337" i="1"/>
  <c r="E337" i="1" s="1"/>
  <c r="F337" i="1"/>
  <c r="G337" i="1" s="1"/>
  <c r="H337" i="1"/>
  <c r="I337" i="1"/>
  <c r="J337" i="1"/>
  <c r="M337" i="1" s="1"/>
  <c r="K337" i="1"/>
  <c r="L337" i="1" s="1"/>
  <c r="A338" i="1"/>
  <c r="B338" i="1" s="1"/>
  <c r="C338" i="1"/>
  <c r="D338" i="1"/>
  <c r="E338" i="1" s="1"/>
  <c r="F338" i="1"/>
  <c r="G338" i="1" s="1"/>
  <c r="H338" i="1"/>
  <c r="I338" i="1"/>
  <c r="J338" i="1"/>
  <c r="R338" i="1" s="1"/>
  <c r="K338" i="1"/>
  <c r="L338" i="1" s="1"/>
  <c r="A339" i="1"/>
  <c r="B339" i="1" s="1"/>
  <c r="C339" i="1"/>
  <c r="D339" i="1"/>
  <c r="E339" i="1" s="1"/>
  <c r="F339" i="1"/>
  <c r="G339" i="1" s="1"/>
  <c r="H339" i="1"/>
  <c r="I339" i="1"/>
  <c r="J339" i="1"/>
  <c r="M339" i="1" s="1"/>
  <c r="N339" i="1" s="1"/>
  <c r="V339" i="1" s="1"/>
  <c r="K339" i="1"/>
  <c r="L339" i="1" s="1"/>
  <c r="A340" i="1"/>
  <c r="B340" i="1" s="1"/>
  <c r="C340" i="1"/>
  <c r="D340" i="1"/>
  <c r="E340" i="1" s="1"/>
  <c r="F340" i="1"/>
  <c r="G340" i="1" s="1"/>
  <c r="H340" i="1"/>
  <c r="I340" i="1"/>
  <c r="J340" i="1"/>
  <c r="R340" i="1" s="1"/>
  <c r="K340" i="1"/>
  <c r="L340" i="1" s="1"/>
  <c r="A341" i="1"/>
  <c r="B341" i="1" s="1"/>
  <c r="C341" i="1"/>
  <c r="D341" i="1"/>
  <c r="E341" i="1" s="1"/>
  <c r="F341" i="1"/>
  <c r="G341" i="1" s="1"/>
  <c r="H341" i="1"/>
  <c r="I341" i="1"/>
  <c r="J341" i="1"/>
  <c r="Q341" i="1" s="1"/>
  <c r="K341" i="1"/>
  <c r="L341" i="1" s="1"/>
  <c r="A342" i="1"/>
  <c r="B342" i="1" s="1"/>
  <c r="C342" i="1"/>
  <c r="D342" i="1"/>
  <c r="E342" i="1" s="1"/>
  <c r="F342" i="1"/>
  <c r="G342" i="1" s="1"/>
  <c r="H342" i="1"/>
  <c r="I342" i="1"/>
  <c r="J342" i="1"/>
  <c r="R342" i="1" s="1"/>
  <c r="K342" i="1"/>
  <c r="L342" i="1" s="1"/>
  <c r="A343" i="1"/>
  <c r="B343" i="1" s="1"/>
  <c r="C343" i="1"/>
  <c r="D343" i="1"/>
  <c r="E343" i="1" s="1"/>
  <c r="F343" i="1"/>
  <c r="G343" i="1" s="1"/>
  <c r="H343" i="1"/>
  <c r="I343" i="1"/>
  <c r="J343" i="1"/>
  <c r="M343" i="1" s="1"/>
  <c r="N343" i="1" s="1"/>
  <c r="V343" i="1" s="1"/>
  <c r="K343" i="1"/>
  <c r="L343" i="1" s="1"/>
  <c r="A344" i="1"/>
  <c r="B344" i="1" s="1"/>
  <c r="C344" i="1"/>
  <c r="D344" i="1"/>
  <c r="E344" i="1" s="1"/>
  <c r="F344" i="1"/>
  <c r="G344" i="1" s="1"/>
  <c r="H344" i="1"/>
  <c r="I344" i="1"/>
  <c r="J344" i="1"/>
  <c r="R344" i="1" s="1"/>
  <c r="K344" i="1"/>
  <c r="L344" i="1" s="1"/>
  <c r="A345" i="1"/>
  <c r="B345" i="1" s="1"/>
  <c r="C345" i="1"/>
  <c r="D345" i="1"/>
  <c r="E345" i="1" s="1"/>
  <c r="F345" i="1"/>
  <c r="G345" i="1" s="1"/>
  <c r="H345" i="1"/>
  <c r="I345" i="1"/>
  <c r="J345" i="1"/>
  <c r="R345" i="1" s="1"/>
  <c r="K345" i="1"/>
  <c r="L345" i="1" s="1"/>
  <c r="A346" i="1"/>
  <c r="B346" i="1" s="1"/>
  <c r="C346" i="1"/>
  <c r="D346" i="1"/>
  <c r="E346" i="1" s="1"/>
  <c r="F346" i="1"/>
  <c r="G346" i="1" s="1"/>
  <c r="H346" i="1"/>
  <c r="I346" i="1"/>
  <c r="J346" i="1"/>
  <c r="R346" i="1" s="1"/>
  <c r="K346" i="1"/>
  <c r="L346" i="1" s="1"/>
  <c r="A347" i="1"/>
  <c r="B347" i="1" s="1"/>
  <c r="C347" i="1"/>
  <c r="D347" i="1"/>
  <c r="E347" i="1" s="1"/>
  <c r="F347" i="1"/>
  <c r="G347" i="1" s="1"/>
  <c r="H347" i="1"/>
  <c r="I347" i="1"/>
  <c r="J347" i="1"/>
  <c r="M347" i="1" s="1"/>
  <c r="K347" i="1"/>
  <c r="L347" i="1" s="1"/>
  <c r="A348" i="1"/>
  <c r="B348" i="1" s="1"/>
  <c r="C348" i="1"/>
  <c r="D348" i="1"/>
  <c r="E348" i="1" s="1"/>
  <c r="F348" i="1"/>
  <c r="G348" i="1" s="1"/>
  <c r="H348" i="1"/>
  <c r="I348" i="1"/>
  <c r="J348" i="1"/>
  <c r="Q348" i="1" s="1"/>
  <c r="K348" i="1"/>
  <c r="L348" i="1" s="1"/>
  <c r="A349" i="1"/>
  <c r="B349" i="1" s="1"/>
  <c r="C349" i="1"/>
  <c r="D349" i="1"/>
  <c r="E349" i="1" s="1"/>
  <c r="F349" i="1"/>
  <c r="G349" i="1" s="1"/>
  <c r="H349" i="1"/>
  <c r="I349" i="1"/>
  <c r="J349" i="1"/>
  <c r="K349" i="1"/>
  <c r="L349" i="1" s="1"/>
  <c r="A350" i="1"/>
  <c r="B350" i="1" s="1"/>
  <c r="C350" i="1"/>
  <c r="D350" i="1"/>
  <c r="E350" i="1" s="1"/>
  <c r="F350" i="1"/>
  <c r="G350" i="1" s="1"/>
  <c r="H350" i="1"/>
  <c r="I350" i="1"/>
  <c r="J350" i="1"/>
  <c r="R350" i="1" s="1"/>
  <c r="K350" i="1"/>
  <c r="L350" i="1" s="1"/>
  <c r="A351" i="1"/>
  <c r="B351" i="1" s="1"/>
  <c r="C351" i="1"/>
  <c r="D351" i="1"/>
  <c r="E351" i="1" s="1"/>
  <c r="F351" i="1"/>
  <c r="G351" i="1" s="1"/>
  <c r="H351" i="1"/>
  <c r="I351" i="1"/>
  <c r="J351" i="1"/>
  <c r="M351" i="1" s="1"/>
  <c r="K351" i="1"/>
  <c r="L351" i="1" s="1"/>
  <c r="A352" i="1"/>
  <c r="B352" i="1" s="1"/>
  <c r="C352" i="1"/>
  <c r="D352" i="1"/>
  <c r="E352" i="1" s="1"/>
  <c r="F352" i="1"/>
  <c r="G352" i="1" s="1"/>
  <c r="H352" i="1"/>
  <c r="I352" i="1"/>
  <c r="J352" i="1"/>
  <c r="Q352" i="1" s="1"/>
  <c r="K352" i="1"/>
  <c r="L352" i="1" s="1"/>
  <c r="A353" i="1"/>
  <c r="B353" i="1" s="1"/>
  <c r="C353" i="1"/>
  <c r="D353" i="1"/>
  <c r="E353" i="1" s="1"/>
  <c r="F353" i="1"/>
  <c r="G353" i="1" s="1"/>
  <c r="H353" i="1"/>
  <c r="I353" i="1"/>
  <c r="J353" i="1"/>
  <c r="K353" i="1"/>
  <c r="L353" i="1" s="1"/>
  <c r="A354" i="1"/>
  <c r="B354" i="1" s="1"/>
  <c r="C354" i="1"/>
  <c r="D354" i="1"/>
  <c r="E354" i="1" s="1"/>
  <c r="F354" i="1"/>
  <c r="G354" i="1" s="1"/>
  <c r="H354" i="1"/>
  <c r="I354" i="1"/>
  <c r="J354" i="1"/>
  <c r="R354" i="1" s="1"/>
  <c r="K354" i="1"/>
  <c r="L354" i="1" s="1"/>
  <c r="A355" i="1"/>
  <c r="B355" i="1" s="1"/>
  <c r="C355" i="1"/>
  <c r="D355" i="1"/>
  <c r="E355" i="1" s="1"/>
  <c r="F355" i="1"/>
  <c r="G355" i="1" s="1"/>
  <c r="H355" i="1"/>
  <c r="I355" i="1"/>
  <c r="J355" i="1"/>
  <c r="M355" i="1" s="1"/>
  <c r="K355" i="1"/>
  <c r="L355" i="1" s="1"/>
  <c r="A356" i="1"/>
  <c r="B356" i="1" s="1"/>
  <c r="C356" i="1"/>
  <c r="D356" i="1"/>
  <c r="E356" i="1" s="1"/>
  <c r="F356" i="1"/>
  <c r="G356" i="1" s="1"/>
  <c r="H356" i="1"/>
  <c r="I356" i="1"/>
  <c r="J356" i="1"/>
  <c r="Q356" i="1" s="1"/>
  <c r="K356" i="1"/>
  <c r="L356" i="1" s="1"/>
  <c r="A357" i="1"/>
  <c r="B357" i="1" s="1"/>
  <c r="C357" i="1"/>
  <c r="D357" i="1"/>
  <c r="E357" i="1" s="1"/>
  <c r="F357" i="1"/>
  <c r="G357" i="1" s="1"/>
  <c r="H357" i="1"/>
  <c r="I357" i="1"/>
  <c r="J357" i="1"/>
  <c r="K357" i="1"/>
  <c r="L357" i="1" s="1"/>
  <c r="A358" i="1"/>
  <c r="B358" i="1" s="1"/>
  <c r="C358" i="1"/>
  <c r="D358" i="1"/>
  <c r="E358" i="1" s="1"/>
  <c r="F358" i="1"/>
  <c r="G358" i="1" s="1"/>
  <c r="H358" i="1"/>
  <c r="I358" i="1"/>
  <c r="J358" i="1"/>
  <c r="M358" i="1" s="1"/>
  <c r="N358" i="1" s="1"/>
  <c r="V358" i="1" s="1"/>
  <c r="K358" i="1"/>
  <c r="L358" i="1" s="1"/>
  <c r="A359" i="1"/>
  <c r="B359" i="1" s="1"/>
  <c r="C359" i="1"/>
  <c r="D359" i="1"/>
  <c r="E359" i="1" s="1"/>
  <c r="F359" i="1"/>
  <c r="G359" i="1" s="1"/>
  <c r="H359" i="1"/>
  <c r="I359" i="1"/>
  <c r="J359" i="1"/>
  <c r="R359" i="1" s="1"/>
  <c r="K359" i="1"/>
  <c r="L359" i="1" s="1"/>
  <c r="A360" i="1"/>
  <c r="B360" i="1" s="1"/>
  <c r="C360" i="1"/>
  <c r="D360" i="1"/>
  <c r="E360" i="1" s="1"/>
  <c r="F360" i="1"/>
  <c r="G360" i="1" s="1"/>
  <c r="H360" i="1"/>
  <c r="I360" i="1"/>
  <c r="J360" i="1"/>
  <c r="R360" i="1" s="1"/>
  <c r="K360" i="1"/>
  <c r="L360" i="1" s="1"/>
  <c r="A361" i="1"/>
  <c r="B361" i="1" s="1"/>
  <c r="C361" i="1"/>
  <c r="D361" i="1"/>
  <c r="E361" i="1" s="1"/>
  <c r="F361" i="1"/>
  <c r="G361" i="1" s="1"/>
  <c r="H361" i="1"/>
  <c r="I361" i="1"/>
  <c r="J361" i="1"/>
  <c r="R361" i="1" s="1"/>
  <c r="K361" i="1"/>
  <c r="L361" i="1" s="1"/>
  <c r="A362" i="1"/>
  <c r="B362" i="1" s="1"/>
  <c r="C362" i="1"/>
  <c r="D362" i="1"/>
  <c r="E362" i="1" s="1"/>
  <c r="F362" i="1"/>
  <c r="G362" i="1" s="1"/>
  <c r="H362" i="1"/>
  <c r="I362" i="1"/>
  <c r="J362" i="1"/>
  <c r="R362" i="1" s="1"/>
  <c r="K362" i="1"/>
  <c r="L362" i="1" s="1"/>
  <c r="A363" i="1"/>
  <c r="B363" i="1" s="1"/>
  <c r="C363" i="1"/>
  <c r="D363" i="1"/>
  <c r="E363" i="1" s="1"/>
  <c r="F363" i="1"/>
  <c r="G363" i="1" s="1"/>
  <c r="H363" i="1"/>
  <c r="I363" i="1"/>
  <c r="J363" i="1"/>
  <c r="R363" i="1" s="1"/>
  <c r="K363" i="1"/>
  <c r="L363" i="1" s="1"/>
  <c r="A364" i="1"/>
  <c r="B364" i="1" s="1"/>
  <c r="C364" i="1"/>
  <c r="D364" i="1"/>
  <c r="E364" i="1" s="1"/>
  <c r="F364" i="1"/>
  <c r="G364" i="1" s="1"/>
  <c r="H364" i="1"/>
  <c r="I364" i="1"/>
  <c r="J364" i="1"/>
  <c r="R364" i="1" s="1"/>
  <c r="K364" i="1"/>
  <c r="L364" i="1" s="1"/>
  <c r="A365" i="1"/>
  <c r="B365" i="1" s="1"/>
  <c r="C365" i="1"/>
  <c r="D365" i="1"/>
  <c r="E365" i="1" s="1"/>
  <c r="F365" i="1"/>
  <c r="G365" i="1" s="1"/>
  <c r="H365" i="1"/>
  <c r="I365" i="1"/>
  <c r="J365" i="1"/>
  <c r="R365" i="1" s="1"/>
  <c r="K365" i="1"/>
  <c r="L365" i="1" s="1"/>
  <c r="A366" i="1"/>
  <c r="B366" i="1" s="1"/>
  <c r="C366" i="1"/>
  <c r="D366" i="1"/>
  <c r="E366" i="1" s="1"/>
  <c r="F366" i="1"/>
  <c r="G366" i="1" s="1"/>
  <c r="H366" i="1"/>
  <c r="I366" i="1"/>
  <c r="J366" i="1"/>
  <c r="M366" i="1" s="1"/>
  <c r="N366" i="1" s="1"/>
  <c r="V366" i="1" s="1"/>
  <c r="K366" i="1"/>
  <c r="L366" i="1" s="1"/>
  <c r="A367" i="1"/>
  <c r="B367" i="1" s="1"/>
  <c r="C367" i="1"/>
  <c r="D367" i="1"/>
  <c r="E367" i="1" s="1"/>
  <c r="F367" i="1"/>
  <c r="G367" i="1" s="1"/>
  <c r="H367" i="1"/>
  <c r="I367" i="1"/>
  <c r="J367" i="1"/>
  <c r="R367" i="1" s="1"/>
  <c r="K367" i="1"/>
  <c r="L367" i="1" s="1"/>
  <c r="A368" i="1"/>
  <c r="B368" i="1" s="1"/>
  <c r="C368" i="1"/>
  <c r="D368" i="1"/>
  <c r="E368" i="1" s="1"/>
  <c r="F368" i="1"/>
  <c r="G368" i="1" s="1"/>
  <c r="H368" i="1"/>
  <c r="I368" i="1"/>
  <c r="J368" i="1"/>
  <c r="M368" i="1" s="1"/>
  <c r="N368" i="1" s="1"/>
  <c r="V368" i="1" s="1"/>
  <c r="K368" i="1"/>
  <c r="L368" i="1" s="1"/>
  <c r="A369" i="1"/>
  <c r="B369" i="1" s="1"/>
  <c r="C369" i="1"/>
  <c r="D369" i="1"/>
  <c r="E369" i="1" s="1"/>
  <c r="F369" i="1"/>
  <c r="G369" i="1" s="1"/>
  <c r="H369" i="1"/>
  <c r="I369" i="1"/>
  <c r="J369" i="1"/>
  <c r="R369" i="1" s="1"/>
  <c r="K369" i="1"/>
  <c r="L369" i="1" s="1"/>
  <c r="A370" i="1"/>
  <c r="B370" i="1" s="1"/>
  <c r="C370" i="1"/>
  <c r="D370" i="1"/>
  <c r="E370" i="1" s="1"/>
  <c r="F370" i="1"/>
  <c r="G370" i="1" s="1"/>
  <c r="H370" i="1"/>
  <c r="I370" i="1"/>
  <c r="J370" i="1"/>
  <c r="M370" i="1" s="1"/>
  <c r="N370" i="1" s="1"/>
  <c r="V370" i="1" s="1"/>
  <c r="K370" i="1"/>
  <c r="L370" i="1" s="1"/>
  <c r="A371" i="1"/>
  <c r="B371" i="1" s="1"/>
  <c r="C371" i="1"/>
  <c r="D371" i="1"/>
  <c r="E371" i="1" s="1"/>
  <c r="F371" i="1"/>
  <c r="G371" i="1" s="1"/>
  <c r="H371" i="1"/>
  <c r="I371" i="1"/>
  <c r="J371" i="1"/>
  <c r="R371" i="1" s="1"/>
  <c r="K371" i="1"/>
  <c r="L371" i="1" s="1"/>
  <c r="A372" i="1"/>
  <c r="B372" i="1" s="1"/>
  <c r="C372" i="1"/>
  <c r="D372" i="1"/>
  <c r="E372" i="1" s="1"/>
  <c r="F372" i="1"/>
  <c r="G372" i="1" s="1"/>
  <c r="H372" i="1"/>
  <c r="I372" i="1"/>
  <c r="J372" i="1"/>
  <c r="R372" i="1" s="1"/>
  <c r="K372" i="1"/>
  <c r="L372" i="1" s="1"/>
  <c r="A373" i="1"/>
  <c r="B373" i="1" s="1"/>
  <c r="C373" i="1"/>
  <c r="D373" i="1"/>
  <c r="E373" i="1" s="1"/>
  <c r="F373" i="1"/>
  <c r="G373" i="1" s="1"/>
  <c r="H373" i="1"/>
  <c r="I373" i="1"/>
  <c r="J373" i="1"/>
  <c r="R373" i="1" s="1"/>
  <c r="K373" i="1"/>
  <c r="L373" i="1" s="1"/>
  <c r="A374" i="1"/>
  <c r="B374" i="1" s="1"/>
  <c r="C374" i="1"/>
  <c r="D374" i="1"/>
  <c r="E374" i="1" s="1"/>
  <c r="F374" i="1"/>
  <c r="G374" i="1" s="1"/>
  <c r="H374" i="1"/>
  <c r="I374" i="1"/>
  <c r="J374" i="1"/>
  <c r="M374" i="1" s="1"/>
  <c r="N374" i="1" s="1"/>
  <c r="V374" i="1" s="1"/>
  <c r="K374" i="1"/>
  <c r="L374" i="1" s="1"/>
  <c r="A375" i="1"/>
  <c r="B375" i="1" s="1"/>
  <c r="C375" i="1"/>
  <c r="D375" i="1"/>
  <c r="E375" i="1" s="1"/>
  <c r="F375" i="1"/>
  <c r="G375" i="1" s="1"/>
  <c r="H375" i="1"/>
  <c r="I375" i="1"/>
  <c r="J375" i="1"/>
  <c r="R375" i="1" s="1"/>
  <c r="K375" i="1"/>
  <c r="L375" i="1" s="1"/>
  <c r="A376" i="1"/>
  <c r="B376" i="1" s="1"/>
  <c r="C376" i="1"/>
  <c r="D376" i="1"/>
  <c r="E376" i="1" s="1"/>
  <c r="F376" i="1"/>
  <c r="G376" i="1" s="1"/>
  <c r="H376" i="1"/>
  <c r="I376" i="1"/>
  <c r="J376" i="1"/>
  <c r="M376" i="1" s="1"/>
  <c r="N376" i="1" s="1"/>
  <c r="V376" i="1" s="1"/>
  <c r="K376" i="1"/>
  <c r="L376" i="1" s="1"/>
  <c r="A377" i="1"/>
  <c r="B377" i="1" s="1"/>
  <c r="C377" i="1"/>
  <c r="D377" i="1"/>
  <c r="E377" i="1" s="1"/>
  <c r="F377" i="1"/>
  <c r="G377" i="1" s="1"/>
  <c r="H377" i="1"/>
  <c r="I377" i="1"/>
  <c r="J377" i="1"/>
  <c r="R377" i="1" s="1"/>
  <c r="K377" i="1"/>
  <c r="L377" i="1" s="1"/>
  <c r="A378" i="1"/>
  <c r="B378" i="1" s="1"/>
  <c r="C378" i="1"/>
  <c r="D378" i="1"/>
  <c r="E378" i="1" s="1"/>
  <c r="F378" i="1"/>
  <c r="G378" i="1" s="1"/>
  <c r="H378" i="1"/>
  <c r="I378" i="1"/>
  <c r="J378" i="1"/>
  <c r="M378" i="1" s="1"/>
  <c r="N378" i="1" s="1"/>
  <c r="V378" i="1" s="1"/>
  <c r="K378" i="1"/>
  <c r="L378" i="1" s="1"/>
  <c r="A379" i="1"/>
  <c r="B379" i="1" s="1"/>
  <c r="C379" i="1"/>
  <c r="D379" i="1"/>
  <c r="E379" i="1" s="1"/>
  <c r="F379" i="1"/>
  <c r="G379" i="1" s="1"/>
  <c r="H379" i="1"/>
  <c r="I379" i="1"/>
  <c r="J379" i="1"/>
  <c r="R379" i="1" s="1"/>
  <c r="K379" i="1"/>
  <c r="L379" i="1" s="1"/>
  <c r="A380" i="1"/>
  <c r="B380" i="1" s="1"/>
  <c r="C380" i="1"/>
  <c r="D380" i="1"/>
  <c r="E380" i="1" s="1"/>
  <c r="F380" i="1"/>
  <c r="G380" i="1" s="1"/>
  <c r="H380" i="1"/>
  <c r="I380" i="1"/>
  <c r="J380" i="1"/>
  <c r="R380" i="1" s="1"/>
  <c r="K380" i="1"/>
  <c r="L380" i="1" s="1"/>
  <c r="A381" i="1"/>
  <c r="B381" i="1" s="1"/>
  <c r="C381" i="1"/>
  <c r="D381" i="1"/>
  <c r="E381" i="1" s="1"/>
  <c r="F381" i="1"/>
  <c r="G381" i="1" s="1"/>
  <c r="H381" i="1"/>
  <c r="I381" i="1"/>
  <c r="J381" i="1"/>
  <c r="R381" i="1" s="1"/>
  <c r="K381" i="1"/>
  <c r="L381" i="1" s="1"/>
  <c r="A382" i="1"/>
  <c r="B382" i="1" s="1"/>
  <c r="C382" i="1"/>
  <c r="D382" i="1"/>
  <c r="E382" i="1" s="1"/>
  <c r="F382" i="1"/>
  <c r="G382" i="1" s="1"/>
  <c r="H382" i="1"/>
  <c r="I382" i="1"/>
  <c r="J382" i="1"/>
  <c r="M382" i="1" s="1"/>
  <c r="N382" i="1" s="1"/>
  <c r="V382" i="1" s="1"/>
  <c r="K382" i="1"/>
  <c r="L382" i="1" s="1"/>
  <c r="A383" i="1"/>
  <c r="B383" i="1" s="1"/>
  <c r="C383" i="1"/>
  <c r="D383" i="1"/>
  <c r="E383" i="1" s="1"/>
  <c r="F383" i="1"/>
  <c r="G383" i="1" s="1"/>
  <c r="H383" i="1"/>
  <c r="I383" i="1"/>
  <c r="J383" i="1"/>
  <c r="R383" i="1" s="1"/>
  <c r="K383" i="1"/>
  <c r="L383" i="1" s="1"/>
  <c r="A384" i="1"/>
  <c r="B384" i="1" s="1"/>
  <c r="C384" i="1"/>
  <c r="D384" i="1"/>
  <c r="E384" i="1" s="1"/>
  <c r="F384" i="1"/>
  <c r="G384" i="1" s="1"/>
  <c r="H384" i="1"/>
  <c r="I384" i="1"/>
  <c r="J384" i="1"/>
  <c r="M384" i="1" s="1"/>
  <c r="N384" i="1" s="1"/>
  <c r="V384" i="1" s="1"/>
  <c r="K384" i="1"/>
  <c r="L384" i="1" s="1"/>
  <c r="A385" i="1"/>
  <c r="B385" i="1" s="1"/>
  <c r="C385" i="1"/>
  <c r="D385" i="1"/>
  <c r="E385" i="1" s="1"/>
  <c r="F385" i="1"/>
  <c r="G385" i="1" s="1"/>
  <c r="H385" i="1"/>
  <c r="I385" i="1"/>
  <c r="J385" i="1"/>
  <c r="R385" i="1" s="1"/>
  <c r="K385" i="1"/>
  <c r="L385" i="1" s="1"/>
  <c r="A386" i="1"/>
  <c r="B386" i="1" s="1"/>
  <c r="C386" i="1"/>
  <c r="D386" i="1"/>
  <c r="E386" i="1" s="1"/>
  <c r="F386" i="1"/>
  <c r="G386" i="1" s="1"/>
  <c r="H386" i="1"/>
  <c r="I386" i="1"/>
  <c r="J386" i="1"/>
  <c r="M386" i="1" s="1"/>
  <c r="N386" i="1" s="1"/>
  <c r="V386" i="1" s="1"/>
  <c r="K386" i="1"/>
  <c r="L386" i="1" s="1"/>
  <c r="A387" i="1"/>
  <c r="B387" i="1" s="1"/>
  <c r="C387" i="1"/>
  <c r="D387" i="1"/>
  <c r="E387" i="1" s="1"/>
  <c r="F387" i="1"/>
  <c r="G387" i="1" s="1"/>
  <c r="H387" i="1"/>
  <c r="I387" i="1"/>
  <c r="J387" i="1"/>
  <c r="R387" i="1" s="1"/>
  <c r="K387" i="1"/>
  <c r="L387" i="1" s="1"/>
  <c r="A388" i="1"/>
  <c r="B388" i="1" s="1"/>
  <c r="C388" i="1"/>
  <c r="D388" i="1"/>
  <c r="E388" i="1" s="1"/>
  <c r="F388" i="1"/>
  <c r="G388" i="1" s="1"/>
  <c r="H388" i="1"/>
  <c r="I388" i="1"/>
  <c r="J388" i="1"/>
  <c r="R388" i="1" s="1"/>
  <c r="K388" i="1"/>
  <c r="L388" i="1" s="1"/>
  <c r="A389" i="1"/>
  <c r="B389" i="1" s="1"/>
  <c r="C389" i="1"/>
  <c r="D389" i="1"/>
  <c r="E389" i="1" s="1"/>
  <c r="F389" i="1"/>
  <c r="G389" i="1" s="1"/>
  <c r="H389" i="1"/>
  <c r="I389" i="1"/>
  <c r="J389" i="1"/>
  <c r="R389" i="1" s="1"/>
  <c r="K389" i="1"/>
  <c r="L389" i="1" s="1"/>
  <c r="A390" i="1"/>
  <c r="B390" i="1" s="1"/>
  <c r="C390" i="1"/>
  <c r="D390" i="1"/>
  <c r="E390" i="1" s="1"/>
  <c r="F390" i="1"/>
  <c r="G390" i="1" s="1"/>
  <c r="H390" i="1"/>
  <c r="I390" i="1"/>
  <c r="J390" i="1"/>
  <c r="K390" i="1"/>
  <c r="L390" i="1" s="1"/>
  <c r="A391" i="1"/>
  <c r="B391" i="1" s="1"/>
  <c r="C391" i="1"/>
  <c r="D391" i="1"/>
  <c r="E391" i="1" s="1"/>
  <c r="F391" i="1"/>
  <c r="G391" i="1" s="1"/>
  <c r="H391" i="1"/>
  <c r="I391" i="1"/>
  <c r="J391" i="1"/>
  <c r="R391" i="1" s="1"/>
  <c r="K391" i="1"/>
  <c r="L391" i="1" s="1"/>
  <c r="A392" i="1"/>
  <c r="B392" i="1" s="1"/>
  <c r="C392" i="1"/>
  <c r="D392" i="1"/>
  <c r="E392" i="1" s="1"/>
  <c r="F392" i="1"/>
  <c r="G392" i="1" s="1"/>
  <c r="H392" i="1"/>
  <c r="I392" i="1"/>
  <c r="J392" i="1"/>
  <c r="M392" i="1" s="1"/>
  <c r="N392" i="1" s="1"/>
  <c r="V392" i="1" s="1"/>
  <c r="K392" i="1"/>
  <c r="L392" i="1" s="1"/>
  <c r="A393" i="1"/>
  <c r="B393" i="1" s="1"/>
  <c r="C393" i="1"/>
  <c r="D393" i="1"/>
  <c r="E393" i="1" s="1"/>
  <c r="F393" i="1"/>
  <c r="G393" i="1" s="1"/>
  <c r="H393" i="1"/>
  <c r="I393" i="1"/>
  <c r="J393" i="1"/>
  <c r="R393" i="1" s="1"/>
  <c r="K393" i="1"/>
  <c r="L393" i="1" s="1"/>
  <c r="A394" i="1"/>
  <c r="B394" i="1" s="1"/>
  <c r="C394" i="1"/>
  <c r="D394" i="1"/>
  <c r="E394" i="1" s="1"/>
  <c r="F394" i="1"/>
  <c r="G394" i="1" s="1"/>
  <c r="H394" i="1"/>
  <c r="I394" i="1"/>
  <c r="J394" i="1"/>
  <c r="M394" i="1" s="1"/>
  <c r="N394" i="1" s="1"/>
  <c r="V394" i="1" s="1"/>
  <c r="K394" i="1"/>
  <c r="L394" i="1" s="1"/>
  <c r="A395" i="1"/>
  <c r="B395" i="1" s="1"/>
  <c r="C395" i="1"/>
  <c r="D395" i="1"/>
  <c r="E395" i="1" s="1"/>
  <c r="F395" i="1"/>
  <c r="G395" i="1" s="1"/>
  <c r="H395" i="1"/>
  <c r="I395" i="1"/>
  <c r="J395" i="1"/>
  <c r="R395" i="1" s="1"/>
  <c r="K395" i="1"/>
  <c r="L395" i="1" s="1"/>
  <c r="A396" i="1"/>
  <c r="B396" i="1" s="1"/>
  <c r="C396" i="1"/>
  <c r="D396" i="1"/>
  <c r="E396" i="1" s="1"/>
  <c r="F396" i="1"/>
  <c r="G396" i="1" s="1"/>
  <c r="H396" i="1"/>
  <c r="I396" i="1"/>
  <c r="J396" i="1"/>
  <c r="R396" i="1" s="1"/>
  <c r="K396" i="1"/>
  <c r="L396" i="1" s="1"/>
  <c r="A397" i="1"/>
  <c r="B397" i="1" s="1"/>
  <c r="C397" i="1"/>
  <c r="D397" i="1"/>
  <c r="E397" i="1" s="1"/>
  <c r="F397" i="1"/>
  <c r="G397" i="1" s="1"/>
  <c r="H397" i="1"/>
  <c r="I397" i="1"/>
  <c r="J397" i="1"/>
  <c r="K397" i="1"/>
  <c r="L397" i="1" s="1"/>
  <c r="A398" i="1"/>
  <c r="B398" i="1" s="1"/>
  <c r="C398" i="1"/>
  <c r="D398" i="1"/>
  <c r="E398" i="1" s="1"/>
  <c r="F398" i="1"/>
  <c r="G398" i="1" s="1"/>
  <c r="H398" i="1"/>
  <c r="I398" i="1"/>
  <c r="J398" i="1"/>
  <c r="R398" i="1" s="1"/>
  <c r="K398" i="1"/>
  <c r="L398" i="1" s="1"/>
  <c r="A399" i="1"/>
  <c r="B399" i="1" s="1"/>
  <c r="C399" i="1"/>
  <c r="D399" i="1"/>
  <c r="E399" i="1" s="1"/>
  <c r="F399" i="1"/>
  <c r="G399" i="1" s="1"/>
  <c r="H399" i="1"/>
  <c r="I399" i="1"/>
  <c r="J399" i="1"/>
  <c r="M399" i="1" s="1"/>
  <c r="K399" i="1"/>
  <c r="L399" i="1" s="1"/>
  <c r="A400" i="1"/>
  <c r="B400" i="1" s="1"/>
  <c r="C400" i="1"/>
  <c r="D400" i="1"/>
  <c r="E400" i="1" s="1"/>
  <c r="F400" i="1"/>
  <c r="G400" i="1" s="1"/>
  <c r="H400" i="1"/>
  <c r="I400" i="1"/>
  <c r="J400" i="1"/>
  <c r="Q400" i="1" s="1"/>
  <c r="K400" i="1"/>
  <c r="L400" i="1" s="1"/>
  <c r="A401" i="1"/>
  <c r="B401" i="1" s="1"/>
  <c r="C401" i="1"/>
  <c r="D401" i="1"/>
  <c r="E401" i="1" s="1"/>
  <c r="F401" i="1"/>
  <c r="G401" i="1" s="1"/>
  <c r="H401" i="1"/>
  <c r="I401" i="1"/>
  <c r="J401" i="1"/>
  <c r="K401" i="1"/>
  <c r="L401" i="1" s="1"/>
  <c r="A402" i="1"/>
  <c r="B402" i="1" s="1"/>
  <c r="C402" i="1"/>
  <c r="D402" i="1"/>
  <c r="E402" i="1" s="1"/>
  <c r="F402" i="1"/>
  <c r="G402" i="1" s="1"/>
  <c r="H402" i="1"/>
  <c r="I402" i="1"/>
  <c r="J402" i="1"/>
  <c r="R402" i="1" s="1"/>
  <c r="K402" i="1"/>
  <c r="L402" i="1" s="1"/>
  <c r="A403" i="1"/>
  <c r="B403" i="1" s="1"/>
  <c r="C403" i="1"/>
  <c r="D403" i="1"/>
  <c r="E403" i="1" s="1"/>
  <c r="F403" i="1"/>
  <c r="G403" i="1" s="1"/>
  <c r="H403" i="1"/>
  <c r="I403" i="1"/>
  <c r="J403" i="1"/>
  <c r="M403" i="1" s="1"/>
  <c r="K403" i="1"/>
  <c r="L403" i="1" s="1"/>
  <c r="A404" i="1"/>
  <c r="B404" i="1" s="1"/>
  <c r="C404" i="1"/>
  <c r="D404" i="1"/>
  <c r="E404" i="1" s="1"/>
  <c r="F404" i="1"/>
  <c r="G404" i="1" s="1"/>
  <c r="H404" i="1"/>
  <c r="I404" i="1"/>
  <c r="J404" i="1"/>
  <c r="R404" i="1" s="1"/>
  <c r="K404" i="1"/>
  <c r="L404" i="1" s="1"/>
  <c r="A405" i="1"/>
  <c r="B405" i="1" s="1"/>
  <c r="C405" i="1"/>
  <c r="D405" i="1"/>
  <c r="E405" i="1" s="1"/>
  <c r="F405" i="1"/>
  <c r="G405" i="1" s="1"/>
  <c r="H405" i="1"/>
  <c r="I405" i="1"/>
  <c r="J405" i="1"/>
  <c r="K405" i="1"/>
  <c r="L405" i="1" s="1"/>
  <c r="A406" i="1"/>
  <c r="B406" i="1" s="1"/>
  <c r="C406" i="1"/>
  <c r="D406" i="1"/>
  <c r="E406" i="1" s="1"/>
  <c r="F406" i="1"/>
  <c r="G406" i="1" s="1"/>
  <c r="H406" i="1"/>
  <c r="I406" i="1"/>
  <c r="J406" i="1"/>
  <c r="R406" i="1" s="1"/>
  <c r="K406" i="1"/>
  <c r="L406" i="1" s="1"/>
  <c r="A407" i="1"/>
  <c r="B407" i="1" s="1"/>
  <c r="C407" i="1"/>
  <c r="D407" i="1"/>
  <c r="E407" i="1" s="1"/>
  <c r="F407" i="1"/>
  <c r="G407" i="1" s="1"/>
  <c r="H407" i="1"/>
  <c r="I407" i="1"/>
  <c r="J407" i="1"/>
  <c r="M407" i="1" s="1"/>
  <c r="K407" i="1"/>
  <c r="L407" i="1" s="1"/>
  <c r="A408" i="1"/>
  <c r="B408" i="1" s="1"/>
  <c r="C408" i="1"/>
  <c r="D408" i="1"/>
  <c r="E408" i="1" s="1"/>
  <c r="F408" i="1"/>
  <c r="G408" i="1" s="1"/>
  <c r="H408" i="1"/>
  <c r="I408" i="1"/>
  <c r="J408" i="1"/>
  <c r="Q408" i="1" s="1"/>
  <c r="K408" i="1"/>
  <c r="L408" i="1" s="1"/>
  <c r="A409" i="1"/>
  <c r="B409" i="1" s="1"/>
  <c r="C409" i="1"/>
  <c r="D409" i="1"/>
  <c r="E409" i="1" s="1"/>
  <c r="F409" i="1"/>
  <c r="G409" i="1" s="1"/>
  <c r="H409" i="1"/>
  <c r="I409" i="1"/>
  <c r="J409" i="1"/>
  <c r="K409" i="1"/>
  <c r="L409" i="1" s="1"/>
  <c r="A410" i="1"/>
  <c r="B410" i="1" s="1"/>
  <c r="C410" i="1"/>
  <c r="D410" i="1"/>
  <c r="E410" i="1" s="1"/>
  <c r="F410" i="1"/>
  <c r="G410" i="1" s="1"/>
  <c r="H410" i="1"/>
  <c r="I410" i="1"/>
  <c r="J410" i="1"/>
  <c r="R410" i="1" s="1"/>
  <c r="K410" i="1"/>
  <c r="L410" i="1" s="1"/>
  <c r="A411" i="1"/>
  <c r="B411" i="1" s="1"/>
  <c r="C411" i="1"/>
  <c r="D411" i="1"/>
  <c r="E411" i="1" s="1"/>
  <c r="F411" i="1"/>
  <c r="G411" i="1" s="1"/>
  <c r="H411" i="1"/>
  <c r="I411" i="1"/>
  <c r="J411" i="1"/>
  <c r="M411" i="1" s="1"/>
  <c r="K411" i="1"/>
  <c r="L411" i="1" s="1"/>
  <c r="A412" i="1"/>
  <c r="B412" i="1" s="1"/>
  <c r="C412" i="1"/>
  <c r="D412" i="1"/>
  <c r="E412" i="1" s="1"/>
  <c r="F412" i="1"/>
  <c r="G412" i="1" s="1"/>
  <c r="H412" i="1"/>
  <c r="I412" i="1"/>
  <c r="J412" i="1"/>
  <c r="R412" i="1" s="1"/>
  <c r="K412" i="1"/>
  <c r="L412" i="1" s="1"/>
  <c r="A413" i="1"/>
  <c r="B413" i="1" s="1"/>
  <c r="C413" i="1"/>
  <c r="D413" i="1"/>
  <c r="E413" i="1" s="1"/>
  <c r="F413" i="1"/>
  <c r="G413" i="1" s="1"/>
  <c r="H413" i="1"/>
  <c r="I413" i="1"/>
  <c r="J413" i="1"/>
  <c r="K413" i="1"/>
  <c r="L413" i="1" s="1"/>
  <c r="A414" i="1"/>
  <c r="B414" i="1" s="1"/>
  <c r="C414" i="1"/>
  <c r="D414" i="1"/>
  <c r="E414" i="1" s="1"/>
  <c r="F414" i="1"/>
  <c r="G414" i="1" s="1"/>
  <c r="H414" i="1"/>
  <c r="I414" i="1"/>
  <c r="J414" i="1"/>
  <c r="M414" i="1" s="1"/>
  <c r="N414" i="1" s="1"/>
  <c r="V414" i="1" s="1"/>
  <c r="K414" i="1"/>
  <c r="L414" i="1" s="1"/>
  <c r="A415" i="1"/>
  <c r="B415" i="1" s="1"/>
  <c r="C415" i="1"/>
  <c r="D415" i="1"/>
  <c r="E415" i="1" s="1"/>
  <c r="F415" i="1"/>
  <c r="G415" i="1" s="1"/>
  <c r="H415" i="1"/>
  <c r="I415" i="1"/>
  <c r="J415" i="1"/>
  <c r="M415" i="1" s="1"/>
  <c r="K415" i="1"/>
  <c r="L415" i="1" s="1"/>
  <c r="A416" i="1"/>
  <c r="B416" i="1" s="1"/>
  <c r="C416" i="1"/>
  <c r="D416" i="1"/>
  <c r="E416" i="1" s="1"/>
  <c r="F416" i="1"/>
  <c r="G416" i="1" s="1"/>
  <c r="H416" i="1"/>
  <c r="I416" i="1"/>
  <c r="J416" i="1"/>
  <c r="Q416" i="1" s="1"/>
  <c r="K416" i="1"/>
  <c r="L416" i="1" s="1"/>
  <c r="A417" i="1"/>
  <c r="B417" i="1" s="1"/>
  <c r="C417" i="1"/>
  <c r="D417" i="1"/>
  <c r="E417" i="1" s="1"/>
  <c r="F417" i="1"/>
  <c r="G417" i="1" s="1"/>
  <c r="H417" i="1"/>
  <c r="I417" i="1"/>
  <c r="J417" i="1"/>
  <c r="K417" i="1"/>
  <c r="L417" i="1" s="1"/>
  <c r="A418" i="1"/>
  <c r="B418" i="1" s="1"/>
  <c r="C418" i="1"/>
  <c r="D418" i="1"/>
  <c r="E418" i="1" s="1"/>
  <c r="F418" i="1"/>
  <c r="G418" i="1" s="1"/>
  <c r="H418" i="1"/>
  <c r="I418" i="1"/>
  <c r="J418" i="1"/>
  <c r="M418" i="1" s="1"/>
  <c r="N418" i="1" s="1"/>
  <c r="V418" i="1" s="1"/>
  <c r="K418" i="1"/>
  <c r="L418" i="1" s="1"/>
  <c r="A419" i="1"/>
  <c r="B419" i="1" s="1"/>
  <c r="C419" i="1"/>
  <c r="D419" i="1"/>
  <c r="E419" i="1" s="1"/>
  <c r="F419" i="1"/>
  <c r="G419" i="1" s="1"/>
  <c r="H419" i="1"/>
  <c r="I419" i="1"/>
  <c r="J419" i="1"/>
  <c r="M419" i="1" s="1"/>
  <c r="K419" i="1"/>
  <c r="L419" i="1" s="1"/>
  <c r="A420" i="1"/>
  <c r="B420" i="1" s="1"/>
  <c r="C420" i="1"/>
  <c r="D420" i="1"/>
  <c r="E420" i="1" s="1"/>
  <c r="F420" i="1"/>
  <c r="G420" i="1" s="1"/>
  <c r="H420" i="1"/>
  <c r="I420" i="1"/>
  <c r="J420" i="1"/>
  <c r="R420" i="1" s="1"/>
  <c r="K420" i="1"/>
  <c r="L420" i="1" s="1"/>
  <c r="A421" i="1"/>
  <c r="B421" i="1" s="1"/>
  <c r="C421" i="1"/>
  <c r="D421" i="1"/>
  <c r="E421" i="1" s="1"/>
  <c r="F421" i="1"/>
  <c r="G421" i="1" s="1"/>
  <c r="H421" i="1"/>
  <c r="I421" i="1"/>
  <c r="J421" i="1"/>
  <c r="K421" i="1"/>
  <c r="L421" i="1" s="1"/>
  <c r="A422" i="1"/>
  <c r="B422" i="1" s="1"/>
  <c r="C422" i="1"/>
  <c r="D422" i="1"/>
  <c r="E422" i="1" s="1"/>
  <c r="F422" i="1"/>
  <c r="G422" i="1" s="1"/>
  <c r="H422" i="1"/>
  <c r="I422" i="1"/>
  <c r="J422" i="1"/>
  <c r="M422" i="1" s="1"/>
  <c r="N422" i="1" s="1"/>
  <c r="V422" i="1" s="1"/>
  <c r="K422" i="1"/>
  <c r="L422" i="1" s="1"/>
  <c r="A423" i="1"/>
  <c r="B423" i="1" s="1"/>
  <c r="C423" i="1"/>
  <c r="D423" i="1"/>
  <c r="E423" i="1" s="1"/>
  <c r="F423" i="1"/>
  <c r="G423" i="1" s="1"/>
  <c r="H423" i="1"/>
  <c r="I423" i="1"/>
  <c r="J423" i="1"/>
  <c r="M423" i="1" s="1"/>
  <c r="K423" i="1"/>
  <c r="L423" i="1" s="1"/>
  <c r="A424" i="1"/>
  <c r="B424" i="1" s="1"/>
  <c r="C424" i="1"/>
  <c r="D424" i="1"/>
  <c r="E424" i="1" s="1"/>
  <c r="F424" i="1"/>
  <c r="G424" i="1" s="1"/>
  <c r="H424" i="1"/>
  <c r="I424" i="1"/>
  <c r="J424" i="1"/>
  <c r="Q424" i="1" s="1"/>
  <c r="K424" i="1"/>
  <c r="L424" i="1" s="1"/>
  <c r="A425" i="1"/>
  <c r="B425" i="1" s="1"/>
  <c r="C425" i="1"/>
  <c r="D425" i="1"/>
  <c r="E425" i="1" s="1"/>
  <c r="F425" i="1"/>
  <c r="G425" i="1" s="1"/>
  <c r="H425" i="1"/>
  <c r="I425" i="1"/>
  <c r="J425" i="1"/>
  <c r="K425" i="1"/>
  <c r="L425" i="1" s="1"/>
  <c r="A426" i="1"/>
  <c r="B426" i="1" s="1"/>
  <c r="C426" i="1"/>
  <c r="D426" i="1"/>
  <c r="E426" i="1" s="1"/>
  <c r="F426" i="1"/>
  <c r="G426" i="1" s="1"/>
  <c r="H426" i="1"/>
  <c r="I426" i="1"/>
  <c r="J426" i="1"/>
  <c r="R426" i="1" s="1"/>
  <c r="K426" i="1"/>
  <c r="L426" i="1" s="1"/>
  <c r="A427" i="1"/>
  <c r="B427" i="1" s="1"/>
  <c r="C427" i="1"/>
  <c r="D427" i="1"/>
  <c r="E427" i="1" s="1"/>
  <c r="F427" i="1"/>
  <c r="G427" i="1" s="1"/>
  <c r="H427" i="1"/>
  <c r="I427" i="1"/>
  <c r="J427" i="1"/>
  <c r="M427" i="1" s="1"/>
  <c r="K427" i="1"/>
  <c r="L427" i="1" s="1"/>
  <c r="A428" i="1"/>
  <c r="B428" i="1" s="1"/>
  <c r="C428" i="1"/>
  <c r="D428" i="1"/>
  <c r="E428" i="1" s="1"/>
  <c r="F428" i="1"/>
  <c r="G428" i="1" s="1"/>
  <c r="H428" i="1"/>
  <c r="I428" i="1"/>
  <c r="J428" i="1"/>
  <c r="R428" i="1" s="1"/>
  <c r="K428" i="1"/>
  <c r="L428" i="1" s="1"/>
  <c r="A429" i="1"/>
  <c r="B429" i="1" s="1"/>
  <c r="C429" i="1"/>
  <c r="D429" i="1"/>
  <c r="E429" i="1" s="1"/>
  <c r="F429" i="1"/>
  <c r="G429" i="1" s="1"/>
  <c r="H429" i="1"/>
  <c r="I429" i="1"/>
  <c r="J429" i="1"/>
  <c r="K429" i="1"/>
  <c r="L429" i="1" s="1"/>
  <c r="A430" i="1"/>
  <c r="B430" i="1" s="1"/>
  <c r="C430" i="1"/>
  <c r="D430" i="1"/>
  <c r="E430" i="1" s="1"/>
  <c r="F430" i="1"/>
  <c r="G430" i="1" s="1"/>
  <c r="H430" i="1"/>
  <c r="I430" i="1"/>
  <c r="J430" i="1"/>
  <c r="M430" i="1" s="1"/>
  <c r="N430" i="1" s="1"/>
  <c r="V430" i="1" s="1"/>
  <c r="K430" i="1"/>
  <c r="L430" i="1" s="1"/>
  <c r="A431" i="1"/>
  <c r="B431" i="1" s="1"/>
  <c r="C431" i="1"/>
  <c r="D431" i="1"/>
  <c r="E431" i="1" s="1"/>
  <c r="F431" i="1"/>
  <c r="G431" i="1" s="1"/>
  <c r="H431" i="1"/>
  <c r="I431" i="1"/>
  <c r="J431" i="1"/>
  <c r="M431" i="1" s="1"/>
  <c r="K431" i="1"/>
  <c r="L431" i="1" s="1"/>
  <c r="A432" i="1"/>
  <c r="B432" i="1" s="1"/>
  <c r="C432" i="1"/>
  <c r="D432" i="1"/>
  <c r="E432" i="1" s="1"/>
  <c r="F432" i="1"/>
  <c r="G432" i="1" s="1"/>
  <c r="H432" i="1"/>
  <c r="I432" i="1"/>
  <c r="J432" i="1"/>
  <c r="Q432" i="1" s="1"/>
  <c r="K432" i="1"/>
  <c r="L432" i="1" s="1"/>
  <c r="A433" i="1"/>
  <c r="B433" i="1" s="1"/>
  <c r="C433" i="1"/>
  <c r="D433" i="1"/>
  <c r="E433" i="1" s="1"/>
  <c r="F433" i="1"/>
  <c r="G433" i="1" s="1"/>
  <c r="H433" i="1"/>
  <c r="I433" i="1"/>
  <c r="J433" i="1"/>
  <c r="K433" i="1"/>
  <c r="L433" i="1" s="1"/>
  <c r="A434" i="1"/>
  <c r="B434" i="1" s="1"/>
  <c r="C434" i="1"/>
  <c r="D434" i="1"/>
  <c r="E434" i="1" s="1"/>
  <c r="F434" i="1"/>
  <c r="G434" i="1" s="1"/>
  <c r="H434" i="1"/>
  <c r="I434" i="1"/>
  <c r="J434" i="1"/>
  <c r="M434" i="1" s="1"/>
  <c r="N434" i="1" s="1"/>
  <c r="V434" i="1" s="1"/>
  <c r="K434" i="1"/>
  <c r="L434" i="1" s="1"/>
  <c r="A435" i="1"/>
  <c r="B435" i="1" s="1"/>
  <c r="C435" i="1"/>
  <c r="D435" i="1"/>
  <c r="E435" i="1" s="1"/>
  <c r="F435" i="1"/>
  <c r="G435" i="1" s="1"/>
  <c r="H435" i="1"/>
  <c r="I435" i="1"/>
  <c r="J435" i="1"/>
  <c r="M435" i="1" s="1"/>
  <c r="K435" i="1"/>
  <c r="L435" i="1" s="1"/>
  <c r="A436" i="1"/>
  <c r="B436" i="1" s="1"/>
  <c r="C436" i="1"/>
  <c r="D436" i="1"/>
  <c r="E436" i="1" s="1"/>
  <c r="F436" i="1"/>
  <c r="G436" i="1" s="1"/>
  <c r="H436" i="1"/>
  <c r="I436" i="1"/>
  <c r="J436" i="1"/>
  <c r="R436" i="1" s="1"/>
  <c r="K436" i="1"/>
  <c r="L436" i="1" s="1"/>
  <c r="A437" i="1"/>
  <c r="B437" i="1" s="1"/>
  <c r="C437" i="1"/>
  <c r="D437" i="1"/>
  <c r="E437" i="1" s="1"/>
  <c r="F437" i="1"/>
  <c r="G437" i="1" s="1"/>
  <c r="H437" i="1"/>
  <c r="I437" i="1"/>
  <c r="J437" i="1"/>
  <c r="K437" i="1"/>
  <c r="L437" i="1" s="1"/>
  <c r="A438" i="1"/>
  <c r="B438" i="1" s="1"/>
  <c r="C438" i="1"/>
  <c r="D438" i="1"/>
  <c r="E438" i="1" s="1"/>
  <c r="F438" i="1"/>
  <c r="G438" i="1" s="1"/>
  <c r="H438" i="1"/>
  <c r="I438" i="1"/>
  <c r="J438" i="1"/>
  <c r="M438" i="1" s="1"/>
  <c r="K438" i="1"/>
  <c r="L438" i="1" s="1"/>
  <c r="A439" i="1"/>
  <c r="B439" i="1" s="1"/>
  <c r="C439" i="1"/>
  <c r="D439" i="1"/>
  <c r="E439" i="1" s="1"/>
  <c r="F439" i="1"/>
  <c r="G439" i="1" s="1"/>
  <c r="H439" i="1"/>
  <c r="I439" i="1"/>
  <c r="J439" i="1"/>
  <c r="M439" i="1" s="1"/>
  <c r="K439" i="1"/>
  <c r="L439" i="1" s="1"/>
  <c r="A440" i="1"/>
  <c r="B440" i="1" s="1"/>
  <c r="C440" i="1"/>
  <c r="D440" i="1"/>
  <c r="E440" i="1" s="1"/>
  <c r="F440" i="1"/>
  <c r="G440" i="1" s="1"/>
  <c r="H440" i="1"/>
  <c r="I440" i="1"/>
  <c r="J440" i="1"/>
  <c r="R440" i="1" s="1"/>
  <c r="K440" i="1"/>
  <c r="L440" i="1" s="1"/>
  <c r="A441" i="1"/>
  <c r="B441" i="1" s="1"/>
  <c r="C441" i="1"/>
  <c r="D441" i="1"/>
  <c r="E441" i="1" s="1"/>
  <c r="F441" i="1"/>
  <c r="G441" i="1" s="1"/>
  <c r="H441" i="1"/>
  <c r="I441" i="1"/>
  <c r="J441" i="1"/>
  <c r="R441" i="1" s="1"/>
  <c r="K441" i="1"/>
  <c r="L441" i="1" s="1"/>
  <c r="A442" i="1"/>
  <c r="B442" i="1" s="1"/>
  <c r="C442" i="1"/>
  <c r="D442" i="1"/>
  <c r="E442" i="1" s="1"/>
  <c r="F442" i="1"/>
  <c r="G442" i="1" s="1"/>
  <c r="H442" i="1"/>
  <c r="I442" i="1"/>
  <c r="J442" i="1"/>
  <c r="Q442" i="1" s="1"/>
  <c r="K442" i="1"/>
  <c r="L442" i="1" s="1"/>
  <c r="A443" i="1"/>
  <c r="B443" i="1" s="1"/>
  <c r="C443" i="1"/>
  <c r="D443" i="1"/>
  <c r="E443" i="1" s="1"/>
  <c r="F443" i="1"/>
  <c r="G443" i="1" s="1"/>
  <c r="H443" i="1"/>
  <c r="I443" i="1"/>
  <c r="J443" i="1"/>
  <c r="M443" i="1" s="1"/>
  <c r="K443" i="1"/>
  <c r="L443" i="1" s="1"/>
  <c r="A444" i="1"/>
  <c r="B444" i="1" s="1"/>
  <c r="C444" i="1"/>
  <c r="D444" i="1"/>
  <c r="E444" i="1" s="1"/>
  <c r="F444" i="1"/>
  <c r="G444" i="1" s="1"/>
  <c r="H444" i="1"/>
  <c r="I444" i="1"/>
  <c r="J444" i="1"/>
  <c r="M444" i="1" s="1"/>
  <c r="N444" i="1" s="1"/>
  <c r="V444" i="1" s="1"/>
  <c r="K444" i="1"/>
  <c r="L444" i="1" s="1"/>
  <c r="A445" i="1"/>
  <c r="B445" i="1" s="1"/>
  <c r="C445" i="1"/>
  <c r="D445" i="1"/>
  <c r="E445" i="1" s="1"/>
  <c r="F445" i="1"/>
  <c r="G445" i="1" s="1"/>
  <c r="H445" i="1"/>
  <c r="I445" i="1"/>
  <c r="J445" i="1"/>
  <c r="R445" i="1" s="1"/>
  <c r="K445" i="1"/>
  <c r="L445" i="1" s="1"/>
  <c r="A446" i="1"/>
  <c r="B446" i="1" s="1"/>
  <c r="C446" i="1"/>
  <c r="D446" i="1"/>
  <c r="E446" i="1" s="1"/>
  <c r="F446" i="1"/>
  <c r="G446" i="1" s="1"/>
  <c r="H446" i="1"/>
  <c r="I446" i="1"/>
  <c r="J446" i="1"/>
  <c r="M446" i="1" s="1"/>
  <c r="K446" i="1"/>
  <c r="L446" i="1" s="1"/>
  <c r="A447" i="1"/>
  <c r="B447" i="1" s="1"/>
  <c r="C447" i="1"/>
  <c r="D447" i="1"/>
  <c r="E447" i="1" s="1"/>
  <c r="F447" i="1"/>
  <c r="G447" i="1" s="1"/>
  <c r="H447" i="1"/>
  <c r="I447" i="1"/>
  <c r="J447" i="1"/>
  <c r="M447" i="1" s="1"/>
  <c r="K447" i="1"/>
  <c r="L447" i="1" s="1"/>
  <c r="A448" i="1"/>
  <c r="B448" i="1" s="1"/>
  <c r="C448" i="1"/>
  <c r="D448" i="1"/>
  <c r="E448" i="1" s="1"/>
  <c r="F448" i="1"/>
  <c r="G448" i="1" s="1"/>
  <c r="H448" i="1"/>
  <c r="I448" i="1"/>
  <c r="J448" i="1"/>
  <c r="K448" i="1"/>
  <c r="L448" i="1" s="1"/>
  <c r="A449" i="1"/>
  <c r="B449" i="1" s="1"/>
  <c r="C449" i="1"/>
  <c r="D449" i="1"/>
  <c r="E449" i="1" s="1"/>
  <c r="F449" i="1"/>
  <c r="G449" i="1" s="1"/>
  <c r="H449" i="1"/>
  <c r="I449" i="1"/>
  <c r="J449" i="1"/>
  <c r="R449" i="1" s="1"/>
  <c r="K449" i="1"/>
  <c r="L449" i="1" s="1"/>
  <c r="A450" i="1"/>
  <c r="B450" i="1" s="1"/>
  <c r="C450" i="1"/>
  <c r="D450" i="1"/>
  <c r="E450" i="1" s="1"/>
  <c r="F450" i="1"/>
  <c r="G450" i="1" s="1"/>
  <c r="H450" i="1"/>
  <c r="I450" i="1"/>
  <c r="J450" i="1"/>
  <c r="R450" i="1" s="1"/>
  <c r="K450" i="1"/>
  <c r="L450" i="1" s="1"/>
  <c r="A451" i="1"/>
  <c r="B451" i="1" s="1"/>
  <c r="C451" i="1"/>
  <c r="D451" i="1"/>
  <c r="E451" i="1" s="1"/>
  <c r="F451" i="1"/>
  <c r="G451" i="1" s="1"/>
  <c r="H451" i="1"/>
  <c r="I451" i="1"/>
  <c r="J451" i="1"/>
  <c r="M451" i="1" s="1"/>
  <c r="K451" i="1"/>
  <c r="L451" i="1" s="1"/>
  <c r="A452" i="1"/>
  <c r="B452" i="1" s="1"/>
  <c r="C452" i="1"/>
  <c r="D452" i="1"/>
  <c r="E452" i="1" s="1"/>
  <c r="F452" i="1"/>
  <c r="G452" i="1" s="1"/>
  <c r="H452" i="1"/>
  <c r="I452" i="1"/>
  <c r="J452" i="1"/>
  <c r="K452" i="1"/>
  <c r="L452" i="1" s="1"/>
  <c r="A453" i="1"/>
  <c r="B453" i="1" s="1"/>
  <c r="C453" i="1"/>
  <c r="D453" i="1"/>
  <c r="E453" i="1" s="1"/>
  <c r="F453" i="1"/>
  <c r="G453" i="1" s="1"/>
  <c r="H453" i="1"/>
  <c r="I453" i="1"/>
  <c r="J453" i="1"/>
  <c r="R453" i="1" s="1"/>
  <c r="K453" i="1"/>
  <c r="L453" i="1" s="1"/>
  <c r="A454" i="1"/>
  <c r="B454" i="1" s="1"/>
  <c r="C454" i="1"/>
  <c r="D454" i="1"/>
  <c r="E454" i="1" s="1"/>
  <c r="F454" i="1"/>
  <c r="G454" i="1" s="1"/>
  <c r="H454" i="1"/>
  <c r="I454" i="1"/>
  <c r="J454" i="1"/>
  <c r="R454" i="1" s="1"/>
  <c r="K454" i="1"/>
  <c r="L454" i="1" s="1"/>
  <c r="A455" i="1"/>
  <c r="B455" i="1" s="1"/>
  <c r="C455" i="1"/>
  <c r="D455" i="1"/>
  <c r="E455" i="1" s="1"/>
  <c r="F455" i="1"/>
  <c r="G455" i="1" s="1"/>
  <c r="H455" i="1"/>
  <c r="I455" i="1"/>
  <c r="J455" i="1"/>
  <c r="R455" i="1" s="1"/>
  <c r="K455" i="1"/>
  <c r="L455" i="1" s="1"/>
  <c r="A456" i="1"/>
  <c r="B456" i="1" s="1"/>
  <c r="C456" i="1"/>
  <c r="D456" i="1"/>
  <c r="E456" i="1" s="1"/>
  <c r="F456" i="1"/>
  <c r="G456" i="1" s="1"/>
  <c r="H456" i="1"/>
  <c r="I456" i="1"/>
  <c r="J456" i="1"/>
  <c r="K456" i="1"/>
  <c r="L456" i="1" s="1"/>
  <c r="A457" i="1"/>
  <c r="B457" i="1" s="1"/>
  <c r="C457" i="1"/>
  <c r="D457" i="1"/>
  <c r="E457" i="1" s="1"/>
  <c r="F457" i="1"/>
  <c r="G457" i="1" s="1"/>
  <c r="H457" i="1"/>
  <c r="I457" i="1"/>
  <c r="J457" i="1"/>
  <c r="R457" i="1" s="1"/>
  <c r="K457" i="1"/>
  <c r="L457" i="1" s="1"/>
  <c r="A458" i="1"/>
  <c r="B458" i="1" s="1"/>
  <c r="C458" i="1"/>
  <c r="D458" i="1"/>
  <c r="E458" i="1" s="1"/>
  <c r="F458" i="1"/>
  <c r="G458" i="1" s="1"/>
  <c r="H458" i="1"/>
  <c r="I458" i="1"/>
  <c r="J458" i="1"/>
  <c r="M458" i="1" s="1"/>
  <c r="N458" i="1" s="1"/>
  <c r="V458" i="1" s="1"/>
  <c r="K458" i="1"/>
  <c r="L458" i="1" s="1"/>
  <c r="A459" i="1"/>
  <c r="B459" i="1" s="1"/>
  <c r="C459" i="1"/>
  <c r="D459" i="1"/>
  <c r="E459" i="1" s="1"/>
  <c r="F459" i="1"/>
  <c r="G459" i="1" s="1"/>
  <c r="H459" i="1"/>
  <c r="I459" i="1"/>
  <c r="J459" i="1"/>
  <c r="R459" i="1" s="1"/>
  <c r="K459" i="1"/>
  <c r="L459" i="1" s="1"/>
  <c r="A460" i="1"/>
  <c r="B460" i="1" s="1"/>
  <c r="C460" i="1"/>
  <c r="D460" i="1"/>
  <c r="E460" i="1" s="1"/>
  <c r="F460" i="1"/>
  <c r="G460" i="1" s="1"/>
  <c r="H460" i="1"/>
  <c r="I460" i="1"/>
  <c r="J460" i="1"/>
  <c r="M460" i="1" s="1"/>
  <c r="K460" i="1"/>
  <c r="L460" i="1" s="1"/>
  <c r="A461" i="1"/>
  <c r="B461" i="1" s="1"/>
  <c r="C461" i="1"/>
  <c r="D461" i="1"/>
  <c r="E461" i="1" s="1"/>
  <c r="F461" i="1"/>
  <c r="G461" i="1" s="1"/>
  <c r="H461" i="1"/>
  <c r="I461" i="1"/>
  <c r="J461" i="1"/>
  <c r="R461" i="1" s="1"/>
  <c r="K461" i="1"/>
  <c r="L461" i="1" s="1"/>
  <c r="A462" i="1"/>
  <c r="B462" i="1" s="1"/>
  <c r="C462" i="1"/>
  <c r="D462" i="1"/>
  <c r="E462" i="1" s="1"/>
  <c r="F462" i="1"/>
  <c r="G462" i="1" s="1"/>
  <c r="H462" i="1"/>
  <c r="I462" i="1"/>
  <c r="J462" i="1"/>
  <c r="M462" i="1" s="1"/>
  <c r="N462" i="1" s="1"/>
  <c r="V462" i="1" s="1"/>
  <c r="K462" i="1"/>
  <c r="L462" i="1" s="1"/>
  <c r="A463" i="1"/>
  <c r="B463" i="1" s="1"/>
  <c r="C463" i="1"/>
  <c r="D463" i="1"/>
  <c r="E463" i="1" s="1"/>
  <c r="F463" i="1"/>
  <c r="G463" i="1" s="1"/>
  <c r="H463" i="1"/>
  <c r="I463" i="1"/>
  <c r="J463" i="1"/>
  <c r="R463" i="1" s="1"/>
  <c r="K463" i="1"/>
  <c r="L463" i="1" s="1"/>
  <c r="A464" i="1"/>
  <c r="B464" i="1" s="1"/>
  <c r="C464" i="1"/>
  <c r="D464" i="1"/>
  <c r="E464" i="1" s="1"/>
  <c r="F464" i="1"/>
  <c r="G464" i="1" s="1"/>
  <c r="H464" i="1"/>
  <c r="I464" i="1"/>
  <c r="J464" i="1"/>
  <c r="M464" i="1" s="1"/>
  <c r="K464" i="1"/>
  <c r="L464" i="1" s="1"/>
  <c r="A465" i="1"/>
  <c r="B465" i="1" s="1"/>
  <c r="C465" i="1"/>
  <c r="D465" i="1"/>
  <c r="E465" i="1" s="1"/>
  <c r="F465" i="1"/>
  <c r="G465" i="1" s="1"/>
  <c r="H465" i="1"/>
  <c r="I465" i="1"/>
  <c r="J465" i="1"/>
  <c r="R465" i="1" s="1"/>
  <c r="K465" i="1"/>
  <c r="L465" i="1" s="1"/>
  <c r="A466" i="1"/>
  <c r="B466" i="1" s="1"/>
  <c r="C466" i="1"/>
  <c r="D466" i="1"/>
  <c r="E466" i="1" s="1"/>
  <c r="F466" i="1"/>
  <c r="G466" i="1" s="1"/>
  <c r="H466" i="1"/>
  <c r="I466" i="1"/>
  <c r="J466" i="1"/>
  <c r="M466" i="1" s="1"/>
  <c r="N466" i="1" s="1"/>
  <c r="V466" i="1" s="1"/>
  <c r="K466" i="1"/>
  <c r="L466" i="1" s="1"/>
  <c r="A467" i="1"/>
  <c r="B467" i="1" s="1"/>
  <c r="C467" i="1"/>
  <c r="D467" i="1"/>
  <c r="E467" i="1" s="1"/>
  <c r="F467" i="1"/>
  <c r="G467" i="1" s="1"/>
  <c r="H467" i="1"/>
  <c r="I467" i="1"/>
  <c r="J467" i="1"/>
  <c r="R467" i="1" s="1"/>
  <c r="K467" i="1"/>
  <c r="L467" i="1" s="1"/>
  <c r="A468" i="1"/>
  <c r="B468" i="1" s="1"/>
  <c r="C468" i="1"/>
  <c r="D468" i="1"/>
  <c r="E468" i="1" s="1"/>
  <c r="F468" i="1"/>
  <c r="G468" i="1" s="1"/>
  <c r="H468" i="1"/>
  <c r="I468" i="1"/>
  <c r="J468" i="1"/>
  <c r="M468" i="1" s="1"/>
  <c r="K468" i="1"/>
  <c r="L468" i="1" s="1"/>
  <c r="A469" i="1"/>
  <c r="B469" i="1" s="1"/>
  <c r="C469" i="1"/>
  <c r="D469" i="1"/>
  <c r="E469" i="1" s="1"/>
  <c r="F469" i="1"/>
  <c r="G469" i="1" s="1"/>
  <c r="H469" i="1"/>
  <c r="I469" i="1"/>
  <c r="J469" i="1"/>
  <c r="R469" i="1" s="1"/>
  <c r="K469" i="1"/>
  <c r="L469" i="1" s="1"/>
  <c r="A470" i="1"/>
  <c r="B470" i="1" s="1"/>
  <c r="C470" i="1"/>
  <c r="D470" i="1"/>
  <c r="E470" i="1" s="1"/>
  <c r="F470" i="1"/>
  <c r="G470" i="1" s="1"/>
  <c r="H470" i="1"/>
  <c r="I470" i="1"/>
  <c r="J470" i="1"/>
  <c r="K470" i="1"/>
  <c r="L470" i="1" s="1"/>
  <c r="A471" i="1"/>
  <c r="B471" i="1" s="1"/>
  <c r="C471" i="1"/>
  <c r="D471" i="1"/>
  <c r="E471" i="1" s="1"/>
  <c r="F471" i="1"/>
  <c r="G471" i="1" s="1"/>
  <c r="H471" i="1"/>
  <c r="I471" i="1"/>
  <c r="J471" i="1"/>
  <c r="R471" i="1" s="1"/>
  <c r="K471" i="1"/>
  <c r="L471" i="1" s="1"/>
  <c r="A472" i="1"/>
  <c r="B472" i="1" s="1"/>
  <c r="C472" i="1"/>
  <c r="D472" i="1"/>
  <c r="E472" i="1" s="1"/>
  <c r="F472" i="1"/>
  <c r="G472" i="1" s="1"/>
  <c r="H472" i="1"/>
  <c r="I472" i="1"/>
  <c r="J472" i="1"/>
  <c r="M472" i="1" s="1"/>
  <c r="K472" i="1"/>
  <c r="L472" i="1" s="1"/>
  <c r="A473" i="1"/>
  <c r="B473" i="1" s="1"/>
  <c r="C473" i="1"/>
  <c r="D473" i="1"/>
  <c r="E473" i="1" s="1"/>
  <c r="F473" i="1"/>
  <c r="G473" i="1" s="1"/>
  <c r="H473" i="1"/>
  <c r="I473" i="1"/>
  <c r="J473" i="1"/>
  <c r="R473" i="1" s="1"/>
  <c r="K473" i="1"/>
  <c r="L473" i="1" s="1"/>
  <c r="A474" i="1"/>
  <c r="B474" i="1" s="1"/>
  <c r="C474" i="1"/>
  <c r="D474" i="1"/>
  <c r="E474" i="1" s="1"/>
  <c r="F474" i="1"/>
  <c r="G474" i="1" s="1"/>
  <c r="H474" i="1"/>
  <c r="I474" i="1"/>
  <c r="J474" i="1"/>
  <c r="K474" i="1"/>
  <c r="L474" i="1" s="1"/>
  <c r="A475" i="1"/>
  <c r="B475" i="1" s="1"/>
  <c r="C475" i="1"/>
  <c r="D475" i="1"/>
  <c r="E475" i="1" s="1"/>
  <c r="F475" i="1"/>
  <c r="G475" i="1" s="1"/>
  <c r="H475" i="1"/>
  <c r="I475" i="1"/>
  <c r="J475" i="1"/>
  <c r="R475" i="1" s="1"/>
  <c r="K475" i="1"/>
  <c r="L475" i="1" s="1"/>
  <c r="A476" i="1"/>
  <c r="B476" i="1" s="1"/>
  <c r="C476" i="1"/>
  <c r="D476" i="1"/>
  <c r="E476" i="1" s="1"/>
  <c r="F476" i="1"/>
  <c r="G476" i="1" s="1"/>
  <c r="H476" i="1"/>
  <c r="I476" i="1"/>
  <c r="J476" i="1"/>
  <c r="K476" i="1"/>
  <c r="L476" i="1" s="1"/>
  <c r="A477" i="1"/>
  <c r="B477" i="1" s="1"/>
  <c r="C477" i="1"/>
  <c r="D477" i="1"/>
  <c r="E477" i="1" s="1"/>
  <c r="F477" i="1"/>
  <c r="G477" i="1" s="1"/>
  <c r="H477" i="1"/>
  <c r="I477" i="1"/>
  <c r="J477" i="1"/>
  <c r="R477" i="1" s="1"/>
  <c r="K477" i="1"/>
  <c r="L477" i="1" s="1"/>
  <c r="A478" i="1"/>
  <c r="B478" i="1" s="1"/>
  <c r="C478" i="1"/>
  <c r="D478" i="1"/>
  <c r="E478" i="1" s="1"/>
  <c r="F478" i="1"/>
  <c r="G478" i="1" s="1"/>
  <c r="H478" i="1"/>
  <c r="I478" i="1"/>
  <c r="J478" i="1"/>
  <c r="M478" i="1" s="1"/>
  <c r="N478" i="1" s="1"/>
  <c r="V478" i="1" s="1"/>
  <c r="K478" i="1"/>
  <c r="L478" i="1" s="1"/>
  <c r="A479" i="1"/>
  <c r="B479" i="1" s="1"/>
  <c r="C479" i="1"/>
  <c r="D479" i="1"/>
  <c r="E479" i="1" s="1"/>
  <c r="F479" i="1"/>
  <c r="G479" i="1" s="1"/>
  <c r="H479" i="1"/>
  <c r="I479" i="1"/>
  <c r="J479" i="1"/>
  <c r="R479" i="1" s="1"/>
  <c r="K479" i="1"/>
  <c r="L479" i="1" s="1"/>
  <c r="A480" i="1"/>
  <c r="B480" i="1" s="1"/>
  <c r="C480" i="1"/>
  <c r="D480" i="1"/>
  <c r="E480" i="1" s="1"/>
  <c r="F480" i="1"/>
  <c r="G480" i="1" s="1"/>
  <c r="H480" i="1"/>
  <c r="I480" i="1"/>
  <c r="J480" i="1"/>
  <c r="M480" i="1" s="1"/>
  <c r="K480" i="1"/>
  <c r="L480" i="1" s="1"/>
  <c r="A481" i="1"/>
  <c r="B481" i="1" s="1"/>
  <c r="C481" i="1"/>
  <c r="D481" i="1"/>
  <c r="E481" i="1" s="1"/>
  <c r="F481" i="1"/>
  <c r="G481" i="1" s="1"/>
  <c r="H481" i="1"/>
  <c r="I481" i="1"/>
  <c r="J481" i="1"/>
  <c r="R481" i="1" s="1"/>
  <c r="K481" i="1"/>
  <c r="L481" i="1" s="1"/>
  <c r="A482" i="1"/>
  <c r="B482" i="1" s="1"/>
  <c r="C482" i="1"/>
  <c r="D482" i="1"/>
  <c r="E482" i="1" s="1"/>
  <c r="F482" i="1"/>
  <c r="G482" i="1" s="1"/>
  <c r="H482" i="1"/>
  <c r="I482" i="1"/>
  <c r="J482" i="1"/>
  <c r="K482" i="1"/>
  <c r="L482" i="1" s="1"/>
  <c r="A483" i="1"/>
  <c r="B483" i="1" s="1"/>
  <c r="C483" i="1"/>
  <c r="D483" i="1"/>
  <c r="E483" i="1" s="1"/>
  <c r="F483" i="1"/>
  <c r="G483" i="1" s="1"/>
  <c r="H483" i="1"/>
  <c r="I483" i="1"/>
  <c r="J483" i="1"/>
  <c r="R483" i="1" s="1"/>
  <c r="K483" i="1"/>
  <c r="L483" i="1" s="1"/>
  <c r="A484" i="1"/>
  <c r="B484" i="1" s="1"/>
  <c r="C484" i="1"/>
  <c r="D484" i="1"/>
  <c r="E484" i="1" s="1"/>
  <c r="F484" i="1"/>
  <c r="G484" i="1" s="1"/>
  <c r="H484" i="1"/>
  <c r="I484" i="1"/>
  <c r="J484" i="1"/>
  <c r="M484" i="1" s="1"/>
  <c r="K484" i="1"/>
  <c r="L484" i="1" s="1"/>
  <c r="A485" i="1"/>
  <c r="B485" i="1" s="1"/>
  <c r="C485" i="1"/>
  <c r="D485" i="1"/>
  <c r="E485" i="1" s="1"/>
  <c r="F485" i="1"/>
  <c r="G485" i="1" s="1"/>
  <c r="H485" i="1"/>
  <c r="I485" i="1"/>
  <c r="J485" i="1"/>
  <c r="R485" i="1" s="1"/>
  <c r="K485" i="1"/>
  <c r="L485" i="1" s="1"/>
  <c r="A486" i="1"/>
  <c r="B486" i="1" s="1"/>
  <c r="C486" i="1"/>
  <c r="D486" i="1"/>
  <c r="E486" i="1" s="1"/>
  <c r="F486" i="1"/>
  <c r="G486" i="1" s="1"/>
  <c r="H486" i="1"/>
  <c r="I486" i="1"/>
  <c r="J486" i="1"/>
  <c r="M486" i="1" s="1"/>
  <c r="N486" i="1" s="1"/>
  <c r="V486" i="1" s="1"/>
  <c r="K486" i="1"/>
  <c r="L486" i="1" s="1"/>
  <c r="A487" i="1"/>
  <c r="B487" i="1" s="1"/>
  <c r="C487" i="1"/>
  <c r="D487" i="1"/>
  <c r="E487" i="1" s="1"/>
  <c r="F487" i="1"/>
  <c r="G487" i="1" s="1"/>
  <c r="H487" i="1"/>
  <c r="I487" i="1"/>
  <c r="J487" i="1"/>
  <c r="R487" i="1" s="1"/>
  <c r="K487" i="1"/>
  <c r="L487" i="1" s="1"/>
  <c r="A488" i="1"/>
  <c r="B488" i="1" s="1"/>
  <c r="C488" i="1"/>
  <c r="D488" i="1"/>
  <c r="E488" i="1" s="1"/>
  <c r="F488" i="1"/>
  <c r="G488" i="1" s="1"/>
  <c r="H488" i="1"/>
  <c r="I488" i="1"/>
  <c r="J488" i="1"/>
  <c r="M488" i="1" s="1"/>
  <c r="K488" i="1"/>
  <c r="L488" i="1" s="1"/>
  <c r="A489" i="1"/>
  <c r="B489" i="1" s="1"/>
  <c r="C489" i="1"/>
  <c r="D489" i="1"/>
  <c r="E489" i="1" s="1"/>
  <c r="F489" i="1"/>
  <c r="G489" i="1" s="1"/>
  <c r="H489" i="1"/>
  <c r="I489" i="1"/>
  <c r="J489" i="1"/>
  <c r="Q489" i="1" s="1"/>
  <c r="K489" i="1"/>
  <c r="L489" i="1" s="1"/>
  <c r="A490" i="1"/>
  <c r="B490" i="1" s="1"/>
  <c r="C490" i="1"/>
  <c r="D490" i="1"/>
  <c r="E490" i="1" s="1"/>
  <c r="F490" i="1"/>
  <c r="G490" i="1" s="1"/>
  <c r="H490" i="1"/>
  <c r="I490" i="1"/>
  <c r="J490" i="1"/>
  <c r="R490" i="1" s="1"/>
  <c r="K490" i="1"/>
  <c r="L490" i="1" s="1"/>
  <c r="A491" i="1"/>
  <c r="B491" i="1" s="1"/>
  <c r="C491" i="1"/>
  <c r="D491" i="1"/>
  <c r="E491" i="1" s="1"/>
  <c r="F491" i="1"/>
  <c r="G491" i="1" s="1"/>
  <c r="H491" i="1"/>
  <c r="I491" i="1"/>
  <c r="J491" i="1"/>
  <c r="K491" i="1"/>
  <c r="L491" i="1" s="1"/>
  <c r="A492" i="1"/>
  <c r="B492" i="1" s="1"/>
  <c r="C492" i="1"/>
  <c r="D492" i="1"/>
  <c r="E492" i="1" s="1"/>
  <c r="F492" i="1"/>
  <c r="G492" i="1" s="1"/>
  <c r="H492" i="1"/>
  <c r="I492" i="1"/>
  <c r="J492" i="1"/>
  <c r="M492" i="1" s="1"/>
  <c r="K492" i="1"/>
  <c r="L492" i="1" s="1"/>
  <c r="A493" i="1"/>
  <c r="B493" i="1" s="1"/>
  <c r="C493" i="1"/>
  <c r="D493" i="1"/>
  <c r="E493" i="1" s="1"/>
  <c r="F493" i="1"/>
  <c r="G493" i="1" s="1"/>
  <c r="H493" i="1"/>
  <c r="I493" i="1"/>
  <c r="J493" i="1"/>
  <c r="Q493" i="1" s="1"/>
  <c r="K493" i="1"/>
  <c r="L493" i="1" s="1"/>
  <c r="A494" i="1"/>
  <c r="B494" i="1" s="1"/>
  <c r="C494" i="1"/>
  <c r="D494" i="1"/>
  <c r="E494" i="1" s="1"/>
  <c r="F494" i="1"/>
  <c r="G494" i="1" s="1"/>
  <c r="H494" i="1"/>
  <c r="I494" i="1"/>
  <c r="J494" i="1"/>
  <c r="R494" i="1" s="1"/>
  <c r="K494" i="1"/>
  <c r="L494" i="1" s="1"/>
  <c r="A495" i="1"/>
  <c r="B495" i="1" s="1"/>
  <c r="C495" i="1"/>
  <c r="D495" i="1"/>
  <c r="E495" i="1" s="1"/>
  <c r="F495" i="1"/>
  <c r="G495" i="1" s="1"/>
  <c r="H495" i="1"/>
  <c r="I495" i="1"/>
  <c r="J495" i="1"/>
  <c r="K495" i="1"/>
  <c r="L495" i="1" s="1"/>
  <c r="A496" i="1"/>
  <c r="B496" i="1" s="1"/>
  <c r="C496" i="1"/>
  <c r="D496" i="1"/>
  <c r="E496" i="1" s="1"/>
  <c r="F496" i="1"/>
  <c r="G496" i="1" s="1"/>
  <c r="H496" i="1"/>
  <c r="I496" i="1"/>
  <c r="J496" i="1"/>
  <c r="K496" i="1"/>
  <c r="L496" i="1" s="1"/>
  <c r="A497" i="1"/>
  <c r="B497" i="1" s="1"/>
  <c r="C497" i="1"/>
  <c r="D497" i="1"/>
  <c r="E497" i="1" s="1"/>
  <c r="F497" i="1"/>
  <c r="G497" i="1" s="1"/>
  <c r="H497" i="1"/>
  <c r="I497" i="1"/>
  <c r="J497" i="1"/>
  <c r="Q497" i="1" s="1"/>
  <c r="K497" i="1"/>
  <c r="L497" i="1" s="1"/>
  <c r="A498" i="1"/>
  <c r="B498" i="1" s="1"/>
  <c r="C498" i="1"/>
  <c r="D498" i="1"/>
  <c r="E498" i="1" s="1"/>
  <c r="F498" i="1"/>
  <c r="G498" i="1" s="1"/>
  <c r="H498" i="1"/>
  <c r="I498" i="1"/>
  <c r="J498" i="1"/>
  <c r="M498" i="1" s="1"/>
  <c r="K498" i="1"/>
  <c r="L498" i="1" s="1"/>
  <c r="A499" i="1"/>
  <c r="B499" i="1" s="1"/>
  <c r="C499" i="1"/>
  <c r="D499" i="1"/>
  <c r="E499" i="1" s="1"/>
  <c r="F499" i="1"/>
  <c r="G499" i="1" s="1"/>
  <c r="H499" i="1"/>
  <c r="I499" i="1"/>
  <c r="J499" i="1"/>
  <c r="K499" i="1"/>
  <c r="L499" i="1" s="1"/>
  <c r="A500" i="1"/>
  <c r="B500" i="1" s="1"/>
  <c r="C500" i="1"/>
  <c r="D500" i="1"/>
  <c r="E500" i="1" s="1"/>
  <c r="F500" i="1"/>
  <c r="G500" i="1" s="1"/>
  <c r="H500" i="1"/>
  <c r="I500" i="1"/>
  <c r="J500" i="1"/>
  <c r="Q500" i="1" s="1"/>
  <c r="K500" i="1"/>
  <c r="L500" i="1" s="1"/>
  <c r="A501" i="1"/>
  <c r="B501" i="1" s="1"/>
  <c r="C501" i="1"/>
  <c r="D501" i="1"/>
  <c r="E501" i="1" s="1"/>
  <c r="F501" i="1"/>
  <c r="G501" i="1" s="1"/>
  <c r="H501" i="1"/>
  <c r="I501" i="1"/>
  <c r="J501" i="1"/>
  <c r="Q501" i="1" s="1"/>
  <c r="K501" i="1"/>
  <c r="L501" i="1" s="1"/>
  <c r="A502" i="1"/>
  <c r="B502" i="1" s="1"/>
  <c r="C502" i="1"/>
  <c r="D502" i="1"/>
  <c r="E502" i="1" s="1"/>
  <c r="F502" i="1"/>
  <c r="G502" i="1" s="1"/>
  <c r="H502" i="1"/>
  <c r="I502" i="1"/>
  <c r="J502" i="1"/>
  <c r="Q502" i="1" s="1"/>
  <c r="K502" i="1"/>
  <c r="L502" i="1" s="1"/>
  <c r="A503" i="1"/>
  <c r="B503" i="1" s="1"/>
  <c r="C503" i="1"/>
  <c r="D503" i="1"/>
  <c r="E503" i="1" s="1"/>
  <c r="F503" i="1"/>
  <c r="G503" i="1" s="1"/>
  <c r="H503" i="1"/>
  <c r="I503" i="1"/>
  <c r="J503" i="1"/>
  <c r="K503" i="1"/>
  <c r="L503" i="1" s="1"/>
  <c r="A504" i="1"/>
  <c r="B504" i="1" s="1"/>
  <c r="C504" i="1"/>
  <c r="D504" i="1"/>
  <c r="E504" i="1" s="1"/>
  <c r="F504" i="1"/>
  <c r="G504" i="1" s="1"/>
  <c r="H504" i="1"/>
  <c r="I504" i="1"/>
  <c r="J504" i="1"/>
  <c r="M504" i="1" s="1"/>
  <c r="K504" i="1"/>
  <c r="L504" i="1" s="1"/>
  <c r="A505" i="1"/>
  <c r="B505" i="1" s="1"/>
  <c r="C505" i="1"/>
  <c r="D505" i="1"/>
  <c r="E505" i="1" s="1"/>
  <c r="F505" i="1"/>
  <c r="G505" i="1" s="1"/>
  <c r="H505" i="1"/>
  <c r="I505" i="1"/>
  <c r="J505" i="1"/>
  <c r="K505" i="1"/>
  <c r="L505" i="1" s="1"/>
  <c r="A506" i="1"/>
  <c r="B506" i="1" s="1"/>
  <c r="C506" i="1"/>
  <c r="D506" i="1"/>
  <c r="E506" i="1" s="1"/>
  <c r="F506" i="1"/>
  <c r="G506" i="1" s="1"/>
  <c r="H506" i="1"/>
  <c r="I506" i="1"/>
  <c r="J506" i="1"/>
  <c r="R506" i="1" s="1"/>
  <c r="K506" i="1"/>
  <c r="L506" i="1" s="1"/>
  <c r="A507" i="1"/>
  <c r="B507" i="1" s="1"/>
  <c r="C507" i="1"/>
  <c r="D507" i="1"/>
  <c r="E507" i="1" s="1"/>
  <c r="F507" i="1"/>
  <c r="G507" i="1" s="1"/>
  <c r="H507" i="1"/>
  <c r="I507" i="1"/>
  <c r="J507" i="1"/>
  <c r="K507" i="1"/>
  <c r="L507" i="1" s="1"/>
  <c r="A508" i="1"/>
  <c r="B508" i="1" s="1"/>
  <c r="C508" i="1"/>
  <c r="D508" i="1"/>
  <c r="E508" i="1" s="1"/>
  <c r="F508" i="1"/>
  <c r="G508" i="1" s="1"/>
  <c r="H508" i="1"/>
  <c r="I508" i="1"/>
  <c r="J508" i="1"/>
  <c r="Q508" i="1" s="1"/>
  <c r="K508" i="1"/>
  <c r="L508" i="1" s="1"/>
  <c r="A509" i="1"/>
  <c r="B509" i="1" s="1"/>
  <c r="C509" i="1"/>
  <c r="D509" i="1"/>
  <c r="E509" i="1" s="1"/>
  <c r="F509" i="1"/>
  <c r="G509" i="1" s="1"/>
  <c r="H509" i="1"/>
  <c r="I509" i="1"/>
  <c r="J509" i="1"/>
  <c r="M509" i="1" s="1"/>
  <c r="N509" i="1" s="1"/>
  <c r="V509" i="1" s="1"/>
  <c r="K509" i="1"/>
  <c r="L509" i="1" s="1"/>
  <c r="A510" i="1"/>
  <c r="B510" i="1" s="1"/>
  <c r="C510" i="1"/>
  <c r="D510" i="1"/>
  <c r="E510" i="1" s="1"/>
  <c r="F510" i="1"/>
  <c r="G510" i="1" s="1"/>
  <c r="H510" i="1"/>
  <c r="I510" i="1"/>
  <c r="J510" i="1"/>
  <c r="K510" i="1"/>
  <c r="L510" i="1" s="1"/>
  <c r="A511" i="1"/>
  <c r="B511" i="1" s="1"/>
  <c r="C511" i="1"/>
  <c r="D511" i="1"/>
  <c r="E511" i="1" s="1"/>
  <c r="F511" i="1"/>
  <c r="G511" i="1" s="1"/>
  <c r="H511" i="1"/>
  <c r="I511" i="1"/>
  <c r="J511" i="1"/>
  <c r="R511" i="1" s="1"/>
  <c r="K511" i="1"/>
  <c r="L511" i="1" s="1"/>
  <c r="A512" i="1"/>
  <c r="B512" i="1" s="1"/>
  <c r="C512" i="1"/>
  <c r="D512" i="1"/>
  <c r="E512" i="1" s="1"/>
  <c r="F512" i="1"/>
  <c r="G512" i="1" s="1"/>
  <c r="H512" i="1"/>
  <c r="I512" i="1"/>
  <c r="J512" i="1"/>
  <c r="Q512" i="1" s="1"/>
  <c r="K512" i="1"/>
  <c r="L512" i="1" s="1"/>
  <c r="A513" i="1"/>
  <c r="B513" i="1" s="1"/>
  <c r="C513" i="1"/>
  <c r="D513" i="1"/>
  <c r="E513" i="1" s="1"/>
  <c r="F513" i="1"/>
  <c r="G513" i="1" s="1"/>
  <c r="H513" i="1"/>
  <c r="I513" i="1"/>
  <c r="J513" i="1"/>
  <c r="M513" i="1" s="1"/>
  <c r="N513" i="1" s="1"/>
  <c r="V513" i="1" s="1"/>
  <c r="K513" i="1"/>
  <c r="L513" i="1" s="1"/>
  <c r="A514" i="1"/>
  <c r="B514" i="1" s="1"/>
  <c r="C514" i="1"/>
  <c r="D514" i="1"/>
  <c r="E514" i="1" s="1"/>
  <c r="F514" i="1"/>
  <c r="G514" i="1" s="1"/>
  <c r="H514" i="1"/>
  <c r="I514" i="1"/>
  <c r="J514" i="1"/>
  <c r="R514" i="1" s="1"/>
  <c r="K514" i="1"/>
  <c r="L514" i="1" s="1"/>
  <c r="A515" i="1"/>
  <c r="B515" i="1" s="1"/>
  <c r="C515" i="1"/>
  <c r="D515" i="1"/>
  <c r="E515" i="1" s="1"/>
  <c r="F515" i="1"/>
  <c r="G515" i="1" s="1"/>
  <c r="H515" i="1"/>
  <c r="I515" i="1"/>
  <c r="J515" i="1"/>
  <c r="K515" i="1"/>
  <c r="L515" i="1" s="1"/>
  <c r="A516" i="1"/>
  <c r="B516" i="1" s="1"/>
  <c r="C516" i="1"/>
  <c r="D516" i="1"/>
  <c r="E516" i="1" s="1"/>
  <c r="F516" i="1"/>
  <c r="G516" i="1" s="1"/>
  <c r="H516" i="1"/>
  <c r="I516" i="1"/>
  <c r="J516" i="1"/>
  <c r="R516" i="1" s="1"/>
  <c r="K516" i="1"/>
  <c r="L516" i="1" s="1"/>
  <c r="A517" i="1"/>
  <c r="B517" i="1" s="1"/>
  <c r="C517" i="1"/>
  <c r="D517" i="1"/>
  <c r="E517" i="1" s="1"/>
  <c r="F517" i="1"/>
  <c r="G517" i="1" s="1"/>
  <c r="H517" i="1"/>
  <c r="I517" i="1"/>
  <c r="J517" i="1"/>
  <c r="K517" i="1"/>
  <c r="L517" i="1" s="1"/>
  <c r="A518" i="1"/>
  <c r="B518" i="1" s="1"/>
  <c r="C518" i="1"/>
  <c r="D518" i="1"/>
  <c r="E518" i="1" s="1"/>
  <c r="F518" i="1"/>
  <c r="G518" i="1" s="1"/>
  <c r="H518" i="1"/>
  <c r="I518" i="1"/>
  <c r="J518" i="1"/>
  <c r="K518" i="1"/>
  <c r="L518" i="1" s="1"/>
  <c r="A519" i="1"/>
  <c r="B519" i="1" s="1"/>
  <c r="C519" i="1"/>
  <c r="D519" i="1"/>
  <c r="E519" i="1" s="1"/>
  <c r="F519" i="1"/>
  <c r="G519" i="1" s="1"/>
  <c r="H519" i="1"/>
  <c r="I519" i="1"/>
  <c r="J519" i="1"/>
  <c r="Q519" i="1" s="1"/>
  <c r="K519" i="1"/>
  <c r="L519" i="1" s="1"/>
  <c r="A520" i="1"/>
  <c r="B520" i="1" s="1"/>
  <c r="C520" i="1"/>
  <c r="D520" i="1"/>
  <c r="E520" i="1" s="1"/>
  <c r="F520" i="1"/>
  <c r="G520" i="1" s="1"/>
  <c r="H520" i="1"/>
  <c r="I520" i="1"/>
  <c r="J520" i="1"/>
  <c r="Q520" i="1" s="1"/>
  <c r="K520" i="1"/>
  <c r="L520" i="1" s="1"/>
  <c r="A521" i="1"/>
  <c r="B521" i="1" s="1"/>
  <c r="C521" i="1"/>
  <c r="D521" i="1"/>
  <c r="E521" i="1" s="1"/>
  <c r="F521" i="1"/>
  <c r="G521" i="1" s="1"/>
  <c r="H521" i="1"/>
  <c r="I521" i="1"/>
  <c r="J521" i="1"/>
  <c r="M521" i="1" s="1"/>
  <c r="N521" i="1" s="1"/>
  <c r="V521" i="1" s="1"/>
  <c r="K521" i="1"/>
  <c r="L521" i="1" s="1"/>
  <c r="A522" i="1"/>
  <c r="B522" i="1" s="1"/>
  <c r="C522" i="1"/>
  <c r="D522" i="1"/>
  <c r="E522" i="1" s="1"/>
  <c r="F522" i="1"/>
  <c r="G522" i="1" s="1"/>
  <c r="H522" i="1"/>
  <c r="I522" i="1"/>
  <c r="J522" i="1"/>
  <c r="R522" i="1" s="1"/>
  <c r="K522" i="1"/>
  <c r="L522" i="1" s="1"/>
  <c r="A523" i="1"/>
  <c r="B523" i="1" s="1"/>
  <c r="C523" i="1"/>
  <c r="D523" i="1"/>
  <c r="E523" i="1" s="1"/>
  <c r="F523" i="1"/>
  <c r="G523" i="1" s="1"/>
  <c r="H523" i="1"/>
  <c r="I523" i="1"/>
  <c r="J523" i="1"/>
  <c r="R523" i="1" s="1"/>
  <c r="K523" i="1"/>
  <c r="L523" i="1" s="1"/>
  <c r="A524" i="1"/>
  <c r="B524" i="1" s="1"/>
  <c r="C524" i="1"/>
  <c r="D524" i="1"/>
  <c r="E524" i="1" s="1"/>
  <c r="F524" i="1"/>
  <c r="G524" i="1" s="1"/>
  <c r="H524" i="1"/>
  <c r="I524" i="1"/>
  <c r="J524" i="1"/>
  <c r="R524" i="1" s="1"/>
  <c r="K524" i="1"/>
  <c r="L524" i="1" s="1"/>
  <c r="A525" i="1"/>
  <c r="B525" i="1" s="1"/>
  <c r="C525" i="1"/>
  <c r="D525" i="1"/>
  <c r="E525" i="1" s="1"/>
  <c r="F525" i="1"/>
  <c r="G525" i="1" s="1"/>
  <c r="H525" i="1"/>
  <c r="I525" i="1"/>
  <c r="J525" i="1"/>
  <c r="M525" i="1" s="1"/>
  <c r="N525" i="1" s="1"/>
  <c r="V525" i="1" s="1"/>
  <c r="K525" i="1"/>
  <c r="L525" i="1" s="1"/>
  <c r="A526" i="1"/>
  <c r="B526" i="1" s="1"/>
  <c r="C526" i="1"/>
  <c r="D526" i="1"/>
  <c r="E526" i="1" s="1"/>
  <c r="F526" i="1"/>
  <c r="G526" i="1" s="1"/>
  <c r="H526" i="1"/>
  <c r="I526" i="1"/>
  <c r="J526" i="1"/>
  <c r="K526" i="1"/>
  <c r="L526" i="1" s="1"/>
  <c r="A527" i="1"/>
  <c r="B527" i="1" s="1"/>
  <c r="C527" i="1"/>
  <c r="D527" i="1"/>
  <c r="E527" i="1" s="1"/>
  <c r="F527" i="1"/>
  <c r="G527" i="1" s="1"/>
  <c r="H527" i="1"/>
  <c r="I527" i="1"/>
  <c r="J527" i="1"/>
  <c r="M527" i="1" s="1"/>
  <c r="K527" i="1"/>
  <c r="L527" i="1" s="1"/>
  <c r="A528" i="1"/>
  <c r="B528" i="1" s="1"/>
  <c r="C528" i="1"/>
  <c r="D528" i="1"/>
  <c r="E528" i="1" s="1"/>
  <c r="F528" i="1"/>
  <c r="G528" i="1" s="1"/>
  <c r="H528" i="1"/>
  <c r="I528" i="1"/>
  <c r="J528" i="1"/>
  <c r="M528" i="1" s="1"/>
  <c r="K528" i="1"/>
  <c r="L528" i="1" s="1"/>
  <c r="A529" i="1"/>
  <c r="B529" i="1" s="1"/>
  <c r="C529" i="1"/>
  <c r="D529" i="1"/>
  <c r="E529" i="1" s="1"/>
  <c r="F529" i="1"/>
  <c r="G529" i="1" s="1"/>
  <c r="H529" i="1"/>
  <c r="I529" i="1"/>
  <c r="J529" i="1"/>
  <c r="M529" i="1" s="1"/>
  <c r="N529" i="1" s="1"/>
  <c r="V529" i="1" s="1"/>
  <c r="K529" i="1"/>
  <c r="L529" i="1" s="1"/>
  <c r="A530" i="1"/>
  <c r="B530" i="1" s="1"/>
  <c r="C530" i="1"/>
  <c r="D530" i="1"/>
  <c r="E530" i="1" s="1"/>
  <c r="F530" i="1"/>
  <c r="G530" i="1" s="1"/>
  <c r="H530" i="1"/>
  <c r="I530" i="1"/>
  <c r="J530" i="1"/>
  <c r="R530" i="1" s="1"/>
  <c r="K530" i="1"/>
  <c r="L530" i="1" s="1"/>
  <c r="A531" i="1"/>
  <c r="B531" i="1" s="1"/>
  <c r="C531" i="1"/>
  <c r="D531" i="1"/>
  <c r="E531" i="1" s="1"/>
  <c r="F531" i="1"/>
  <c r="G531" i="1" s="1"/>
  <c r="H531" i="1"/>
  <c r="I531" i="1"/>
  <c r="J531" i="1"/>
  <c r="M531" i="1" s="1"/>
  <c r="K531" i="1"/>
  <c r="L531" i="1" s="1"/>
  <c r="A532" i="1"/>
  <c r="B532" i="1" s="1"/>
  <c r="C532" i="1"/>
  <c r="D532" i="1"/>
  <c r="E532" i="1" s="1"/>
  <c r="F532" i="1"/>
  <c r="G532" i="1" s="1"/>
  <c r="H532" i="1"/>
  <c r="I532" i="1"/>
  <c r="J532" i="1"/>
  <c r="Q532" i="1" s="1"/>
  <c r="K532" i="1"/>
  <c r="L532" i="1" s="1"/>
  <c r="A533" i="1"/>
  <c r="B533" i="1" s="1"/>
  <c r="C533" i="1"/>
  <c r="D533" i="1"/>
  <c r="E533" i="1" s="1"/>
  <c r="F533" i="1"/>
  <c r="G533" i="1" s="1"/>
  <c r="H533" i="1"/>
  <c r="I533" i="1"/>
  <c r="J533" i="1"/>
  <c r="M533" i="1" s="1"/>
  <c r="N533" i="1" s="1"/>
  <c r="V533" i="1" s="1"/>
  <c r="K533" i="1"/>
  <c r="L533" i="1" s="1"/>
  <c r="A534" i="1"/>
  <c r="B534" i="1" s="1"/>
  <c r="C534" i="1"/>
  <c r="D534" i="1"/>
  <c r="E534" i="1" s="1"/>
  <c r="F534" i="1"/>
  <c r="G534" i="1" s="1"/>
  <c r="H534" i="1"/>
  <c r="I534" i="1"/>
  <c r="J534" i="1"/>
  <c r="K534" i="1"/>
  <c r="L534" i="1" s="1"/>
  <c r="A535" i="1"/>
  <c r="B535" i="1" s="1"/>
  <c r="C535" i="1"/>
  <c r="D535" i="1"/>
  <c r="E535" i="1" s="1"/>
  <c r="F535" i="1"/>
  <c r="G535" i="1" s="1"/>
  <c r="H535" i="1"/>
  <c r="I535" i="1"/>
  <c r="J535" i="1"/>
  <c r="Q535" i="1" s="1"/>
  <c r="K535" i="1"/>
  <c r="L535" i="1" s="1"/>
  <c r="A536" i="1"/>
  <c r="B536" i="1" s="1"/>
  <c r="C536" i="1"/>
  <c r="D536" i="1"/>
  <c r="E536" i="1" s="1"/>
  <c r="F536" i="1"/>
  <c r="G536" i="1" s="1"/>
  <c r="H536" i="1"/>
  <c r="I536" i="1"/>
  <c r="J536" i="1"/>
  <c r="Q536" i="1" s="1"/>
  <c r="K536" i="1"/>
  <c r="L536" i="1" s="1"/>
  <c r="A537" i="1"/>
  <c r="B537" i="1" s="1"/>
  <c r="C537" i="1"/>
  <c r="D537" i="1"/>
  <c r="E537" i="1" s="1"/>
  <c r="F537" i="1"/>
  <c r="G537" i="1" s="1"/>
  <c r="H537" i="1"/>
  <c r="I537" i="1"/>
  <c r="J537" i="1"/>
  <c r="M537" i="1" s="1"/>
  <c r="N537" i="1" s="1"/>
  <c r="V537" i="1" s="1"/>
  <c r="K537" i="1"/>
  <c r="L537" i="1" s="1"/>
  <c r="A538" i="1"/>
  <c r="B538" i="1" s="1"/>
  <c r="C538" i="1"/>
  <c r="D538" i="1"/>
  <c r="E538" i="1" s="1"/>
  <c r="F538" i="1"/>
  <c r="G538" i="1" s="1"/>
  <c r="H538" i="1"/>
  <c r="I538" i="1"/>
  <c r="J538" i="1"/>
  <c r="R538" i="1" s="1"/>
  <c r="K538" i="1"/>
  <c r="L538" i="1" s="1"/>
  <c r="A539" i="1"/>
  <c r="B539" i="1" s="1"/>
  <c r="C539" i="1"/>
  <c r="D539" i="1"/>
  <c r="E539" i="1" s="1"/>
  <c r="F539" i="1"/>
  <c r="G539" i="1" s="1"/>
  <c r="H539" i="1"/>
  <c r="I539" i="1"/>
  <c r="J539" i="1"/>
  <c r="R539" i="1" s="1"/>
  <c r="K539" i="1"/>
  <c r="L539" i="1" s="1"/>
  <c r="A540" i="1"/>
  <c r="B540" i="1" s="1"/>
  <c r="C540" i="1"/>
  <c r="D540" i="1"/>
  <c r="E540" i="1" s="1"/>
  <c r="F540" i="1"/>
  <c r="G540" i="1" s="1"/>
  <c r="H540" i="1"/>
  <c r="I540" i="1"/>
  <c r="J540" i="1"/>
  <c r="M540" i="1" s="1"/>
  <c r="N540" i="1" s="1"/>
  <c r="V540" i="1" s="1"/>
  <c r="K540" i="1"/>
  <c r="L540" i="1" s="1"/>
  <c r="A541" i="1"/>
  <c r="B541" i="1" s="1"/>
  <c r="C541" i="1"/>
  <c r="D541" i="1"/>
  <c r="E541" i="1" s="1"/>
  <c r="F541" i="1"/>
  <c r="G541" i="1" s="1"/>
  <c r="H541" i="1"/>
  <c r="I541" i="1"/>
  <c r="J541" i="1"/>
  <c r="M541" i="1" s="1"/>
  <c r="N541" i="1" s="1"/>
  <c r="V541" i="1" s="1"/>
  <c r="K541" i="1"/>
  <c r="L541" i="1" s="1"/>
  <c r="A542" i="1"/>
  <c r="B542" i="1" s="1"/>
  <c r="C542" i="1"/>
  <c r="D542" i="1"/>
  <c r="E542" i="1" s="1"/>
  <c r="F542" i="1"/>
  <c r="G542" i="1" s="1"/>
  <c r="H542" i="1"/>
  <c r="I542" i="1"/>
  <c r="J542" i="1"/>
  <c r="K542" i="1"/>
  <c r="L542" i="1" s="1"/>
  <c r="A543" i="1"/>
  <c r="B543" i="1" s="1"/>
  <c r="C543" i="1"/>
  <c r="D543" i="1"/>
  <c r="E543" i="1" s="1"/>
  <c r="F543" i="1"/>
  <c r="G543" i="1" s="1"/>
  <c r="H543" i="1"/>
  <c r="I543" i="1"/>
  <c r="J543" i="1"/>
  <c r="M543" i="1" s="1"/>
  <c r="K543" i="1"/>
  <c r="L543" i="1" s="1"/>
  <c r="A544" i="1"/>
  <c r="B544" i="1" s="1"/>
  <c r="C544" i="1"/>
  <c r="D544" i="1"/>
  <c r="E544" i="1" s="1"/>
  <c r="F544" i="1"/>
  <c r="G544" i="1" s="1"/>
  <c r="H544" i="1"/>
  <c r="I544" i="1"/>
  <c r="J544" i="1"/>
  <c r="Q544" i="1" s="1"/>
  <c r="K544" i="1"/>
  <c r="L544" i="1" s="1"/>
  <c r="A545" i="1"/>
  <c r="B545" i="1" s="1"/>
  <c r="C545" i="1"/>
  <c r="D545" i="1"/>
  <c r="E545" i="1" s="1"/>
  <c r="F545" i="1"/>
  <c r="G545" i="1" s="1"/>
  <c r="H545" i="1"/>
  <c r="I545" i="1"/>
  <c r="J545" i="1"/>
  <c r="M545" i="1" s="1"/>
  <c r="N545" i="1" s="1"/>
  <c r="V545" i="1" s="1"/>
  <c r="K545" i="1"/>
  <c r="L545" i="1" s="1"/>
  <c r="A546" i="1"/>
  <c r="B546" i="1" s="1"/>
  <c r="C546" i="1"/>
  <c r="D546" i="1"/>
  <c r="E546" i="1" s="1"/>
  <c r="F546" i="1"/>
  <c r="G546" i="1" s="1"/>
  <c r="H546" i="1"/>
  <c r="I546" i="1"/>
  <c r="J546" i="1"/>
  <c r="R546" i="1" s="1"/>
  <c r="K546" i="1"/>
  <c r="L546" i="1" s="1"/>
  <c r="A547" i="1"/>
  <c r="B547" i="1" s="1"/>
  <c r="C547" i="1"/>
  <c r="D547" i="1"/>
  <c r="E547" i="1" s="1"/>
  <c r="F547" i="1"/>
  <c r="G547" i="1" s="1"/>
  <c r="H547" i="1"/>
  <c r="I547" i="1"/>
  <c r="J547" i="1"/>
  <c r="M547" i="1" s="1"/>
  <c r="K547" i="1"/>
  <c r="L547" i="1" s="1"/>
  <c r="A548" i="1"/>
  <c r="B548" i="1" s="1"/>
  <c r="C548" i="1"/>
  <c r="D548" i="1"/>
  <c r="E548" i="1" s="1"/>
  <c r="F548" i="1"/>
  <c r="G548" i="1" s="1"/>
  <c r="H548" i="1"/>
  <c r="I548" i="1"/>
  <c r="J548" i="1"/>
  <c r="Q548" i="1" s="1"/>
  <c r="K548" i="1"/>
  <c r="L548" i="1" s="1"/>
  <c r="A549" i="1"/>
  <c r="B549" i="1" s="1"/>
  <c r="C549" i="1"/>
  <c r="D549" i="1"/>
  <c r="E549" i="1" s="1"/>
  <c r="F549" i="1"/>
  <c r="G549" i="1" s="1"/>
  <c r="H549" i="1"/>
  <c r="I549" i="1"/>
  <c r="J549" i="1"/>
  <c r="M549" i="1" s="1"/>
  <c r="N549" i="1" s="1"/>
  <c r="V549" i="1" s="1"/>
  <c r="K549" i="1"/>
  <c r="L549" i="1" s="1"/>
  <c r="A550" i="1"/>
  <c r="B550" i="1" s="1"/>
  <c r="C550" i="1"/>
  <c r="D550" i="1"/>
  <c r="E550" i="1" s="1"/>
  <c r="F550" i="1"/>
  <c r="G550" i="1" s="1"/>
  <c r="H550" i="1"/>
  <c r="I550" i="1"/>
  <c r="J550" i="1"/>
  <c r="K550" i="1"/>
  <c r="L550" i="1" s="1"/>
  <c r="A551" i="1"/>
  <c r="B551" i="1" s="1"/>
  <c r="C551" i="1"/>
  <c r="D551" i="1"/>
  <c r="E551" i="1" s="1"/>
  <c r="F551" i="1"/>
  <c r="G551" i="1" s="1"/>
  <c r="H551" i="1"/>
  <c r="I551" i="1"/>
  <c r="J551" i="1"/>
  <c r="Q551" i="1" s="1"/>
  <c r="K551" i="1"/>
  <c r="L551" i="1" s="1"/>
  <c r="A552" i="1"/>
  <c r="B552" i="1" s="1"/>
  <c r="C552" i="1"/>
  <c r="D552" i="1"/>
  <c r="E552" i="1" s="1"/>
  <c r="F552" i="1"/>
  <c r="G552" i="1" s="1"/>
  <c r="H552" i="1"/>
  <c r="I552" i="1"/>
  <c r="J552" i="1"/>
  <c r="Q552" i="1" s="1"/>
  <c r="K552" i="1"/>
  <c r="L552" i="1" s="1"/>
  <c r="A553" i="1"/>
  <c r="B553" i="1" s="1"/>
  <c r="C553" i="1"/>
  <c r="D553" i="1"/>
  <c r="E553" i="1" s="1"/>
  <c r="F553" i="1"/>
  <c r="G553" i="1" s="1"/>
  <c r="H553" i="1"/>
  <c r="I553" i="1"/>
  <c r="J553" i="1"/>
  <c r="M553" i="1" s="1"/>
  <c r="N553" i="1" s="1"/>
  <c r="V553" i="1" s="1"/>
  <c r="K553" i="1"/>
  <c r="L553" i="1" s="1"/>
  <c r="A554" i="1"/>
  <c r="B554" i="1" s="1"/>
  <c r="C554" i="1"/>
  <c r="D554" i="1"/>
  <c r="E554" i="1" s="1"/>
  <c r="F554" i="1"/>
  <c r="G554" i="1" s="1"/>
  <c r="H554" i="1"/>
  <c r="I554" i="1"/>
  <c r="J554" i="1"/>
  <c r="R554" i="1" s="1"/>
  <c r="K554" i="1"/>
  <c r="L554" i="1" s="1"/>
  <c r="A555" i="1"/>
  <c r="B555" i="1" s="1"/>
  <c r="C555" i="1"/>
  <c r="D555" i="1"/>
  <c r="E555" i="1" s="1"/>
  <c r="F555" i="1"/>
  <c r="G555" i="1" s="1"/>
  <c r="H555" i="1"/>
  <c r="I555" i="1"/>
  <c r="J555" i="1"/>
  <c r="M555" i="1" s="1"/>
  <c r="K555" i="1"/>
  <c r="L555" i="1" s="1"/>
  <c r="A556" i="1"/>
  <c r="B556" i="1" s="1"/>
  <c r="C556" i="1"/>
  <c r="D556" i="1"/>
  <c r="E556" i="1" s="1"/>
  <c r="F556" i="1"/>
  <c r="G556" i="1" s="1"/>
  <c r="H556" i="1"/>
  <c r="I556" i="1"/>
  <c r="J556" i="1"/>
  <c r="Q556" i="1" s="1"/>
  <c r="K556" i="1"/>
  <c r="L556" i="1" s="1"/>
  <c r="A557" i="1"/>
  <c r="B557" i="1" s="1"/>
  <c r="C557" i="1"/>
  <c r="D557" i="1"/>
  <c r="E557" i="1" s="1"/>
  <c r="F557" i="1"/>
  <c r="G557" i="1" s="1"/>
  <c r="H557" i="1"/>
  <c r="I557" i="1"/>
  <c r="J557" i="1"/>
  <c r="M557" i="1" s="1"/>
  <c r="N557" i="1" s="1"/>
  <c r="V557" i="1" s="1"/>
  <c r="K557" i="1"/>
  <c r="L557" i="1" s="1"/>
  <c r="A558" i="1"/>
  <c r="B558" i="1" s="1"/>
  <c r="C558" i="1"/>
  <c r="D558" i="1"/>
  <c r="E558" i="1" s="1"/>
  <c r="F558" i="1"/>
  <c r="G558" i="1" s="1"/>
  <c r="H558" i="1"/>
  <c r="I558" i="1"/>
  <c r="J558" i="1"/>
  <c r="Q558" i="1" s="1"/>
  <c r="K558" i="1"/>
  <c r="L558" i="1" s="1"/>
  <c r="A559" i="1"/>
  <c r="B559" i="1" s="1"/>
  <c r="C559" i="1"/>
  <c r="D559" i="1"/>
  <c r="E559" i="1" s="1"/>
  <c r="F559" i="1"/>
  <c r="G559" i="1" s="1"/>
  <c r="H559" i="1"/>
  <c r="I559" i="1"/>
  <c r="J559" i="1"/>
  <c r="M559" i="1" s="1"/>
  <c r="K559" i="1"/>
  <c r="L559" i="1" s="1"/>
  <c r="A560" i="1"/>
  <c r="B560" i="1" s="1"/>
  <c r="C560" i="1"/>
  <c r="D560" i="1"/>
  <c r="E560" i="1" s="1"/>
  <c r="F560" i="1"/>
  <c r="G560" i="1" s="1"/>
  <c r="H560" i="1"/>
  <c r="I560" i="1"/>
  <c r="J560" i="1"/>
  <c r="R560" i="1" s="1"/>
  <c r="K560" i="1"/>
  <c r="L560" i="1" s="1"/>
  <c r="A561" i="1"/>
  <c r="B561" i="1" s="1"/>
  <c r="C561" i="1"/>
  <c r="D561" i="1"/>
  <c r="E561" i="1" s="1"/>
  <c r="F561" i="1"/>
  <c r="G561" i="1" s="1"/>
  <c r="H561" i="1"/>
  <c r="I561" i="1"/>
  <c r="J561" i="1"/>
  <c r="R561" i="1" s="1"/>
  <c r="K561" i="1"/>
  <c r="L561" i="1" s="1"/>
  <c r="A562" i="1"/>
  <c r="B562" i="1" s="1"/>
  <c r="C562" i="1"/>
  <c r="D562" i="1"/>
  <c r="E562" i="1" s="1"/>
  <c r="F562" i="1"/>
  <c r="G562" i="1" s="1"/>
  <c r="H562" i="1"/>
  <c r="I562" i="1"/>
  <c r="J562" i="1"/>
  <c r="M562" i="1" s="1"/>
  <c r="K562" i="1"/>
  <c r="L562" i="1" s="1"/>
  <c r="A563" i="1"/>
  <c r="B563" i="1" s="1"/>
  <c r="C563" i="1"/>
  <c r="D563" i="1"/>
  <c r="E563" i="1" s="1"/>
  <c r="F563" i="1"/>
  <c r="G563" i="1" s="1"/>
  <c r="H563" i="1"/>
  <c r="I563" i="1"/>
  <c r="J563" i="1"/>
  <c r="R563" i="1" s="1"/>
  <c r="K563" i="1"/>
  <c r="L563" i="1" s="1"/>
  <c r="A564" i="1"/>
  <c r="B564" i="1" s="1"/>
  <c r="C564" i="1"/>
  <c r="D564" i="1"/>
  <c r="E564" i="1" s="1"/>
  <c r="F564" i="1"/>
  <c r="G564" i="1" s="1"/>
  <c r="H564" i="1"/>
  <c r="I564" i="1"/>
  <c r="J564" i="1"/>
  <c r="M564" i="1" s="1"/>
  <c r="N564" i="1" s="1"/>
  <c r="V564" i="1" s="1"/>
  <c r="K564" i="1"/>
  <c r="L564" i="1" s="1"/>
  <c r="A565" i="1"/>
  <c r="B565" i="1" s="1"/>
  <c r="C565" i="1"/>
  <c r="D565" i="1"/>
  <c r="E565" i="1" s="1"/>
  <c r="F565" i="1"/>
  <c r="G565" i="1" s="1"/>
  <c r="H565" i="1"/>
  <c r="I565" i="1"/>
  <c r="J565" i="1"/>
  <c r="R565" i="1" s="1"/>
  <c r="K565" i="1"/>
  <c r="L565" i="1" s="1"/>
  <c r="A566" i="1"/>
  <c r="B566" i="1" s="1"/>
  <c r="C566" i="1"/>
  <c r="D566" i="1"/>
  <c r="E566" i="1" s="1"/>
  <c r="F566" i="1"/>
  <c r="G566" i="1" s="1"/>
  <c r="H566" i="1"/>
  <c r="I566" i="1"/>
  <c r="J566" i="1"/>
  <c r="R566" i="1" s="1"/>
  <c r="K566" i="1"/>
  <c r="L566" i="1" s="1"/>
  <c r="A567" i="1"/>
  <c r="B567" i="1" s="1"/>
  <c r="C567" i="1"/>
  <c r="D567" i="1"/>
  <c r="E567" i="1" s="1"/>
  <c r="F567" i="1"/>
  <c r="G567" i="1" s="1"/>
  <c r="H567" i="1"/>
  <c r="I567" i="1"/>
  <c r="J567" i="1"/>
  <c r="R567" i="1" s="1"/>
  <c r="K567" i="1"/>
  <c r="L567" i="1" s="1"/>
  <c r="A568" i="1"/>
  <c r="B568" i="1" s="1"/>
  <c r="C568" i="1"/>
  <c r="D568" i="1"/>
  <c r="E568" i="1" s="1"/>
  <c r="F568" i="1"/>
  <c r="G568" i="1" s="1"/>
  <c r="H568" i="1"/>
  <c r="I568" i="1"/>
  <c r="J568" i="1"/>
  <c r="Q568" i="1" s="1"/>
  <c r="K568" i="1"/>
  <c r="L568" i="1" s="1"/>
  <c r="A569" i="1"/>
  <c r="B569" i="1" s="1"/>
  <c r="C569" i="1"/>
  <c r="D569" i="1"/>
  <c r="E569" i="1" s="1"/>
  <c r="F569" i="1"/>
  <c r="G569" i="1" s="1"/>
  <c r="H569" i="1"/>
  <c r="I569" i="1"/>
  <c r="J569" i="1"/>
  <c r="R569" i="1" s="1"/>
  <c r="K569" i="1"/>
  <c r="L569" i="1" s="1"/>
  <c r="A570" i="1"/>
  <c r="B570" i="1" s="1"/>
  <c r="C570" i="1"/>
  <c r="D570" i="1"/>
  <c r="E570" i="1" s="1"/>
  <c r="F570" i="1"/>
  <c r="G570" i="1" s="1"/>
  <c r="H570" i="1"/>
  <c r="I570" i="1"/>
  <c r="J570" i="1"/>
  <c r="M570" i="1" s="1"/>
  <c r="K570" i="1"/>
  <c r="L570" i="1" s="1"/>
  <c r="A571" i="1"/>
  <c r="B571" i="1" s="1"/>
  <c r="C571" i="1"/>
  <c r="D571" i="1"/>
  <c r="E571" i="1" s="1"/>
  <c r="F571" i="1"/>
  <c r="G571" i="1" s="1"/>
  <c r="H571" i="1"/>
  <c r="I571" i="1"/>
  <c r="J571" i="1"/>
  <c r="Q571" i="1" s="1"/>
  <c r="K571" i="1"/>
  <c r="L571" i="1" s="1"/>
  <c r="A572" i="1"/>
  <c r="B572" i="1" s="1"/>
  <c r="C572" i="1"/>
  <c r="D572" i="1"/>
  <c r="E572" i="1" s="1"/>
  <c r="F572" i="1"/>
  <c r="G572" i="1" s="1"/>
  <c r="H572" i="1"/>
  <c r="I572" i="1"/>
  <c r="J572" i="1"/>
  <c r="Q572" i="1" s="1"/>
  <c r="K572" i="1"/>
  <c r="L572" i="1" s="1"/>
  <c r="A573" i="1"/>
  <c r="B573" i="1" s="1"/>
  <c r="C573" i="1"/>
  <c r="D573" i="1"/>
  <c r="E573" i="1" s="1"/>
  <c r="F573" i="1"/>
  <c r="G573" i="1" s="1"/>
  <c r="H573" i="1"/>
  <c r="I573" i="1"/>
  <c r="J573" i="1"/>
  <c r="K573" i="1"/>
  <c r="L573" i="1" s="1"/>
  <c r="A574" i="1"/>
  <c r="B574" i="1" s="1"/>
  <c r="C574" i="1"/>
  <c r="D574" i="1"/>
  <c r="E574" i="1" s="1"/>
  <c r="F574" i="1"/>
  <c r="G574" i="1" s="1"/>
  <c r="H574" i="1"/>
  <c r="I574" i="1"/>
  <c r="J574" i="1"/>
  <c r="M574" i="1" s="1"/>
  <c r="N574" i="1" s="1"/>
  <c r="V574" i="1" s="1"/>
  <c r="K574" i="1"/>
  <c r="L574" i="1" s="1"/>
  <c r="A575" i="1"/>
  <c r="B575" i="1" s="1"/>
  <c r="C575" i="1"/>
  <c r="D575" i="1"/>
  <c r="E575" i="1" s="1"/>
  <c r="F575" i="1"/>
  <c r="G575" i="1" s="1"/>
  <c r="H575" i="1"/>
  <c r="I575" i="1"/>
  <c r="J575" i="1"/>
  <c r="M575" i="1" s="1"/>
  <c r="K575" i="1"/>
  <c r="L575" i="1" s="1"/>
  <c r="A576" i="1"/>
  <c r="B576" i="1" s="1"/>
  <c r="C576" i="1"/>
  <c r="D576" i="1"/>
  <c r="E576" i="1" s="1"/>
  <c r="F576" i="1"/>
  <c r="G576" i="1" s="1"/>
  <c r="H576" i="1"/>
  <c r="I576" i="1"/>
  <c r="J576" i="1"/>
  <c r="Q576" i="1" s="1"/>
  <c r="K576" i="1"/>
  <c r="L576" i="1" s="1"/>
  <c r="A577" i="1"/>
  <c r="B577" i="1" s="1"/>
  <c r="C577" i="1"/>
  <c r="D577" i="1"/>
  <c r="E577" i="1" s="1"/>
  <c r="F577" i="1"/>
  <c r="G577" i="1" s="1"/>
  <c r="H577" i="1"/>
  <c r="I577" i="1"/>
  <c r="J577" i="1"/>
  <c r="R577" i="1" s="1"/>
  <c r="K577" i="1"/>
  <c r="L577" i="1" s="1"/>
  <c r="A578" i="1"/>
  <c r="B578" i="1" s="1"/>
  <c r="C578" i="1"/>
  <c r="D578" i="1"/>
  <c r="E578" i="1" s="1"/>
  <c r="F578" i="1"/>
  <c r="G578" i="1" s="1"/>
  <c r="H578" i="1"/>
  <c r="I578" i="1"/>
  <c r="J578" i="1"/>
  <c r="M578" i="1" s="1"/>
  <c r="K578" i="1"/>
  <c r="L578" i="1" s="1"/>
  <c r="A579" i="1"/>
  <c r="B579" i="1" s="1"/>
  <c r="C579" i="1"/>
  <c r="D579" i="1"/>
  <c r="E579" i="1" s="1"/>
  <c r="F579" i="1"/>
  <c r="G579" i="1" s="1"/>
  <c r="H579" i="1"/>
  <c r="I579" i="1"/>
  <c r="J579" i="1"/>
  <c r="M579" i="1" s="1"/>
  <c r="K579" i="1"/>
  <c r="L579" i="1" s="1"/>
  <c r="A580" i="1"/>
  <c r="B580" i="1" s="1"/>
  <c r="C580" i="1"/>
  <c r="D580" i="1"/>
  <c r="E580" i="1" s="1"/>
  <c r="F580" i="1"/>
  <c r="G580" i="1" s="1"/>
  <c r="H580" i="1"/>
  <c r="I580" i="1"/>
  <c r="J580" i="1"/>
  <c r="M580" i="1" s="1"/>
  <c r="K580" i="1"/>
  <c r="L580" i="1" s="1"/>
  <c r="A581" i="1"/>
  <c r="B581" i="1" s="1"/>
  <c r="C581" i="1"/>
  <c r="D581" i="1"/>
  <c r="E581" i="1" s="1"/>
  <c r="F581" i="1"/>
  <c r="G581" i="1" s="1"/>
  <c r="H581" i="1"/>
  <c r="I581" i="1"/>
  <c r="J581" i="1"/>
  <c r="R581" i="1" s="1"/>
  <c r="K581" i="1"/>
  <c r="L581" i="1" s="1"/>
  <c r="A582" i="1"/>
  <c r="B582" i="1" s="1"/>
  <c r="C582" i="1"/>
  <c r="D582" i="1"/>
  <c r="E582" i="1" s="1"/>
  <c r="F582" i="1"/>
  <c r="G582" i="1" s="1"/>
  <c r="H582" i="1"/>
  <c r="I582" i="1"/>
  <c r="J582" i="1"/>
  <c r="R582" i="1" s="1"/>
  <c r="K582" i="1"/>
  <c r="L582" i="1" s="1"/>
  <c r="A583" i="1"/>
  <c r="B583" i="1" s="1"/>
  <c r="C583" i="1"/>
  <c r="D583" i="1"/>
  <c r="E583" i="1" s="1"/>
  <c r="F583" i="1"/>
  <c r="G583" i="1" s="1"/>
  <c r="H583" i="1"/>
  <c r="I583" i="1"/>
  <c r="J583" i="1"/>
  <c r="M583" i="1" s="1"/>
  <c r="K583" i="1"/>
  <c r="L583" i="1" s="1"/>
  <c r="A584" i="1"/>
  <c r="B584" i="1" s="1"/>
  <c r="C584" i="1"/>
  <c r="D584" i="1"/>
  <c r="E584" i="1" s="1"/>
  <c r="F584" i="1"/>
  <c r="G584" i="1" s="1"/>
  <c r="H584" i="1"/>
  <c r="I584" i="1"/>
  <c r="J584" i="1"/>
  <c r="M584" i="1" s="1"/>
  <c r="K584" i="1"/>
  <c r="L584" i="1" s="1"/>
  <c r="A585" i="1"/>
  <c r="B585" i="1" s="1"/>
  <c r="C585" i="1"/>
  <c r="D585" i="1"/>
  <c r="E585" i="1" s="1"/>
  <c r="F585" i="1"/>
  <c r="G585" i="1" s="1"/>
  <c r="H585" i="1"/>
  <c r="I585" i="1"/>
  <c r="J585" i="1"/>
  <c r="K585" i="1"/>
  <c r="L585" i="1" s="1"/>
  <c r="A586" i="1"/>
  <c r="B586" i="1" s="1"/>
  <c r="C586" i="1"/>
  <c r="D586" i="1"/>
  <c r="E586" i="1" s="1"/>
  <c r="F586" i="1"/>
  <c r="G586" i="1" s="1"/>
  <c r="H586" i="1"/>
  <c r="I586" i="1"/>
  <c r="J586" i="1"/>
  <c r="M586" i="1" s="1"/>
  <c r="K586" i="1"/>
  <c r="L586" i="1" s="1"/>
  <c r="A587" i="1"/>
  <c r="B587" i="1" s="1"/>
  <c r="C587" i="1"/>
  <c r="D587" i="1"/>
  <c r="E587" i="1" s="1"/>
  <c r="F587" i="1"/>
  <c r="G587" i="1" s="1"/>
  <c r="H587" i="1"/>
  <c r="I587" i="1"/>
  <c r="J587" i="1"/>
  <c r="M587" i="1" s="1"/>
  <c r="K587" i="1"/>
  <c r="L587" i="1" s="1"/>
  <c r="A588" i="1"/>
  <c r="B588" i="1" s="1"/>
  <c r="C588" i="1"/>
  <c r="D588" i="1"/>
  <c r="E588" i="1" s="1"/>
  <c r="F588" i="1"/>
  <c r="G588" i="1" s="1"/>
  <c r="H588" i="1"/>
  <c r="I588" i="1"/>
  <c r="J588" i="1"/>
  <c r="K588" i="1"/>
  <c r="L588" i="1" s="1"/>
  <c r="A589" i="1"/>
  <c r="B589" i="1" s="1"/>
  <c r="C589" i="1"/>
  <c r="D589" i="1"/>
  <c r="E589" i="1" s="1"/>
  <c r="F589" i="1"/>
  <c r="G589" i="1" s="1"/>
  <c r="H589" i="1"/>
  <c r="I589" i="1"/>
  <c r="J589" i="1"/>
  <c r="R589" i="1" s="1"/>
  <c r="K589" i="1"/>
  <c r="L589" i="1" s="1"/>
  <c r="A590" i="1"/>
  <c r="B590" i="1" s="1"/>
  <c r="C590" i="1"/>
  <c r="D590" i="1"/>
  <c r="E590" i="1" s="1"/>
  <c r="F590" i="1"/>
  <c r="G590" i="1" s="1"/>
  <c r="H590" i="1"/>
  <c r="I590" i="1"/>
  <c r="J590" i="1"/>
  <c r="Q590" i="1" s="1"/>
  <c r="K590" i="1"/>
  <c r="L590" i="1" s="1"/>
  <c r="A591" i="1"/>
  <c r="B591" i="1" s="1"/>
  <c r="C591" i="1"/>
  <c r="D591" i="1"/>
  <c r="E591" i="1" s="1"/>
  <c r="F591" i="1"/>
  <c r="G591" i="1" s="1"/>
  <c r="H591" i="1"/>
  <c r="I591" i="1"/>
  <c r="J591" i="1"/>
  <c r="Q591" i="1" s="1"/>
  <c r="K591" i="1"/>
  <c r="L591" i="1" s="1"/>
  <c r="A592" i="1"/>
  <c r="B592" i="1" s="1"/>
  <c r="C592" i="1"/>
  <c r="D592" i="1"/>
  <c r="E592" i="1" s="1"/>
  <c r="F592" i="1"/>
  <c r="G592" i="1" s="1"/>
  <c r="H592" i="1"/>
  <c r="I592" i="1"/>
  <c r="J592" i="1"/>
  <c r="R592" i="1" s="1"/>
  <c r="K592" i="1"/>
  <c r="L592" i="1" s="1"/>
  <c r="A593" i="1"/>
  <c r="B593" i="1" s="1"/>
  <c r="C593" i="1"/>
  <c r="D593" i="1"/>
  <c r="E593" i="1" s="1"/>
  <c r="F593" i="1"/>
  <c r="G593" i="1" s="1"/>
  <c r="H593" i="1"/>
  <c r="I593" i="1"/>
  <c r="J593" i="1"/>
  <c r="R593" i="1" s="1"/>
  <c r="K593" i="1"/>
  <c r="L593" i="1" s="1"/>
  <c r="A594" i="1"/>
  <c r="B594" i="1" s="1"/>
  <c r="C594" i="1"/>
  <c r="D594" i="1"/>
  <c r="E594" i="1" s="1"/>
  <c r="F594" i="1"/>
  <c r="G594" i="1" s="1"/>
  <c r="H594" i="1"/>
  <c r="I594" i="1"/>
  <c r="J594" i="1"/>
  <c r="M594" i="1" s="1"/>
  <c r="K594" i="1"/>
  <c r="L594" i="1" s="1"/>
  <c r="A595" i="1"/>
  <c r="B595" i="1" s="1"/>
  <c r="C595" i="1"/>
  <c r="D595" i="1"/>
  <c r="E595" i="1" s="1"/>
  <c r="F595" i="1"/>
  <c r="G595" i="1" s="1"/>
  <c r="H595" i="1"/>
  <c r="I595" i="1"/>
  <c r="J595" i="1"/>
  <c r="R595" i="1" s="1"/>
  <c r="K595" i="1"/>
  <c r="L595" i="1" s="1"/>
  <c r="A596" i="1"/>
  <c r="B596" i="1" s="1"/>
  <c r="C596" i="1"/>
  <c r="D596" i="1"/>
  <c r="E596" i="1" s="1"/>
  <c r="F596" i="1"/>
  <c r="G596" i="1" s="1"/>
  <c r="H596" i="1"/>
  <c r="I596" i="1"/>
  <c r="J596" i="1"/>
  <c r="K596" i="1"/>
  <c r="L596" i="1" s="1"/>
  <c r="A597" i="1"/>
  <c r="B597" i="1" s="1"/>
  <c r="C597" i="1"/>
  <c r="D597" i="1"/>
  <c r="E597" i="1" s="1"/>
  <c r="F597" i="1"/>
  <c r="G597" i="1" s="1"/>
  <c r="H597" i="1"/>
  <c r="I597" i="1"/>
  <c r="J597" i="1"/>
  <c r="R597" i="1" s="1"/>
  <c r="K597" i="1"/>
  <c r="L597" i="1" s="1"/>
  <c r="A598" i="1"/>
  <c r="B598" i="1" s="1"/>
  <c r="C598" i="1"/>
  <c r="D598" i="1"/>
  <c r="E598" i="1" s="1"/>
  <c r="F598" i="1"/>
  <c r="G598" i="1" s="1"/>
  <c r="H598" i="1"/>
  <c r="I598" i="1"/>
  <c r="J598" i="1"/>
  <c r="R598" i="1" s="1"/>
  <c r="K598" i="1"/>
  <c r="L598" i="1" s="1"/>
  <c r="A599" i="1"/>
  <c r="B599" i="1" s="1"/>
  <c r="C599" i="1"/>
  <c r="D599" i="1"/>
  <c r="E599" i="1" s="1"/>
  <c r="F599" i="1"/>
  <c r="G599" i="1" s="1"/>
  <c r="H599" i="1"/>
  <c r="I599" i="1"/>
  <c r="J599" i="1"/>
  <c r="R599" i="1" s="1"/>
  <c r="K599" i="1"/>
  <c r="L599" i="1" s="1"/>
  <c r="A600" i="1"/>
  <c r="B600" i="1" s="1"/>
  <c r="C600" i="1"/>
  <c r="D600" i="1"/>
  <c r="E600" i="1" s="1"/>
  <c r="F600" i="1"/>
  <c r="G600" i="1" s="1"/>
  <c r="H600" i="1"/>
  <c r="I600" i="1"/>
  <c r="J600" i="1"/>
  <c r="M600" i="1" s="1"/>
  <c r="K600" i="1"/>
  <c r="L600" i="1" s="1"/>
  <c r="A601" i="1"/>
  <c r="B601" i="1" s="1"/>
  <c r="C601" i="1"/>
  <c r="D601" i="1"/>
  <c r="E601" i="1" s="1"/>
  <c r="F601" i="1"/>
  <c r="G601" i="1" s="1"/>
  <c r="H601" i="1"/>
  <c r="I601" i="1"/>
  <c r="J601" i="1"/>
  <c r="R601" i="1" s="1"/>
  <c r="K601" i="1"/>
  <c r="L601" i="1" s="1"/>
  <c r="A602" i="1"/>
  <c r="B602" i="1" s="1"/>
  <c r="C602" i="1"/>
  <c r="D602" i="1"/>
  <c r="E602" i="1" s="1"/>
  <c r="F602" i="1"/>
  <c r="G602" i="1" s="1"/>
  <c r="H602" i="1"/>
  <c r="I602" i="1"/>
  <c r="J602" i="1"/>
  <c r="M602" i="1" s="1"/>
  <c r="K602" i="1"/>
  <c r="L602" i="1" s="1"/>
  <c r="A603" i="1"/>
  <c r="B603" i="1" s="1"/>
  <c r="C603" i="1"/>
  <c r="D603" i="1"/>
  <c r="E603" i="1" s="1"/>
  <c r="F603" i="1"/>
  <c r="G603" i="1" s="1"/>
  <c r="H603" i="1"/>
  <c r="I603" i="1"/>
  <c r="J603" i="1"/>
  <c r="M603" i="1" s="1"/>
  <c r="K603" i="1"/>
  <c r="L603" i="1" s="1"/>
  <c r="A604" i="1"/>
  <c r="B604" i="1" s="1"/>
  <c r="C604" i="1"/>
  <c r="D604" i="1"/>
  <c r="E604" i="1" s="1"/>
  <c r="F604" i="1"/>
  <c r="G604" i="1" s="1"/>
  <c r="H604" i="1"/>
  <c r="I604" i="1"/>
  <c r="J604" i="1"/>
  <c r="Q604" i="1" s="1"/>
  <c r="K604" i="1"/>
  <c r="L604" i="1" s="1"/>
  <c r="A605" i="1"/>
  <c r="B605" i="1" s="1"/>
  <c r="C605" i="1"/>
  <c r="D605" i="1"/>
  <c r="E605" i="1" s="1"/>
  <c r="F605" i="1"/>
  <c r="G605" i="1" s="1"/>
  <c r="H605" i="1"/>
  <c r="I605" i="1"/>
  <c r="J605" i="1"/>
  <c r="K605" i="1"/>
  <c r="L605" i="1" s="1"/>
  <c r="A606" i="1"/>
  <c r="B606" i="1" s="1"/>
  <c r="C606" i="1"/>
  <c r="D606" i="1"/>
  <c r="E606" i="1" s="1"/>
  <c r="F606" i="1"/>
  <c r="G606" i="1" s="1"/>
  <c r="H606" i="1"/>
  <c r="I606" i="1"/>
  <c r="J606" i="1"/>
  <c r="M606" i="1" s="1"/>
  <c r="N606" i="1" s="1"/>
  <c r="V606" i="1" s="1"/>
  <c r="K606" i="1"/>
  <c r="L606" i="1" s="1"/>
  <c r="A607" i="1"/>
  <c r="B607" i="1" s="1"/>
  <c r="C607" i="1"/>
  <c r="D607" i="1"/>
  <c r="E607" i="1" s="1"/>
  <c r="F607" i="1"/>
  <c r="G607" i="1" s="1"/>
  <c r="H607" i="1"/>
  <c r="I607" i="1"/>
  <c r="J607" i="1"/>
  <c r="Q607" i="1" s="1"/>
  <c r="K607" i="1"/>
  <c r="L607" i="1" s="1"/>
  <c r="A608" i="1"/>
  <c r="B608" i="1" s="1"/>
  <c r="C608" i="1"/>
  <c r="D608" i="1"/>
  <c r="E608" i="1" s="1"/>
  <c r="F608" i="1"/>
  <c r="G608" i="1" s="1"/>
  <c r="H608" i="1"/>
  <c r="I608" i="1"/>
  <c r="J608" i="1"/>
  <c r="Q608" i="1" s="1"/>
  <c r="K608" i="1"/>
  <c r="L608" i="1" s="1"/>
  <c r="A609" i="1"/>
  <c r="B609" i="1" s="1"/>
  <c r="C609" i="1"/>
  <c r="D609" i="1"/>
  <c r="E609" i="1" s="1"/>
  <c r="F609" i="1"/>
  <c r="G609" i="1" s="1"/>
  <c r="H609" i="1"/>
  <c r="I609" i="1"/>
  <c r="J609" i="1"/>
  <c r="R609" i="1" s="1"/>
  <c r="K609" i="1"/>
  <c r="L609" i="1" s="1"/>
  <c r="A610" i="1"/>
  <c r="B610" i="1" s="1"/>
  <c r="C610" i="1"/>
  <c r="D610" i="1"/>
  <c r="E610" i="1" s="1"/>
  <c r="F610" i="1"/>
  <c r="G610" i="1" s="1"/>
  <c r="H610" i="1"/>
  <c r="I610" i="1"/>
  <c r="J610" i="1"/>
  <c r="R610" i="1" s="1"/>
  <c r="K610" i="1"/>
  <c r="L610" i="1" s="1"/>
  <c r="A611" i="1"/>
  <c r="B611" i="1" s="1"/>
  <c r="C611" i="1"/>
  <c r="D611" i="1"/>
  <c r="E611" i="1" s="1"/>
  <c r="F611" i="1"/>
  <c r="G611" i="1" s="1"/>
  <c r="H611" i="1"/>
  <c r="I611" i="1"/>
  <c r="J611" i="1"/>
  <c r="M611" i="1" s="1"/>
  <c r="K611" i="1"/>
  <c r="L611" i="1" s="1"/>
  <c r="A612" i="1"/>
  <c r="B612" i="1" s="1"/>
  <c r="C612" i="1"/>
  <c r="D612" i="1"/>
  <c r="E612" i="1" s="1"/>
  <c r="F612" i="1"/>
  <c r="G612" i="1" s="1"/>
  <c r="H612" i="1"/>
  <c r="I612" i="1"/>
  <c r="J612" i="1"/>
  <c r="R612" i="1" s="1"/>
  <c r="K612" i="1"/>
  <c r="L612" i="1" s="1"/>
  <c r="A613" i="1"/>
  <c r="B613" i="1" s="1"/>
  <c r="C613" i="1"/>
  <c r="D613" i="1"/>
  <c r="E613" i="1" s="1"/>
  <c r="F613" i="1"/>
  <c r="G613" i="1" s="1"/>
  <c r="H613" i="1"/>
  <c r="I613" i="1"/>
  <c r="J613" i="1"/>
  <c r="K613" i="1"/>
  <c r="L613" i="1" s="1"/>
  <c r="A614" i="1"/>
  <c r="B614" i="1" s="1"/>
  <c r="C614" i="1"/>
  <c r="D614" i="1"/>
  <c r="E614" i="1" s="1"/>
  <c r="F614" i="1"/>
  <c r="G614" i="1" s="1"/>
  <c r="H614" i="1"/>
  <c r="I614" i="1"/>
  <c r="J614" i="1"/>
  <c r="R614" i="1" s="1"/>
  <c r="K614" i="1"/>
  <c r="L614" i="1" s="1"/>
  <c r="A615" i="1"/>
  <c r="B615" i="1" s="1"/>
  <c r="C615" i="1"/>
  <c r="D615" i="1"/>
  <c r="E615" i="1" s="1"/>
  <c r="F615" i="1"/>
  <c r="G615" i="1" s="1"/>
  <c r="H615" i="1"/>
  <c r="I615" i="1"/>
  <c r="J615" i="1"/>
  <c r="M615" i="1" s="1"/>
  <c r="K615" i="1"/>
  <c r="L615" i="1" s="1"/>
  <c r="A616" i="1"/>
  <c r="B616" i="1" s="1"/>
  <c r="C616" i="1"/>
  <c r="D616" i="1"/>
  <c r="E616" i="1" s="1"/>
  <c r="F616" i="1"/>
  <c r="G616" i="1" s="1"/>
  <c r="H616" i="1"/>
  <c r="I616" i="1"/>
  <c r="J616" i="1"/>
  <c r="Q616" i="1" s="1"/>
  <c r="K616" i="1"/>
  <c r="L616" i="1" s="1"/>
  <c r="A617" i="1"/>
  <c r="B617" i="1" s="1"/>
  <c r="C617" i="1"/>
  <c r="D617" i="1"/>
  <c r="E617" i="1" s="1"/>
  <c r="F617" i="1"/>
  <c r="G617" i="1" s="1"/>
  <c r="H617" i="1"/>
  <c r="I617" i="1"/>
  <c r="J617" i="1"/>
  <c r="K617" i="1"/>
  <c r="L617" i="1" s="1"/>
  <c r="A618" i="1"/>
  <c r="B618" i="1" s="1"/>
  <c r="C618" i="1"/>
  <c r="D618" i="1"/>
  <c r="E618" i="1" s="1"/>
  <c r="F618" i="1"/>
  <c r="G618" i="1" s="1"/>
  <c r="H618" i="1"/>
  <c r="I618" i="1"/>
  <c r="J618" i="1"/>
  <c r="R618" i="1" s="1"/>
  <c r="K618" i="1"/>
  <c r="L618" i="1" s="1"/>
  <c r="A619" i="1"/>
  <c r="B619" i="1" s="1"/>
  <c r="C619" i="1"/>
  <c r="D619" i="1"/>
  <c r="E619" i="1" s="1"/>
  <c r="F619" i="1"/>
  <c r="G619" i="1" s="1"/>
  <c r="H619" i="1"/>
  <c r="I619" i="1"/>
  <c r="J619" i="1"/>
  <c r="M619" i="1" s="1"/>
  <c r="K619" i="1"/>
  <c r="L619" i="1" s="1"/>
  <c r="A620" i="1"/>
  <c r="B620" i="1" s="1"/>
  <c r="C620" i="1"/>
  <c r="D620" i="1"/>
  <c r="E620" i="1" s="1"/>
  <c r="F620" i="1"/>
  <c r="G620" i="1" s="1"/>
  <c r="H620" i="1"/>
  <c r="I620" i="1"/>
  <c r="J620" i="1"/>
  <c r="R620" i="1" s="1"/>
  <c r="K620" i="1"/>
  <c r="L620" i="1" s="1"/>
  <c r="A621" i="1"/>
  <c r="B621" i="1" s="1"/>
  <c r="C621" i="1"/>
  <c r="D621" i="1"/>
  <c r="E621" i="1" s="1"/>
  <c r="F621" i="1"/>
  <c r="G621" i="1" s="1"/>
  <c r="H621" i="1"/>
  <c r="I621" i="1"/>
  <c r="J621" i="1"/>
  <c r="K621" i="1"/>
  <c r="L621" i="1" s="1"/>
  <c r="A622" i="1"/>
  <c r="B622" i="1" s="1"/>
  <c r="C622" i="1"/>
  <c r="D622" i="1"/>
  <c r="E622" i="1" s="1"/>
  <c r="F622" i="1"/>
  <c r="G622" i="1" s="1"/>
  <c r="H622" i="1"/>
  <c r="I622" i="1"/>
  <c r="J622" i="1"/>
  <c r="R622" i="1" s="1"/>
  <c r="K622" i="1"/>
  <c r="L622" i="1" s="1"/>
  <c r="A623" i="1"/>
  <c r="B623" i="1" s="1"/>
  <c r="C623" i="1"/>
  <c r="D623" i="1"/>
  <c r="E623" i="1" s="1"/>
  <c r="F623" i="1"/>
  <c r="G623" i="1" s="1"/>
  <c r="H623" i="1"/>
  <c r="I623" i="1"/>
  <c r="J623" i="1"/>
  <c r="M623" i="1" s="1"/>
  <c r="K623" i="1"/>
  <c r="L623" i="1" s="1"/>
  <c r="A624" i="1"/>
  <c r="B624" i="1" s="1"/>
  <c r="C624" i="1"/>
  <c r="D624" i="1"/>
  <c r="E624" i="1" s="1"/>
  <c r="F624" i="1"/>
  <c r="G624" i="1" s="1"/>
  <c r="H624" i="1"/>
  <c r="I624" i="1"/>
  <c r="J624" i="1"/>
  <c r="Q624" i="1" s="1"/>
  <c r="K624" i="1"/>
  <c r="L624" i="1" s="1"/>
  <c r="A625" i="1"/>
  <c r="B625" i="1" s="1"/>
  <c r="C625" i="1"/>
  <c r="D625" i="1"/>
  <c r="E625" i="1" s="1"/>
  <c r="F625" i="1"/>
  <c r="G625" i="1" s="1"/>
  <c r="H625" i="1"/>
  <c r="I625" i="1"/>
  <c r="J625" i="1"/>
  <c r="M625" i="1" s="1"/>
  <c r="K625" i="1"/>
  <c r="L625" i="1" s="1"/>
  <c r="A626" i="1"/>
  <c r="B626" i="1" s="1"/>
  <c r="C626" i="1"/>
  <c r="D626" i="1"/>
  <c r="E626" i="1" s="1"/>
  <c r="F626" i="1"/>
  <c r="G626" i="1" s="1"/>
  <c r="H626" i="1"/>
  <c r="I626" i="1"/>
  <c r="J626" i="1"/>
  <c r="M626" i="1" s="1"/>
  <c r="N626" i="1" s="1"/>
  <c r="V626" i="1" s="1"/>
  <c r="K626" i="1"/>
  <c r="L626" i="1" s="1"/>
  <c r="A627" i="1"/>
  <c r="B627" i="1" s="1"/>
  <c r="C627" i="1"/>
  <c r="D627" i="1"/>
  <c r="E627" i="1" s="1"/>
  <c r="F627" i="1"/>
  <c r="G627" i="1" s="1"/>
  <c r="H627" i="1"/>
  <c r="I627" i="1"/>
  <c r="J627" i="1"/>
  <c r="M627" i="1" s="1"/>
  <c r="K627" i="1"/>
  <c r="L627" i="1" s="1"/>
  <c r="A628" i="1"/>
  <c r="B628" i="1" s="1"/>
  <c r="C628" i="1"/>
  <c r="D628" i="1"/>
  <c r="E628" i="1" s="1"/>
  <c r="F628" i="1"/>
  <c r="G628" i="1" s="1"/>
  <c r="H628" i="1"/>
  <c r="I628" i="1"/>
  <c r="J628" i="1"/>
  <c r="K628" i="1"/>
  <c r="L628" i="1" s="1"/>
  <c r="A629" i="1"/>
  <c r="B629" i="1" s="1"/>
  <c r="C629" i="1"/>
  <c r="D629" i="1"/>
  <c r="E629" i="1" s="1"/>
  <c r="F629" i="1"/>
  <c r="G629" i="1" s="1"/>
  <c r="H629" i="1"/>
  <c r="I629" i="1"/>
  <c r="J629" i="1"/>
  <c r="K629" i="1"/>
  <c r="L629" i="1" s="1"/>
  <c r="A630" i="1"/>
  <c r="B630" i="1" s="1"/>
  <c r="C630" i="1"/>
  <c r="D630" i="1"/>
  <c r="E630" i="1" s="1"/>
  <c r="F630" i="1"/>
  <c r="G630" i="1" s="1"/>
  <c r="H630" i="1"/>
  <c r="I630" i="1"/>
  <c r="J630" i="1"/>
  <c r="M630" i="1" s="1"/>
  <c r="N630" i="1" s="1"/>
  <c r="V630" i="1" s="1"/>
  <c r="K630" i="1"/>
  <c r="L630" i="1" s="1"/>
  <c r="A631" i="1"/>
  <c r="B631" i="1" s="1"/>
  <c r="C631" i="1"/>
  <c r="D631" i="1"/>
  <c r="E631" i="1" s="1"/>
  <c r="F631" i="1"/>
  <c r="G631" i="1" s="1"/>
  <c r="H631" i="1"/>
  <c r="I631" i="1"/>
  <c r="J631" i="1"/>
  <c r="M631" i="1" s="1"/>
  <c r="K631" i="1"/>
  <c r="L631" i="1" s="1"/>
  <c r="A632" i="1"/>
  <c r="B632" i="1" s="1"/>
  <c r="C632" i="1"/>
  <c r="D632" i="1"/>
  <c r="E632" i="1" s="1"/>
  <c r="F632" i="1"/>
  <c r="G632" i="1" s="1"/>
  <c r="H632" i="1"/>
  <c r="I632" i="1"/>
  <c r="J632" i="1"/>
  <c r="K632" i="1"/>
  <c r="L632" i="1" s="1"/>
  <c r="A633" i="1"/>
  <c r="B633" i="1" s="1"/>
  <c r="C633" i="1"/>
  <c r="D633" i="1"/>
  <c r="E633" i="1" s="1"/>
  <c r="F633" i="1"/>
  <c r="G633" i="1" s="1"/>
  <c r="H633" i="1"/>
  <c r="I633" i="1"/>
  <c r="J633" i="1"/>
  <c r="K633" i="1"/>
  <c r="L633" i="1" s="1"/>
  <c r="A634" i="1"/>
  <c r="B634" i="1" s="1"/>
  <c r="C634" i="1"/>
  <c r="D634" i="1"/>
  <c r="E634" i="1" s="1"/>
  <c r="F634" i="1"/>
  <c r="G634" i="1" s="1"/>
  <c r="H634" i="1"/>
  <c r="I634" i="1"/>
  <c r="J634" i="1"/>
  <c r="M634" i="1" s="1"/>
  <c r="N634" i="1" s="1"/>
  <c r="V634" i="1" s="1"/>
  <c r="K634" i="1"/>
  <c r="L634" i="1" s="1"/>
  <c r="A635" i="1"/>
  <c r="B635" i="1" s="1"/>
  <c r="C635" i="1"/>
  <c r="D635" i="1"/>
  <c r="E635" i="1" s="1"/>
  <c r="F635" i="1"/>
  <c r="G635" i="1" s="1"/>
  <c r="H635" i="1"/>
  <c r="I635" i="1"/>
  <c r="J635" i="1"/>
  <c r="M635" i="1" s="1"/>
  <c r="K635" i="1"/>
  <c r="L635" i="1" s="1"/>
  <c r="A636" i="1"/>
  <c r="B636" i="1" s="1"/>
  <c r="C636" i="1"/>
  <c r="D636" i="1"/>
  <c r="E636" i="1" s="1"/>
  <c r="F636" i="1"/>
  <c r="G636" i="1" s="1"/>
  <c r="H636" i="1"/>
  <c r="I636" i="1"/>
  <c r="J636" i="1"/>
  <c r="Q636" i="1" s="1"/>
  <c r="K636" i="1"/>
  <c r="L636" i="1" s="1"/>
  <c r="A637" i="1"/>
  <c r="B637" i="1" s="1"/>
  <c r="C637" i="1"/>
  <c r="D637" i="1"/>
  <c r="E637" i="1" s="1"/>
  <c r="F637" i="1"/>
  <c r="G637" i="1" s="1"/>
  <c r="H637" i="1"/>
  <c r="I637" i="1"/>
  <c r="J637" i="1"/>
  <c r="K637" i="1"/>
  <c r="L637" i="1" s="1"/>
  <c r="A638" i="1"/>
  <c r="B638" i="1" s="1"/>
  <c r="C638" i="1"/>
  <c r="D638" i="1"/>
  <c r="E638" i="1" s="1"/>
  <c r="F638" i="1"/>
  <c r="G638" i="1" s="1"/>
  <c r="H638" i="1"/>
  <c r="I638" i="1"/>
  <c r="J638" i="1"/>
  <c r="M638" i="1" s="1"/>
  <c r="N638" i="1" s="1"/>
  <c r="V638" i="1" s="1"/>
  <c r="K638" i="1"/>
  <c r="L638" i="1" s="1"/>
  <c r="A639" i="1"/>
  <c r="B639" i="1" s="1"/>
  <c r="C639" i="1"/>
  <c r="D639" i="1"/>
  <c r="E639" i="1" s="1"/>
  <c r="F639" i="1"/>
  <c r="G639" i="1" s="1"/>
  <c r="H639" i="1"/>
  <c r="I639" i="1"/>
  <c r="J639" i="1"/>
  <c r="M639" i="1" s="1"/>
  <c r="K639" i="1"/>
  <c r="L639" i="1" s="1"/>
  <c r="A640" i="1"/>
  <c r="B640" i="1" s="1"/>
  <c r="C640" i="1"/>
  <c r="D640" i="1"/>
  <c r="E640" i="1" s="1"/>
  <c r="F640" i="1"/>
  <c r="G640" i="1" s="1"/>
  <c r="H640" i="1"/>
  <c r="I640" i="1"/>
  <c r="J640" i="1"/>
  <c r="M640" i="1" s="1"/>
  <c r="K640" i="1"/>
  <c r="L640" i="1" s="1"/>
  <c r="A641" i="1"/>
  <c r="B641" i="1" s="1"/>
  <c r="C641" i="1"/>
  <c r="D641" i="1"/>
  <c r="E641" i="1" s="1"/>
  <c r="F641" i="1"/>
  <c r="G641" i="1" s="1"/>
  <c r="H641" i="1"/>
  <c r="I641" i="1"/>
  <c r="J641" i="1"/>
  <c r="K641" i="1"/>
  <c r="L641" i="1" s="1"/>
  <c r="A642" i="1"/>
  <c r="B642" i="1" s="1"/>
  <c r="C642" i="1"/>
  <c r="D642" i="1"/>
  <c r="E642" i="1" s="1"/>
  <c r="F642" i="1"/>
  <c r="G642" i="1" s="1"/>
  <c r="H642" i="1"/>
  <c r="I642" i="1"/>
  <c r="J642" i="1"/>
  <c r="M642" i="1" s="1"/>
  <c r="N642" i="1" s="1"/>
  <c r="V642" i="1" s="1"/>
  <c r="K642" i="1"/>
  <c r="L642" i="1" s="1"/>
  <c r="A643" i="1"/>
  <c r="B643" i="1" s="1"/>
  <c r="C643" i="1"/>
  <c r="D643" i="1"/>
  <c r="E643" i="1" s="1"/>
  <c r="F643" i="1"/>
  <c r="G643" i="1" s="1"/>
  <c r="H643" i="1"/>
  <c r="I643" i="1"/>
  <c r="J643" i="1"/>
  <c r="M643" i="1" s="1"/>
  <c r="K643" i="1"/>
  <c r="L643" i="1" s="1"/>
  <c r="A644" i="1"/>
  <c r="B644" i="1" s="1"/>
  <c r="C644" i="1"/>
  <c r="D644" i="1"/>
  <c r="E644" i="1" s="1"/>
  <c r="F644" i="1"/>
  <c r="G644" i="1" s="1"/>
  <c r="H644" i="1"/>
  <c r="I644" i="1"/>
  <c r="J644" i="1"/>
  <c r="K644" i="1"/>
  <c r="L644" i="1" s="1"/>
  <c r="A645" i="1"/>
  <c r="B645" i="1" s="1"/>
  <c r="C645" i="1"/>
  <c r="D645" i="1"/>
  <c r="E645" i="1" s="1"/>
  <c r="F645" i="1"/>
  <c r="G645" i="1" s="1"/>
  <c r="H645" i="1"/>
  <c r="I645" i="1"/>
  <c r="J645" i="1"/>
  <c r="K645" i="1"/>
  <c r="L645" i="1" s="1"/>
  <c r="A646" i="1"/>
  <c r="B646" i="1" s="1"/>
  <c r="C646" i="1"/>
  <c r="D646" i="1"/>
  <c r="E646" i="1" s="1"/>
  <c r="F646" i="1"/>
  <c r="G646" i="1" s="1"/>
  <c r="H646" i="1"/>
  <c r="I646" i="1"/>
  <c r="J646" i="1"/>
  <c r="M646" i="1" s="1"/>
  <c r="N646" i="1" s="1"/>
  <c r="V646" i="1" s="1"/>
  <c r="K646" i="1"/>
  <c r="L646" i="1" s="1"/>
  <c r="A647" i="1"/>
  <c r="B647" i="1" s="1"/>
  <c r="C647" i="1"/>
  <c r="D647" i="1"/>
  <c r="E647" i="1" s="1"/>
  <c r="F647" i="1"/>
  <c r="G647" i="1" s="1"/>
  <c r="H647" i="1"/>
  <c r="I647" i="1"/>
  <c r="J647" i="1"/>
  <c r="M647" i="1" s="1"/>
  <c r="K647" i="1"/>
  <c r="L647" i="1" s="1"/>
  <c r="A648" i="1"/>
  <c r="B648" i="1" s="1"/>
  <c r="C648" i="1"/>
  <c r="D648" i="1"/>
  <c r="E648" i="1" s="1"/>
  <c r="F648" i="1"/>
  <c r="G648" i="1" s="1"/>
  <c r="H648" i="1"/>
  <c r="I648" i="1"/>
  <c r="J648" i="1"/>
  <c r="Q648" i="1" s="1"/>
  <c r="K648" i="1"/>
  <c r="L648" i="1" s="1"/>
  <c r="A649" i="1"/>
  <c r="B649" i="1" s="1"/>
  <c r="C649" i="1"/>
  <c r="D649" i="1"/>
  <c r="E649" i="1" s="1"/>
  <c r="F649" i="1"/>
  <c r="G649" i="1" s="1"/>
  <c r="H649" i="1"/>
  <c r="I649" i="1"/>
  <c r="J649" i="1"/>
  <c r="K649" i="1"/>
  <c r="L649" i="1" s="1"/>
  <c r="A650" i="1"/>
  <c r="B650" i="1" s="1"/>
  <c r="C650" i="1"/>
  <c r="D650" i="1"/>
  <c r="E650" i="1" s="1"/>
  <c r="F650" i="1"/>
  <c r="G650" i="1" s="1"/>
  <c r="H650" i="1"/>
  <c r="I650" i="1"/>
  <c r="J650" i="1"/>
  <c r="M650" i="1" s="1"/>
  <c r="N650" i="1" s="1"/>
  <c r="V650" i="1" s="1"/>
  <c r="K650" i="1"/>
  <c r="L650" i="1" s="1"/>
  <c r="A651" i="1"/>
  <c r="B651" i="1" s="1"/>
  <c r="C651" i="1"/>
  <c r="D651" i="1"/>
  <c r="E651" i="1" s="1"/>
  <c r="F651" i="1"/>
  <c r="G651" i="1" s="1"/>
  <c r="H651" i="1"/>
  <c r="I651" i="1"/>
  <c r="J651" i="1"/>
  <c r="M651" i="1" s="1"/>
  <c r="K651" i="1"/>
  <c r="L651" i="1" s="1"/>
  <c r="A652" i="1"/>
  <c r="B652" i="1" s="1"/>
  <c r="C652" i="1"/>
  <c r="D652" i="1"/>
  <c r="E652" i="1" s="1"/>
  <c r="F652" i="1"/>
  <c r="G652" i="1" s="1"/>
  <c r="H652" i="1"/>
  <c r="I652" i="1"/>
  <c r="J652" i="1"/>
  <c r="K652" i="1"/>
  <c r="L652" i="1" s="1"/>
  <c r="A653" i="1"/>
  <c r="B653" i="1" s="1"/>
  <c r="C653" i="1"/>
  <c r="D653" i="1"/>
  <c r="E653" i="1" s="1"/>
  <c r="F653" i="1"/>
  <c r="G653" i="1" s="1"/>
  <c r="H653" i="1"/>
  <c r="I653" i="1"/>
  <c r="J653" i="1"/>
  <c r="M653" i="1" s="1"/>
  <c r="K653" i="1"/>
  <c r="L653" i="1" s="1"/>
  <c r="A654" i="1"/>
  <c r="B654" i="1" s="1"/>
  <c r="C654" i="1"/>
  <c r="D654" i="1"/>
  <c r="E654" i="1" s="1"/>
  <c r="F654" i="1"/>
  <c r="G654" i="1" s="1"/>
  <c r="H654" i="1"/>
  <c r="I654" i="1"/>
  <c r="J654" i="1"/>
  <c r="M654" i="1" s="1"/>
  <c r="N654" i="1" s="1"/>
  <c r="V654" i="1" s="1"/>
  <c r="K654" i="1"/>
  <c r="L654" i="1" s="1"/>
  <c r="A655" i="1"/>
  <c r="B655" i="1" s="1"/>
  <c r="C655" i="1"/>
  <c r="D655" i="1"/>
  <c r="E655" i="1" s="1"/>
  <c r="F655" i="1"/>
  <c r="G655" i="1" s="1"/>
  <c r="H655" i="1"/>
  <c r="I655" i="1"/>
  <c r="J655" i="1"/>
  <c r="M655" i="1" s="1"/>
  <c r="K655" i="1"/>
  <c r="L655" i="1" s="1"/>
  <c r="A656" i="1"/>
  <c r="B656" i="1" s="1"/>
  <c r="C656" i="1"/>
  <c r="D656" i="1"/>
  <c r="E656" i="1" s="1"/>
  <c r="F656" i="1"/>
  <c r="G656" i="1" s="1"/>
  <c r="H656" i="1"/>
  <c r="I656" i="1"/>
  <c r="J656" i="1"/>
  <c r="R656" i="1" s="1"/>
  <c r="K656" i="1"/>
  <c r="L656" i="1" s="1"/>
  <c r="A657" i="1"/>
  <c r="B657" i="1" s="1"/>
  <c r="C657" i="1"/>
  <c r="D657" i="1"/>
  <c r="E657" i="1" s="1"/>
  <c r="F657" i="1"/>
  <c r="G657" i="1" s="1"/>
  <c r="H657" i="1"/>
  <c r="I657" i="1"/>
  <c r="J657" i="1"/>
  <c r="K657" i="1"/>
  <c r="L657" i="1" s="1"/>
  <c r="A658" i="1"/>
  <c r="B658" i="1" s="1"/>
  <c r="C658" i="1"/>
  <c r="D658" i="1"/>
  <c r="E658" i="1" s="1"/>
  <c r="F658" i="1"/>
  <c r="G658" i="1" s="1"/>
  <c r="H658" i="1"/>
  <c r="I658" i="1"/>
  <c r="J658" i="1"/>
  <c r="M658" i="1" s="1"/>
  <c r="N658" i="1" s="1"/>
  <c r="V658" i="1" s="1"/>
  <c r="K658" i="1"/>
  <c r="L658" i="1" s="1"/>
  <c r="A659" i="1"/>
  <c r="B659" i="1" s="1"/>
  <c r="C659" i="1"/>
  <c r="D659" i="1"/>
  <c r="E659" i="1" s="1"/>
  <c r="F659" i="1"/>
  <c r="G659" i="1" s="1"/>
  <c r="H659" i="1"/>
  <c r="I659" i="1"/>
  <c r="J659" i="1"/>
  <c r="M659" i="1" s="1"/>
  <c r="K659" i="1"/>
  <c r="L659" i="1" s="1"/>
  <c r="A660" i="1"/>
  <c r="B660" i="1" s="1"/>
  <c r="C660" i="1"/>
  <c r="D660" i="1"/>
  <c r="E660" i="1" s="1"/>
  <c r="F660" i="1"/>
  <c r="G660" i="1" s="1"/>
  <c r="H660" i="1"/>
  <c r="I660" i="1"/>
  <c r="J660" i="1"/>
  <c r="R660" i="1" s="1"/>
  <c r="K660" i="1"/>
  <c r="L660" i="1" s="1"/>
  <c r="A661" i="1"/>
  <c r="B661" i="1" s="1"/>
  <c r="C661" i="1"/>
  <c r="D661" i="1"/>
  <c r="E661" i="1" s="1"/>
  <c r="F661" i="1"/>
  <c r="G661" i="1" s="1"/>
  <c r="H661" i="1"/>
  <c r="I661" i="1"/>
  <c r="J661" i="1"/>
  <c r="K661" i="1"/>
  <c r="L661" i="1" s="1"/>
  <c r="A662" i="1"/>
  <c r="B662" i="1" s="1"/>
  <c r="C662" i="1"/>
  <c r="D662" i="1"/>
  <c r="E662" i="1" s="1"/>
  <c r="F662" i="1"/>
  <c r="G662" i="1" s="1"/>
  <c r="H662" i="1"/>
  <c r="I662" i="1"/>
  <c r="J662" i="1"/>
  <c r="Q662" i="1" s="1"/>
  <c r="K662" i="1"/>
  <c r="L662" i="1" s="1"/>
  <c r="A663" i="1"/>
  <c r="B663" i="1" s="1"/>
  <c r="C663" i="1"/>
  <c r="D663" i="1"/>
  <c r="E663" i="1" s="1"/>
  <c r="F663" i="1"/>
  <c r="G663" i="1" s="1"/>
  <c r="H663" i="1"/>
  <c r="I663" i="1"/>
  <c r="J663" i="1"/>
  <c r="K663" i="1"/>
  <c r="L663" i="1" s="1"/>
  <c r="A664" i="1"/>
  <c r="B664" i="1" s="1"/>
  <c r="C664" i="1"/>
  <c r="D664" i="1"/>
  <c r="E664" i="1" s="1"/>
  <c r="F664" i="1"/>
  <c r="G664" i="1" s="1"/>
  <c r="H664" i="1"/>
  <c r="I664" i="1"/>
  <c r="J664" i="1"/>
  <c r="M664" i="1" s="1"/>
  <c r="N664" i="1" s="1"/>
  <c r="V664" i="1" s="1"/>
  <c r="K664" i="1"/>
  <c r="L664" i="1" s="1"/>
  <c r="A665" i="1"/>
  <c r="B665" i="1" s="1"/>
  <c r="C665" i="1"/>
  <c r="D665" i="1"/>
  <c r="E665" i="1" s="1"/>
  <c r="F665" i="1"/>
  <c r="G665" i="1" s="1"/>
  <c r="H665" i="1"/>
  <c r="I665" i="1"/>
  <c r="J665" i="1"/>
  <c r="M665" i="1" s="1"/>
  <c r="K665" i="1"/>
  <c r="L665" i="1" s="1"/>
  <c r="A666" i="1"/>
  <c r="B666" i="1" s="1"/>
  <c r="C666" i="1"/>
  <c r="D666" i="1"/>
  <c r="E666" i="1" s="1"/>
  <c r="F666" i="1"/>
  <c r="G666" i="1" s="1"/>
  <c r="H666" i="1"/>
  <c r="I666" i="1"/>
  <c r="J666" i="1"/>
  <c r="K666" i="1"/>
  <c r="L666" i="1" s="1"/>
  <c r="A667" i="1"/>
  <c r="B667" i="1" s="1"/>
  <c r="C667" i="1"/>
  <c r="D667" i="1"/>
  <c r="E667" i="1" s="1"/>
  <c r="F667" i="1"/>
  <c r="G667" i="1" s="1"/>
  <c r="H667" i="1"/>
  <c r="I667" i="1"/>
  <c r="J667" i="1"/>
  <c r="M667" i="1" s="1"/>
  <c r="K667" i="1"/>
  <c r="L667" i="1" s="1"/>
  <c r="A668" i="1"/>
  <c r="B668" i="1" s="1"/>
  <c r="C668" i="1"/>
  <c r="D668" i="1"/>
  <c r="E668" i="1" s="1"/>
  <c r="F668" i="1"/>
  <c r="G668" i="1" s="1"/>
  <c r="H668" i="1"/>
  <c r="I668" i="1"/>
  <c r="J668" i="1"/>
  <c r="R668" i="1" s="1"/>
  <c r="K668" i="1"/>
  <c r="L668" i="1" s="1"/>
  <c r="A669" i="1"/>
  <c r="B669" i="1" s="1"/>
  <c r="C669" i="1"/>
  <c r="D669" i="1"/>
  <c r="E669" i="1" s="1"/>
  <c r="F669" i="1"/>
  <c r="G669" i="1" s="1"/>
  <c r="H669" i="1"/>
  <c r="I669" i="1"/>
  <c r="J669" i="1"/>
  <c r="M669" i="1" s="1"/>
  <c r="K669" i="1"/>
  <c r="L669" i="1" s="1"/>
  <c r="A670" i="1"/>
  <c r="B670" i="1" s="1"/>
  <c r="C670" i="1"/>
  <c r="D670" i="1"/>
  <c r="E670" i="1" s="1"/>
  <c r="F670" i="1"/>
  <c r="G670" i="1" s="1"/>
  <c r="H670" i="1"/>
  <c r="I670" i="1"/>
  <c r="J670" i="1"/>
  <c r="M670" i="1" s="1"/>
  <c r="N670" i="1" s="1"/>
  <c r="V670" i="1" s="1"/>
  <c r="K670" i="1"/>
  <c r="L670" i="1" s="1"/>
  <c r="A671" i="1"/>
  <c r="B671" i="1" s="1"/>
  <c r="C671" i="1"/>
  <c r="D671" i="1"/>
  <c r="E671" i="1" s="1"/>
  <c r="F671" i="1"/>
  <c r="G671" i="1" s="1"/>
  <c r="H671" i="1"/>
  <c r="I671" i="1"/>
  <c r="J671" i="1"/>
  <c r="M671" i="1" s="1"/>
  <c r="K671" i="1"/>
  <c r="L671" i="1" s="1"/>
  <c r="A672" i="1"/>
  <c r="B672" i="1" s="1"/>
  <c r="C672" i="1"/>
  <c r="D672" i="1"/>
  <c r="E672" i="1" s="1"/>
  <c r="F672" i="1"/>
  <c r="G672" i="1" s="1"/>
  <c r="H672" i="1"/>
  <c r="I672" i="1"/>
  <c r="J672" i="1"/>
  <c r="M672" i="1" s="1"/>
  <c r="N672" i="1" s="1"/>
  <c r="V672" i="1" s="1"/>
  <c r="K672" i="1"/>
  <c r="L672" i="1" s="1"/>
  <c r="A673" i="1"/>
  <c r="B673" i="1" s="1"/>
  <c r="C673" i="1"/>
  <c r="D673" i="1"/>
  <c r="E673" i="1" s="1"/>
  <c r="F673" i="1"/>
  <c r="G673" i="1" s="1"/>
  <c r="H673" i="1"/>
  <c r="I673" i="1"/>
  <c r="J673" i="1"/>
  <c r="K673" i="1"/>
  <c r="L673" i="1" s="1"/>
  <c r="A674" i="1"/>
  <c r="B674" i="1" s="1"/>
  <c r="C674" i="1"/>
  <c r="D674" i="1"/>
  <c r="E674" i="1" s="1"/>
  <c r="F674" i="1"/>
  <c r="G674" i="1" s="1"/>
  <c r="H674" i="1"/>
  <c r="I674" i="1"/>
  <c r="J674" i="1"/>
  <c r="Q674" i="1" s="1"/>
  <c r="K674" i="1"/>
  <c r="L674" i="1" s="1"/>
  <c r="A675" i="1"/>
  <c r="B675" i="1" s="1"/>
  <c r="C675" i="1"/>
  <c r="D675" i="1"/>
  <c r="E675" i="1" s="1"/>
  <c r="F675" i="1"/>
  <c r="G675" i="1" s="1"/>
  <c r="H675" i="1"/>
  <c r="I675" i="1"/>
  <c r="J675" i="1"/>
  <c r="M675" i="1" s="1"/>
  <c r="K675" i="1"/>
  <c r="L675" i="1" s="1"/>
  <c r="A676" i="1"/>
  <c r="B676" i="1" s="1"/>
  <c r="C676" i="1"/>
  <c r="D676" i="1"/>
  <c r="E676" i="1" s="1"/>
  <c r="F676" i="1"/>
  <c r="G676" i="1" s="1"/>
  <c r="H676" i="1"/>
  <c r="I676" i="1"/>
  <c r="J676" i="1"/>
  <c r="M676" i="1" s="1"/>
  <c r="K676" i="1"/>
  <c r="L676" i="1" s="1"/>
  <c r="A677" i="1"/>
  <c r="B677" i="1" s="1"/>
  <c r="C677" i="1"/>
  <c r="D677" i="1"/>
  <c r="E677" i="1" s="1"/>
  <c r="F677" i="1"/>
  <c r="G677" i="1" s="1"/>
  <c r="H677" i="1"/>
  <c r="I677" i="1"/>
  <c r="J677" i="1"/>
  <c r="M677" i="1" s="1"/>
  <c r="K677" i="1"/>
  <c r="L677" i="1" s="1"/>
  <c r="A678" i="1"/>
  <c r="B678" i="1" s="1"/>
  <c r="C678" i="1"/>
  <c r="D678" i="1"/>
  <c r="E678" i="1" s="1"/>
  <c r="F678" i="1"/>
  <c r="G678" i="1" s="1"/>
  <c r="H678" i="1"/>
  <c r="I678" i="1"/>
  <c r="J678" i="1"/>
  <c r="Q678" i="1" s="1"/>
  <c r="K678" i="1"/>
  <c r="L678" i="1" s="1"/>
  <c r="A679" i="1"/>
  <c r="B679" i="1" s="1"/>
  <c r="C679" i="1"/>
  <c r="D679" i="1"/>
  <c r="E679" i="1" s="1"/>
  <c r="F679" i="1"/>
  <c r="G679" i="1" s="1"/>
  <c r="H679" i="1"/>
  <c r="I679" i="1"/>
  <c r="J679" i="1"/>
  <c r="M679" i="1" s="1"/>
  <c r="K679" i="1"/>
  <c r="L679" i="1" s="1"/>
  <c r="A680" i="1"/>
  <c r="B680" i="1" s="1"/>
  <c r="C680" i="1"/>
  <c r="D680" i="1"/>
  <c r="E680" i="1" s="1"/>
  <c r="F680" i="1"/>
  <c r="G680" i="1" s="1"/>
  <c r="H680" i="1"/>
  <c r="I680" i="1"/>
  <c r="J680" i="1"/>
  <c r="M680" i="1" s="1"/>
  <c r="K680" i="1"/>
  <c r="L680" i="1" s="1"/>
  <c r="A681" i="1"/>
  <c r="B681" i="1" s="1"/>
  <c r="C681" i="1"/>
  <c r="D681" i="1"/>
  <c r="E681" i="1" s="1"/>
  <c r="F681" i="1"/>
  <c r="G681" i="1" s="1"/>
  <c r="H681" i="1"/>
  <c r="I681" i="1"/>
  <c r="J681" i="1"/>
  <c r="M681" i="1" s="1"/>
  <c r="K681" i="1"/>
  <c r="L681" i="1" s="1"/>
  <c r="A682" i="1"/>
  <c r="B682" i="1" s="1"/>
  <c r="C682" i="1"/>
  <c r="D682" i="1"/>
  <c r="E682" i="1" s="1"/>
  <c r="F682" i="1"/>
  <c r="G682" i="1" s="1"/>
  <c r="H682" i="1"/>
  <c r="I682" i="1"/>
  <c r="J682" i="1"/>
  <c r="Q682" i="1" s="1"/>
  <c r="K682" i="1"/>
  <c r="L682" i="1" s="1"/>
  <c r="A683" i="1"/>
  <c r="B683" i="1" s="1"/>
  <c r="C683" i="1"/>
  <c r="D683" i="1"/>
  <c r="E683" i="1" s="1"/>
  <c r="F683" i="1"/>
  <c r="G683" i="1" s="1"/>
  <c r="H683" i="1"/>
  <c r="I683" i="1"/>
  <c r="J683" i="1"/>
  <c r="M683" i="1" s="1"/>
  <c r="K683" i="1"/>
  <c r="L683" i="1" s="1"/>
  <c r="A684" i="1"/>
  <c r="B684" i="1" s="1"/>
  <c r="C684" i="1"/>
  <c r="D684" i="1"/>
  <c r="E684" i="1" s="1"/>
  <c r="F684" i="1"/>
  <c r="G684" i="1" s="1"/>
  <c r="H684" i="1"/>
  <c r="I684" i="1"/>
  <c r="J684" i="1"/>
  <c r="M684" i="1" s="1"/>
  <c r="K684" i="1"/>
  <c r="L684" i="1" s="1"/>
  <c r="A685" i="1"/>
  <c r="B685" i="1" s="1"/>
  <c r="C685" i="1"/>
  <c r="D685" i="1"/>
  <c r="E685" i="1" s="1"/>
  <c r="F685" i="1"/>
  <c r="G685" i="1" s="1"/>
  <c r="H685" i="1"/>
  <c r="I685" i="1"/>
  <c r="J685" i="1"/>
  <c r="M685" i="1" s="1"/>
  <c r="K685" i="1"/>
  <c r="L685" i="1" s="1"/>
  <c r="A686" i="1"/>
  <c r="B686" i="1" s="1"/>
  <c r="C686" i="1"/>
  <c r="D686" i="1"/>
  <c r="E686" i="1" s="1"/>
  <c r="F686" i="1"/>
  <c r="G686" i="1" s="1"/>
  <c r="H686" i="1"/>
  <c r="I686" i="1"/>
  <c r="J686" i="1"/>
  <c r="M686" i="1" s="1"/>
  <c r="N686" i="1" s="1"/>
  <c r="V686" i="1" s="1"/>
  <c r="K686" i="1"/>
  <c r="L686" i="1" s="1"/>
  <c r="A687" i="1"/>
  <c r="B687" i="1" s="1"/>
  <c r="C687" i="1"/>
  <c r="D687" i="1"/>
  <c r="E687" i="1" s="1"/>
  <c r="F687" i="1"/>
  <c r="G687" i="1" s="1"/>
  <c r="H687" i="1"/>
  <c r="I687" i="1"/>
  <c r="J687" i="1"/>
  <c r="M687" i="1" s="1"/>
  <c r="K687" i="1"/>
  <c r="L687" i="1" s="1"/>
  <c r="A688" i="1"/>
  <c r="B688" i="1" s="1"/>
  <c r="C688" i="1"/>
  <c r="D688" i="1"/>
  <c r="E688" i="1" s="1"/>
  <c r="F688" i="1"/>
  <c r="G688" i="1" s="1"/>
  <c r="H688" i="1"/>
  <c r="I688" i="1"/>
  <c r="J688" i="1"/>
  <c r="M688" i="1" s="1"/>
  <c r="N688" i="1" s="1"/>
  <c r="V688" i="1" s="1"/>
  <c r="K688" i="1"/>
  <c r="L688" i="1" s="1"/>
  <c r="A689" i="1"/>
  <c r="B689" i="1" s="1"/>
  <c r="C689" i="1"/>
  <c r="D689" i="1"/>
  <c r="E689" i="1" s="1"/>
  <c r="F689" i="1"/>
  <c r="G689" i="1" s="1"/>
  <c r="H689" i="1"/>
  <c r="I689" i="1"/>
  <c r="J689" i="1"/>
  <c r="M689" i="1" s="1"/>
  <c r="K689" i="1"/>
  <c r="L689" i="1" s="1"/>
  <c r="A690" i="1"/>
  <c r="B690" i="1" s="1"/>
  <c r="C690" i="1"/>
  <c r="D690" i="1"/>
  <c r="E690" i="1" s="1"/>
  <c r="F690" i="1"/>
  <c r="G690" i="1" s="1"/>
  <c r="H690" i="1"/>
  <c r="I690" i="1"/>
  <c r="J690" i="1"/>
  <c r="M690" i="1" s="1"/>
  <c r="N690" i="1" s="1"/>
  <c r="V690" i="1" s="1"/>
  <c r="K690" i="1"/>
  <c r="L690" i="1" s="1"/>
  <c r="A691" i="1"/>
  <c r="B691" i="1" s="1"/>
  <c r="C691" i="1"/>
  <c r="D691" i="1"/>
  <c r="E691" i="1" s="1"/>
  <c r="F691" i="1"/>
  <c r="G691" i="1" s="1"/>
  <c r="H691" i="1"/>
  <c r="I691" i="1"/>
  <c r="J691" i="1"/>
  <c r="M691" i="1" s="1"/>
  <c r="K691" i="1"/>
  <c r="L691" i="1" s="1"/>
  <c r="A692" i="1"/>
  <c r="B692" i="1" s="1"/>
  <c r="C692" i="1"/>
  <c r="D692" i="1"/>
  <c r="E692" i="1" s="1"/>
  <c r="F692" i="1"/>
  <c r="G692" i="1" s="1"/>
  <c r="H692" i="1"/>
  <c r="I692" i="1"/>
  <c r="J692" i="1"/>
  <c r="K692" i="1"/>
  <c r="L692" i="1" s="1"/>
  <c r="A693" i="1"/>
  <c r="B693" i="1" s="1"/>
  <c r="C693" i="1"/>
  <c r="D693" i="1"/>
  <c r="E693" i="1" s="1"/>
  <c r="F693" i="1"/>
  <c r="G693" i="1" s="1"/>
  <c r="H693" i="1"/>
  <c r="I693" i="1"/>
  <c r="J693" i="1"/>
  <c r="M693" i="1" s="1"/>
  <c r="K693" i="1"/>
  <c r="L693" i="1" s="1"/>
  <c r="A694" i="1"/>
  <c r="B694" i="1" s="1"/>
  <c r="C694" i="1"/>
  <c r="D694" i="1"/>
  <c r="E694" i="1" s="1"/>
  <c r="F694" i="1"/>
  <c r="G694" i="1" s="1"/>
  <c r="H694" i="1"/>
  <c r="I694" i="1"/>
  <c r="J694" i="1"/>
  <c r="M694" i="1" s="1"/>
  <c r="N694" i="1" s="1"/>
  <c r="V694" i="1" s="1"/>
  <c r="K694" i="1"/>
  <c r="L694" i="1" s="1"/>
  <c r="A695" i="1"/>
  <c r="B695" i="1" s="1"/>
  <c r="C695" i="1"/>
  <c r="D695" i="1"/>
  <c r="E695" i="1" s="1"/>
  <c r="F695" i="1"/>
  <c r="G695" i="1" s="1"/>
  <c r="H695" i="1"/>
  <c r="I695" i="1"/>
  <c r="J695" i="1"/>
  <c r="M695" i="1" s="1"/>
  <c r="K695" i="1"/>
  <c r="L695" i="1" s="1"/>
  <c r="A696" i="1"/>
  <c r="B696" i="1" s="1"/>
  <c r="C696" i="1"/>
  <c r="D696" i="1"/>
  <c r="E696" i="1" s="1"/>
  <c r="F696" i="1"/>
  <c r="G696" i="1" s="1"/>
  <c r="H696" i="1"/>
  <c r="I696" i="1"/>
  <c r="J696" i="1"/>
  <c r="M696" i="1" s="1"/>
  <c r="N696" i="1" s="1"/>
  <c r="V696" i="1" s="1"/>
  <c r="K696" i="1"/>
  <c r="L696" i="1" s="1"/>
  <c r="A697" i="1"/>
  <c r="B697" i="1" s="1"/>
  <c r="C697" i="1"/>
  <c r="D697" i="1"/>
  <c r="E697" i="1" s="1"/>
  <c r="F697" i="1"/>
  <c r="G697" i="1" s="1"/>
  <c r="H697" i="1"/>
  <c r="I697" i="1"/>
  <c r="J697" i="1"/>
  <c r="M697" i="1" s="1"/>
  <c r="K697" i="1"/>
  <c r="L697" i="1" s="1"/>
  <c r="A698" i="1"/>
  <c r="B698" i="1" s="1"/>
  <c r="C698" i="1"/>
  <c r="D698" i="1"/>
  <c r="E698" i="1" s="1"/>
  <c r="F698" i="1"/>
  <c r="G698" i="1" s="1"/>
  <c r="H698" i="1"/>
  <c r="I698" i="1"/>
  <c r="J698" i="1"/>
  <c r="M698" i="1" s="1"/>
  <c r="N698" i="1" s="1"/>
  <c r="V698" i="1" s="1"/>
  <c r="K698" i="1"/>
  <c r="L698" i="1" s="1"/>
  <c r="A699" i="1"/>
  <c r="B699" i="1" s="1"/>
  <c r="C699" i="1"/>
  <c r="D699" i="1"/>
  <c r="E699" i="1" s="1"/>
  <c r="F699" i="1"/>
  <c r="G699" i="1" s="1"/>
  <c r="H699" i="1"/>
  <c r="I699" i="1"/>
  <c r="J699" i="1"/>
  <c r="M699" i="1" s="1"/>
  <c r="K699" i="1"/>
  <c r="L699" i="1" s="1"/>
  <c r="A700" i="1"/>
  <c r="B700" i="1" s="1"/>
  <c r="C700" i="1"/>
  <c r="D700" i="1"/>
  <c r="E700" i="1" s="1"/>
  <c r="F700" i="1"/>
  <c r="G700" i="1" s="1"/>
  <c r="H700" i="1"/>
  <c r="I700" i="1"/>
  <c r="J700" i="1"/>
  <c r="K700" i="1"/>
  <c r="L700" i="1" s="1"/>
  <c r="A701" i="1"/>
  <c r="B701" i="1" s="1"/>
  <c r="C701" i="1"/>
  <c r="D701" i="1"/>
  <c r="E701" i="1" s="1"/>
  <c r="F701" i="1"/>
  <c r="G701" i="1" s="1"/>
  <c r="H701" i="1"/>
  <c r="I701" i="1"/>
  <c r="J701" i="1"/>
  <c r="M701" i="1" s="1"/>
  <c r="K701" i="1"/>
  <c r="L701" i="1" s="1"/>
  <c r="A702" i="1"/>
  <c r="B702" i="1" s="1"/>
  <c r="C702" i="1"/>
  <c r="D702" i="1"/>
  <c r="E702" i="1" s="1"/>
  <c r="F702" i="1"/>
  <c r="G702" i="1" s="1"/>
  <c r="H702" i="1"/>
  <c r="I702" i="1"/>
  <c r="J702" i="1"/>
  <c r="M702" i="1" s="1"/>
  <c r="N702" i="1" s="1"/>
  <c r="V702" i="1" s="1"/>
  <c r="K702" i="1"/>
  <c r="L702" i="1" s="1"/>
  <c r="A703" i="1"/>
  <c r="B703" i="1" s="1"/>
  <c r="C703" i="1"/>
  <c r="D703" i="1"/>
  <c r="E703" i="1" s="1"/>
  <c r="F703" i="1"/>
  <c r="G703" i="1" s="1"/>
  <c r="H703" i="1"/>
  <c r="I703" i="1"/>
  <c r="J703" i="1"/>
  <c r="M703" i="1" s="1"/>
  <c r="K703" i="1"/>
  <c r="L703" i="1" s="1"/>
  <c r="A704" i="1"/>
  <c r="B704" i="1" s="1"/>
  <c r="C704" i="1"/>
  <c r="D704" i="1"/>
  <c r="E704" i="1" s="1"/>
  <c r="F704" i="1"/>
  <c r="G704" i="1" s="1"/>
  <c r="H704" i="1"/>
  <c r="I704" i="1"/>
  <c r="J704" i="1"/>
  <c r="M704" i="1" s="1"/>
  <c r="N704" i="1" s="1"/>
  <c r="V704" i="1" s="1"/>
  <c r="K704" i="1"/>
  <c r="L704" i="1" s="1"/>
  <c r="A705" i="1"/>
  <c r="B705" i="1" s="1"/>
  <c r="C705" i="1"/>
  <c r="D705" i="1"/>
  <c r="E705" i="1" s="1"/>
  <c r="F705" i="1"/>
  <c r="G705" i="1" s="1"/>
  <c r="H705" i="1"/>
  <c r="I705" i="1"/>
  <c r="J705" i="1"/>
  <c r="M705" i="1" s="1"/>
  <c r="K705" i="1"/>
  <c r="L705" i="1" s="1"/>
  <c r="A706" i="1"/>
  <c r="B706" i="1" s="1"/>
  <c r="C706" i="1"/>
  <c r="D706" i="1"/>
  <c r="E706" i="1" s="1"/>
  <c r="F706" i="1"/>
  <c r="G706" i="1" s="1"/>
  <c r="H706" i="1"/>
  <c r="I706" i="1"/>
  <c r="J706" i="1"/>
  <c r="M706" i="1" s="1"/>
  <c r="N706" i="1" s="1"/>
  <c r="V706" i="1" s="1"/>
  <c r="K706" i="1"/>
  <c r="L706" i="1" s="1"/>
  <c r="A707" i="1"/>
  <c r="B707" i="1" s="1"/>
  <c r="C707" i="1"/>
  <c r="D707" i="1"/>
  <c r="E707" i="1" s="1"/>
  <c r="F707" i="1"/>
  <c r="G707" i="1" s="1"/>
  <c r="H707" i="1"/>
  <c r="I707" i="1"/>
  <c r="J707" i="1"/>
  <c r="M707" i="1" s="1"/>
  <c r="K707" i="1"/>
  <c r="L707" i="1" s="1"/>
  <c r="A708" i="1"/>
  <c r="B708" i="1" s="1"/>
  <c r="C708" i="1"/>
  <c r="D708" i="1"/>
  <c r="E708" i="1" s="1"/>
  <c r="F708" i="1"/>
  <c r="G708" i="1" s="1"/>
  <c r="H708" i="1"/>
  <c r="I708" i="1"/>
  <c r="J708" i="1"/>
  <c r="Q708" i="1" s="1"/>
  <c r="K708" i="1"/>
  <c r="L708" i="1" s="1"/>
  <c r="A709" i="1"/>
  <c r="B709" i="1" s="1"/>
  <c r="C709" i="1"/>
  <c r="D709" i="1"/>
  <c r="E709" i="1" s="1"/>
  <c r="F709" i="1"/>
  <c r="G709" i="1" s="1"/>
  <c r="H709" i="1"/>
  <c r="I709" i="1"/>
  <c r="J709" i="1"/>
  <c r="M709" i="1" s="1"/>
  <c r="K709" i="1"/>
  <c r="L709" i="1" s="1"/>
  <c r="A710" i="1"/>
  <c r="B710" i="1" s="1"/>
  <c r="C710" i="1"/>
  <c r="D710" i="1"/>
  <c r="E710" i="1" s="1"/>
  <c r="F710" i="1"/>
  <c r="G710" i="1" s="1"/>
  <c r="H710" i="1"/>
  <c r="I710" i="1"/>
  <c r="J710" i="1"/>
  <c r="M710" i="1" s="1"/>
  <c r="N710" i="1" s="1"/>
  <c r="V710" i="1" s="1"/>
  <c r="K710" i="1"/>
  <c r="L710" i="1" s="1"/>
  <c r="A711" i="1"/>
  <c r="B711" i="1" s="1"/>
  <c r="C711" i="1"/>
  <c r="D711" i="1"/>
  <c r="E711" i="1" s="1"/>
  <c r="F711" i="1"/>
  <c r="G711" i="1" s="1"/>
  <c r="H711" i="1"/>
  <c r="I711" i="1"/>
  <c r="J711" i="1"/>
  <c r="M711" i="1" s="1"/>
  <c r="K711" i="1"/>
  <c r="L711" i="1" s="1"/>
  <c r="A712" i="1"/>
  <c r="B712" i="1" s="1"/>
  <c r="C712" i="1"/>
  <c r="D712" i="1"/>
  <c r="E712" i="1" s="1"/>
  <c r="F712" i="1"/>
  <c r="G712" i="1" s="1"/>
  <c r="H712" i="1"/>
  <c r="I712" i="1"/>
  <c r="J712" i="1"/>
  <c r="M712" i="1" s="1"/>
  <c r="N712" i="1" s="1"/>
  <c r="V712" i="1" s="1"/>
  <c r="K712" i="1"/>
  <c r="L712" i="1" s="1"/>
  <c r="A713" i="1"/>
  <c r="B713" i="1" s="1"/>
  <c r="C713" i="1"/>
  <c r="D713" i="1"/>
  <c r="E713" i="1" s="1"/>
  <c r="F713" i="1"/>
  <c r="G713" i="1" s="1"/>
  <c r="H713" i="1"/>
  <c r="I713" i="1"/>
  <c r="J713" i="1"/>
  <c r="M713" i="1" s="1"/>
  <c r="K713" i="1"/>
  <c r="L713" i="1" s="1"/>
  <c r="A714" i="1"/>
  <c r="B714" i="1" s="1"/>
  <c r="C714" i="1"/>
  <c r="D714" i="1"/>
  <c r="E714" i="1" s="1"/>
  <c r="F714" i="1"/>
  <c r="G714" i="1" s="1"/>
  <c r="H714" i="1"/>
  <c r="I714" i="1"/>
  <c r="J714" i="1"/>
  <c r="Q714" i="1" s="1"/>
  <c r="K714" i="1"/>
  <c r="L714" i="1" s="1"/>
  <c r="A715" i="1"/>
  <c r="B715" i="1" s="1"/>
  <c r="C715" i="1"/>
  <c r="D715" i="1"/>
  <c r="E715" i="1" s="1"/>
  <c r="F715" i="1"/>
  <c r="G715" i="1" s="1"/>
  <c r="H715" i="1"/>
  <c r="I715" i="1"/>
  <c r="J715" i="1"/>
  <c r="M715" i="1" s="1"/>
  <c r="K715" i="1"/>
  <c r="L715" i="1" s="1"/>
  <c r="A716" i="1"/>
  <c r="B716" i="1" s="1"/>
  <c r="C716" i="1"/>
  <c r="D716" i="1"/>
  <c r="E716" i="1" s="1"/>
  <c r="F716" i="1"/>
  <c r="G716" i="1" s="1"/>
  <c r="H716" i="1"/>
  <c r="I716" i="1"/>
  <c r="J716" i="1"/>
  <c r="M716" i="1" s="1"/>
  <c r="K716" i="1"/>
  <c r="L716" i="1" s="1"/>
  <c r="A717" i="1"/>
  <c r="B717" i="1" s="1"/>
  <c r="C717" i="1"/>
  <c r="D717" i="1"/>
  <c r="E717" i="1" s="1"/>
  <c r="F717" i="1"/>
  <c r="G717" i="1" s="1"/>
  <c r="H717" i="1"/>
  <c r="I717" i="1"/>
  <c r="J717" i="1"/>
  <c r="M717" i="1" s="1"/>
  <c r="K717" i="1"/>
  <c r="L717" i="1" s="1"/>
  <c r="A718" i="1"/>
  <c r="B718" i="1" s="1"/>
  <c r="C718" i="1"/>
  <c r="D718" i="1"/>
  <c r="E718" i="1" s="1"/>
  <c r="F718" i="1"/>
  <c r="G718" i="1" s="1"/>
  <c r="H718" i="1"/>
  <c r="I718" i="1"/>
  <c r="J718" i="1"/>
  <c r="Q718" i="1" s="1"/>
  <c r="K718" i="1"/>
  <c r="L718" i="1" s="1"/>
  <c r="A719" i="1"/>
  <c r="B719" i="1" s="1"/>
  <c r="C719" i="1"/>
  <c r="D719" i="1"/>
  <c r="E719" i="1" s="1"/>
  <c r="F719" i="1"/>
  <c r="G719" i="1" s="1"/>
  <c r="H719" i="1"/>
  <c r="I719" i="1"/>
  <c r="J719" i="1"/>
  <c r="M719" i="1" s="1"/>
  <c r="K719" i="1"/>
  <c r="L719" i="1" s="1"/>
  <c r="A720" i="1"/>
  <c r="B720" i="1" s="1"/>
  <c r="C720" i="1"/>
  <c r="D720" i="1"/>
  <c r="E720" i="1" s="1"/>
  <c r="F720" i="1"/>
  <c r="G720" i="1" s="1"/>
  <c r="H720" i="1"/>
  <c r="I720" i="1"/>
  <c r="J720" i="1"/>
  <c r="M720" i="1" s="1"/>
  <c r="K720" i="1"/>
  <c r="L720" i="1" s="1"/>
  <c r="A721" i="1"/>
  <c r="B721" i="1" s="1"/>
  <c r="C721" i="1"/>
  <c r="D721" i="1"/>
  <c r="E721" i="1" s="1"/>
  <c r="F721" i="1"/>
  <c r="G721" i="1" s="1"/>
  <c r="H721" i="1"/>
  <c r="I721" i="1"/>
  <c r="J721" i="1"/>
  <c r="M721" i="1" s="1"/>
  <c r="K721" i="1"/>
  <c r="L721" i="1" s="1"/>
  <c r="A722" i="1"/>
  <c r="B722" i="1" s="1"/>
  <c r="C722" i="1"/>
  <c r="D722" i="1"/>
  <c r="E722" i="1" s="1"/>
  <c r="F722" i="1"/>
  <c r="G722" i="1" s="1"/>
  <c r="H722" i="1"/>
  <c r="I722" i="1"/>
  <c r="J722" i="1"/>
  <c r="Q722" i="1" s="1"/>
  <c r="K722" i="1"/>
  <c r="L722" i="1" s="1"/>
  <c r="A723" i="1"/>
  <c r="B723" i="1" s="1"/>
  <c r="C723" i="1"/>
  <c r="D723" i="1"/>
  <c r="E723" i="1" s="1"/>
  <c r="F723" i="1"/>
  <c r="G723" i="1" s="1"/>
  <c r="H723" i="1"/>
  <c r="I723" i="1"/>
  <c r="J723" i="1"/>
  <c r="M723" i="1" s="1"/>
  <c r="K723" i="1"/>
  <c r="L723" i="1" s="1"/>
  <c r="A724" i="1"/>
  <c r="B724" i="1" s="1"/>
  <c r="C724" i="1"/>
  <c r="D724" i="1"/>
  <c r="E724" i="1" s="1"/>
  <c r="F724" i="1"/>
  <c r="G724" i="1" s="1"/>
  <c r="H724" i="1"/>
  <c r="I724" i="1"/>
  <c r="J724" i="1"/>
  <c r="M724" i="1" s="1"/>
  <c r="K724" i="1"/>
  <c r="L724" i="1" s="1"/>
  <c r="A725" i="1"/>
  <c r="B725" i="1" s="1"/>
  <c r="C725" i="1"/>
  <c r="D725" i="1"/>
  <c r="E725" i="1" s="1"/>
  <c r="F725" i="1"/>
  <c r="G725" i="1" s="1"/>
  <c r="H725" i="1"/>
  <c r="I725" i="1"/>
  <c r="J725" i="1"/>
  <c r="M725" i="1" s="1"/>
  <c r="K725" i="1"/>
  <c r="L725" i="1" s="1"/>
  <c r="A726" i="1"/>
  <c r="B726" i="1" s="1"/>
  <c r="C726" i="1"/>
  <c r="D726" i="1"/>
  <c r="E726" i="1" s="1"/>
  <c r="F726" i="1"/>
  <c r="G726" i="1" s="1"/>
  <c r="H726" i="1"/>
  <c r="I726" i="1"/>
  <c r="J726" i="1"/>
  <c r="Q726" i="1" s="1"/>
  <c r="K726" i="1"/>
  <c r="L726" i="1" s="1"/>
  <c r="A727" i="1"/>
  <c r="B727" i="1" s="1"/>
  <c r="C727" i="1"/>
  <c r="D727" i="1"/>
  <c r="E727" i="1" s="1"/>
  <c r="F727" i="1"/>
  <c r="G727" i="1" s="1"/>
  <c r="H727" i="1"/>
  <c r="I727" i="1"/>
  <c r="J727" i="1"/>
  <c r="M727" i="1" s="1"/>
  <c r="K727" i="1"/>
  <c r="L727" i="1" s="1"/>
  <c r="A728" i="1"/>
  <c r="B728" i="1" s="1"/>
  <c r="C728" i="1"/>
  <c r="D728" i="1"/>
  <c r="E728" i="1" s="1"/>
  <c r="F728" i="1"/>
  <c r="G728" i="1" s="1"/>
  <c r="H728" i="1"/>
  <c r="I728" i="1"/>
  <c r="J728" i="1"/>
  <c r="M728" i="1" s="1"/>
  <c r="K728" i="1"/>
  <c r="L728" i="1" s="1"/>
  <c r="A729" i="1"/>
  <c r="B729" i="1" s="1"/>
  <c r="C729" i="1"/>
  <c r="D729" i="1"/>
  <c r="E729" i="1" s="1"/>
  <c r="F729" i="1"/>
  <c r="G729" i="1" s="1"/>
  <c r="H729" i="1"/>
  <c r="I729" i="1"/>
  <c r="J729" i="1"/>
  <c r="M729" i="1" s="1"/>
  <c r="K729" i="1"/>
  <c r="L729" i="1" s="1"/>
  <c r="A730" i="1"/>
  <c r="B730" i="1" s="1"/>
  <c r="C730" i="1"/>
  <c r="D730" i="1"/>
  <c r="E730" i="1" s="1"/>
  <c r="F730" i="1"/>
  <c r="G730" i="1" s="1"/>
  <c r="H730" i="1"/>
  <c r="I730" i="1"/>
  <c r="J730" i="1"/>
  <c r="Q730" i="1" s="1"/>
  <c r="K730" i="1"/>
  <c r="L730" i="1" s="1"/>
  <c r="A731" i="1"/>
  <c r="B731" i="1" s="1"/>
  <c r="C731" i="1"/>
  <c r="D731" i="1"/>
  <c r="E731" i="1" s="1"/>
  <c r="F731" i="1"/>
  <c r="G731" i="1" s="1"/>
  <c r="H731" i="1"/>
  <c r="I731" i="1"/>
  <c r="J731" i="1"/>
  <c r="M731" i="1" s="1"/>
  <c r="K731" i="1"/>
  <c r="L731" i="1" s="1"/>
  <c r="A732" i="1"/>
  <c r="B732" i="1" s="1"/>
  <c r="C732" i="1"/>
  <c r="D732" i="1"/>
  <c r="E732" i="1" s="1"/>
  <c r="F732" i="1"/>
  <c r="G732" i="1" s="1"/>
  <c r="H732" i="1"/>
  <c r="I732" i="1"/>
  <c r="J732" i="1"/>
  <c r="M732" i="1" s="1"/>
  <c r="N732" i="1" s="1"/>
  <c r="V732" i="1" s="1"/>
  <c r="K732" i="1"/>
  <c r="L732" i="1" s="1"/>
  <c r="A733" i="1"/>
  <c r="B733" i="1" s="1"/>
  <c r="C733" i="1"/>
  <c r="D733" i="1"/>
  <c r="E733" i="1" s="1"/>
  <c r="F733" i="1"/>
  <c r="G733" i="1" s="1"/>
  <c r="H733" i="1"/>
  <c r="I733" i="1"/>
  <c r="J733" i="1"/>
  <c r="M733" i="1" s="1"/>
  <c r="K733" i="1"/>
  <c r="L733" i="1" s="1"/>
  <c r="G9" i="3"/>
  <c r="N9" i="3"/>
  <c r="J9" i="3"/>
  <c r="C9" i="3"/>
  <c r="M9" i="3"/>
  <c r="I9" i="3"/>
  <c r="L9" i="3"/>
  <c r="K9" i="3"/>
  <c r="E9" i="3"/>
  <c r="O632" i="1" l="1"/>
  <c r="P632" i="1" s="1"/>
  <c r="R32" i="1"/>
  <c r="Q6" i="1"/>
  <c r="Q650" i="1"/>
  <c r="R678" i="1"/>
  <c r="O307" i="1"/>
  <c r="P307" i="1" s="1"/>
  <c r="Q398" i="1"/>
  <c r="R327" i="1"/>
  <c r="O215" i="1"/>
  <c r="P215" i="1" s="1"/>
  <c r="O661" i="1"/>
  <c r="P661" i="1" s="1"/>
  <c r="O652" i="1"/>
  <c r="P652" i="1" s="1"/>
  <c r="R447" i="1"/>
  <c r="Q360" i="1"/>
  <c r="O725" i="1"/>
  <c r="P725" i="1" s="1"/>
  <c r="R679" i="1"/>
  <c r="O672" i="1"/>
  <c r="P672" i="1" s="1"/>
  <c r="R590" i="1"/>
  <c r="Q504" i="1"/>
  <c r="Q364" i="1"/>
  <c r="O163" i="1"/>
  <c r="P163" i="1" s="1"/>
  <c r="R124" i="1"/>
  <c r="O68" i="1"/>
  <c r="R68" i="1"/>
  <c r="O32" i="1"/>
  <c r="P32" i="1" s="1"/>
  <c r="O30" i="1"/>
  <c r="Q251" i="1"/>
  <c r="R179" i="1"/>
  <c r="O158" i="1"/>
  <c r="P158" i="1" s="1"/>
  <c r="Q599" i="1"/>
  <c r="O589" i="1"/>
  <c r="P589" i="1" s="1"/>
  <c r="R525" i="1"/>
  <c r="R424" i="1"/>
  <c r="R222" i="1"/>
  <c r="O80" i="1"/>
  <c r="O73" i="1"/>
  <c r="P73" i="1" s="1"/>
  <c r="Q54" i="1"/>
  <c r="O42" i="1"/>
  <c r="P42" i="1" s="1"/>
  <c r="R28" i="1"/>
  <c r="R716" i="1"/>
  <c r="O669" i="1"/>
  <c r="P669" i="1" s="1"/>
  <c r="O642" i="1"/>
  <c r="O587" i="1"/>
  <c r="P587" i="1" s="1"/>
  <c r="O398" i="1"/>
  <c r="R132" i="1"/>
  <c r="M124" i="1"/>
  <c r="N124" i="1" s="1"/>
  <c r="V124" i="1" s="1"/>
  <c r="O69" i="1"/>
  <c r="P69" i="1" s="1"/>
  <c r="Q47" i="1"/>
  <c r="O35" i="1"/>
  <c r="P35" i="1" s="1"/>
  <c r="M28" i="1"/>
  <c r="N28" i="1" s="1"/>
  <c r="V28" i="1" s="1"/>
  <c r="O670" i="1"/>
  <c r="P670" i="1" s="1"/>
  <c r="M714" i="1"/>
  <c r="N714" i="1" s="1"/>
  <c r="V714" i="1" s="1"/>
  <c r="R688" i="1"/>
  <c r="R670" i="1"/>
  <c r="O601" i="1"/>
  <c r="P601" i="1" s="1"/>
  <c r="O600" i="1"/>
  <c r="P600" i="1" s="1"/>
  <c r="R587" i="1"/>
  <c r="R558" i="1"/>
  <c r="Q523" i="1"/>
  <c r="Q410" i="1"/>
  <c r="M398" i="1"/>
  <c r="N398" i="1" s="1"/>
  <c r="V398" i="1" s="1"/>
  <c r="R358" i="1"/>
  <c r="O351" i="1"/>
  <c r="P351" i="1" s="1"/>
  <c r="O350" i="1"/>
  <c r="P350" i="1" s="1"/>
  <c r="O345" i="1"/>
  <c r="P345" i="1" s="1"/>
  <c r="Q238" i="1"/>
  <c r="R195" i="1"/>
  <c r="O167" i="1"/>
  <c r="P167" i="1" s="1"/>
  <c r="Q110" i="1"/>
  <c r="R26" i="1"/>
  <c r="R702" i="1"/>
  <c r="R686" i="1"/>
  <c r="Q602" i="1"/>
  <c r="M551" i="1"/>
  <c r="N551" i="1" s="1"/>
  <c r="V551" i="1" s="1"/>
  <c r="R519" i="1"/>
  <c r="Q430" i="1"/>
  <c r="R366" i="1"/>
  <c r="R317" i="1"/>
  <c r="R236" i="1"/>
  <c r="R169" i="1"/>
  <c r="R726" i="1"/>
  <c r="R724" i="1"/>
  <c r="O716" i="1"/>
  <c r="P716" i="1" s="1"/>
  <c r="Q704" i="1"/>
  <c r="O700" i="1"/>
  <c r="P700" i="1" s="1"/>
  <c r="R682" i="1"/>
  <c r="Q668" i="1"/>
  <c r="R655" i="1"/>
  <c r="M612" i="1"/>
  <c r="N612" i="1" s="1"/>
  <c r="V612" i="1" s="1"/>
  <c r="R607" i="1"/>
  <c r="Q575" i="1"/>
  <c r="Q564" i="1"/>
  <c r="Q524" i="1"/>
  <c r="O524" i="1"/>
  <c r="P524" i="1" s="1"/>
  <c r="Q492" i="1"/>
  <c r="R446" i="1"/>
  <c r="O405" i="1"/>
  <c r="P405" i="1" s="1"/>
  <c r="R400" i="1"/>
  <c r="Q388" i="1"/>
  <c r="R386" i="1"/>
  <c r="O386" i="1"/>
  <c r="P386" i="1" s="1"/>
  <c r="R374" i="1"/>
  <c r="O364" i="1"/>
  <c r="P364" i="1" s="1"/>
  <c r="Q358" i="1"/>
  <c r="R331" i="1"/>
  <c r="R319" i="1"/>
  <c r="O317" i="1"/>
  <c r="P317" i="1" s="1"/>
  <c r="M245" i="1"/>
  <c r="N245" i="1" s="1"/>
  <c r="V245" i="1" s="1"/>
  <c r="O238" i="1"/>
  <c r="P238" i="1" s="1"/>
  <c r="Q226" i="1"/>
  <c r="O199" i="1"/>
  <c r="P199" i="1" s="1"/>
  <c r="O197" i="1"/>
  <c r="P197" i="1" s="1"/>
  <c r="Q189" i="1"/>
  <c r="O181" i="1"/>
  <c r="P181" i="1" s="1"/>
  <c r="Q175" i="1"/>
  <c r="O174" i="1"/>
  <c r="P174" i="1" s="1"/>
  <c r="Q103" i="1"/>
  <c r="O61" i="1"/>
  <c r="P61" i="1" s="1"/>
  <c r="Q51" i="1"/>
  <c r="R39" i="1"/>
  <c r="R30" i="1"/>
  <c r="Q26" i="1"/>
  <c r="O657" i="1"/>
  <c r="P657" i="1" s="1"/>
  <c r="M624" i="1"/>
  <c r="N624" i="1" s="1"/>
  <c r="V624" i="1" s="1"/>
  <c r="M607" i="1"/>
  <c r="N607" i="1" s="1"/>
  <c r="V607" i="1" s="1"/>
  <c r="O596" i="1"/>
  <c r="P596" i="1" s="1"/>
  <c r="M592" i="1"/>
  <c r="N592" i="1" s="1"/>
  <c r="V592" i="1" s="1"/>
  <c r="Q582" i="1"/>
  <c r="R559" i="1"/>
  <c r="R535" i="1"/>
  <c r="M524" i="1"/>
  <c r="M508" i="1"/>
  <c r="N508" i="1" s="1"/>
  <c r="V508" i="1" s="1"/>
  <c r="Q486" i="1"/>
  <c r="Q440" i="1"/>
  <c r="Q426" i="1"/>
  <c r="O401" i="1"/>
  <c r="P401" i="1" s="1"/>
  <c r="M388" i="1"/>
  <c r="N388" i="1" s="1"/>
  <c r="V388" i="1" s="1"/>
  <c r="Q386" i="1"/>
  <c r="O374" i="1"/>
  <c r="P374" i="1" s="1"/>
  <c r="M364" i="1"/>
  <c r="N364" i="1" s="1"/>
  <c r="V364" i="1" s="1"/>
  <c r="O177" i="1"/>
  <c r="P177" i="1" s="1"/>
  <c r="M163" i="1"/>
  <c r="N163" i="1" s="1"/>
  <c r="V163" i="1" s="1"/>
  <c r="M144" i="1"/>
  <c r="O104" i="1"/>
  <c r="P104" i="1" s="1"/>
  <c r="R95" i="1"/>
  <c r="M67" i="1"/>
  <c r="N67" i="1" s="1"/>
  <c r="V67" i="1" s="1"/>
  <c r="Q50" i="1"/>
  <c r="M33" i="1"/>
  <c r="N33" i="1" s="1"/>
  <c r="V33" i="1" s="1"/>
  <c r="M16" i="1"/>
  <c r="N16" i="1" s="1"/>
  <c r="V16" i="1" s="1"/>
  <c r="O729" i="1"/>
  <c r="R704" i="1"/>
  <c r="R683" i="1"/>
  <c r="R675" i="1"/>
  <c r="Q670" i="1"/>
  <c r="R659" i="1"/>
  <c r="R642" i="1"/>
  <c r="R564" i="1"/>
  <c r="O491" i="1"/>
  <c r="P491" i="1" s="1"/>
  <c r="O444" i="1"/>
  <c r="R335" i="1"/>
  <c r="O319" i="1"/>
  <c r="P319" i="1" s="1"/>
  <c r="O318" i="1"/>
  <c r="P318" i="1" s="1"/>
  <c r="R245" i="1"/>
  <c r="R226" i="1"/>
  <c r="Q222" i="1"/>
  <c r="O189" i="1"/>
  <c r="P189" i="1" s="1"/>
  <c r="O187" i="1"/>
  <c r="P187" i="1" s="1"/>
  <c r="Q179" i="1"/>
  <c r="Q167" i="1"/>
  <c r="R153" i="1"/>
  <c r="O145" i="1"/>
  <c r="P145" i="1" s="1"/>
  <c r="Q732" i="1"/>
  <c r="R717" i="1"/>
  <c r="R730" i="1"/>
  <c r="M726" i="1"/>
  <c r="N726" i="1" s="1"/>
  <c r="V726" i="1" s="1"/>
  <c r="R698" i="1"/>
  <c r="Q688" i="1"/>
  <c r="M668" i="1"/>
  <c r="R722" i="1"/>
  <c r="O692" i="1"/>
  <c r="P692" i="1" s="1"/>
  <c r="M666" i="1"/>
  <c r="N666" i="1" s="1"/>
  <c r="V666" i="1" s="1"/>
  <c r="R666" i="1"/>
  <c r="Q700" i="1"/>
  <c r="R674" i="1"/>
  <c r="R630" i="1"/>
  <c r="M622" i="1"/>
  <c r="Q570" i="1"/>
  <c r="Q498" i="1"/>
  <c r="R451" i="1"/>
  <c r="Q414" i="1"/>
  <c r="R408" i="1"/>
  <c r="Q399" i="1"/>
  <c r="Q394" i="1"/>
  <c r="R382" i="1"/>
  <c r="Q370" i="1"/>
  <c r="M356" i="1"/>
  <c r="N356" i="1" s="1"/>
  <c r="V356" i="1" s="1"/>
  <c r="Q343" i="1"/>
  <c r="O339" i="1"/>
  <c r="P339" i="1" s="1"/>
  <c r="R333" i="1"/>
  <c r="R325" i="1"/>
  <c r="R315" i="1"/>
  <c r="O309" i="1"/>
  <c r="P309" i="1" s="1"/>
  <c r="R284" i="1"/>
  <c r="R261" i="1"/>
  <c r="Q234" i="1"/>
  <c r="O232" i="1"/>
  <c r="P232" i="1" s="1"/>
  <c r="O216" i="1"/>
  <c r="P216" i="1" s="1"/>
  <c r="R208" i="1"/>
  <c r="M203" i="1"/>
  <c r="N203" i="1" s="1"/>
  <c r="V203" i="1" s="1"/>
  <c r="R187" i="1"/>
  <c r="R181" i="1"/>
  <c r="R171" i="1"/>
  <c r="M167" i="1"/>
  <c r="N167" i="1" s="1"/>
  <c r="V167" i="1" s="1"/>
  <c r="R145" i="1"/>
  <c r="O141" i="1"/>
  <c r="P141" i="1" s="1"/>
  <c r="M128" i="1"/>
  <c r="N128" i="1" s="1"/>
  <c r="V128" i="1" s="1"/>
  <c r="O124" i="1"/>
  <c r="P124" i="1" s="1"/>
  <c r="O122" i="1"/>
  <c r="P122" i="1" s="1"/>
  <c r="O113" i="1"/>
  <c r="P113" i="1" s="1"/>
  <c r="R103" i="1"/>
  <c r="O103" i="1"/>
  <c r="P103" i="1" s="1"/>
  <c r="R96" i="1"/>
  <c r="Q87" i="1"/>
  <c r="Q68" i="1"/>
  <c r="M57" i="1"/>
  <c r="N57" i="1" s="1"/>
  <c r="V57" i="1" s="1"/>
  <c r="R47" i="1"/>
  <c r="R10" i="1"/>
  <c r="O664" i="1"/>
  <c r="P664" i="1" s="1"/>
  <c r="R624" i="1"/>
  <c r="O607" i="1"/>
  <c r="P607" i="1" s="1"/>
  <c r="O593" i="1"/>
  <c r="P593" i="1" s="1"/>
  <c r="O588" i="1"/>
  <c r="P588" i="1" s="1"/>
  <c r="Q587" i="1"/>
  <c r="O580" i="1"/>
  <c r="P580" i="1" s="1"/>
  <c r="R551" i="1"/>
  <c r="Q540" i="1"/>
  <c r="Q528" i="1"/>
  <c r="R508" i="1"/>
  <c r="O504" i="1"/>
  <c r="P504" i="1" s="1"/>
  <c r="R492" i="1"/>
  <c r="O492" i="1"/>
  <c r="P492" i="1" s="1"/>
  <c r="R430" i="1"/>
  <c r="O417" i="1"/>
  <c r="P417" i="1" s="1"/>
  <c r="O404" i="1"/>
  <c r="P404" i="1" s="1"/>
  <c r="O397" i="1"/>
  <c r="P397" i="1" s="1"/>
  <c r="M380" i="1"/>
  <c r="Q374" i="1"/>
  <c r="Q368" i="1"/>
  <c r="O366" i="1"/>
  <c r="P366" i="1" s="1"/>
  <c r="O360" i="1"/>
  <c r="P360" i="1" s="1"/>
  <c r="R339" i="1"/>
  <c r="O335" i="1"/>
  <c r="P335" i="1" s="1"/>
  <c r="O331" i="1"/>
  <c r="P331" i="1" s="1"/>
  <c r="R321" i="1"/>
  <c r="Q319" i="1"/>
  <c r="Q309" i="1"/>
  <c r="O301" i="1"/>
  <c r="P301" i="1" s="1"/>
  <c r="Q295" i="1"/>
  <c r="Q283" i="1"/>
  <c r="O254" i="1"/>
  <c r="P254" i="1" s="1"/>
  <c r="Q247" i="1"/>
  <c r="Q232" i="1"/>
  <c r="Q208" i="1"/>
  <c r="O195" i="1"/>
  <c r="P195" i="1" s="1"/>
  <c r="O183" i="1"/>
  <c r="P183" i="1" s="1"/>
  <c r="Q171" i="1"/>
  <c r="Q155" i="1"/>
  <c r="R83" i="1"/>
  <c r="Q71" i="1"/>
  <c r="Q41" i="1"/>
  <c r="R38" i="1"/>
  <c r="R14" i="1"/>
  <c r="O14" i="1"/>
  <c r="P14" i="1" s="1"/>
  <c r="O10" i="1"/>
  <c r="P10" i="1" s="1"/>
  <c r="R278" i="1"/>
  <c r="Q269" i="1"/>
  <c r="Q255" i="1"/>
  <c r="R214" i="1"/>
  <c r="O179" i="1"/>
  <c r="P179" i="1" s="1"/>
  <c r="R100" i="1"/>
  <c r="R92" i="1"/>
  <c r="R80" i="1"/>
  <c r="S80" i="1" s="1"/>
  <c r="O47" i="1"/>
  <c r="P47" i="1" s="1"/>
  <c r="Q14" i="1"/>
  <c r="R6" i="1"/>
  <c r="O6" i="1"/>
  <c r="R647" i="1"/>
  <c r="Q642" i="1"/>
  <c r="R631" i="1"/>
  <c r="O630" i="1"/>
  <c r="P630" i="1" s="1"/>
  <c r="Q574" i="1"/>
  <c r="Q555" i="1"/>
  <c r="O554" i="1"/>
  <c r="P554" i="1" s="1"/>
  <c r="O553" i="1"/>
  <c r="P553" i="1" s="1"/>
  <c r="Q547" i="1"/>
  <c r="O546" i="1"/>
  <c r="P546" i="1" s="1"/>
  <c r="O529" i="1"/>
  <c r="P529" i="1" s="1"/>
  <c r="O511" i="1"/>
  <c r="M500" i="1"/>
  <c r="R444" i="1"/>
  <c r="O441" i="1"/>
  <c r="P441" i="1" s="1"/>
  <c r="O433" i="1"/>
  <c r="P433" i="1" s="1"/>
  <c r="R414" i="1"/>
  <c r="O390" i="1"/>
  <c r="P390" i="1" s="1"/>
  <c r="R370" i="1"/>
  <c r="O370" i="1"/>
  <c r="P370" i="1" s="1"/>
  <c r="R356" i="1"/>
  <c r="O333" i="1"/>
  <c r="P333" i="1" s="1"/>
  <c r="O325" i="1"/>
  <c r="P325" i="1" s="1"/>
  <c r="O313" i="1"/>
  <c r="P313" i="1" s="1"/>
  <c r="O311" i="1"/>
  <c r="P311" i="1" s="1"/>
  <c r="O310" i="1"/>
  <c r="P310" i="1" s="1"/>
  <c r="Q140" i="1"/>
  <c r="R120" i="1"/>
  <c r="O100" i="1"/>
  <c r="P100" i="1" s="1"/>
  <c r="O92" i="1"/>
  <c r="P92" i="1" s="1"/>
  <c r="Q728" i="1"/>
  <c r="O724" i="1"/>
  <c r="Q720" i="1"/>
  <c r="Q712" i="1"/>
  <c r="R705" i="1"/>
  <c r="R701" i="1"/>
  <c r="M700" i="1"/>
  <c r="N700" i="1" s="1"/>
  <c r="V700" i="1" s="1"/>
  <c r="O696" i="1"/>
  <c r="P696" i="1" s="1"/>
  <c r="R689" i="1"/>
  <c r="Q666" i="1"/>
  <c r="O666" i="1"/>
  <c r="P666" i="1" s="1"/>
  <c r="R658" i="1"/>
  <c r="R654" i="1"/>
  <c r="M652" i="1"/>
  <c r="R635" i="1"/>
  <c r="O634" i="1"/>
  <c r="P634" i="1" s="1"/>
  <c r="R627" i="1"/>
  <c r="O626" i="1"/>
  <c r="R616" i="1"/>
  <c r="M614" i="1"/>
  <c r="N614" i="1" s="1"/>
  <c r="V614" i="1" s="1"/>
  <c r="R603" i="1"/>
  <c r="O603" i="1"/>
  <c r="Q600" i="1"/>
  <c r="Q596" i="1"/>
  <c r="R591" i="1"/>
  <c r="M590" i="1"/>
  <c r="N590" i="1" s="1"/>
  <c r="V590" i="1" s="1"/>
  <c r="Q584" i="1"/>
  <c r="R571" i="1"/>
  <c r="Q567" i="1"/>
  <c r="O561" i="1"/>
  <c r="P561" i="1" s="1"/>
  <c r="Q559" i="1"/>
  <c r="O559" i="1"/>
  <c r="P559" i="1" s="1"/>
  <c r="M558" i="1"/>
  <c r="N558" i="1" s="1"/>
  <c r="V558" i="1" s="1"/>
  <c r="O556" i="1"/>
  <c r="P556" i="1" s="1"/>
  <c r="O552" i="1"/>
  <c r="P552" i="1" s="1"/>
  <c r="R548" i="1"/>
  <c r="Q543" i="1"/>
  <c r="Q539" i="1"/>
  <c r="O537" i="1"/>
  <c r="P537" i="1" s="1"/>
  <c r="M532" i="1"/>
  <c r="N532" i="1" s="1"/>
  <c r="V532" i="1" s="1"/>
  <c r="O528" i="1"/>
  <c r="P528" i="1" s="1"/>
  <c r="Q516" i="1"/>
  <c r="O514" i="1"/>
  <c r="P514" i="1" s="1"/>
  <c r="M474" i="1"/>
  <c r="N474" i="1" s="1"/>
  <c r="V474" i="1" s="1"/>
  <c r="Q474" i="1"/>
  <c r="O704" i="1"/>
  <c r="P704" i="1" s="1"/>
  <c r="R700" i="1"/>
  <c r="O697" i="1"/>
  <c r="P697" i="1" s="1"/>
  <c r="Q692" i="1"/>
  <c r="O688" i="1"/>
  <c r="P688" i="1" s="1"/>
  <c r="O668" i="1"/>
  <c r="P668" i="1" s="1"/>
  <c r="R661" i="1"/>
  <c r="R639" i="1"/>
  <c r="R634" i="1"/>
  <c r="O628" i="1"/>
  <c r="P628" i="1" s="1"/>
  <c r="R626" i="1"/>
  <c r="M620" i="1"/>
  <c r="N620" i="1" s="1"/>
  <c r="V620" i="1" s="1"/>
  <c r="M616" i="1"/>
  <c r="O605" i="1"/>
  <c r="P605" i="1" s="1"/>
  <c r="Q603" i="1"/>
  <c r="Q595" i="1"/>
  <c r="M591" i="1"/>
  <c r="N591" i="1" s="1"/>
  <c r="V591" i="1" s="1"/>
  <c r="O585" i="1"/>
  <c r="P585" i="1" s="1"/>
  <c r="O584" i="1"/>
  <c r="P584" i="1" s="1"/>
  <c r="O577" i="1"/>
  <c r="P577" i="1" s="1"/>
  <c r="R575" i="1"/>
  <c r="O575" i="1"/>
  <c r="P575" i="1" s="1"/>
  <c r="O573" i="1"/>
  <c r="P573" i="1" s="1"/>
  <c r="R570" i="1"/>
  <c r="O570" i="1"/>
  <c r="P570" i="1" s="1"/>
  <c r="O569" i="1"/>
  <c r="P569" i="1" s="1"/>
  <c r="O568" i="1"/>
  <c r="P568" i="1" s="1"/>
  <c r="O565" i="1"/>
  <c r="P565" i="1" s="1"/>
  <c r="O564" i="1"/>
  <c r="P564" i="1" s="1"/>
  <c r="Q562" i="1"/>
  <c r="R556" i="1"/>
  <c r="O530" i="1"/>
  <c r="P530" i="1" s="1"/>
  <c r="M523" i="1"/>
  <c r="N523" i="1" s="1"/>
  <c r="V523" i="1" s="1"/>
  <c r="O523" i="1"/>
  <c r="P523" i="1" s="1"/>
  <c r="O522" i="1"/>
  <c r="P522" i="1" s="1"/>
  <c r="M511" i="1"/>
  <c r="N511" i="1" s="1"/>
  <c r="V511" i="1" s="1"/>
  <c r="Q511" i="1"/>
  <c r="Q496" i="1"/>
  <c r="R496" i="1"/>
  <c r="M470" i="1"/>
  <c r="N470" i="1" s="1"/>
  <c r="V470" i="1" s="1"/>
  <c r="Q470" i="1"/>
  <c r="M494" i="1"/>
  <c r="Q494" i="1"/>
  <c r="M730" i="1"/>
  <c r="N730" i="1" s="1"/>
  <c r="V730" i="1" s="1"/>
  <c r="Q724" i="1"/>
  <c r="R720" i="1"/>
  <c r="O720" i="1"/>
  <c r="P720" i="1" s="1"/>
  <c r="O712" i="1"/>
  <c r="P712" i="1" s="1"/>
  <c r="O708" i="1"/>
  <c r="P708" i="1" s="1"/>
  <c r="O701" i="1"/>
  <c r="P701" i="1" s="1"/>
  <c r="Q696" i="1"/>
  <c r="R671" i="1"/>
  <c r="Q664" i="1"/>
  <c r="O658" i="1"/>
  <c r="P658" i="1" s="1"/>
  <c r="O654" i="1"/>
  <c r="P654" i="1" s="1"/>
  <c r="R652" i="1"/>
  <c r="O558" i="1"/>
  <c r="P558" i="1" s="1"/>
  <c r="O557" i="1"/>
  <c r="O548" i="1"/>
  <c r="P548" i="1" s="1"/>
  <c r="R543" i="1"/>
  <c r="O541" i="1"/>
  <c r="P541" i="1" s="1"/>
  <c r="R532" i="1"/>
  <c r="O494" i="1"/>
  <c r="P494" i="1" s="1"/>
  <c r="O513" i="1"/>
  <c r="P513" i="1" s="1"/>
  <c r="O512" i="1"/>
  <c r="P512" i="1" s="1"/>
  <c r="Q464" i="1"/>
  <c r="R438" i="1"/>
  <c r="O438" i="1"/>
  <c r="P438" i="1" s="1"/>
  <c r="O437" i="1"/>
  <c r="P437" i="1" s="1"/>
  <c r="R434" i="1"/>
  <c r="O434" i="1"/>
  <c r="P434" i="1" s="1"/>
  <c r="O430" i="1"/>
  <c r="P430" i="1" s="1"/>
  <c r="T430" i="1" s="1"/>
  <c r="O429" i="1"/>
  <c r="P429" i="1" s="1"/>
  <c r="Q427" i="1"/>
  <c r="M426" i="1"/>
  <c r="N426" i="1" s="1"/>
  <c r="V426" i="1" s="1"/>
  <c r="O425" i="1"/>
  <c r="P425" i="1" s="1"/>
  <c r="R422" i="1"/>
  <c r="O422" i="1"/>
  <c r="O421" i="1"/>
  <c r="P421" i="1" s="1"/>
  <c r="R418" i="1"/>
  <c r="O418" i="1"/>
  <c r="P418" i="1" s="1"/>
  <c r="O414" i="1"/>
  <c r="O413" i="1"/>
  <c r="P413" i="1" s="1"/>
  <c r="Q411" i="1"/>
  <c r="M410" i="1"/>
  <c r="O409" i="1"/>
  <c r="P409" i="1" s="1"/>
  <c r="O406" i="1"/>
  <c r="P406" i="1" s="1"/>
  <c r="Q402" i="1"/>
  <c r="O394" i="1"/>
  <c r="M390" i="1"/>
  <c r="N390" i="1" s="1"/>
  <c r="V390" i="1" s="1"/>
  <c r="Q384" i="1"/>
  <c r="Q382" i="1"/>
  <c r="Q378" i="1"/>
  <c r="M372" i="1"/>
  <c r="N372" i="1" s="1"/>
  <c r="V372" i="1" s="1"/>
  <c r="M362" i="1"/>
  <c r="N362" i="1" s="1"/>
  <c r="V362" i="1" s="1"/>
  <c r="O358" i="1"/>
  <c r="R352" i="1"/>
  <c r="R337" i="1"/>
  <c r="Q335" i="1"/>
  <c r="Q333" i="1"/>
  <c r="R329" i="1"/>
  <c r="Q327" i="1"/>
  <c r="O322" i="1"/>
  <c r="P322" i="1" s="1"/>
  <c r="R311" i="1"/>
  <c r="Q311" i="1"/>
  <c r="R307" i="1"/>
  <c r="Q307" i="1"/>
  <c r="O293" i="1"/>
  <c r="P293" i="1" s="1"/>
  <c r="M277" i="1"/>
  <c r="N277" i="1" s="1"/>
  <c r="V277" i="1" s="1"/>
  <c r="R277" i="1"/>
  <c r="M276" i="1"/>
  <c r="R276" i="1"/>
  <c r="M249" i="1"/>
  <c r="N249" i="1" s="1"/>
  <c r="V249" i="1" s="1"/>
  <c r="Q249" i="1"/>
  <c r="O244" i="1"/>
  <c r="P244" i="1" s="1"/>
  <c r="M198" i="1"/>
  <c r="N198" i="1" s="1"/>
  <c r="V198" i="1" s="1"/>
  <c r="Q198" i="1"/>
  <c r="Q86" i="1"/>
  <c r="R86" i="1"/>
  <c r="M86" i="1"/>
  <c r="N86" i="1" s="1"/>
  <c r="V86" i="1" s="1"/>
  <c r="Q78" i="1"/>
  <c r="R78" i="1"/>
  <c r="M78" i="1"/>
  <c r="M59" i="1"/>
  <c r="N59" i="1" s="1"/>
  <c r="V59" i="1" s="1"/>
  <c r="R59" i="1"/>
  <c r="M35" i="1"/>
  <c r="Q35" i="1"/>
  <c r="Q22" i="1"/>
  <c r="M22" i="1"/>
  <c r="Q484" i="1"/>
  <c r="Q478" i="1"/>
  <c r="Q468" i="1"/>
  <c r="Q458" i="1"/>
  <c r="Q438" i="1"/>
  <c r="Q434" i="1"/>
  <c r="Q431" i="1"/>
  <c r="Q422" i="1"/>
  <c r="Q418" i="1"/>
  <c r="Q415" i="1"/>
  <c r="Q406" i="1"/>
  <c r="O382" i="1"/>
  <c r="Q376" i="1"/>
  <c r="Q354" i="1"/>
  <c r="M352" i="1"/>
  <c r="R343" i="1"/>
  <c r="O327" i="1"/>
  <c r="P327" i="1" s="1"/>
  <c r="R323" i="1"/>
  <c r="Q317" i="1"/>
  <c r="Q299" i="1"/>
  <c r="R294" i="1"/>
  <c r="M285" i="1"/>
  <c r="N285" i="1" s="1"/>
  <c r="V285" i="1" s="1"/>
  <c r="Q285" i="1"/>
  <c r="R285" i="1"/>
  <c r="O277" i="1"/>
  <c r="P277" i="1" s="1"/>
  <c r="M267" i="1"/>
  <c r="N267" i="1" s="1"/>
  <c r="V267" i="1" s="1"/>
  <c r="Q267" i="1"/>
  <c r="M265" i="1"/>
  <c r="N265" i="1" s="1"/>
  <c r="V265" i="1" s="1"/>
  <c r="Q265" i="1"/>
  <c r="M258" i="1"/>
  <c r="N258" i="1" s="1"/>
  <c r="V258" i="1" s="1"/>
  <c r="R258" i="1"/>
  <c r="M246" i="1"/>
  <c r="N246" i="1" s="1"/>
  <c r="V246" i="1" s="1"/>
  <c r="R246" i="1"/>
  <c r="R230" i="1"/>
  <c r="Q230" i="1"/>
  <c r="M230" i="1"/>
  <c r="N230" i="1" s="1"/>
  <c r="V230" i="1" s="1"/>
  <c r="M216" i="1"/>
  <c r="N216" i="1" s="1"/>
  <c r="V216" i="1" s="1"/>
  <c r="Q216" i="1"/>
  <c r="M131" i="1"/>
  <c r="N131" i="1" s="1"/>
  <c r="V131" i="1" s="1"/>
  <c r="R131" i="1"/>
  <c r="M116" i="1"/>
  <c r="R116" i="1"/>
  <c r="Q116" i="1"/>
  <c r="M113" i="1"/>
  <c r="N113" i="1" s="1"/>
  <c r="V113" i="1" s="1"/>
  <c r="Q113" i="1"/>
  <c r="M55" i="1"/>
  <c r="R55" i="1"/>
  <c r="Q46" i="1"/>
  <c r="R46" i="1"/>
  <c r="M46" i="1"/>
  <c r="N46" i="1" s="1"/>
  <c r="V46" i="1" s="1"/>
  <c r="Q18" i="1"/>
  <c r="M18" i="1"/>
  <c r="N18" i="1" s="1"/>
  <c r="V18" i="1" s="1"/>
  <c r="M253" i="1"/>
  <c r="N253" i="1" s="1"/>
  <c r="V253" i="1" s="1"/>
  <c r="Q253" i="1"/>
  <c r="R253" i="1"/>
  <c r="R185" i="1"/>
  <c r="Q185" i="1"/>
  <c r="Q161" i="1"/>
  <c r="R161" i="1"/>
  <c r="M161" i="1"/>
  <c r="N161" i="1" s="1"/>
  <c r="V161" i="1" s="1"/>
  <c r="M151" i="1"/>
  <c r="Q151" i="1"/>
  <c r="Q75" i="1"/>
  <c r="R75" i="1"/>
  <c r="M75" i="1"/>
  <c r="N75" i="1" s="1"/>
  <c r="V75" i="1" s="1"/>
  <c r="R43" i="1"/>
  <c r="O43" i="1"/>
  <c r="P43" i="1" s="1"/>
  <c r="M43" i="1"/>
  <c r="N43" i="1" s="1"/>
  <c r="V43" i="1" s="1"/>
  <c r="Q444" i="1"/>
  <c r="R432" i="1"/>
  <c r="O426" i="1"/>
  <c r="P426" i="1" s="1"/>
  <c r="R416" i="1"/>
  <c r="O410" i="1"/>
  <c r="O408" i="1"/>
  <c r="P408" i="1" s="1"/>
  <c r="O402" i="1"/>
  <c r="P402" i="1" s="1"/>
  <c r="Q390" i="1"/>
  <c r="R378" i="1"/>
  <c r="O378" i="1"/>
  <c r="P378" i="1" s="1"/>
  <c r="Q372" i="1"/>
  <c r="Q366" i="1"/>
  <c r="O355" i="1"/>
  <c r="P355" i="1" s="1"/>
  <c r="Q350" i="1"/>
  <c r="Q345" i="1"/>
  <c r="O337" i="1"/>
  <c r="P337" i="1" s="1"/>
  <c r="Q325" i="1"/>
  <c r="Q301" i="1"/>
  <c r="O300" i="1"/>
  <c r="P300" i="1" s="1"/>
  <c r="M292" i="1"/>
  <c r="N292" i="1" s="1"/>
  <c r="V292" i="1" s="1"/>
  <c r="R292" i="1"/>
  <c r="M263" i="1"/>
  <c r="N263" i="1" s="1"/>
  <c r="V263" i="1" s="1"/>
  <c r="Q263" i="1"/>
  <c r="M262" i="1"/>
  <c r="N262" i="1" s="1"/>
  <c r="V262" i="1" s="1"/>
  <c r="R262" i="1"/>
  <c r="Q244" i="1"/>
  <c r="R244" i="1"/>
  <c r="M210" i="1"/>
  <c r="N210" i="1" s="1"/>
  <c r="V210" i="1" s="1"/>
  <c r="R210" i="1"/>
  <c r="Q207" i="1"/>
  <c r="R207" i="1"/>
  <c r="R173" i="1"/>
  <c r="Q173" i="1"/>
  <c r="Q99" i="1"/>
  <c r="R99" i="1"/>
  <c r="M99" i="1"/>
  <c r="N99" i="1" s="1"/>
  <c r="V99" i="1" s="1"/>
  <c r="Q91" i="1"/>
  <c r="R91" i="1"/>
  <c r="M91" i="1"/>
  <c r="N91" i="1" s="1"/>
  <c r="V91" i="1" s="1"/>
  <c r="M64" i="1"/>
  <c r="N64" i="1" s="1"/>
  <c r="V64" i="1" s="1"/>
  <c r="R64" i="1"/>
  <c r="Q64" i="1"/>
  <c r="Q37" i="1"/>
  <c r="R37" i="1"/>
  <c r="M24" i="1"/>
  <c r="N24" i="1" s="1"/>
  <c r="V24" i="1" s="1"/>
  <c r="R24" i="1"/>
  <c r="Q24" i="1"/>
  <c r="O292" i="1"/>
  <c r="P292" i="1" s="1"/>
  <c r="O285" i="1"/>
  <c r="P285" i="1" s="1"/>
  <c r="O276" i="1"/>
  <c r="P276" i="1" s="1"/>
  <c r="O262" i="1"/>
  <c r="P262" i="1" s="1"/>
  <c r="O253" i="1"/>
  <c r="P253" i="1" s="1"/>
  <c r="Q236" i="1"/>
  <c r="O226" i="1"/>
  <c r="P226" i="1" s="1"/>
  <c r="Q220" i="1"/>
  <c r="O217" i="1"/>
  <c r="P217" i="1" s="1"/>
  <c r="O209" i="1"/>
  <c r="P209" i="1" s="1"/>
  <c r="O208" i="1"/>
  <c r="P208" i="1" s="1"/>
  <c r="T208" i="1" s="1"/>
  <c r="Q195" i="1"/>
  <c r="O191" i="1"/>
  <c r="P191" i="1" s="1"/>
  <c r="Q181" i="1"/>
  <c r="Q177" i="1"/>
  <c r="R157" i="1"/>
  <c r="O157" i="1"/>
  <c r="P157" i="1" s="1"/>
  <c r="O130" i="1"/>
  <c r="P130" i="1" s="1"/>
  <c r="O117" i="1"/>
  <c r="P117" i="1" s="1"/>
  <c r="O111" i="1"/>
  <c r="P111" i="1" s="1"/>
  <c r="Q80" i="1"/>
  <c r="M8" i="1"/>
  <c r="N8" i="1" s="1"/>
  <c r="V8" i="1" s="1"/>
  <c r="O306" i="1"/>
  <c r="P306" i="1" s="1"/>
  <c r="O303" i="1"/>
  <c r="P303" i="1" s="1"/>
  <c r="O284" i="1"/>
  <c r="P284" i="1" s="1"/>
  <c r="R269" i="1"/>
  <c r="O269" i="1"/>
  <c r="P269" i="1" s="1"/>
  <c r="T269" i="1" s="1"/>
  <c r="O261" i="1"/>
  <c r="P261" i="1" s="1"/>
  <c r="O236" i="1"/>
  <c r="Q228" i="1"/>
  <c r="O224" i="1"/>
  <c r="P224" i="1" s="1"/>
  <c r="O222" i="1"/>
  <c r="P222" i="1" s="1"/>
  <c r="M220" i="1"/>
  <c r="N220" i="1" s="1"/>
  <c r="V220" i="1" s="1"/>
  <c r="O212" i="1"/>
  <c r="P212" i="1" s="1"/>
  <c r="R209" i="1"/>
  <c r="Q205" i="1"/>
  <c r="O203" i="1"/>
  <c r="P203" i="1" s="1"/>
  <c r="O200" i="1"/>
  <c r="P200" i="1" s="1"/>
  <c r="Q197" i="1"/>
  <c r="Q187" i="1"/>
  <c r="T187" i="1" s="1"/>
  <c r="Q183" i="1"/>
  <c r="M177" i="1"/>
  <c r="N177" i="1" s="1"/>
  <c r="V177" i="1" s="1"/>
  <c r="O175" i="1"/>
  <c r="P175" i="1" s="1"/>
  <c r="R170" i="1"/>
  <c r="Q163" i="1"/>
  <c r="Q157" i="1"/>
  <c r="Q144" i="1"/>
  <c r="O144" i="1"/>
  <c r="P144" i="1" s="1"/>
  <c r="Q136" i="1"/>
  <c r="R130" i="1"/>
  <c r="R128" i="1"/>
  <c r="R118" i="1"/>
  <c r="R115" i="1"/>
  <c r="R112" i="1"/>
  <c r="Q88" i="1"/>
  <c r="R85" i="1"/>
  <c r="R71" i="1"/>
  <c r="O71" i="1"/>
  <c r="P71" i="1" s="1"/>
  <c r="O70" i="1"/>
  <c r="P70" i="1" s="1"/>
  <c r="Q67" i="1"/>
  <c r="O67" i="1"/>
  <c r="P67" i="1" s="1"/>
  <c r="R57" i="1"/>
  <c r="O52" i="1"/>
  <c r="P52" i="1" s="1"/>
  <c r="R45" i="1"/>
  <c r="Q32" i="1"/>
  <c r="Q30" i="1"/>
  <c r="R17" i="1"/>
  <c r="Q10" i="1"/>
  <c r="O246" i="1"/>
  <c r="P246" i="1" s="1"/>
  <c r="O154" i="1"/>
  <c r="P154" i="1" s="1"/>
  <c r="O116" i="1"/>
  <c r="P116" i="1" s="1"/>
  <c r="Q102" i="1"/>
  <c r="M94" i="1"/>
  <c r="N94" i="1" s="1"/>
  <c r="V94" i="1" s="1"/>
  <c r="O64" i="1"/>
  <c r="P64" i="1" s="1"/>
  <c r="R56" i="1"/>
  <c r="O51" i="1"/>
  <c r="P51" i="1" s="1"/>
  <c r="O46" i="1"/>
  <c r="P46" i="1" s="1"/>
  <c r="O20" i="1"/>
  <c r="P20" i="1" s="1"/>
  <c r="N600" i="1"/>
  <c r="V600" i="1" s="1"/>
  <c r="R729" i="1"/>
  <c r="R732" i="1"/>
  <c r="O732" i="1"/>
  <c r="P732" i="1" s="1"/>
  <c r="R728" i="1"/>
  <c r="O728" i="1"/>
  <c r="P728" i="1" s="1"/>
  <c r="R721" i="1"/>
  <c r="M718" i="1"/>
  <c r="N718" i="1" s="1"/>
  <c r="V718" i="1" s="1"/>
  <c r="O717" i="1"/>
  <c r="P717" i="1" s="1"/>
  <c r="R714" i="1"/>
  <c r="R712" i="1"/>
  <c r="R709" i="1"/>
  <c r="M708" i="1"/>
  <c r="N708" i="1" s="1"/>
  <c r="V708" i="1" s="1"/>
  <c r="R706" i="1"/>
  <c r="O705" i="1"/>
  <c r="R696" i="1"/>
  <c r="R693" i="1"/>
  <c r="M692" i="1"/>
  <c r="N692" i="1" s="1"/>
  <c r="V692" i="1" s="1"/>
  <c r="R690" i="1"/>
  <c r="O689" i="1"/>
  <c r="P689" i="1" s="1"/>
  <c r="Q684" i="1"/>
  <c r="M682" i="1"/>
  <c r="N682" i="1" s="1"/>
  <c r="V682" i="1" s="1"/>
  <c r="Q680" i="1"/>
  <c r="M678" i="1"/>
  <c r="N678" i="1" s="1"/>
  <c r="V678" i="1" s="1"/>
  <c r="Q676" i="1"/>
  <c r="M674" i="1"/>
  <c r="N674" i="1" s="1"/>
  <c r="V674" i="1" s="1"/>
  <c r="O673" i="1"/>
  <c r="P673" i="1" s="1"/>
  <c r="R672" i="1"/>
  <c r="R664" i="1"/>
  <c r="S664" i="1" s="1"/>
  <c r="Q652" i="1"/>
  <c r="R650" i="1"/>
  <c r="O650" i="1"/>
  <c r="P650" i="1" s="1"/>
  <c r="Q646" i="1"/>
  <c r="R643" i="1"/>
  <c r="Q638" i="1"/>
  <c r="M636" i="1"/>
  <c r="N636" i="1" s="1"/>
  <c r="V636" i="1" s="1"/>
  <c r="M632" i="1"/>
  <c r="N632" i="1" s="1"/>
  <c r="V632" i="1" s="1"/>
  <c r="M628" i="1"/>
  <c r="N628" i="1" s="1"/>
  <c r="V628" i="1" s="1"/>
  <c r="O624" i="1"/>
  <c r="P624" i="1" s="1"/>
  <c r="Q622" i="1"/>
  <c r="O621" i="1"/>
  <c r="P621" i="1" s="1"/>
  <c r="Q620" i="1"/>
  <c r="O620" i="1"/>
  <c r="P620" i="1" s="1"/>
  <c r="Q618" i="1"/>
  <c r="O616" i="1"/>
  <c r="P616" i="1" s="1"/>
  <c r="Q614" i="1"/>
  <c r="O613" i="1"/>
  <c r="P613" i="1" s="1"/>
  <c r="Q612" i="1"/>
  <c r="O612" i="1"/>
  <c r="P612" i="1" s="1"/>
  <c r="Q610" i="1"/>
  <c r="O609" i="1"/>
  <c r="P609" i="1" s="1"/>
  <c r="Q606" i="1"/>
  <c r="R602" i="1"/>
  <c r="O602" i="1"/>
  <c r="R600" i="1"/>
  <c r="S600" i="1" s="1"/>
  <c r="O597" i="1"/>
  <c r="P597" i="1" s="1"/>
  <c r="M596" i="1"/>
  <c r="Q594" i="1"/>
  <c r="O592" i="1"/>
  <c r="P592" i="1" s="1"/>
  <c r="O591" i="1"/>
  <c r="P591" i="1" s="1"/>
  <c r="O590" i="1"/>
  <c r="P590" i="1" s="1"/>
  <c r="M588" i="1"/>
  <c r="N588" i="1" s="1"/>
  <c r="V588" i="1" s="1"/>
  <c r="R586" i="1"/>
  <c r="Q583" i="1"/>
  <c r="O581" i="1"/>
  <c r="P581" i="1" s="1"/>
  <c r="Q580" i="1"/>
  <c r="R574" i="1"/>
  <c r="O574" i="1"/>
  <c r="P574" i="1" s="1"/>
  <c r="T574" i="1" s="1"/>
  <c r="M571" i="1"/>
  <c r="N571" i="1" s="1"/>
  <c r="V571" i="1" s="1"/>
  <c r="M568" i="1"/>
  <c r="Q566" i="1"/>
  <c r="O551" i="1"/>
  <c r="P551" i="1" s="1"/>
  <c r="R545" i="1"/>
  <c r="O536" i="1"/>
  <c r="P536" i="1" s="1"/>
  <c r="M535" i="1"/>
  <c r="N535" i="1" s="1"/>
  <c r="V535" i="1" s="1"/>
  <c r="R531" i="1"/>
  <c r="R529" i="1"/>
  <c r="R528" i="1"/>
  <c r="R527" i="1"/>
  <c r="O525" i="1"/>
  <c r="P525" i="1" s="1"/>
  <c r="O520" i="1"/>
  <c r="P520" i="1" s="1"/>
  <c r="M519" i="1"/>
  <c r="N519" i="1" s="1"/>
  <c r="V519" i="1" s="1"/>
  <c r="M516" i="1"/>
  <c r="N516" i="1" s="1"/>
  <c r="V516" i="1" s="1"/>
  <c r="R509" i="1"/>
  <c r="O508" i="1"/>
  <c r="P508" i="1" s="1"/>
  <c r="R500" i="1"/>
  <c r="Q490" i="1"/>
  <c r="R488" i="1"/>
  <c r="Q480" i="1"/>
  <c r="Q472" i="1"/>
  <c r="Q462" i="1"/>
  <c r="R708" i="1"/>
  <c r="R692" i="1"/>
  <c r="O660" i="1"/>
  <c r="P660" i="1" s="1"/>
  <c r="O656" i="1"/>
  <c r="P656" i="1" s="1"/>
  <c r="R596" i="1"/>
  <c r="R568" i="1"/>
  <c r="O560" i="1"/>
  <c r="P560" i="1" s="1"/>
  <c r="R540" i="1"/>
  <c r="S525" i="1"/>
  <c r="O495" i="1"/>
  <c r="P495" i="1" s="1"/>
  <c r="M476" i="1"/>
  <c r="N476" i="1" s="1"/>
  <c r="V476" i="1" s="1"/>
  <c r="Q476" i="1"/>
  <c r="M456" i="1"/>
  <c r="N456" i="1" s="1"/>
  <c r="V456" i="1" s="1"/>
  <c r="Q456" i="1"/>
  <c r="M452" i="1"/>
  <c r="N452" i="1" s="1"/>
  <c r="V452" i="1" s="1"/>
  <c r="Q452" i="1"/>
  <c r="M448" i="1"/>
  <c r="N448" i="1" s="1"/>
  <c r="V448" i="1" s="1"/>
  <c r="Q448" i="1"/>
  <c r="P358" i="1"/>
  <c r="T358" i="1" s="1"/>
  <c r="R725" i="1"/>
  <c r="S725" i="1" s="1"/>
  <c r="M722" i="1"/>
  <c r="N722" i="1" s="1"/>
  <c r="V722" i="1" s="1"/>
  <c r="O721" i="1"/>
  <c r="P721" i="1" s="1"/>
  <c r="R718" i="1"/>
  <c r="Q716" i="1"/>
  <c r="R710" i="1"/>
  <c r="O709" i="1"/>
  <c r="R697" i="1"/>
  <c r="R694" i="1"/>
  <c r="O693" i="1"/>
  <c r="P693" i="1" s="1"/>
  <c r="O682" i="1"/>
  <c r="P682" i="1" s="1"/>
  <c r="O678" i="1"/>
  <c r="P678" i="1" s="1"/>
  <c r="O674" i="1"/>
  <c r="P674" i="1" s="1"/>
  <c r="R669" i="1"/>
  <c r="R667" i="1"/>
  <c r="Q660" i="1"/>
  <c r="Q656" i="1"/>
  <c r="R651" i="1"/>
  <c r="R646" i="1"/>
  <c r="O646" i="1"/>
  <c r="P646" i="1" s="1"/>
  <c r="R638" i="1"/>
  <c r="O638" i="1"/>
  <c r="P638" i="1" s="1"/>
  <c r="Q634" i="1"/>
  <c r="T634" i="1" s="1"/>
  <c r="Q632" i="1"/>
  <c r="Q630" i="1"/>
  <c r="Q628" i="1"/>
  <c r="Q626" i="1"/>
  <c r="O617" i="1"/>
  <c r="P617" i="1" s="1"/>
  <c r="R606" i="1"/>
  <c r="O606" i="1"/>
  <c r="P606" i="1" s="1"/>
  <c r="Q598" i="1"/>
  <c r="R588" i="1"/>
  <c r="O586" i="1"/>
  <c r="P586" i="1" s="1"/>
  <c r="M582" i="1"/>
  <c r="N582" i="1" s="1"/>
  <c r="V582" i="1" s="1"/>
  <c r="Q579" i="1"/>
  <c r="O571" i="1"/>
  <c r="P571" i="1" s="1"/>
  <c r="Q563" i="1"/>
  <c r="M560" i="1"/>
  <c r="N560" i="1" s="1"/>
  <c r="V560" i="1" s="1"/>
  <c r="R557" i="1"/>
  <c r="S557" i="1" s="1"/>
  <c r="M556" i="1"/>
  <c r="N556" i="1" s="1"/>
  <c r="V556" i="1" s="1"/>
  <c r="M548" i="1"/>
  <c r="N548" i="1" s="1"/>
  <c r="V548" i="1" s="1"/>
  <c r="O545" i="1"/>
  <c r="P545" i="1" s="1"/>
  <c r="O544" i="1"/>
  <c r="P544" i="1" s="1"/>
  <c r="O540" i="1"/>
  <c r="P540" i="1" s="1"/>
  <c r="O535" i="1"/>
  <c r="P535" i="1" s="1"/>
  <c r="O533" i="1"/>
  <c r="P533" i="1" s="1"/>
  <c r="O519" i="1"/>
  <c r="P519" i="1" s="1"/>
  <c r="O516" i="1"/>
  <c r="P516" i="1" s="1"/>
  <c r="R513" i="1"/>
  <c r="O509" i="1"/>
  <c r="P509" i="1" s="1"/>
  <c r="O506" i="1"/>
  <c r="P506" i="1" s="1"/>
  <c r="M496" i="1"/>
  <c r="M482" i="1"/>
  <c r="N482" i="1" s="1"/>
  <c r="V482" i="1" s="1"/>
  <c r="Q482" i="1"/>
  <c r="M454" i="1"/>
  <c r="N454" i="1" s="1"/>
  <c r="V454" i="1" s="1"/>
  <c r="Q454" i="1"/>
  <c r="M450" i="1"/>
  <c r="N450" i="1" s="1"/>
  <c r="V450" i="1" s="1"/>
  <c r="Q450" i="1"/>
  <c r="Q466" i="1"/>
  <c r="Q460" i="1"/>
  <c r="O454" i="1"/>
  <c r="P454" i="1" s="1"/>
  <c r="O450" i="1"/>
  <c r="P450" i="1" s="1"/>
  <c r="Q446" i="1"/>
  <c r="O446" i="1"/>
  <c r="P446" i="1" s="1"/>
  <c r="R442" i="1"/>
  <c r="M440" i="1"/>
  <c r="N440" i="1" s="1"/>
  <c r="V440" i="1" s="1"/>
  <c r="Q435" i="1"/>
  <c r="O432" i="1"/>
  <c r="P432" i="1" s="1"/>
  <c r="O428" i="1"/>
  <c r="P428" i="1" s="1"/>
  <c r="Q423" i="1"/>
  <c r="Q419" i="1"/>
  <c r="O416" i="1"/>
  <c r="P416" i="1" s="1"/>
  <c r="O412" i="1"/>
  <c r="P412" i="1" s="1"/>
  <c r="Q407" i="1"/>
  <c r="M406" i="1"/>
  <c r="N406" i="1" s="1"/>
  <c r="V406" i="1" s="1"/>
  <c r="Q403" i="1"/>
  <c r="M402" i="1"/>
  <c r="N402" i="1" s="1"/>
  <c r="V402" i="1" s="1"/>
  <c r="O400" i="1"/>
  <c r="P400" i="1" s="1"/>
  <c r="Q396" i="1"/>
  <c r="R394" i="1"/>
  <c r="R390" i="1"/>
  <c r="M360" i="1"/>
  <c r="O354" i="1"/>
  <c r="P354" i="1" s="1"/>
  <c r="M350" i="1"/>
  <c r="R348" i="1"/>
  <c r="M345" i="1"/>
  <c r="N345" i="1" s="1"/>
  <c r="V345" i="1" s="1"/>
  <c r="Q339" i="1"/>
  <c r="Q337" i="1"/>
  <c r="Q331" i="1"/>
  <c r="Q329" i="1"/>
  <c r="Q323" i="1"/>
  <c r="Q321" i="1"/>
  <c r="Q315" i="1"/>
  <c r="O314" i="1"/>
  <c r="P314" i="1" s="1"/>
  <c r="Q305" i="1"/>
  <c r="Q303" i="1"/>
  <c r="M297" i="1"/>
  <c r="N297" i="1" s="1"/>
  <c r="V297" i="1" s="1"/>
  <c r="R297" i="1"/>
  <c r="R290" i="1"/>
  <c r="M288" i="1"/>
  <c r="N288" i="1" s="1"/>
  <c r="V288" i="1" s="1"/>
  <c r="R288" i="1"/>
  <c r="Q287" i="1"/>
  <c r="M281" i="1"/>
  <c r="N281" i="1" s="1"/>
  <c r="V281" i="1" s="1"/>
  <c r="R281" i="1"/>
  <c r="M273" i="1"/>
  <c r="N273" i="1" s="1"/>
  <c r="V273" i="1" s="1"/>
  <c r="R273" i="1"/>
  <c r="M442" i="1"/>
  <c r="N442" i="1" s="1"/>
  <c r="V442" i="1" s="1"/>
  <c r="R439" i="1"/>
  <c r="M396" i="1"/>
  <c r="Q392" i="1"/>
  <c r="Q362" i="1"/>
  <c r="M354" i="1"/>
  <c r="M348" i="1"/>
  <c r="N348" i="1" s="1"/>
  <c r="V348" i="1" s="1"/>
  <c r="O347" i="1"/>
  <c r="P347" i="1" s="1"/>
  <c r="O329" i="1"/>
  <c r="P329" i="1" s="1"/>
  <c r="O323" i="1"/>
  <c r="P323" i="1" s="1"/>
  <c r="O321" i="1"/>
  <c r="P321" i="1" s="1"/>
  <c r="O315" i="1"/>
  <c r="P315" i="1" s="1"/>
  <c r="O305" i="1"/>
  <c r="P305" i="1" s="1"/>
  <c r="R298" i="1"/>
  <c r="R282" i="1"/>
  <c r="M280" i="1"/>
  <c r="R280" i="1"/>
  <c r="Q279" i="1"/>
  <c r="R274" i="1"/>
  <c r="O436" i="1"/>
  <c r="P436" i="1" s="1"/>
  <c r="O424" i="1"/>
  <c r="P424" i="1" s="1"/>
  <c r="O420" i="1"/>
  <c r="P420" i="1" s="1"/>
  <c r="Q380" i="1"/>
  <c r="O343" i="1"/>
  <c r="P343" i="1" s="1"/>
  <c r="Q313" i="1"/>
  <c r="M293" i="1"/>
  <c r="N293" i="1" s="1"/>
  <c r="V293" i="1" s="1"/>
  <c r="Q293" i="1"/>
  <c r="M271" i="1"/>
  <c r="N271" i="1" s="1"/>
  <c r="V271" i="1" s="1"/>
  <c r="Q271" i="1"/>
  <c r="M289" i="1"/>
  <c r="N289" i="1" s="1"/>
  <c r="V289" i="1" s="1"/>
  <c r="R289" i="1"/>
  <c r="R266" i="1"/>
  <c r="Q257" i="1"/>
  <c r="R250" i="1"/>
  <c r="M224" i="1"/>
  <c r="N224" i="1" s="1"/>
  <c r="V224" i="1" s="1"/>
  <c r="R218" i="1"/>
  <c r="R213" i="1"/>
  <c r="M212" i="1"/>
  <c r="N212" i="1" s="1"/>
  <c r="V212" i="1" s="1"/>
  <c r="M207" i="1"/>
  <c r="N207" i="1" s="1"/>
  <c r="V207" i="1" s="1"/>
  <c r="Q202" i="1"/>
  <c r="M143" i="1"/>
  <c r="N143" i="1" s="1"/>
  <c r="V143" i="1" s="1"/>
  <c r="Q143" i="1"/>
  <c r="N30" i="1"/>
  <c r="V30" i="1" s="1"/>
  <c r="O297" i="1"/>
  <c r="P297" i="1" s="1"/>
  <c r="Q291" i="1"/>
  <c r="O288" i="1"/>
  <c r="P288" i="1" s="1"/>
  <c r="R286" i="1"/>
  <c r="O281" i="1"/>
  <c r="P281" i="1" s="1"/>
  <c r="Q277" i="1"/>
  <c r="Q275" i="1"/>
  <c r="R272" i="1"/>
  <c r="O272" i="1"/>
  <c r="P272" i="1" s="1"/>
  <c r="R270" i="1"/>
  <c r="R265" i="1"/>
  <c r="O265" i="1"/>
  <c r="P265" i="1" s="1"/>
  <c r="Q261" i="1"/>
  <c r="Q259" i="1"/>
  <c r="O258" i="1"/>
  <c r="P258" i="1" s="1"/>
  <c r="R254" i="1"/>
  <c r="R249" i="1"/>
  <c r="O249" i="1"/>
  <c r="P249" i="1" s="1"/>
  <c r="O245" i="1"/>
  <c r="P245" i="1" s="1"/>
  <c r="T245" i="1" s="1"/>
  <c r="M244" i="1"/>
  <c r="N244" i="1" s="1"/>
  <c r="V244" i="1" s="1"/>
  <c r="Q240" i="1"/>
  <c r="M238" i="1"/>
  <c r="N238" i="1" s="1"/>
  <c r="V238" i="1" s="1"/>
  <c r="O230" i="1"/>
  <c r="P230" i="1" s="1"/>
  <c r="O228" i="1"/>
  <c r="P228" i="1" s="1"/>
  <c r="R224" i="1"/>
  <c r="O220" i="1"/>
  <c r="P220" i="1" s="1"/>
  <c r="O219" i="1"/>
  <c r="P219" i="1" s="1"/>
  <c r="R217" i="1"/>
  <c r="R212" i="1"/>
  <c r="O204" i="1"/>
  <c r="P204" i="1" s="1"/>
  <c r="R201" i="1"/>
  <c r="M197" i="1"/>
  <c r="N197" i="1" s="1"/>
  <c r="V197" i="1" s="1"/>
  <c r="M189" i="1"/>
  <c r="N189" i="1" s="1"/>
  <c r="V189" i="1" s="1"/>
  <c r="O185" i="1"/>
  <c r="P185" i="1" s="1"/>
  <c r="R183" i="1"/>
  <c r="R177" i="1"/>
  <c r="M169" i="1"/>
  <c r="N169" i="1" s="1"/>
  <c r="V169" i="1" s="1"/>
  <c r="R165" i="1"/>
  <c r="R163" i="1"/>
  <c r="Q159" i="1"/>
  <c r="Q153" i="1"/>
  <c r="Q147" i="1"/>
  <c r="M139" i="1"/>
  <c r="N139" i="1" s="1"/>
  <c r="V139" i="1" s="1"/>
  <c r="Q139" i="1"/>
  <c r="R139" i="1"/>
  <c r="R242" i="1"/>
  <c r="O240" i="1"/>
  <c r="P240" i="1" s="1"/>
  <c r="M228" i="1"/>
  <c r="N228" i="1" s="1"/>
  <c r="V228" i="1" s="1"/>
  <c r="S216" i="1"/>
  <c r="M185" i="1"/>
  <c r="N185" i="1" s="1"/>
  <c r="V185" i="1" s="1"/>
  <c r="M165" i="1"/>
  <c r="N165" i="1" s="1"/>
  <c r="V165" i="1" s="1"/>
  <c r="O153" i="1"/>
  <c r="P153" i="1" s="1"/>
  <c r="O150" i="1"/>
  <c r="P150" i="1" s="1"/>
  <c r="M149" i="1"/>
  <c r="N149" i="1" s="1"/>
  <c r="V149" i="1" s="1"/>
  <c r="R149" i="1"/>
  <c r="O149" i="1"/>
  <c r="P149" i="1" s="1"/>
  <c r="R137" i="1"/>
  <c r="M137" i="1"/>
  <c r="N137" i="1" s="1"/>
  <c r="V137" i="1" s="1"/>
  <c r="O137" i="1"/>
  <c r="P137" i="1" s="1"/>
  <c r="N35" i="1"/>
  <c r="V35" i="1" s="1"/>
  <c r="O289" i="1"/>
  <c r="P289" i="1" s="1"/>
  <c r="O280" i="1"/>
  <c r="P280" i="1" s="1"/>
  <c r="O273" i="1"/>
  <c r="P273" i="1" s="1"/>
  <c r="O266" i="1"/>
  <c r="P266" i="1" s="1"/>
  <c r="R257" i="1"/>
  <c r="O257" i="1"/>
  <c r="P257" i="1" s="1"/>
  <c r="O250" i="1"/>
  <c r="P250" i="1" s="1"/>
  <c r="O243" i="1"/>
  <c r="P243" i="1" s="1"/>
  <c r="O213" i="1"/>
  <c r="P213" i="1" s="1"/>
  <c r="O211" i="1"/>
  <c r="P211" i="1" s="1"/>
  <c r="O207" i="1"/>
  <c r="P207" i="1" s="1"/>
  <c r="S179" i="1"/>
  <c r="O171" i="1"/>
  <c r="S171" i="1" s="1"/>
  <c r="Q149" i="1"/>
  <c r="O146" i="1"/>
  <c r="P146" i="1" s="1"/>
  <c r="R146" i="1"/>
  <c r="M74" i="1"/>
  <c r="N74" i="1" s="1"/>
  <c r="V74" i="1" s="1"/>
  <c r="O142" i="1"/>
  <c r="P142" i="1" s="1"/>
  <c r="O138" i="1"/>
  <c r="P138" i="1" s="1"/>
  <c r="O134" i="1"/>
  <c r="P134" i="1" s="1"/>
  <c r="O133" i="1"/>
  <c r="P133" i="1" s="1"/>
  <c r="O126" i="1"/>
  <c r="P126" i="1" s="1"/>
  <c r="Q120" i="1"/>
  <c r="O120" i="1"/>
  <c r="P120" i="1" s="1"/>
  <c r="O114" i="1"/>
  <c r="P114" i="1" s="1"/>
  <c r="Q112" i="1"/>
  <c r="O112" i="1"/>
  <c r="P112" i="1" s="1"/>
  <c r="O109" i="1"/>
  <c r="P109" i="1" s="1"/>
  <c r="R107" i="1"/>
  <c r="R98" i="1"/>
  <c r="Q96" i="1"/>
  <c r="Q95" i="1"/>
  <c r="O95" i="1"/>
  <c r="P95" i="1" s="1"/>
  <c r="R90" i="1"/>
  <c r="O88" i="1"/>
  <c r="P88" i="1" s="1"/>
  <c r="Q83" i="1"/>
  <c r="O83" i="1"/>
  <c r="P83" i="1" s="1"/>
  <c r="O76" i="1"/>
  <c r="P76" i="1" s="1"/>
  <c r="O75" i="1"/>
  <c r="P75" i="1" s="1"/>
  <c r="O65" i="1"/>
  <c r="P65" i="1" s="1"/>
  <c r="R51" i="1"/>
  <c r="O45" i="1"/>
  <c r="P45" i="1" s="1"/>
  <c r="O39" i="1"/>
  <c r="P39" i="1" s="1"/>
  <c r="O28" i="1"/>
  <c r="P28" i="1" s="1"/>
  <c r="O22" i="1"/>
  <c r="P22" i="1" s="1"/>
  <c r="Q20" i="1"/>
  <c r="O18" i="1"/>
  <c r="P18" i="1" s="1"/>
  <c r="R12" i="1"/>
  <c r="R126" i="1"/>
  <c r="R114" i="1"/>
  <c r="M98" i="1"/>
  <c r="O96" i="1"/>
  <c r="P96" i="1" s="1"/>
  <c r="M90" i="1"/>
  <c r="M88" i="1"/>
  <c r="N88" i="1" s="1"/>
  <c r="V88" i="1" s="1"/>
  <c r="R65" i="1"/>
  <c r="M45" i="1"/>
  <c r="N45" i="1" s="1"/>
  <c r="V45" i="1" s="1"/>
  <c r="M20" i="1"/>
  <c r="N20" i="1" s="1"/>
  <c r="V20" i="1" s="1"/>
  <c r="M12" i="1"/>
  <c r="N12" i="1" s="1"/>
  <c r="V12" i="1" s="1"/>
  <c r="R140" i="1"/>
  <c r="Q133" i="1"/>
  <c r="Q131" i="1"/>
  <c r="O128" i="1"/>
  <c r="P128" i="1" s="1"/>
  <c r="R122" i="1"/>
  <c r="O118" i="1"/>
  <c r="P118" i="1" s="1"/>
  <c r="R111" i="1"/>
  <c r="O110" i="1"/>
  <c r="P110" i="1" s="1"/>
  <c r="Q100" i="1"/>
  <c r="O99" i="1"/>
  <c r="P99" i="1" s="1"/>
  <c r="R94" i="1"/>
  <c r="Q92" i="1"/>
  <c r="O91" i="1"/>
  <c r="P91" i="1" s="1"/>
  <c r="O86" i="1"/>
  <c r="P86" i="1" s="1"/>
  <c r="O78" i="1"/>
  <c r="P78" i="1" s="1"/>
  <c r="M76" i="1"/>
  <c r="N76" i="1" s="1"/>
  <c r="V76" i="1" s="1"/>
  <c r="R74" i="1"/>
  <c r="R60" i="1"/>
  <c r="O57" i="1"/>
  <c r="Q56" i="1"/>
  <c r="O55" i="1"/>
  <c r="P55" i="1" s="1"/>
  <c r="M54" i="1"/>
  <c r="N54" i="1" s="1"/>
  <c r="V54" i="1" s="1"/>
  <c r="O54" i="1"/>
  <c r="P54" i="1" s="1"/>
  <c r="M50" i="1"/>
  <c r="N50" i="1" s="1"/>
  <c r="V50" i="1" s="1"/>
  <c r="O50" i="1"/>
  <c r="P50" i="1" s="1"/>
  <c r="O48" i="1"/>
  <c r="P48" i="1" s="1"/>
  <c r="M39" i="1"/>
  <c r="N39" i="1" s="1"/>
  <c r="V39" i="1" s="1"/>
  <c r="M37" i="1"/>
  <c r="N37" i="1" s="1"/>
  <c r="V37" i="1" s="1"/>
  <c r="R33" i="1"/>
  <c r="O26" i="1"/>
  <c r="P26" i="1" s="1"/>
  <c r="O24" i="1"/>
  <c r="P24" i="1" s="1"/>
  <c r="R16" i="1"/>
  <c r="R8" i="1"/>
  <c r="N720" i="1"/>
  <c r="V720" i="1" s="1"/>
  <c r="S720" i="1"/>
  <c r="N684" i="1"/>
  <c r="V684" i="1" s="1"/>
  <c r="N680" i="1"/>
  <c r="V680" i="1" s="1"/>
  <c r="N676" i="1"/>
  <c r="V676" i="1" s="1"/>
  <c r="N716" i="1"/>
  <c r="V716" i="1" s="1"/>
  <c r="S716" i="1"/>
  <c r="N728" i="1"/>
  <c r="V728" i="1" s="1"/>
  <c r="N640" i="1"/>
  <c r="V640" i="1" s="1"/>
  <c r="N724" i="1"/>
  <c r="V724" i="1" s="1"/>
  <c r="R733" i="1"/>
  <c r="O733" i="1"/>
  <c r="P733" i="1" s="1"/>
  <c r="R731" i="1"/>
  <c r="O730" i="1"/>
  <c r="P730" i="1" s="1"/>
  <c r="R727" i="1"/>
  <c r="O726" i="1"/>
  <c r="P726" i="1" s="1"/>
  <c r="T726" i="1" s="1"/>
  <c r="R723" i="1"/>
  <c r="O722" i="1"/>
  <c r="P722" i="1" s="1"/>
  <c r="R719" i="1"/>
  <c r="O718" i="1"/>
  <c r="R715" i="1"/>
  <c r="O714" i="1"/>
  <c r="P714" i="1" s="1"/>
  <c r="T714" i="1" s="1"/>
  <c r="O685" i="1"/>
  <c r="P685" i="1" s="1"/>
  <c r="R684" i="1"/>
  <c r="R681" i="1"/>
  <c r="O681" i="1"/>
  <c r="R680" i="1"/>
  <c r="R677" i="1"/>
  <c r="O677" i="1"/>
  <c r="P677" i="1" s="1"/>
  <c r="R676" i="1"/>
  <c r="R673" i="1"/>
  <c r="Q672" i="1"/>
  <c r="O665" i="1"/>
  <c r="P665" i="1" s="1"/>
  <c r="M660" i="1"/>
  <c r="N660" i="1" s="1"/>
  <c r="V660" i="1" s="1"/>
  <c r="Q658" i="1"/>
  <c r="T658" i="1" s="1"/>
  <c r="M656" i="1"/>
  <c r="Q654" i="1"/>
  <c r="M649" i="1"/>
  <c r="N649" i="1" s="1"/>
  <c r="V649" i="1" s="1"/>
  <c r="R649" i="1"/>
  <c r="O648" i="1"/>
  <c r="P648" i="1" s="1"/>
  <c r="R648" i="1"/>
  <c r="M633" i="1"/>
  <c r="N633" i="1" s="1"/>
  <c r="V633" i="1" s="1"/>
  <c r="R633" i="1"/>
  <c r="N528" i="1"/>
  <c r="V528" i="1" s="1"/>
  <c r="M645" i="1"/>
  <c r="N645" i="1" s="1"/>
  <c r="V645" i="1" s="1"/>
  <c r="R645" i="1"/>
  <c r="O644" i="1"/>
  <c r="P644" i="1" s="1"/>
  <c r="R644" i="1"/>
  <c r="M629" i="1"/>
  <c r="N629" i="1" s="1"/>
  <c r="V629" i="1" s="1"/>
  <c r="R629" i="1"/>
  <c r="P557" i="1"/>
  <c r="O713" i="1"/>
  <c r="P713" i="1" s="1"/>
  <c r="R711" i="1"/>
  <c r="Q710" i="1"/>
  <c r="O710" i="1"/>
  <c r="P710" i="1" s="1"/>
  <c r="R707" i="1"/>
  <c r="Q706" i="1"/>
  <c r="O706" i="1"/>
  <c r="R703" i="1"/>
  <c r="Q702" i="1"/>
  <c r="O702" i="1"/>
  <c r="P702" i="1" s="1"/>
  <c r="R699" i="1"/>
  <c r="Q698" i="1"/>
  <c r="O698" i="1"/>
  <c r="P698" i="1" s="1"/>
  <c r="R695" i="1"/>
  <c r="Q694" i="1"/>
  <c r="O694" i="1"/>
  <c r="P694" i="1" s="1"/>
  <c r="R691" i="1"/>
  <c r="Q690" i="1"/>
  <c r="O690" i="1"/>
  <c r="R687" i="1"/>
  <c r="Q686" i="1"/>
  <c r="O686" i="1"/>
  <c r="P686" i="1" s="1"/>
  <c r="O684" i="1"/>
  <c r="P684" i="1" s="1"/>
  <c r="O680" i="1"/>
  <c r="P680" i="1" s="1"/>
  <c r="O676" i="1"/>
  <c r="P676" i="1" s="1"/>
  <c r="M663" i="1"/>
  <c r="N663" i="1" s="1"/>
  <c r="V663" i="1" s="1"/>
  <c r="R663" i="1"/>
  <c r="R662" i="1"/>
  <c r="R657" i="1"/>
  <c r="R653" i="1"/>
  <c r="O653" i="1"/>
  <c r="P653" i="1" s="1"/>
  <c r="M648" i="1"/>
  <c r="Q644" i="1"/>
  <c r="M641" i="1"/>
  <c r="N641" i="1" s="1"/>
  <c r="V641" i="1" s="1"/>
  <c r="R641" i="1"/>
  <c r="O640" i="1"/>
  <c r="P640" i="1" s="1"/>
  <c r="R640" i="1"/>
  <c r="N580" i="1"/>
  <c r="V580" i="1" s="1"/>
  <c r="M662" i="1"/>
  <c r="N662" i="1" s="1"/>
  <c r="V662" i="1" s="1"/>
  <c r="M644" i="1"/>
  <c r="Q640" i="1"/>
  <c r="M637" i="1"/>
  <c r="R637" i="1"/>
  <c r="O636" i="1"/>
  <c r="P636" i="1" s="1"/>
  <c r="R636" i="1"/>
  <c r="N584" i="1"/>
  <c r="V584" i="1" s="1"/>
  <c r="N524" i="1"/>
  <c r="V524" i="1" s="1"/>
  <c r="R515" i="1"/>
  <c r="M515" i="1"/>
  <c r="N515" i="1" s="1"/>
  <c r="V515" i="1" s="1"/>
  <c r="M507" i="1"/>
  <c r="N507" i="1" s="1"/>
  <c r="V507" i="1" s="1"/>
  <c r="R507" i="1"/>
  <c r="N504" i="1"/>
  <c r="V504" i="1" s="1"/>
  <c r="N460" i="1"/>
  <c r="V460" i="1" s="1"/>
  <c r="O649" i="1"/>
  <c r="P649" i="1" s="1"/>
  <c r="O645" i="1"/>
  <c r="P645" i="1" s="1"/>
  <c r="O641" i="1"/>
  <c r="P641" i="1" s="1"/>
  <c r="O637" i="1"/>
  <c r="P637" i="1" s="1"/>
  <c r="O633" i="1"/>
  <c r="P633" i="1" s="1"/>
  <c r="R632" i="1"/>
  <c r="O629" i="1"/>
  <c r="R628" i="1"/>
  <c r="R625" i="1"/>
  <c r="O625" i="1"/>
  <c r="P625" i="1" s="1"/>
  <c r="Q619" i="1"/>
  <c r="O618" i="1"/>
  <c r="Q611" i="1"/>
  <c r="O610" i="1"/>
  <c r="P610" i="1" s="1"/>
  <c r="O608" i="1"/>
  <c r="P608" i="1" s="1"/>
  <c r="R605" i="1"/>
  <c r="O604" i="1"/>
  <c r="P604" i="1" s="1"/>
  <c r="M599" i="1"/>
  <c r="O599" i="1"/>
  <c r="P599" i="1" s="1"/>
  <c r="O598" i="1"/>
  <c r="P598" i="1" s="1"/>
  <c r="M595" i="1"/>
  <c r="N595" i="1" s="1"/>
  <c r="V595" i="1" s="1"/>
  <c r="O595" i="1"/>
  <c r="P595" i="1" s="1"/>
  <c r="Q592" i="1"/>
  <c r="Q588" i="1"/>
  <c r="R585" i="1"/>
  <c r="R583" i="1"/>
  <c r="R579" i="1"/>
  <c r="R578" i="1"/>
  <c r="O578" i="1"/>
  <c r="P578" i="1" s="1"/>
  <c r="O576" i="1"/>
  <c r="P576" i="1" s="1"/>
  <c r="R573" i="1"/>
  <c r="O572" i="1"/>
  <c r="P572" i="1" s="1"/>
  <c r="M567" i="1"/>
  <c r="N567" i="1" s="1"/>
  <c r="V567" i="1" s="1"/>
  <c r="O567" i="1"/>
  <c r="O566" i="1"/>
  <c r="P566" i="1" s="1"/>
  <c r="M563" i="1"/>
  <c r="N563" i="1" s="1"/>
  <c r="V563" i="1" s="1"/>
  <c r="O563" i="1"/>
  <c r="P563" i="1" s="1"/>
  <c r="Q560" i="1"/>
  <c r="R555" i="1"/>
  <c r="R552" i="1"/>
  <c r="M552" i="1"/>
  <c r="R549" i="1"/>
  <c r="R547" i="1"/>
  <c r="R544" i="1"/>
  <c r="M544" i="1"/>
  <c r="M539" i="1"/>
  <c r="N539" i="1" s="1"/>
  <c r="V539" i="1" s="1"/>
  <c r="O539" i="1"/>
  <c r="P539" i="1" s="1"/>
  <c r="R537" i="1"/>
  <c r="S537" i="1" s="1"/>
  <c r="M536" i="1"/>
  <c r="M517" i="1"/>
  <c r="N517" i="1" s="1"/>
  <c r="V517" i="1" s="1"/>
  <c r="R517" i="1"/>
  <c r="Q515" i="1"/>
  <c r="Q507" i="1"/>
  <c r="M505" i="1"/>
  <c r="N505" i="1" s="1"/>
  <c r="V505" i="1" s="1"/>
  <c r="O505" i="1"/>
  <c r="P505" i="1" s="1"/>
  <c r="R505" i="1"/>
  <c r="N472" i="1"/>
  <c r="V472" i="1" s="1"/>
  <c r="M618" i="1"/>
  <c r="N618" i="1" s="1"/>
  <c r="V618" i="1" s="1"/>
  <c r="M610" i="1"/>
  <c r="N610" i="1" s="1"/>
  <c r="V610" i="1" s="1"/>
  <c r="R608" i="1"/>
  <c r="M608" i="1"/>
  <c r="R604" i="1"/>
  <c r="M604" i="1"/>
  <c r="M598" i="1"/>
  <c r="N598" i="1" s="1"/>
  <c r="V598" i="1" s="1"/>
  <c r="Q578" i="1"/>
  <c r="R576" i="1"/>
  <c r="M576" i="1"/>
  <c r="R572" i="1"/>
  <c r="M572" i="1"/>
  <c r="M566" i="1"/>
  <c r="N566" i="1" s="1"/>
  <c r="V566" i="1" s="1"/>
  <c r="O549" i="1"/>
  <c r="O543" i="1"/>
  <c r="P543" i="1" s="1"/>
  <c r="R541" i="1"/>
  <c r="O538" i="1"/>
  <c r="P538" i="1" s="1"/>
  <c r="R536" i="1"/>
  <c r="R533" i="1"/>
  <c r="S533" i="1" s="1"/>
  <c r="Q527" i="1"/>
  <c r="O527" i="1"/>
  <c r="R521" i="1"/>
  <c r="M502" i="1"/>
  <c r="N502" i="1" s="1"/>
  <c r="V502" i="1" s="1"/>
  <c r="R502" i="1"/>
  <c r="N484" i="1"/>
  <c r="V484" i="1" s="1"/>
  <c r="N468" i="1"/>
  <c r="V468" i="1" s="1"/>
  <c r="O662" i="1"/>
  <c r="P662" i="1" s="1"/>
  <c r="Q623" i="1"/>
  <c r="O622" i="1"/>
  <c r="P622" i="1" s="1"/>
  <c r="Q615" i="1"/>
  <c r="O614" i="1"/>
  <c r="R594" i="1"/>
  <c r="O594" i="1"/>
  <c r="P594" i="1" s="1"/>
  <c r="Q586" i="1"/>
  <c r="R584" i="1"/>
  <c r="O583" i="1"/>
  <c r="P583" i="1" s="1"/>
  <c r="O582" i="1"/>
  <c r="P582" i="1" s="1"/>
  <c r="R580" i="1"/>
  <c r="S580" i="1" s="1"/>
  <c r="O579" i="1"/>
  <c r="P579" i="1" s="1"/>
  <c r="R562" i="1"/>
  <c r="O562" i="1"/>
  <c r="O555" i="1"/>
  <c r="P555" i="1" s="1"/>
  <c r="R553" i="1"/>
  <c r="O547" i="1"/>
  <c r="P547" i="1" s="1"/>
  <c r="O532" i="1"/>
  <c r="Q531" i="1"/>
  <c r="O521" i="1"/>
  <c r="P521" i="1" s="1"/>
  <c r="M520" i="1"/>
  <c r="R520" i="1"/>
  <c r="O517" i="1"/>
  <c r="P517" i="1" s="1"/>
  <c r="M512" i="1"/>
  <c r="R512" i="1"/>
  <c r="N480" i="1"/>
  <c r="V480" i="1" s="1"/>
  <c r="N464" i="1"/>
  <c r="V464" i="1" s="1"/>
  <c r="O515" i="1"/>
  <c r="P515" i="1" s="1"/>
  <c r="R504" i="1"/>
  <c r="S504" i="1" s="1"/>
  <c r="O500" i="1"/>
  <c r="P500" i="1" s="1"/>
  <c r="R498" i="1"/>
  <c r="O496" i="1"/>
  <c r="P496" i="1" s="1"/>
  <c r="M490" i="1"/>
  <c r="N490" i="1" s="1"/>
  <c r="V490" i="1" s="1"/>
  <c r="O490" i="1"/>
  <c r="P490" i="1" s="1"/>
  <c r="R486" i="1"/>
  <c r="O485" i="1"/>
  <c r="P485" i="1" s="1"/>
  <c r="R484" i="1"/>
  <c r="R482" i="1"/>
  <c r="O481" i="1"/>
  <c r="P481" i="1" s="1"/>
  <c r="R480" i="1"/>
  <c r="R478" i="1"/>
  <c r="O477" i="1"/>
  <c r="P477" i="1" s="1"/>
  <c r="R476" i="1"/>
  <c r="R474" i="1"/>
  <c r="O473" i="1"/>
  <c r="P473" i="1" s="1"/>
  <c r="R472" i="1"/>
  <c r="R470" i="1"/>
  <c r="O469" i="1"/>
  <c r="P469" i="1" s="1"/>
  <c r="R468" i="1"/>
  <c r="R466" i="1"/>
  <c r="O465" i="1"/>
  <c r="P465" i="1" s="1"/>
  <c r="R464" i="1"/>
  <c r="R462" i="1"/>
  <c r="O461" i="1"/>
  <c r="P461" i="1" s="1"/>
  <c r="R460" i="1"/>
  <c r="R458" i="1"/>
  <c r="O457" i="1"/>
  <c r="P457" i="1" s="1"/>
  <c r="R456" i="1"/>
  <c r="O453" i="1"/>
  <c r="P453" i="1" s="1"/>
  <c r="R452" i="1"/>
  <c r="R448" i="1"/>
  <c r="R443" i="1"/>
  <c r="O442" i="1"/>
  <c r="P442" i="1" s="1"/>
  <c r="O440" i="1"/>
  <c r="P440" i="1" s="1"/>
  <c r="Q436" i="1"/>
  <c r="M432" i="1"/>
  <c r="Q428" i="1"/>
  <c r="M424" i="1"/>
  <c r="Q420" i="1"/>
  <c r="M416" i="1"/>
  <c r="Q412" i="1"/>
  <c r="M408" i="1"/>
  <c r="Q404" i="1"/>
  <c r="M400" i="1"/>
  <c r="O396" i="1"/>
  <c r="P396" i="1" s="1"/>
  <c r="R392" i="1"/>
  <c r="O388" i="1"/>
  <c r="P388" i="1" s="1"/>
  <c r="R384" i="1"/>
  <c r="O380" i="1"/>
  <c r="P380" i="1" s="1"/>
  <c r="R376" i="1"/>
  <c r="O372" i="1"/>
  <c r="P372" i="1" s="1"/>
  <c r="R368" i="1"/>
  <c r="O362" i="1"/>
  <c r="O341" i="1"/>
  <c r="P341" i="1" s="1"/>
  <c r="R341" i="1"/>
  <c r="N299" i="1"/>
  <c r="V299" i="1" s="1"/>
  <c r="N283" i="1"/>
  <c r="V283" i="1" s="1"/>
  <c r="N251" i="1"/>
  <c r="V251" i="1" s="1"/>
  <c r="N337" i="1"/>
  <c r="V337" i="1" s="1"/>
  <c r="N329" i="1"/>
  <c r="V329" i="1" s="1"/>
  <c r="N321" i="1"/>
  <c r="V321" i="1" s="1"/>
  <c r="N287" i="1"/>
  <c r="V287" i="1" s="1"/>
  <c r="N255" i="1"/>
  <c r="V255" i="1" s="1"/>
  <c r="O531" i="1"/>
  <c r="P531" i="1" s="1"/>
  <c r="O507" i="1"/>
  <c r="P507" i="1" s="1"/>
  <c r="O502" i="1"/>
  <c r="P502" i="1" s="1"/>
  <c r="O498" i="1"/>
  <c r="P498" i="1" s="1"/>
  <c r="Q488" i="1"/>
  <c r="O488" i="1"/>
  <c r="P488" i="1" s="1"/>
  <c r="O486" i="1"/>
  <c r="O484" i="1"/>
  <c r="P484" i="1" s="1"/>
  <c r="O482" i="1"/>
  <c r="P482" i="1" s="1"/>
  <c r="O480" i="1"/>
  <c r="P480" i="1" s="1"/>
  <c r="O478" i="1"/>
  <c r="O476" i="1"/>
  <c r="P476" i="1" s="1"/>
  <c r="O474" i="1"/>
  <c r="P474" i="1" s="1"/>
  <c r="O472" i="1"/>
  <c r="P472" i="1" s="1"/>
  <c r="O470" i="1"/>
  <c r="O468" i="1"/>
  <c r="P468" i="1" s="1"/>
  <c r="O466" i="1"/>
  <c r="P466" i="1" s="1"/>
  <c r="O464" i="1"/>
  <c r="P464" i="1" s="1"/>
  <c r="O462" i="1"/>
  <c r="O460" i="1"/>
  <c r="P460" i="1" s="1"/>
  <c r="O458" i="1"/>
  <c r="P458" i="1" s="1"/>
  <c r="O456" i="1"/>
  <c r="P456" i="1" s="1"/>
  <c r="O452" i="1"/>
  <c r="P452" i="1" s="1"/>
  <c r="O448" i="1"/>
  <c r="P448" i="1" s="1"/>
  <c r="M436" i="1"/>
  <c r="M428" i="1"/>
  <c r="M420" i="1"/>
  <c r="M412" i="1"/>
  <c r="M404" i="1"/>
  <c r="O392" i="1"/>
  <c r="P392" i="1" s="1"/>
  <c r="O384" i="1"/>
  <c r="P384" i="1" s="1"/>
  <c r="O376" i="1"/>
  <c r="P376" i="1" s="1"/>
  <c r="T376" i="1" s="1"/>
  <c r="O368" i="1"/>
  <c r="P368" i="1" s="1"/>
  <c r="R355" i="1"/>
  <c r="R351" i="1"/>
  <c r="S351" i="1" s="1"/>
  <c r="Q347" i="1"/>
  <c r="M341" i="1"/>
  <c r="N291" i="1"/>
  <c r="V291" i="1" s="1"/>
  <c r="N275" i="1"/>
  <c r="V275" i="1" s="1"/>
  <c r="N259" i="1"/>
  <c r="V259" i="1" s="1"/>
  <c r="O357" i="1"/>
  <c r="P357" i="1" s="1"/>
  <c r="R357" i="1"/>
  <c r="O353" i="1"/>
  <c r="P353" i="1" s="1"/>
  <c r="R353" i="1"/>
  <c r="O349" i="1"/>
  <c r="P349" i="1" s="1"/>
  <c r="R349" i="1"/>
  <c r="N333" i="1"/>
  <c r="V333" i="1" s="1"/>
  <c r="N325" i="1"/>
  <c r="V325" i="1" s="1"/>
  <c r="N317" i="1"/>
  <c r="V317" i="1" s="1"/>
  <c r="N295" i="1"/>
  <c r="V295" i="1" s="1"/>
  <c r="N279" i="1"/>
  <c r="V279" i="1" s="1"/>
  <c r="N247" i="1"/>
  <c r="V247" i="1" s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34" i="1"/>
  <c r="R205" i="1"/>
  <c r="R199" i="1"/>
  <c r="M193" i="1"/>
  <c r="N193" i="1" s="1"/>
  <c r="V193" i="1" s="1"/>
  <c r="O193" i="1"/>
  <c r="P193" i="1" s="1"/>
  <c r="R191" i="1"/>
  <c r="M191" i="1"/>
  <c r="N191" i="1" s="1"/>
  <c r="V191" i="1" s="1"/>
  <c r="N153" i="1"/>
  <c r="V153" i="1" s="1"/>
  <c r="O356" i="1"/>
  <c r="P356" i="1" s="1"/>
  <c r="O352" i="1"/>
  <c r="P352" i="1" s="1"/>
  <c r="O348" i="1"/>
  <c r="P348" i="1" s="1"/>
  <c r="M313" i="1"/>
  <c r="M311" i="1"/>
  <c r="N311" i="1" s="1"/>
  <c r="V311" i="1" s="1"/>
  <c r="M309" i="1"/>
  <c r="M307" i="1"/>
  <c r="N307" i="1" s="1"/>
  <c r="V307" i="1" s="1"/>
  <c r="M305" i="1"/>
  <c r="M303" i="1"/>
  <c r="N303" i="1" s="1"/>
  <c r="V303" i="1" s="1"/>
  <c r="M301" i="1"/>
  <c r="O299" i="1"/>
  <c r="P299" i="1" s="1"/>
  <c r="O295" i="1"/>
  <c r="P295" i="1" s="1"/>
  <c r="O291" i="1"/>
  <c r="P291" i="1" s="1"/>
  <c r="O287" i="1"/>
  <c r="P287" i="1" s="1"/>
  <c r="O283" i="1"/>
  <c r="P283" i="1" s="1"/>
  <c r="O279" i="1"/>
  <c r="P279" i="1" s="1"/>
  <c r="O275" i="1"/>
  <c r="P275" i="1" s="1"/>
  <c r="O271" i="1"/>
  <c r="P271" i="1" s="1"/>
  <c r="O267" i="1"/>
  <c r="P267" i="1" s="1"/>
  <c r="O263" i="1"/>
  <c r="P263" i="1" s="1"/>
  <c r="O259" i="1"/>
  <c r="P259" i="1" s="1"/>
  <c r="O255" i="1"/>
  <c r="P255" i="1" s="1"/>
  <c r="O251" i="1"/>
  <c r="P251" i="1" s="1"/>
  <c r="O247" i="1"/>
  <c r="P247" i="1" s="1"/>
  <c r="Q242" i="1"/>
  <c r="O242" i="1"/>
  <c r="P242" i="1" s="1"/>
  <c r="M240" i="1"/>
  <c r="N240" i="1" s="1"/>
  <c r="V240" i="1" s="1"/>
  <c r="O234" i="1"/>
  <c r="P234" i="1" s="1"/>
  <c r="M232" i="1"/>
  <c r="N232" i="1" s="1"/>
  <c r="V232" i="1" s="1"/>
  <c r="O223" i="1"/>
  <c r="P223" i="1" s="1"/>
  <c r="O221" i="1"/>
  <c r="P221" i="1" s="1"/>
  <c r="R219" i="1"/>
  <c r="Q218" i="1"/>
  <c r="O218" i="1"/>
  <c r="P218" i="1" s="1"/>
  <c r="R215" i="1"/>
  <c r="Q214" i="1"/>
  <c r="O214" i="1"/>
  <c r="P214" i="1" s="1"/>
  <c r="R211" i="1"/>
  <c r="Q210" i="1"/>
  <c r="O210" i="1"/>
  <c r="P210" i="1" s="1"/>
  <c r="Q206" i="1"/>
  <c r="O205" i="1"/>
  <c r="P205" i="1" s="1"/>
  <c r="R203" i="1"/>
  <c r="Q201" i="1"/>
  <c r="O201" i="1"/>
  <c r="M199" i="1"/>
  <c r="Q193" i="1"/>
  <c r="Q191" i="1"/>
  <c r="N157" i="1"/>
  <c r="V157" i="1" s="1"/>
  <c r="O268" i="1"/>
  <c r="P268" i="1" s="1"/>
  <c r="O264" i="1"/>
  <c r="P264" i="1" s="1"/>
  <c r="O260" i="1"/>
  <c r="P260" i="1" s="1"/>
  <c r="O256" i="1"/>
  <c r="P256" i="1" s="1"/>
  <c r="O252" i="1"/>
  <c r="P252" i="1" s="1"/>
  <c r="O248" i="1"/>
  <c r="P248" i="1" s="1"/>
  <c r="M175" i="1"/>
  <c r="O173" i="1"/>
  <c r="P173" i="1" s="1"/>
  <c r="R168" i="1"/>
  <c r="R164" i="1"/>
  <c r="Q160" i="1"/>
  <c r="Q156" i="1"/>
  <c r="Q152" i="1"/>
  <c r="Q148" i="1"/>
  <c r="R143" i="1"/>
  <c r="O143" i="1"/>
  <c r="P143" i="1" s="1"/>
  <c r="R141" i="1"/>
  <c r="M141" i="1"/>
  <c r="O140" i="1"/>
  <c r="P140" i="1" s="1"/>
  <c r="O139" i="1"/>
  <c r="P139" i="1" s="1"/>
  <c r="Q132" i="1"/>
  <c r="R127" i="1"/>
  <c r="R123" i="1"/>
  <c r="R119" i="1"/>
  <c r="Q108" i="1"/>
  <c r="M108" i="1"/>
  <c r="R108" i="1"/>
  <c r="O108" i="1"/>
  <c r="P108" i="1" s="1"/>
  <c r="Q104" i="1"/>
  <c r="R104" i="1"/>
  <c r="M104" i="1"/>
  <c r="N100" i="1"/>
  <c r="V100" i="1" s="1"/>
  <c r="S100" i="1"/>
  <c r="N92" i="1"/>
  <c r="V92" i="1" s="1"/>
  <c r="P80" i="1"/>
  <c r="P68" i="1"/>
  <c r="S68" i="1"/>
  <c r="M173" i="1"/>
  <c r="O170" i="1"/>
  <c r="P170" i="1" s="1"/>
  <c r="O169" i="1"/>
  <c r="P169" i="1" s="1"/>
  <c r="R166" i="1"/>
  <c r="O166" i="1"/>
  <c r="P166" i="1" s="1"/>
  <c r="O165" i="1"/>
  <c r="P165" i="1" s="1"/>
  <c r="R162" i="1"/>
  <c r="O162" i="1"/>
  <c r="P162" i="1" s="1"/>
  <c r="O161" i="1"/>
  <c r="P161" i="1" s="1"/>
  <c r="O159" i="1"/>
  <c r="P159" i="1" s="1"/>
  <c r="O155" i="1"/>
  <c r="P155" i="1" s="1"/>
  <c r="O151" i="1"/>
  <c r="P151" i="1" s="1"/>
  <c r="O147" i="1"/>
  <c r="P147" i="1" s="1"/>
  <c r="M145" i="1"/>
  <c r="Q141" i="1"/>
  <c r="Q117" i="1"/>
  <c r="M117" i="1"/>
  <c r="R117" i="1"/>
  <c r="M77" i="1"/>
  <c r="N77" i="1" s="1"/>
  <c r="V77" i="1" s="1"/>
  <c r="R77" i="1"/>
  <c r="M129" i="1"/>
  <c r="R129" i="1"/>
  <c r="M125" i="1"/>
  <c r="R125" i="1"/>
  <c r="M121" i="1"/>
  <c r="R121" i="1"/>
  <c r="R109" i="1"/>
  <c r="R106" i="1"/>
  <c r="M106" i="1"/>
  <c r="N106" i="1" s="1"/>
  <c r="V106" i="1" s="1"/>
  <c r="Q106" i="1"/>
  <c r="N96" i="1"/>
  <c r="V96" i="1" s="1"/>
  <c r="R79" i="1"/>
  <c r="M79" i="1"/>
  <c r="N79" i="1" s="1"/>
  <c r="V79" i="1" s="1"/>
  <c r="R72" i="1"/>
  <c r="M72" i="1"/>
  <c r="O72" i="1"/>
  <c r="P72" i="1" s="1"/>
  <c r="M136" i="1"/>
  <c r="O136" i="1"/>
  <c r="P136" i="1" s="1"/>
  <c r="M135" i="1"/>
  <c r="N135" i="1" s="1"/>
  <c r="V135" i="1" s="1"/>
  <c r="R135" i="1"/>
  <c r="M133" i="1"/>
  <c r="R133" i="1"/>
  <c r="O129" i="1"/>
  <c r="P129" i="1" s="1"/>
  <c r="O125" i="1"/>
  <c r="P125" i="1" s="1"/>
  <c r="O121" i="1"/>
  <c r="P121" i="1" s="1"/>
  <c r="R84" i="1"/>
  <c r="M84" i="1"/>
  <c r="O84" i="1"/>
  <c r="P84" i="1" s="1"/>
  <c r="M82" i="1"/>
  <c r="Q82" i="1"/>
  <c r="Q79" i="1"/>
  <c r="M62" i="1"/>
  <c r="R62" i="1"/>
  <c r="N51" i="1"/>
  <c r="V51" i="1" s="1"/>
  <c r="O127" i="1"/>
  <c r="P127" i="1" s="1"/>
  <c r="O119" i="1"/>
  <c r="P119" i="1" s="1"/>
  <c r="Q107" i="1"/>
  <c r="O106" i="1"/>
  <c r="P106" i="1" s="1"/>
  <c r="R89" i="1"/>
  <c r="R87" i="1"/>
  <c r="O82" i="1"/>
  <c r="P82" i="1" s="1"/>
  <c r="O79" i="1"/>
  <c r="P79" i="1" s="1"/>
  <c r="R76" i="1"/>
  <c r="M61" i="1"/>
  <c r="N61" i="1" s="1"/>
  <c r="V61" i="1" s="1"/>
  <c r="R61" i="1"/>
  <c r="Q60" i="1"/>
  <c r="R58" i="1"/>
  <c r="R52" i="1"/>
  <c r="O62" i="1"/>
  <c r="P62" i="1" s="1"/>
  <c r="O58" i="1"/>
  <c r="P58" i="1" s="1"/>
  <c r="O135" i="1"/>
  <c r="P135" i="1" s="1"/>
  <c r="O132" i="1"/>
  <c r="P132" i="1" s="1"/>
  <c r="O131" i="1"/>
  <c r="P131" i="1" s="1"/>
  <c r="O123" i="1"/>
  <c r="P123" i="1" s="1"/>
  <c r="O115" i="1"/>
  <c r="P115" i="1" s="1"/>
  <c r="R113" i="1"/>
  <c r="O107" i="1"/>
  <c r="P107" i="1" s="1"/>
  <c r="O98" i="1"/>
  <c r="P98" i="1" s="1"/>
  <c r="O94" i="1"/>
  <c r="P94" i="1" s="1"/>
  <c r="O90" i="1"/>
  <c r="P90" i="1" s="1"/>
  <c r="O87" i="1"/>
  <c r="P87" i="1" s="1"/>
  <c r="T87" i="1" s="1"/>
  <c r="R81" i="1"/>
  <c r="O74" i="1"/>
  <c r="P74" i="1" s="1"/>
  <c r="O59" i="1"/>
  <c r="P59" i="1" s="1"/>
  <c r="O53" i="1"/>
  <c r="P53" i="1" s="1"/>
  <c r="O49" i="1"/>
  <c r="P49" i="1" s="1"/>
  <c r="T47" i="1"/>
  <c r="O11" i="1"/>
  <c r="P11" i="1" s="1"/>
  <c r="O7" i="1"/>
  <c r="P7" i="1" s="1"/>
  <c r="O41" i="1"/>
  <c r="P41" i="1" s="1"/>
  <c r="R36" i="1"/>
  <c r="O60" i="1"/>
  <c r="P60" i="1" s="1"/>
  <c r="O56" i="1"/>
  <c r="P56" i="1" s="1"/>
  <c r="M41" i="1"/>
  <c r="O38" i="1"/>
  <c r="P38" i="1" s="1"/>
  <c r="O37" i="1"/>
  <c r="P37" i="1" s="1"/>
  <c r="R34" i="1"/>
  <c r="O34" i="1"/>
  <c r="P34" i="1" s="1"/>
  <c r="O33" i="1"/>
  <c r="P33" i="1" s="1"/>
  <c r="O17" i="1"/>
  <c r="P17" i="1" s="1"/>
  <c r="O16" i="1"/>
  <c r="P16" i="1" s="1"/>
  <c r="R13" i="1"/>
  <c r="O13" i="1"/>
  <c r="P13" i="1" s="1"/>
  <c r="O12" i="1"/>
  <c r="P12" i="1" s="1"/>
  <c r="R9" i="1"/>
  <c r="O9" i="1"/>
  <c r="P9" i="1" s="1"/>
  <c r="O8" i="1"/>
  <c r="P8" i="1" s="1"/>
  <c r="T8" i="1" s="1"/>
  <c r="R5" i="1"/>
  <c r="N707" i="1"/>
  <c r="V707" i="1" s="1"/>
  <c r="N703" i="1"/>
  <c r="V703" i="1" s="1"/>
  <c r="N695" i="1"/>
  <c r="V695" i="1" s="1"/>
  <c r="N691" i="1"/>
  <c r="V691" i="1" s="1"/>
  <c r="N615" i="1"/>
  <c r="V615" i="1" s="1"/>
  <c r="N729" i="1"/>
  <c r="V729" i="1" s="1"/>
  <c r="N725" i="1"/>
  <c r="V725" i="1" s="1"/>
  <c r="N721" i="1"/>
  <c r="V721" i="1" s="1"/>
  <c r="N717" i="1"/>
  <c r="V717" i="1" s="1"/>
  <c r="N669" i="1"/>
  <c r="V669" i="1" s="1"/>
  <c r="N667" i="1"/>
  <c r="V667" i="1" s="1"/>
  <c r="N602" i="1"/>
  <c r="V602" i="1" s="1"/>
  <c r="N570" i="1"/>
  <c r="V570" i="1" s="1"/>
  <c r="N699" i="1"/>
  <c r="V699" i="1" s="1"/>
  <c r="N687" i="1"/>
  <c r="V687" i="1" s="1"/>
  <c r="N623" i="1"/>
  <c r="V623" i="1" s="1"/>
  <c r="N594" i="1"/>
  <c r="V594" i="1" s="1"/>
  <c r="N562" i="1"/>
  <c r="V562" i="1" s="1"/>
  <c r="N733" i="1"/>
  <c r="V733" i="1" s="1"/>
  <c r="N727" i="1"/>
  <c r="V727" i="1" s="1"/>
  <c r="N719" i="1"/>
  <c r="V719" i="1" s="1"/>
  <c r="N715" i="1"/>
  <c r="V715" i="1" s="1"/>
  <c r="N685" i="1"/>
  <c r="V685" i="1" s="1"/>
  <c r="N681" i="1"/>
  <c r="V681" i="1" s="1"/>
  <c r="N677" i="1"/>
  <c r="V677" i="1" s="1"/>
  <c r="N671" i="1"/>
  <c r="V671" i="1" s="1"/>
  <c r="N653" i="1"/>
  <c r="V653" i="1" s="1"/>
  <c r="N625" i="1"/>
  <c r="V625" i="1" s="1"/>
  <c r="N619" i="1"/>
  <c r="V619" i="1" s="1"/>
  <c r="N611" i="1"/>
  <c r="V611" i="1" s="1"/>
  <c r="N578" i="1"/>
  <c r="V578" i="1" s="1"/>
  <c r="N713" i="1"/>
  <c r="V713" i="1" s="1"/>
  <c r="N711" i="1"/>
  <c r="V711" i="1" s="1"/>
  <c r="N731" i="1"/>
  <c r="V731" i="1" s="1"/>
  <c r="N723" i="1"/>
  <c r="V723" i="1" s="1"/>
  <c r="N709" i="1"/>
  <c r="V709" i="1" s="1"/>
  <c r="N705" i="1"/>
  <c r="V705" i="1" s="1"/>
  <c r="N701" i="1"/>
  <c r="V701" i="1" s="1"/>
  <c r="N697" i="1"/>
  <c r="V697" i="1" s="1"/>
  <c r="T696" i="1"/>
  <c r="N693" i="1"/>
  <c r="V693" i="1" s="1"/>
  <c r="N689" i="1"/>
  <c r="V689" i="1" s="1"/>
  <c r="N683" i="1"/>
  <c r="V683" i="1" s="1"/>
  <c r="N679" i="1"/>
  <c r="V679" i="1" s="1"/>
  <c r="N675" i="1"/>
  <c r="V675" i="1" s="1"/>
  <c r="N665" i="1"/>
  <c r="V665" i="1" s="1"/>
  <c r="N659" i="1"/>
  <c r="V659" i="1" s="1"/>
  <c r="N655" i="1"/>
  <c r="V655" i="1" s="1"/>
  <c r="N651" i="1"/>
  <c r="V651" i="1" s="1"/>
  <c r="N647" i="1"/>
  <c r="V647" i="1" s="1"/>
  <c r="N643" i="1"/>
  <c r="V643" i="1" s="1"/>
  <c r="N639" i="1"/>
  <c r="V639" i="1" s="1"/>
  <c r="N635" i="1"/>
  <c r="V635" i="1" s="1"/>
  <c r="N631" i="1"/>
  <c r="V631" i="1" s="1"/>
  <c r="N627" i="1"/>
  <c r="V627" i="1" s="1"/>
  <c r="N586" i="1"/>
  <c r="V586" i="1" s="1"/>
  <c r="R665" i="1"/>
  <c r="N603" i="1"/>
  <c r="V603" i="1" s="1"/>
  <c r="N587" i="1"/>
  <c r="V587" i="1" s="1"/>
  <c r="N579" i="1"/>
  <c r="V579" i="1" s="1"/>
  <c r="M542" i="1"/>
  <c r="Q542" i="1"/>
  <c r="M526" i="1"/>
  <c r="Q526" i="1"/>
  <c r="M510" i="1"/>
  <c r="Q510" i="1"/>
  <c r="M503" i="1"/>
  <c r="Q503" i="1"/>
  <c r="R503" i="1"/>
  <c r="N500" i="1"/>
  <c r="V500" i="1" s="1"/>
  <c r="N494" i="1"/>
  <c r="V494" i="1" s="1"/>
  <c r="P444" i="1"/>
  <c r="S444" i="1"/>
  <c r="P422" i="1"/>
  <c r="P414" i="1"/>
  <c r="S414" i="1"/>
  <c r="P398" i="1"/>
  <c r="R713" i="1"/>
  <c r="R685" i="1"/>
  <c r="Q733" i="1"/>
  <c r="O731" i="1"/>
  <c r="P731" i="1" s="1"/>
  <c r="Q729" i="1"/>
  <c r="O727" i="1"/>
  <c r="P727" i="1" s="1"/>
  <c r="Q725" i="1"/>
  <c r="O723" i="1"/>
  <c r="P723" i="1" s="1"/>
  <c r="Q721" i="1"/>
  <c r="O719" i="1"/>
  <c r="P719" i="1" s="1"/>
  <c r="Q717" i="1"/>
  <c r="O715" i="1"/>
  <c r="P715" i="1" s="1"/>
  <c r="Q713" i="1"/>
  <c r="O711" i="1"/>
  <c r="P711" i="1" s="1"/>
  <c r="Q709" i="1"/>
  <c r="O707" i="1"/>
  <c r="P707" i="1" s="1"/>
  <c r="Q705" i="1"/>
  <c r="O703" i="1"/>
  <c r="P703" i="1" s="1"/>
  <c r="Q701" i="1"/>
  <c r="O699" i="1"/>
  <c r="P699" i="1" s="1"/>
  <c r="Q697" i="1"/>
  <c r="O695" i="1"/>
  <c r="P695" i="1" s="1"/>
  <c r="Q693" i="1"/>
  <c r="O691" i="1"/>
  <c r="P691" i="1" s="1"/>
  <c r="Q689" i="1"/>
  <c r="O687" i="1"/>
  <c r="P687" i="1" s="1"/>
  <c r="Q685" i="1"/>
  <c r="O683" i="1"/>
  <c r="P683" i="1" s="1"/>
  <c r="Q681" i="1"/>
  <c r="O679" i="1"/>
  <c r="P679" i="1" s="1"/>
  <c r="Q677" i="1"/>
  <c r="O675" i="1"/>
  <c r="P675" i="1" s="1"/>
  <c r="Q673" i="1"/>
  <c r="M673" i="1"/>
  <c r="O671" i="1"/>
  <c r="P671" i="1" s="1"/>
  <c r="Q669" i="1"/>
  <c r="O667" i="1"/>
  <c r="P667" i="1" s="1"/>
  <c r="Q665" i="1"/>
  <c r="O663" i="1"/>
  <c r="P663" i="1" s="1"/>
  <c r="Q661" i="1"/>
  <c r="M661" i="1"/>
  <c r="O659" i="1"/>
  <c r="P659" i="1" s="1"/>
  <c r="Q657" i="1"/>
  <c r="M657" i="1"/>
  <c r="O655" i="1"/>
  <c r="P655" i="1" s="1"/>
  <c r="Q653" i="1"/>
  <c r="O651" i="1"/>
  <c r="P651" i="1" s="1"/>
  <c r="Q649" i="1"/>
  <c r="O647" i="1"/>
  <c r="P647" i="1" s="1"/>
  <c r="Q645" i="1"/>
  <c r="O643" i="1"/>
  <c r="P643" i="1" s="1"/>
  <c r="Q641" i="1"/>
  <c r="O639" i="1"/>
  <c r="P639" i="1" s="1"/>
  <c r="Q637" i="1"/>
  <c r="O635" i="1"/>
  <c r="P635" i="1" s="1"/>
  <c r="Q633" i="1"/>
  <c r="O631" i="1"/>
  <c r="P631" i="1" s="1"/>
  <c r="Q629" i="1"/>
  <c r="O627" i="1"/>
  <c r="P627" i="1" s="1"/>
  <c r="Q625" i="1"/>
  <c r="M621" i="1"/>
  <c r="Q621" i="1"/>
  <c r="M617" i="1"/>
  <c r="Q617" i="1"/>
  <c r="M613" i="1"/>
  <c r="Q613" i="1"/>
  <c r="M605" i="1"/>
  <c r="Q605" i="1"/>
  <c r="M597" i="1"/>
  <c r="Q597" i="1"/>
  <c r="M589" i="1"/>
  <c r="Q589" i="1"/>
  <c r="M581" i="1"/>
  <c r="Q581" i="1"/>
  <c r="M573" i="1"/>
  <c r="Q573" i="1"/>
  <c r="M565" i="1"/>
  <c r="Q565" i="1"/>
  <c r="N555" i="1"/>
  <c r="V555" i="1" s="1"/>
  <c r="M546" i="1"/>
  <c r="Q546" i="1"/>
  <c r="R542" i="1"/>
  <c r="O542" i="1"/>
  <c r="P542" i="1" s="1"/>
  <c r="M530" i="1"/>
  <c r="Q530" i="1"/>
  <c r="R526" i="1"/>
  <c r="O526" i="1"/>
  <c r="P526" i="1" s="1"/>
  <c r="M514" i="1"/>
  <c r="Q514" i="1"/>
  <c r="R510" i="1"/>
  <c r="O510" i="1"/>
  <c r="P510" i="1" s="1"/>
  <c r="M499" i="1"/>
  <c r="Q499" i="1"/>
  <c r="R499" i="1"/>
  <c r="M449" i="1"/>
  <c r="Q449" i="1"/>
  <c r="N438" i="1"/>
  <c r="V438" i="1" s="1"/>
  <c r="N583" i="1"/>
  <c r="V583" i="1" s="1"/>
  <c r="N575" i="1"/>
  <c r="V575" i="1" s="1"/>
  <c r="N559" i="1"/>
  <c r="V559" i="1" s="1"/>
  <c r="M550" i="1"/>
  <c r="Q550" i="1"/>
  <c r="N543" i="1"/>
  <c r="V543" i="1" s="1"/>
  <c r="M534" i="1"/>
  <c r="Q534" i="1"/>
  <c r="N527" i="1"/>
  <c r="V527" i="1" s="1"/>
  <c r="M518" i="1"/>
  <c r="Q518" i="1"/>
  <c r="O503" i="1"/>
  <c r="P503" i="1" s="1"/>
  <c r="M495" i="1"/>
  <c r="Q495" i="1"/>
  <c r="R495" i="1"/>
  <c r="N492" i="1"/>
  <c r="V492" i="1" s="1"/>
  <c r="N443" i="1"/>
  <c r="V443" i="1" s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R623" i="1"/>
  <c r="O623" i="1"/>
  <c r="P623" i="1" s="1"/>
  <c r="R621" i="1"/>
  <c r="R619" i="1"/>
  <c r="O619" i="1"/>
  <c r="P619" i="1" s="1"/>
  <c r="R617" i="1"/>
  <c r="R615" i="1"/>
  <c r="O615" i="1"/>
  <c r="P615" i="1" s="1"/>
  <c r="R613" i="1"/>
  <c r="R611" i="1"/>
  <c r="O611" i="1"/>
  <c r="P611" i="1" s="1"/>
  <c r="M609" i="1"/>
  <c r="Q609" i="1"/>
  <c r="M601" i="1"/>
  <c r="Q601" i="1"/>
  <c r="M593" i="1"/>
  <c r="Q593" i="1"/>
  <c r="M585" i="1"/>
  <c r="Q585" i="1"/>
  <c r="M577" i="1"/>
  <c r="Q577" i="1"/>
  <c r="M569" i="1"/>
  <c r="Q569" i="1"/>
  <c r="M561" i="1"/>
  <c r="Q561" i="1"/>
  <c r="M554" i="1"/>
  <c r="Q554" i="1"/>
  <c r="R550" i="1"/>
  <c r="O550" i="1"/>
  <c r="P550" i="1" s="1"/>
  <c r="N547" i="1"/>
  <c r="V547" i="1" s="1"/>
  <c r="M538" i="1"/>
  <c r="Q538" i="1"/>
  <c r="R534" i="1"/>
  <c r="O534" i="1"/>
  <c r="P534" i="1" s="1"/>
  <c r="N531" i="1"/>
  <c r="V531" i="1" s="1"/>
  <c r="M522" i="1"/>
  <c r="Q522" i="1"/>
  <c r="R518" i="1"/>
  <c r="O518" i="1"/>
  <c r="P518" i="1" s="1"/>
  <c r="M506" i="1"/>
  <c r="Q506" i="1"/>
  <c r="O499" i="1"/>
  <c r="P499" i="1" s="1"/>
  <c r="N498" i="1"/>
  <c r="V498" i="1" s="1"/>
  <c r="M491" i="1"/>
  <c r="Q491" i="1"/>
  <c r="R491" i="1"/>
  <c r="N488" i="1"/>
  <c r="V488" i="1" s="1"/>
  <c r="M487" i="1"/>
  <c r="Q487" i="1"/>
  <c r="O487" i="1"/>
  <c r="P487" i="1" s="1"/>
  <c r="M483" i="1"/>
  <c r="Q483" i="1"/>
  <c r="O483" i="1"/>
  <c r="P483" i="1" s="1"/>
  <c r="M479" i="1"/>
  <c r="Q479" i="1"/>
  <c r="O479" i="1"/>
  <c r="P479" i="1" s="1"/>
  <c r="M475" i="1"/>
  <c r="Q475" i="1"/>
  <c r="O475" i="1"/>
  <c r="P475" i="1" s="1"/>
  <c r="M471" i="1"/>
  <c r="Q471" i="1"/>
  <c r="O471" i="1"/>
  <c r="P471" i="1" s="1"/>
  <c r="M467" i="1"/>
  <c r="Q467" i="1"/>
  <c r="O467" i="1"/>
  <c r="P467" i="1" s="1"/>
  <c r="M463" i="1"/>
  <c r="Q463" i="1"/>
  <c r="O463" i="1"/>
  <c r="P463" i="1" s="1"/>
  <c r="M459" i="1"/>
  <c r="Q459" i="1"/>
  <c r="O459" i="1"/>
  <c r="P459" i="1" s="1"/>
  <c r="M455" i="1"/>
  <c r="Q455" i="1"/>
  <c r="O455" i="1"/>
  <c r="P455" i="1" s="1"/>
  <c r="O449" i="1"/>
  <c r="P449" i="1" s="1"/>
  <c r="M445" i="1"/>
  <c r="Q445" i="1"/>
  <c r="N439" i="1"/>
  <c r="V439" i="1" s="1"/>
  <c r="N435" i="1"/>
  <c r="V435" i="1" s="1"/>
  <c r="N427" i="1"/>
  <c r="V427" i="1" s="1"/>
  <c r="N419" i="1"/>
  <c r="V419" i="1" s="1"/>
  <c r="N411" i="1"/>
  <c r="V411" i="1" s="1"/>
  <c r="N403" i="1"/>
  <c r="V403" i="1" s="1"/>
  <c r="Q557" i="1"/>
  <c r="Q553" i="1"/>
  <c r="Q549" i="1"/>
  <c r="Q545" i="1"/>
  <c r="Q541" i="1"/>
  <c r="Q537" i="1"/>
  <c r="T537" i="1" s="1"/>
  <c r="Q533" i="1"/>
  <c r="Q529" i="1"/>
  <c r="Q525" i="1"/>
  <c r="Q521" i="1"/>
  <c r="Q517" i="1"/>
  <c r="Q513" i="1"/>
  <c r="Q509" i="1"/>
  <c r="Q505" i="1"/>
  <c r="R501" i="1"/>
  <c r="M501" i="1"/>
  <c r="O501" i="1"/>
  <c r="P501" i="1" s="1"/>
  <c r="R497" i="1"/>
  <c r="M497" i="1"/>
  <c r="O497" i="1"/>
  <c r="P497" i="1" s="1"/>
  <c r="R493" i="1"/>
  <c r="M493" i="1"/>
  <c r="O493" i="1"/>
  <c r="P493" i="1" s="1"/>
  <c r="R489" i="1"/>
  <c r="M489" i="1"/>
  <c r="O489" i="1"/>
  <c r="P489" i="1" s="1"/>
  <c r="N451" i="1"/>
  <c r="V451" i="1" s="1"/>
  <c r="N446" i="1"/>
  <c r="V446" i="1" s="1"/>
  <c r="O445" i="1"/>
  <c r="P445" i="1" s="1"/>
  <c r="M441" i="1"/>
  <c r="Q441" i="1"/>
  <c r="P410" i="1"/>
  <c r="M485" i="1"/>
  <c r="Q485" i="1"/>
  <c r="M481" i="1"/>
  <c r="Q481" i="1"/>
  <c r="M477" i="1"/>
  <c r="Q477" i="1"/>
  <c r="M473" i="1"/>
  <c r="Q473" i="1"/>
  <c r="M469" i="1"/>
  <c r="Q469" i="1"/>
  <c r="M465" i="1"/>
  <c r="Q465" i="1"/>
  <c r="M461" i="1"/>
  <c r="Q461" i="1"/>
  <c r="M457" i="1"/>
  <c r="Q457" i="1"/>
  <c r="M453" i="1"/>
  <c r="Q453" i="1"/>
  <c r="N447" i="1"/>
  <c r="V447" i="1" s="1"/>
  <c r="N431" i="1"/>
  <c r="V431" i="1" s="1"/>
  <c r="N423" i="1"/>
  <c r="V423" i="1" s="1"/>
  <c r="N415" i="1"/>
  <c r="V415" i="1" s="1"/>
  <c r="N407" i="1"/>
  <c r="V407" i="1" s="1"/>
  <c r="N399" i="1"/>
  <c r="V399" i="1" s="1"/>
  <c r="O451" i="1"/>
  <c r="P451" i="1" s="1"/>
  <c r="O447" i="1"/>
  <c r="P447" i="1" s="1"/>
  <c r="O443" i="1"/>
  <c r="P443" i="1" s="1"/>
  <c r="O439" i="1"/>
  <c r="P439" i="1" s="1"/>
  <c r="M437" i="1"/>
  <c r="Q437" i="1"/>
  <c r="M433" i="1"/>
  <c r="Q433" i="1"/>
  <c r="M429" i="1"/>
  <c r="Q429" i="1"/>
  <c r="M425" i="1"/>
  <c r="Q425" i="1"/>
  <c r="M421" i="1"/>
  <c r="Q421" i="1"/>
  <c r="M417" i="1"/>
  <c r="Q417" i="1"/>
  <c r="M413" i="1"/>
  <c r="Q413" i="1"/>
  <c r="M409" i="1"/>
  <c r="Q409" i="1"/>
  <c r="M405" i="1"/>
  <c r="Q405" i="1"/>
  <c r="M401" i="1"/>
  <c r="Q401" i="1"/>
  <c r="M397" i="1"/>
  <c r="Q397" i="1"/>
  <c r="O395" i="1"/>
  <c r="P395" i="1" s="1"/>
  <c r="O391" i="1"/>
  <c r="P391" i="1" s="1"/>
  <c r="O387" i="1"/>
  <c r="P387" i="1" s="1"/>
  <c r="O383" i="1"/>
  <c r="P383" i="1" s="1"/>
  <c r="O379" i="1"/>
  <c r="P379" i="1" s="1"/>
  <c r="O375" i="1"/>
  <c r="P375" i="1" s="1"/>
  <c r="T374" i="1"/>
  <c r="O371" i="1"/>
  <c r="P371" i="1" s="1"/>
  <c r="O367" i="1"/>
  <c r="P367" i="1" s="1"/>
  <c r="O363" i="1"/>
  <c r="P363" i="1" s="1"/>
  <c r="O359" i="1"/>
  <c r="P359" i="1" s="1"/>
  <c r="O393" i="1"/>
  <c r="P393" i="1" s="1"/>
  <c r="M393" i="1"/>
  <c r="Q393" i="1"/>
  <c r="O389" i="1"/>
  <c r="P389" i="1" s="1"/>
  <c r="M389" i="1"/>
  <c r="Q389" i="1"/>
  <c r="O385" i="1"/>
  <c r="P385" i="1" s="1"/>
  <c r="M385" i="1"/>
  <c r="Q385" i="1"/>
  <c r="O381" i="1"/>
  <c r="P381" i="1" s="1"/>
  <c r="M381" i="1"/>
  <c r="Q381" i="1"/>
  <c r="O377" i="1"/>
  <c r="P377" i="1" s="1"/>
  <c r="M377" i="1"/>
  <c r="Q377" i="1"/>
  <c r="O373" i="1"/>
  <c r="P373" i="1" s="1"/>
  <c r="M373" i="1"/>
  <c r="Q373" i="1"/>
  <c r="O369" i="1"/>
  <c r="P369" i="1" s="1"/>
  <c r="M369" i="1"/>
  <c r="Q369" i="1"/>
  <c r="O365" i="1"/>
  <c r="P365" i="1" s="1"/>
  <c r="M365" i="1"/>
  <c r="Q365" i="1"/>
  <c r="O361" i="1"/>
  <c r="P361" i="1" s="1"/>
  <c r="M361" i="1"/>
  <c r="Q361" i="1"/>
  <c r="Q451" i="1"/>
  <c r="Q447" i="1"/>
  <c r="Q443" i="1"/>
  <c r="Q439" i="1"/>
  <c r="R437" i="1"/>
  <c r="R435" i="1"/>
  <c r="O435" i="1"/>
  <c r="P435" i="1" s="1"/>
  <c r="R433" i="1"/>
  <c r="R431" i="1"/>
  <c r="O431" i="1"/>
  <c r="P431" i="1" s="1"/>
  <c r="R429" i="1"/>
  <c r="R427" i="1"/>
  <c r="O427" i="1"/>
  <c r="P427" i="1" s="1"/>
  <c r="R425" i="1"/>
  <c r="R423" i="1"/>
  <c r="O423" i="1"/>
  <c r="P423" i="1" s="1"/>
  <c r="R421" i="1"/>
  <c r="R419" i="1"/>
  <c r="O419" i="1"/>
  <c r="P419" i="1" s="1"/>
  <c r="R417" i="1"/>
  <c r="R415" i="1"/>
  <c r="O415" i="1"/>
  <c r="P415" i="1" s="1"/>
  <c r="R413" i="1"/>
  <c r="R411" i="1"/>
  <c r="O411" i="1"/>
  <c r="P411" i="1" s="1"/>
  <c r="R409" i="1"/>
  <c r="R407" i="1"/>
  <c r="O407" i="1"/>
  <c r="P407" i="1" s="1"/>
  <c r="R405" i="1"/>
  <c r="R403" i="1"/>
  <c r="O403" i="1"/>
  <c r="P403" i="1" s="1"/>
  <c r="R401" i="1"/>
  <c r="R399" i="1"/>
  <c r="O399" i="1"/>
  <c r="P399" i="1" s="1"/>
  <c r="R397" i="1"/>
  <c r="T364" i="1"/>
  <c r="N347" i="1"/>
  <c r="V347" i="1" s="1"/>
  <c r="M395" i="1"/>
  <c r="Q395" i="1"/>
  <c r="M391" i="1"/>
  <c r="Q391" i="1"/>
  <c r="M387" i="1"/>
  <c r="Q387" i="1"/>
  <c r="M383" i="1"/>
  <c r="Q383" i="1"/>
  <c r="M379" i="1"/>
  <c r="Q379" i="1"/>
  <c r="M375" i="1"/>
  <c r="Q375" i="1"/>
  <c r="M371" i="1"/>
  <c r="Q371" i="1"/>
  <c r="M367" i="1"/>
  <c r="Q367" i="1"/>
  <c r="M363" i="1"/>
  <c r="Q363" i="1"/>
  <c r="M359" i="1"/>
  <c r="Q359" i="1"/>
  <c r="N355" i="1"/>
  <c r="V355" i="1" s="1"/>
  <c r="N351" i="1"/>
  <c r="V351" i="1" s="1"/>
  <c r="Q357" i="1"/>
  <c r="M357" i="1"/>
  <c r="Q353" i="1"/>
  <c r="M353" i="1"/>
  <c r="Q349" i="1"/>
  <c r="M349" i="1"/>
  <c r="R347" i="1"/>
  <c r="O344" i="1"/>
  <c r="P344" i="1" s="1"/>
  <c r="O340" i="1"/>
  <c r="P340" i="1" s="1"/>
  <c r="O336" i="1"/>
  <c r="P336" i="1" s="1"/>
  <c r="T335" i="1"/>
  <c r="O332" i="1"/>
  <c r="P332" i="1" s="1"/>
  <c r="T327" i="1"/>
  <c r="N298" i="1"/>
  <c r="V298" i="1" s="1"/>
  <c r="M346" i="1"/>
  <c r="Q346" i="1"/>
  <c r="O346" i="1"/>
  <c r="P346" i="1" s="1"/>
  <c r="M342" i="1"/>
  <c r="Q342" i="1"/>
  <c r="O342" i="1"/>
  <c r="P342" i="1" s="1"/>
  <c r="M338" i="1"/>
  <c r="Q338" i="1"/>
  <c r="O338" i="1"/>
  <c r="P338" i="1" s="1"/>
  <c r="M334" i="1"/>
  <c r="Q334" i="1"/>
  <c r="O334" i="1"/>
  <c r="P334" i="1" s="1"/>
  <c r="M330" i="1"/>
  <c r="Q330" i="1"/>
  <c r="O330" i="1"/>
  <c r="P330" i="1" s="1"/>
  <c r="M326" i="1"/>
  <c r="Q326" i="1"/>
  <c r="O326" i="1"/>
  <c r="P326" i="1" s="1"/>
  <c r="M322" i="1"/>
  <c r="Q322" i="1"/>
  <c r="M318" i="1"/>
  <c r="Q318" i="1"/>
  <c r="M314" i="1"/>
  <c r="Q314" i="1"/>
  <c r="M310" i="1"/>
  <c r="Q310" i="1"/>
  <c r="M306" i="1"/>
  <c r="Q306" i="1"/>
  <c r="M302" i="1"/>
  <c r="Q302" i="1"/>
  <c r="O302" i="1"/>
  <c r="P302" i="1" s="1"/>
  <c r="M300" i="1"/>
  <c r="Q300" i="1"/>
  <c r="Q355" i="1"/>
  <c r="Q351" i="1"/>
  <c r="M296" i="1"/>
  <c r="Q296" i="1"/>
  <c r="N284" i="1"/>
  <c r="V284" i="1" s="1"/>
  <c r="N280" i="1"/>
  <c r="V280" i="1" s="1"/>
  <c r="N276" i="1"/>
  <c r="V276" i="1" s="1"/>
  <c r="N272" i="1"/>
  <c r="V272" i="1" s="1"/>
  <c r="M344" i="1"/>
  <c r="Q344" i="1"/>
  <c r="M340" i="1"/>
  <c r="Q340" i="1"/>
  <c r="M336" i="1"/>
  <c r="Q336" i="1"/>
  <c r="M332" i="1"/>
  <c r="Q332" i="1"/>
  <c r="O328" i="1"/>
  <c r="P328" i="1" s="1"/>
  <c r="M328" i="1"/>
  <c r="Q328" i="1"/>
  <c r="O324" i="1"/>
  <c r="P324" i="1" s="1"/>
  <c r="M324" i="1"/>
  <c r="Q324" i="1"/>
  <c r="O320" i="1"/>
  <c r="P320" i="1" s="1"/>
  <c r="M320" i="1"/>
  <c r="Q320" i="1"/>
  <c r="O316" i="1"/>
  <c r="P316" i="1" s="1"/>
  <c r="M316" i="1"/>
  <c r="Q316" i="1"/>
  <c r="O312" i="1"/>
  <c r="P312" i="1" s="1"/>
  <c r="M312" i="1"/>
  <c r="Q312" i="1"/>
  <c r="O308" i="1"/>
  <c r="P308" i="1" s="1"/>
  <c r="M308" i="1"/>
  <c r="Q308" i="1"/>
  <c r="O304" i="1"/>
  <c r="P304" i="1" s="1"/>
  <c r="M304" i="1"/>
  <c r="Q304" i="1"/>
  <c r="O296" i="1"/>
  <c r="P296" i="1" s="1"/>
  <c r="N294" i="1"/>
  <c r="V294" i="1" s="1"/>
  <c r="N290" i="1"/>
  <c r="V290" i="1" s="1"/>
  <c r="N286" i="1"/>
  <c r="V286" i="1" s="1"/>
  <c r="N282" i="1"/>
  <c r="V282" i="1" s="1"/>
  <c r="N278" i="1"/>
  <c r="V278" i="1" s="1"/>
  <c r="N274" i="1"/>
  <c r="V274" i="1" s="1"/>
  <c r="N270" i="1"/>
  <c r="V270" i="1" s="1"/>
  <c r="N266" i="1"/>
  <c r="V266" i="1" s="1"/>
  <c r="N254" i="1"/>
  <c r="V254" i="1" s="1"/>
  <c r="N250" i="1"/>
  <c r="V250" i="1" s="1"/>
  <c r="M243" i="1"/>
  <c r="Q243" i="1"/>
  <c r="M237" i="1"/>
  <c r="Q237" i="1"/>
  <c r="M233" i="1"/>
  <c r="Q233" i="1"/>
  <c r="M229" i="1"/>
  <c r="Q229" i="1"/>
  <c r="M225" i="1"/>
  <c r="Q225" i="1"/>
  <c r="N206" i="1"/>
  <c r="V206" i="1" s="1"/>
  <c r="O298" i="1"/>
  <c r="P298" i="1" s="1"/>
  <c r="O294" i="1"/>
  <c r="P294" i="1" s="1"/>
  <c r="Q292" i="1"/>
  <c r="O290" i="1"/>
  <c r="P290" i="1" s="1"/>
  <c r="Q288" i="1"/>
  <c r="O286" i="1"/>
  <c r="P286" i="1" s="1"/>
  <c r="Q284" i="1"/>
  <c r="O282" i="1"/>
  <c r="P282" i="1" s="1"/>
  <c r="Q280" i="1"/>
  <c r="O278" i="1"/>
  <c r="P278" i="1" s="1"/>
  <c r="Q276" i="1"/>
  <c r="O274" i="1"/>
  <c r="P274" i="1" s="1"/>
  <c r="Q272" i="1"/>
  <c r="O270" i="1"/>
  <c r="P270" i="1" s="1"/>
  <c r="Q268" i="1"/>
  <c r="M268" i="1"/>
  <c r="Q264" i="1"/>
  <c r="M264" i="1"/>
  <c r="Q260" i="1"/>
  <c r="M260" i="1"/>
  <c r="Q256" i="1"/>
  <c r="M256" i="1"/>
  <c r="Q252" i="1"/>
  <c r="M252" i="1"/>
  <c r="Q248" i="1"/>
  <c r="M248" i="1"/>
  <c r="N241" i="1"/>
  <c r="V241" i="1" s="1"/>
  <c r="O241" i="1"/>
  <c r="P241" i="1" s="1"/>
  <c r="O237" i="1"/>
  <c r="P237" i="1" s="1"/>
  <c r="O233" i="1"/>
  <c r="P233" i="1" s="1"/>
  <c r="O229" i="1"/>
  <c r="P229" i="1" s="1"/>
  <c r="O225" i="1"/>
  <c r="P225" i="1" s="1"/>
  <c r="M221" i="1"/>
  <c r="Q221" i="1"/>
  <c r="R243" i="1"/>
  <c r="R241" i="1"/>
  <c r="O239" i="1"/>
  <c r="P239" i="1" s="1"/>
  <c r="M239" i="1"/>
  <c r="Q239" i="1"/>
  <c r="O235" i="1"/>
  <c r="P235" i="1" s="1"/>
  <c r="M235" i="1"/>
  <c r="Q235" i="1"/>
  <c r="O231" i="1"/>
  <c r="P231" i="1" s="1"/>
  <c r="M231" i="1"/>
  <c r="Q231" i="1"/>
  <c r="O227" i="1"/>
  <c r="P227" i="1" s="1"/>
  <c r="M227" i="1"/>
  <c r="Q227" i="1"/>
  <c r="N222" i="1"/>
  <c r="V222" i="1" s="1"/>
  <c r="N202" i="1"/>
  <c r="V202" i="1" s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1" i="1"/>
  <c r="R237" i="1"/>
  <c r="R233" i="1"/>
  <c r="R229" i="1"/>
  <c r="R225" i="1"/>
  <c r="N217" i="1"/>
  <c r="V217" i="1" s="1"/>
  <c r="N213" i="1"/>
  <c r="V213" i="1" s="1"/>
  <c r="N209" i="1"/>
  <c r="V209" i="1" s="1"/>
  <c r="Q223" i="1"/>
  <c r="M223" i="1"/>
  <c r="Q219" i="1"/>
  <c r="M219" i="1"/>
  <c r="N218" i="1"/>
  <c r="V218" i="1" s="1"/>
  <c r="Q215" i="1"/>
  <c r="M215" i="1"/>
  <c r="N214" i="1"/>
  <c r="V214" i="1" s="1"/>
  <c r="Q211" i="1"/>
  <c r="M211" i="1"/>
  <c r="R206" i="1"/>
  <c r="O206" i="1"/>
  <c r="P206" i="1" s="1"/>
  <c r="R202" i="1"/>
  <c r="O202" i="1"/>
  <c r="P202" i="1" s="1"/>
  <c r="R198" i="1"/>
  <c r="O198" i="1"/>
  <c r="P198" i="1" s="1"/>
  <c r="O194" i="1"/>
  <c r="P194" i="1" s="1"/>
  <c r="O190" i="1"/>
  <c r="P190" i="1" s="1"/>
  <c r="O186" i="1"/>
  <c r="P186" i="1" s="1"/>
  <c r="O182" i="1"/>
  <c r="P182" i="1" s="1"/>
  <c r="T181" i="1"/>
  <c r="O178" i="1"/>
  <c r="P178" i="1" s="1"/>
  <c r="M172" i="1"/>
  <c r="Q172" i="1"/>
  <c r="O172" i="1"/>
  <c r="P172" i="1" s="1"/>
  <c r="M196" i="1"/>
  <c r="Q196" i="1"/>
  <c r="O196" i="1"/>
  <c r="P196" i="1" s="1"/>
  <c r="M192" i="1"/>
  <c r="Q192" i="1"/>
  <c r="O192" i="1"/>
  <c r="P192" i="1" s="1"/>
  <c r="M188" i="1"/>
  <c r="Q188" i="1"/>
  <c r="O188" i="1"/>
  <c r="P188" i="1" s="1"/>
  <c r="M184" i="1"/>
  <c r="Q184" i="1"/>
  <c r="O184" i="1"/>
  <c r="P184" i="1" s="1"/>
  <c r="M180" i="1"/>
  <c r="Q180" i="1"/>
  <c r="O180" i="1"/>
  <c r="P180" i="1" s="1"/>
  <c r="M176" i="1"/>
  <c r="Q176" i="1"/>
  <c r="O176" i="1"/>
  <c r="P176" i="1" s="1"/>
  <c r="Q217" i="1"/>
  <c r="Q213" i="1"/>
  <c r="Q209" i="1"/>
  <c r="M204" i="1"/>
  <c r="Q204" i="1"/>
  <c r="M200" i="1"/>
  <c r="Q200" i="1"/>
  <c r="S195" i="1"/>
  <c r="N168" i="1"/>
  <c r="V168" i="1" s="1"/>
  <c r="N164" i="1"/>
  <c r="V164" i="1" s="1"/>
  <c r="N160" i="1"/>
  <c r="V160" i="1" s="1"/>
  <c r="N156" i="1"/>
  <c r="V156" i="1" s="1"/>
  <c r="N152" i="1"/>
  <c r="V152" i="1" s="1"/>
  <c r="N148" i="1"/>
  <c r="V148" i="1" s="1"/>
  <c r="M194" i="1"/>
  <c r="Q194" i="1"/>
  <c r="M190" i="1"/>
  <c r="Q190" i="1"/>
  <c r="M186" i="1"/>
  <c r="Q186" i="1"/>
  <c r="M182" i="1"/>
  <c r="Q182" i="1"/>
  <c r="M178" i="1"/>
  <c r="Q178" i="1"/>
  <c r="M174" i="1"/>
  <c r="Q174" i="1"/>
  <c r="N170" i="1"/>
  <c r="V170" i="1" s="1"/>
  <c r="N166" i="1"/>
  <c r="V166" i="1" s="1"/>
  <c r="N162" i="1"/>
  <c r="V162" i="1" s="1"/>
  <c r="N159" i="1"/>
  <c r="V159" i="1" s="1"/>
  <c r="N155" i="1"/>
  <c r="V155" i="1" s="1"/>
  <c r="N151" i="1"/>
  <c r="V151" i="1" s="1"/>
  <c r="N147" i="1"/>
  <c r="V147" i="1" s="1"/>
  <c r="N144" i="1"/>
  <c r="V144" i="1" s="1"/>
  <c r="N122" i="1"/>
  <c r="V122" i="1" s="1"/>
  <c r="N114" i="1"/>
  <c r="V114" i="1" s="1"/>
  <c r="N111" i="1"/>
  <c r="V111" i="1" s="1"/>
  <c r="Q170" i="1"/>
  <c r="O168" i="1"/>
  <c r="P168" i="1" s="1"/>
  <c r="Q166" i="1"/>
  <c r="O164" i="1"/>
  <c r="P164" i="1" s="1"/>
  <c r="Q162" i="1"/>
  <c r="R160" i="1"/>
  <c r="O160" i="1"/>
  <c r="P160" i="1" s="1"/>
  <c r="R156" i="1"/>
  <c r="O156" i="1"/>
  <c r="P156" i="1" s="1"/>
  <c r="R152" i="1"/>
  <c r="O152" i="1"/>
  <c r="P152" i="1" s="1"/>
  <c r="R148" i="1"/>
  <c r="O148" i="1"/>
  <c r="P148" i="1" s="1"/>
  <c r="M138" i="1"/>
  <c r="Q138" i="1"/>
  <c r="N123" i="1"/>
  <c r="V123" i="1" s="1"/>
  <c r="N115" i="1"/>
  <c r="V115" i="1" s="1"/>
  <c r="N140" i="1"/>
  <c r="V140" i="1" s="1"/>
  <c r="N132" i="1"/>
  <c r="V132" i="1" s="1"/>
  <c r="N126" i="1"/>
  <c r="V126" i="1" s="1"/>
  <c r="N118" i="1"/>
  <c r="V118" i="1" s="1"/>
  <c r="N110" i="1"/>
  <c r="V110" i="1" s="1"/>
  <c r="Q168" i="1"/>
  <c r="Q164" i="1"/>
  <c r="R159" i="1"/>
  <c r="M158" i="1"/>
  <c r="Q158" i="1"/>
  <c r="R155" i="1"/>
  <c r="M154" i="1"/>
  <c r="Q154" i="1"/>
  <c r="R151" i="1"/>
  <c r="M150" i="1"/>
  <c r="Q150" i="1"/>
  <c r="R147" i="1"/>
  <c r="M146" i="1"/>
  <c r="Q146" i="1"/>
  <c r="M142" i="1"/>
  <c r="Q142" i="1"/>
  <c r="M134" i="1"/>
  <c r="Q134" i="1"/>
  <c r="S130" i="1"/>
  <c r="N127" i="1"/>
  <c r="V127" i="1" s="1"/>
  <c r="N119" i="1"/>
  <c r="V119" i="1" s="1"/>
  <c r="N120" i="1"/>
  <c r="V120" i="1" s="1"/>
  <c r="N116" i="1"/>
  <c r="V116" i="1" s="1"/>
  <c r="N112" i="1"/>
  <c r="V112" i="1" s="1"/>
  <c r="R110" i="1"/>
  <c r="M109" i="1"/>
  <c r="Q109" i="1"/>
  <c r="M102" i="1"/>
  <c r="N81" i="1"/>
  <c r="V81" i="1" s="1"/>
  <c r="N103" i="1"/>
  <c r="V103" i="1" s="1"/>
  <c r="M101" i="1"/>
  <c r="Q101" i="1"/>
  <c r="O101" i="1"/>
  <c r="P101" i="1" s="1"/>
  <c r="M97" i="1"/>
  <c r="Q97" i="1"/>
  <c r="O97" i="1"/>
  <c r="P97" i="1" s="1"/>
  <c r="M93" i="1"/>
  <c r="Q93" i="1"/>
  <c r="O93" i="1"/>
  <c r="P93" i="1" s="1"/>
  <c r="N85" i="1"/>
  <c r="V85" i="1" s="1"/>
  <c r="Q127" i="1"/>
  <c r="Q123" i="1"/>
  <c r="Q119" i="1"/>
  <c r="Q115" i="1"/>
  <c r="Q111" i="1"/>
  <c r="M105" i="1"/>
  <c r="Q105" i="1"/>
  <c r="N89" i="1"/>
  <c r="V89" i="1" s="1"/>
  <c r="Q130" i="1"/>
  <c r="T130" i="1" s="1"/>
  <c r="Q126" i="1"/>
  <c r="Q122" i="1"/>
  <c r="Q118" i="1"/>
  <c r="Q114" i="1"/>
  <c r="N107" i="1"/>
  <c r="V107" i="1" s="1"/>
  <c r="O105" i="1"/>
  <c r="P105" i="1" s="1"/>
  <c r="O102" i="1"/>
  <c r="P102" i="1" s="1"/>
  <c r="N90" i="1"/>
  <c r="V90" i="1" s="1"/>
  <c r="O89" i="1"/>
  <c r="P89" i="1" s="1"/>
  <c r="O85" i="1"/>
  <c r="P85" i="1" s="1"/>
  <c r="O81" i="1"/>
  <c r="P81" i="1" s="1"/>
  <c r="O77" i="1"/>
  <c r="P77" i="1" s="1"/>
  <c r="M66" i="1"/>
  <c r="Q66" i="1"/>
  <c r="M63" i="1"/>
  <c r="Q63" i="1"/>
  <c r="Q89" i="1"/>
  <c r="Q85" i="1"/>
  <c r="Q81" i="1"/>
  <c r="Q77" i="1"/>
  <c r="M73" i="1"/>
  <c r="Q73" i="1"/>
  <c r="R70" i="1"/>
  <c r="M70" i="1"/>
  <c r="M69" i="1"/>
  <c r="Q69" i="1"/>
  <c r="O66" i="1"/>
  <c r="P66" i="1" s="1"/>
  <c r="O63" i="1"/>
  <c r="P63" i="1" s="1"/>
  <c r="N55" i="1"/>
  <c r="V55" i="1" s="1"/>
  <c r="N71" i="1"/>
  <c r="V71" i="1" s="1"/>
  <c r="N58" i="1"/>
  <c r="V58" i="1" s="1"/>
  <c r="Q59" i="1"/>
  <c r="Q55" i="1"/>
  <c r="M42" i="1"/>
  <c r="Q42" i="1"/>
  <c r="N36" i="1"/>
  <c r="V36" i="1" s="1"/>
  <c r="N34" i="1"/>
  <c r="V34" i="1" s="1"/>
  <c r="Q62" i="1"/>
  <c r="Q58" i="1"/>
  <c r="R53" i="1"/>
  <c r="M53" i="1"/>
  <c r="M52" i="1"/>
  <c r="Q52" i="1"/>
  <c r="R49" i="1"/>
  <c r="M49" i="1"/>
  <c r="M48" i="1"/>
  <c r="Q48" i="1"/>
  <c r="N38" i="1"/>
  <c r="V38" i="1" s="1"/>
  <c r="Q65" i="1"/>
  <c r="Q61" i="1"/>
  <c r="M44" i="1"/>
  <c r="Q44" i="1"/>
  <c r="O44" i="1"/>
  <c r="P44" i="1" s="1"/>
  <c r="M40" i="1"/>
  <c r="Q40" i="1"/>
  <c r="O40" i="1"/>
  <c r="P40" i="1" s="1"/>
  <c r="Q38" i="1"/>
  <c r="O36" i="1"/>
  <c r="P36" i="1" s="1"/>
  <c r="Q34" i="1"/>
  <c r="O15" i="1"/>
  <c r="P15" i="1" s="1"/>
  <c r="M15" i="1"/>
  <c r="Q15" i="1"/>
  <c r="M29" i="1"/>
  <c r="Q29" i="1"/>
  <c r="M25" i="1"/>
  <c r="Q25" i="1"/>
  <c r="M21" i="1"/>
  <c r="Q21" i="1"/>
  <c r="N13" i="1"/>
  <c r="V13" i="1" s="1"/>
  <c r="N9" i="1"/>
  <c r="V9" i="1" s="1"/>
  <c r="N5" i="1"/>
  <c r="V5" i="1" s="1"/>
  <c r="Q36" i="1"/>
  <c r="O29" i="1"/>
  <c r="P29" i="1" s="1"/>
  <c r="O25" i="1"/>
  <c r="P25" i="1" s="1"/>
  <c r="O21" i="1"/>
  <c r="P21" i="1" s="1"/>
  <c r="N17" i="1"/>
  <c r="V17" i="1" s="1"/>
  <c r="O31" i="1"/>
  <c r="P31" i="1" s="1"/>
  <c r="M31" i="1"/>
  <c r="Q31" i="1"/>
  <c r="O27" i="1"/>
  <c r="P27" i="1" s="1"/>
  <c r="M27" i="1"/>
  <c r="Q27" i="1"/>
  <c r="O23" i="1"/>
  <c r="P23" i="1" s="1"/>
  <c r="M23" i="1"/>
  <c r="Q23" i="1"/>
  <c r="O19" i="1"/>
  <c r="P19" i="1" s="1"/>
  <c r="M19" i="1"/>
  <c r="Q19" i="1"/>
  <c r="Q11" i="1"/>
  <c r="M11" i="1"/>
  <c r="Q7" i="1"/>
  <c r="M7" i="1"/>
  <c r="O5" i="1"/>
  <c r="P5" i="1" s="1"/>
  <c r="Q17" i="1"/>
  <c r="Q13" i="1"/>
  <c r="Q9" i="1"/>
  <c r="Q5" i="1"/>
  <c r="K4" i="1"/>
  <c r="L4" i="1" s="1"/>
  <c r="J4" i="1"/>
  <c r="G14" i="4" s="1"/>
  <c r="I4" i="1"/>
  <c r="H4" i="1"/>
  <c r="F4" i="1"/>
  <c r="G4" i="1" s="1"/>
  <c r="D4" i="1"/>
  <c r="E4" i="1" s="1"/>
  <c r="C4" i="1"/>
  <c r="S347" i="1" l="1"/>
  <c r="S722" i="1"/>
  <c r="T444" i="1"/>
  <c r="T636" i="1"/>
  <c r="S440" i="1"/>
  <c r="S355" i="1"/>
  <c r="S509" i="1"/>
  <c r="T704" i="1"/>
  <c r="S261" i="1"/>
  <c r="S78" i="1"/>
  <c r="N78" i="1"/>
  <c r="V78" i="1" s="1"/>
  <c r="S378" i="1"/>
  <c r="T678" i="1"/>
  <c r="S209" i="1"/>
  <c r="S422" i="1"/>
  <c r="S187" i="1"/>
  <c r="U187" i="1" s="1"/>
  <c r="S374" i="1"/>
  <c r="S535" i="1"/>
  <c r="S126" i="1"/>
  <c r="T197" i="1"/>
  <c r="T434" i="1"/>
  <c r="T654" i="1"/>
  <c r="S658" i="1"/>
  <c r="U658" i="1" s="1"/>
  <c r="T368" i="1"/>
  <c r="T732" i="1"/>
  <c r="T179" i="1"/>
  <c r="S151" i="1"/>
  <c r="S434" i="1"/>
  <c r="S406" i="1"/>
  <c r="S494" i="1"/>
  <c r="S333" i="1"/>
  <c r="S614" i="1"/>
  <c r="S254" i="1"/>
  <c r="T20" i="1"/>
  <c r="S285" i="1"/>
  <c r="S20" i="1"/>
  <c r="S83" i="1"/>
  <c r="S116" i="1"/>
  <c r="T384" i="1"/>
  <c r="T582" i="1"/>
  <c r="S588" i="1"/>
  <c r="S696" i="1"/>
  <c r="T540" i="1"/>
  <c r="S697" i="1"/>
  <c r="T195" i="1"/>
  <c r="S24" i="1"/>
  <c r="S54" i="1"/>
  <c r="S269" i="1"/>
  <c r="U269" i="1" s="1"/>
  <c r="S335" i="1"/>
  <c r="U335" i="1" s="1"/>
  <c r="S364" i="1"/>
  <c r="T68" i="1"/>
  <c r="U68" i="1" s="1"/>
  <c r="S584" i="1"/>
  <c r="S632" i="1"/>
  <c r="S376" i="1"/>
  <c r="S76" i="1"/>
  <c r="T76" i="1"/>
  <c r="S244" i="1"/>
  <c r="S266" i="1"/>
  <c r="S114" i="1"/>
  <c r="S90" i="1"/>
  <c r="S55" i="1"/>
  <c r="T189" i="1"/>
  <c r="S327" i="1"/>
  <c r="U327" i="1" s="1"/>
  <c r="S110" i="1"/>
  <c r="S245" i="1"/>
  <c r="U245" i="1" s="1"/>
  <c r="S319" i="1"/>
  <c r="T406" i="1"/>
  <c r="S127" i="1"/>
  <c r="T56" i="1"/>
  <c r="S128" i="1"/>
  <c r="S144" i="1"/>
  <c r="S519" i="1"/>
  <c r="T12" i="1"/>
  <c r="S201" i="1"/>
  <c r="S88" i="1"/>
  <c r="T139" i="1"/>
  <c r="T26" i="1"/>
  <c r="T28" i="1"/>
  <c r="T323" i="1"/>
  <c r="T370" i="1"/>
  <c r="S136" i="1"/>
  <c r="S521" i="1"/>
  <c r="S98" i="1"/>
  <c r="T88" i="1"/>
  <c r="T24" i="1"/>
  <c r="T234" i="1"/>
  <c r="T343" i="1"/>
  <c r="S95" i="1"/>
  <c r="T177" i="1"/>
  <c r="S559" i="1"/>
  <c r="T700" i="1"/>
  <c r="S132" i="1"/>
  <c r="S103" i="1"/>
  <c r="S32" i="1"/>
  <c r="S79" i="1"/>
  <c r="S50" i="1"/>
  <c r="S107" i="1"/>
  <c r="S166" i="1"/>
  <c r="S213" i="1"/>
  <c r="S345" i="1"/>
  <c r="S426" i="1"/>
  <c r="U696" i="1"/>
  <c r="S692" i="1"/>
  <c r="S728" i="1"/>
  <c r="S226" i="1"/>
  <c r="S390" i="1"/>
  <c r="S513" i="1"/>
  <c r="T624" i="1"/>
  <c r="T32" i="1"/>
  <c r="T664" i="1"/>
  <c r="U664" i="1" s="1"/>
  <c r="T688" i="1"/>
  <c r="S147" i="1"/>
  <c r="T169" i="1"/>
  <c r="S398" i="1"/>
  <c r="S612" i="1"/>
  <c r="S177" i="1"/>
  <c r="S106" i="1"/>
  <c r="N98" i="1"/>
  <c r="V98" i="1" s="1"/>
  <c r="N136" i="1"/>
  <c r="V136" i="1" s="1"/>
  <c r="S13" i="1"/>
  <c r="S323" i="1"/>
  <c r="S446" i="1"/>
  <c r="S677" i="1"/>
  <c r="S167" i="1"/>
  <c r="S162" i="1"/>
  <c r="S234" i="1"/>
  <c r="S311" i="1"/>
  <c r="P201" i="1"/>
  <c r="T201" i="1" s="1"/>
  <c r="T521" i="1"/>
  <c r="S368" i="1"/>
  <c r="S466" i="1"/>
  <c r="S71" i="1"/>
  <c r="T191" i="1"/>
  <c r="S75" i="1"/>
  <c r="T422" i="1"/>
  <c r="T666" i="1"/>
  <c r="S670" i="1"/>
  <c r="S37" i="1"/>
  <c r="S64" i="1"/>
  <c r="S67" i="1"/>
  <c r="S155" i="1"/>
  <c r="S181" i="1"/>
  <c r="S189" i="1"/>
  <c r="S205" i="1"/>
  <c r="S284" i="1"/>
  <c r="S339" i="1"/>
  <c r="S726" i="1"/>
  <c r="U726" i="1" s="1"/>
  <c r="S26" i="1"/>
  <c r="T80" i="1"/>
  <c r="U80" i="1" s="1"/>
  <c r="P171" i="1"/>
  <c r="T171" i="1" s="1"/>
  <c r="U171" i="1" s="1"/>
  <c r="S321" i="1"/>
  <c r="S17" i="1"/>
  <c r="S46" i="1"/>
  <c r="S99" i="1"/>
  <c r="S122" i="1"/>
  <c r="S191" i="1"/>
  <c r="T161" i="1"/>
  <c r="S230" i="1"/>
  <c r="S277" i="1"/>
  <c r="S297" i="1"/>
  <c r="S292" i="1"/>
  <c r="S402" i="1"/>
  <c r="S662" i="1"/>
  <c r="S558" i="1"/>
  <c r="S579" i="1"/>
  <c r="S634" i="1"/>
  <c r="T242" i="1"/>
  <c r="T426" i="1"/>
  <c r="T712" i="1"/>
  <c r="S82" i="1"/>
  <c r="S242" i="1"/>
  <c r="U242" i="1" s="1"/>
  <c r="T315" i="1"/>
  <c r="S694" i="1"/>
  <c r="S574" i="1"/>
  <c r="U574" i="1" s="1"/>
  <c r="S650" i="1"/>
  <c r="T708" i="1"/>
  <c r="S575" i="1"/>
  <c r="U634" i="1"/>
  <c r="S701" i="1"/>
  <c r="S58" i="1"/>
  <c r="S123" i="1"/>
  <c r="S482" i="1"/>
  <c r="S488" i="1"/>
  <c r="S553" i="1"/>
  <c r="S586" i="1"/>
  <c r="S548" i="1"/>
  <c r="T277" i="1"/>
  <c r="T10" i="1"/>
  <c r="S358" i="1"/>
  <c r="N82" i="1"/>
  <c r="V82" i="1" s="1"/>
  <c r="T185" i="1"/>
  <c r="T238" i="1"/>
  <c r="S249" i="1"/>
  <c r="S220" i="1"/>
  <c r="S372" i="1"/>
  <c r="S702" i="1"/>
  <c r="S454" i="1"/>
  <c r="S686" i="1"/>
  <c r="S10" i="1"/>
  <c r="S113" i="1"/>
  <c r="T548" i="1"/>
  <c r="S217" i="1"/>
  <c r="S59" i="1"/>
  <c r="S140" i="1"/>
  <c r="S185" i="1"/>
  <c r="S238" i="1"/>
  <c r="S257" i="1"/>
  <c r="S232" i="1"/>
  <c r="T303" i="1"/>
  <c r="T541" i="1"/>
  <c r="S566" i="1"/>
  <c r="S590" i="1"/>
  <c r="T414" i="1"/>
  <c r="U414" i="1" s="1"/>
  <c r="S524" i="1"/>
  <c r="S370" i="1"/>
  <c r="S418" i="1"/>
  <c r="S570" i="1"/>
  <c r="S392" i="1"/>
  <c r="T638" i="1"/>
  <c r="T33" i="1"/>
  <c r="T54" i="1"/>
  <c r="T64" i="1"/>
  <c r="T78" i="1"/>
  <c r="U78" i="1" s="1"/>
  <c r="T124" i="1"/>
  <c r="T110" i="1"/>
  <c r="T132" i="1"/>
  <c r="T151" i="1"/>
  <c r="U151" i="1" s="1"/>
  <c r="T348" i="1"/>
  <c r="T531" i="1"/>
  <c r="T559" i="1"/>
  <c r="T720" i="1"/>
  <c r="U720" i="1" s="1"/>
  <c r="T212" i="1"/>
  <c r="T71" i="1"/>
  <c r="T112" i="1"/>
  <c r="T128" i="1"/>
  <c r="T155" i="1"/>
  <c r="T356" i="1"/>
  <c r="T450" i="1"/>
  <c r="T535" i="1"/>
  <c r="T92" i="1"/>
  <c r="T504" i="1"/>
  <c r="U504" i="1" s="1"/>
  <c r="T584" i="1"/>
  <c r="T692" i="1"/>
  <c r="U692" i="1" s="1"/>
  <c r="T167" i="1"/>
  <c r="T46" i="1"/>
  <c r="T74" i="1"/>
  <c r="T90" i="1"/>
  <c r="T140" i="1"/>
  <c r="T218" i="1"/>
  <c r="T222" i="1"/>
  <c r="T488" i="1"/>
  <c r="T523" i="1"/>
  <c r="T494" i="1"/>
  <c r="T240" i="1"/>
  <c r="T307" i="1"/>
  <c r="T228" i="1"/>
  <c r="T600" i="1"/>
  <c r="U600" i="1" s="1"/>
  <c r="T50" i="1"/>
  <c r="T103" i="1"/>
  <c r="T147" i="1"/>
  <c r="T214" i="1"/>
  <c r="T454" i="1"/>
  <c r="T575" i="1"/>
  <c r="T555" i="1"/>
  <c r="S61" i="1"/>
  <c r="T716" i="1"/>
  <c r="U716" i="1" s="1"/>
  <c r="G12" i="3"/>
  <c r="S587" i="1"/>
  <c r="T45" i="1"/>
  <c r="S92" i="1"/>
  <c r="T14" i="1"/>
  <c r="T442" i="1"/>
  <c r="T583" i="1"/>
  <c r="S119" i="1"/>
  <c r="S517" i="1"/>
  <c r="S458" i="1"/>
  <c r="S474" i="1"/>
  <c r="T193" i="1"/>
  <c r="T392" i="1"/>
  <c r="T482" i="1"/>
  <c r="S710" i="1"/>
  <c r="S8" i="1"/>
  <c r="U8" i="1" s="1"/>
  <c r="S38" i="1"/>
  <c r="S87" i="1"/>
  <c r="U87" i="1" s="1"/>
  <c r="S135" i="1"/>
  <c r="T210" i="1"/>
  <c r="T545" i="1"/>
  <c r="T515" i="1"/>
  <c r="S685" i="1"/>
  <c r="S551" i="1"/>
  <c r="S288" i="1"/>
  <c r="S496" i="1"/>
  <c r="S500" i="1"/>
  <c r="T519" i="1"/>
  <c r="T674" i="1"/>
  <c r="S714" i="1"/>
  <c r="U714" i="1" s="1"/>
  <c r="T728" i="1"/>
  <c r="T345" i="1"/>
  <c r="T372" i="1"/>
  <c r="T402" i="1"/>
  <c r="T75" i="1"/>
  <c r="S161" i="1"/>
  <c r="S253" i="1"/>
  <c r="T230" i="1"/>
  <c r="S258" i="1"/>
  <c r="S352" i="1"/>
  <c r="S86" i="1"/>
  <c r="S276" i="1"/>
  <c r="T474" i="1"/>
  <c r="S591" i="1"/>
  <c r="S654" i="1"/>
  <c r="S689" i="1"/>
  <c r="T331" i="1"/>
  <c r="T366" i="1"/>
  <c r="S624" i="1"/>
  <c r="S315" i="1"/>
  <c r="S630" i="1"/>
  <c r="S717" i="1"/>
  <c r="T319" i="1"/>
  <c r="T388" i="1"/>
  <c r="S607" i="1"/>
  <c r="T386" i="1"/>
  <c r="T650" i="1"/>
  <c r="S450" i="1"/>
  <c r="T551" i="1"/>
  <c r="T578" i="1"/>
  <c r="S507" i="1"/>
  <c r="S280" i="1"/>
  <c r="S442" i="1"/>
  <c r="S169" i="1"/>
  <c r="S193" i="1"/>
  <c r="S348" i="1"/>
  <c r="T525" i="1"/>
  <c r="U525" i="1" s="1"/>
  <c r="S515" i="1"/>
  <c r="S543" i="1"/>
  <c r="T165" i="1"/>
  <c r="S498" i="1"/>
  <c r="S60" i="1"/>
  <c r="S12" i="1"/>
  <c r="T107" i="1"/>
  <c r="S45" i="1"/>
  <c r="T120" i="1"/>
  <c r="S111" i="1"/>
  <c r="T144" i="1"/>
  <c r="T159" i="1"/>
  <c r="S143" i="1"/>
  <c r="T135" i="1"/>
  <c r="S273" i="1"/>
  <c r="S293" i="1"/>
  <c r="S228" i="1"/>
  <c r="S250" i="1"/>
  <c r="S307" i="1"/>
  <c r="N352" i="1"/>
  <c r="V352" i="1" s="1"/>
  <c r="S388" i="1"/>
  <c r="S366" i="1"/>
  <c r="S386" i="1"/>
  <c r="T513" i="1"/>
  <c r="T529" i="1"/>
  <c r="S698" i="1"/>
  <c r="S646" i="1"/>
  <c r="S666" i="1"/>
  <c r="T438" i="1"/>
  <c r="N496" i="1"/>
  <c r="V496" i="1" s="1"/>
  <c r="S713" i="1"/>
  <c r="T571" i="1"/>
  <c r="T587" i="1"/>
  <c r="S649" i="1"/>
  <c r="S14" i="1"/>
  <c r="T51" i="1"/>
  <c r="T96" i="1"/>
  <c r="S153" i="1"/>
  <c r="S149" i="1"/>
  <c r="S560" i="1"/>
  <c r="S51" i="1"/>
  <c r="S35" i="1"/>
  <c r="T261" i="1"/>
  <c r="S712" i="1"/>
  <c r="T203" i="1"/>
  <c r="S65" i="1"/>
  <c r="T86" i="1"/>
  <c r="S139" i="1"/>
  <c r="S170" i="1"/>
  <c r="S197" i="1"/>
  <c r="S222" i="1"/>
  <c r="S265" i="1"/>
  <c r="S281" i="1"/>
  <c r="T205" i="1"/>
  <c r="S240" i="1"/>
  <c r="T297" i="1"/>
  <c r="S272" i="1"/>
  <c r="S303" i="1"/>
  <c r="T446" i="1"/>
  <c r="S505" i="1"/>
  <c r="S547" i="1"/>
  <c r="S678" i="1"/>
  <c r="U678" i="1" s="1"/>
  <c r="S730" i="1"/>
  <c r="S492" i="1"/>
  <c r="T543" i="1"/>
  <c r="S672" i="1"/>
  <c r="T398" i="1"/>
  <c r="S633" i="1"/>
  <c r="S43" i="1"/>
  <c r="S325" i="1"/>
  <c r="S528" i="1"/>
  <c r="S28" i="1"/>
  <c r="U28" i="1" s="1"/>
  <c r="T94" i="1"/>
  <c r="T65" i="1"/>
  <c r="T37" i="1"/>
  <c r="T67" i="1"/>
  <c r="S91" i="1"/>
  <c r="S94" i="1"/>
  <c r="T116" i="1"/>
  <c r="S159" i="1"/>
  <c r="S118" i="1"/>
  <c r="S115" i="1"/>
  <c r="S131" i="1"/>
  <c r="S165" i="1"/>
  <c r="T143" i="1"/>
  <c r="S331" i="1"/>
  <c r="T492" i="1"/>
  <c r="S438" i="1"/>
  <c r="S539" i="1"/>
  <c r="S598" i="1"/>
  <c r="S563" i="1"/>
  <c r="S660" i="1"/>
  <c r="S733" i="1"/>
  <c r="S669" i="1"/>
  <c r="S124" i="1"/>
  <c r="S96" i="1"/>
  <c r="T325" i="1"/>
  <c r="T560" i="1"/>
  <c r="T524" i="1"/>
  <c r="T580" i="1"/>
  <c r="U580" i="1" s="1"/>
  <c r="T528" i="1"/>
  <c r="T207" i="1"/>
  <c r="T670" i="1"/>
  <c r="S732" i="1"/>
  <c r="T390" i="1"/>
  <c r="T43" i="1"/>
  <c r="T113" i="1"/>
  <c r="S523" i="1"/>
  <c r="S9" i="1"/>
  <c r="S34" i="1"/>
  <c r="S16" i="1"/>
  <c r="S721" i="1"/>
  <c r="T220" i="1"/>
  <c r="S262" i="1"/>
  <c r="S343" i="1"/>
  <c r="T458" i="1"/>
  <c r="T311" i="1"/>
  <c r="S329" i="1"/>
  <c r="T378" i="1"/>
  <c r="T418" i="1"/>
  <c r="T591" i="1"/>
  <c r="T630" i="1"/>
  <c r="S430" i="1"/>
  <c r="U430" i="1" s="1"/>
  <c r="S47" i="1"/>
  <c r="U47" i="1" s="1"/>
  <c r="T440" i="1"/>
  <c r="U440" i="1" s="1"/>
  <c r="S317" i="1"/>
  <c r="S56" i="1"/>
  <c r="T16" i="1"/>
  <c r="T628" i="1"/>
  <c r="T682" i="1"/>
  <c r="T539" i="1"/>
  <c r="S555" i="1"/>
  <c r="T466" i="1"/>
  <c r="S571" i="1"/>
  <c r="T612" i="1"/>
  <c r="T646" i="1"/>
  <c r="S583" i="1"/>
  <c r="S599" i="1"/>
  <c r="S289" i="1"/>
  <c r="P462" i="1"/>
  <c r="T462" i="1" s="1"/>
  <c r="S462" i="1"/>
  <c r="P470" i="1"/>
  <c r="T470" i="1" s="1"/>
  <c r="S470" i="1"/>
  <c r="P478" i="1"/>
  <c r="T478" i="1" s="1"/>
  <c r="S478" i="1"/>
  <c r="P486" i="1"/>
  <c r="T486" i="1" s="1"/>
  <c r="S486" i="1"/>
  <c r="P527" i="1"/>
  <c r="T527" i="1" s="1"/>
  <c r="S527" i="1"/>
  <c r="P549" i="1"/>
  <c r="T549" i="1" s="1"/>
  <c r="S549" i="1"/>
  <c r="P567" i="1"/>
  <c r="T567" i="1" s="1"/>
  <c r="S567" i="1"/>
  <c r="P690" i="1"/>
  <c r="T690" i="1" s="1"/>
  <c r="S690" i="1"/>
  <c r="P706" i="1"/>
  <c r="T706" i="1" s="1"/>
  <c r="S706" i="1"/>
  <c r="S57" i="1"/>
  <c r="P57" i="1"/>
  <c r="T57" i="1" s="1"/>
  <c r="P705" i="1"/>
  <c r="T705" i="1" s="1"/>
  <c r="S705" i="1"/>
  <c r="P236" i="1"/>
  <c r="T236" i="1" s="1"/>
  <c r="S236" i="1"/>
  <c r="S246" i="1"/>
  <c r="P382" i="1"/>
  <c r="T382" i="1" s="1"/>
  <c r="S382" i="1"/>
  <c r="N22" i="1"/>
  <c r="V22" i="1" s="1"/>
  <c r="S22" i="1"/>
  <c r="P394" i="1"/>
  <c r="T394" i="1" s="1"/>
  <c r="S394" i="1"/>
  <c r="N410" i="1"/>
  <c r="V410" i="1" s="1"/>
  <c r="S410" i="1"/>
  <c r="N616" i="1"/>
  <c r="V616" i="1" s="1"/>
  <c r="S616" i="1"/>
  <c r="P603" i="1"/>
  <c r="T603" i="1" s="1"/>
  <c r="S603" i="1"/>
  <c r="P626" i="1"/>
  <c r="T626" i="1" s="1"/>
  <c r="S626" i="1"/>
  <c r="P724" i="1"/>
  <c r="T724" i="1" s="1"/>
  <c r="S724" i="1"/>
  <c r="P511" i="1"/>
  <c r="T511" i="1" s="1"/>
  <c r="S511" i="1"/>
  <c r="P6" i="1"/>
  <c r="T6" i="1" s="1"/>
  <c r="S6" i="1"/>
  <c r="N380" i="1"/>
  <c r="V380" i="1" s="1"/>
  <c r="S380" i="1"/>
  <c r="T232" i="1"/>
  <c r="T339" i="1"/>
  <c r="N622" i="1"/>
  <c r="V622" i="1" s="1"/>
  <c r="S622" i="1"/>
  <c r="N668" i="1"/>
  <c r="V668" i="1" s="1"/>
  <c r="S668" i="1"/>
  <c r="P729" i="1"/>
  <c r="T729" i="1" s="1"/>
  <c r="S729" i="1"/>
  <c r="P642" i="1"/>
  <c r="T642" i="1" s="1"/>
  <c r="S642" i="1"/>
  <c r="P30" i="1"/>
  <c r="T30" i="1" s="1"/>
  <c r="S30" i="1"/>
  <c r="T410" i="1"/>
  <c r="T509" i="1"/>
  <c r="U509" i="1" s="1"/>
  <c r="T557" i="1"/>
  <c r="U557" i="1" s="1"/>
  <c r="S595" i="1"/>
  <c r="S641" i="1"/>
  <c r="S502" i="1"/>
  <c r="S541" i="1"/>
  <c r="S704" i="1"/>
  <c r="P718" i="1"/>
  <c r="T718" i="1" s="1"/>
  <c r="S718" i="1"/>
  <c r="P602" i="1"/>
  <c r="T602" i="1" s="1"/>
  <c r="S602" i="1"/>
  <c r="T163" i="1"/>
  <c r="S384" i="1"/>
  <c r="T502" i="1"/>
  <c r="S625" i="1"/>
  <c r="S337" i="1"/>
  <c r="P362" i="1"/>
  <c r="T362" i="1" s="1"/>
  <c r="S362" i="1"/>
  <c r="P562" i="1"/>
  <c r="T562" i="1" s="1"/>
  <c r="S562" i="1"/>
  <c r="P681" i="1"/>
  <c r="T681" i="1" s="1"/>
  <c r="S681" i="1"/>
  <c r="S688" i="1"/>
  <c r="S708" i="1"/>
  <c r="P709" i="1"/>
  <c r="T709" i="1" s="1"/>
  <c r="S709" i="1"/>
  <c r="N599" i="1"/>
  <c r="V599" i="1" s="1"/>
  <c r="T131" i="1"/>
  <c r="S157" i="1"/>
  <c r="S203" i="1"/>
  <c r="P629" i="1"/>
  <c r="T629" i="1" s="1"/>
  <c r="S629" i="1"/>
  <c r="N396" i="1"/>
  <c r="V396" i="1" s="1"/>
  <c r="S396" i="1"/>
  <c r="T265" i="1"/>
  <c r="T590" i="1"/>
  <c r="T347" i="1"/>
  <c r="U347" i="1" s="1"/>
  <c r="T517" i="1"/>
  <c r="T533" i="1"/>
  <c r="U533" i="1" s="1"/>
  <c r="T498" i="1"/>
  <c r="T547" i="1"/>
  <c r="S682" i="1"/>
  <c r="T607" i="1"/>
  <c r="S638" i="1"/>
  <c r="S674" i="1"/>
  <c r="S606" i="1"/>
  <c r="T500" i="1"/>
  <c r="T579" i="1"/>
  <c r="S665" i="1"/>
  <c r="S693" i="1"/>
  <c r="T18" i="1"/>
  <c r="S120" i="1"/>
  <c r="T157" i="1"/>
  <c r="T149" i="1"/>
  <c r="S207" i="1"/>
  <c r="S508" i="1"/>
  <c r="T516" i="1"/>
  <c r="S529" i="1"/>
  <c r="S545" i="1"/>
  <c r="T672" i="1"/>
  <c r="T722" i="1"/>
  <c r="U722" i="1" s="1"/>
  <c r="T730" i="1"/>
  <c r="T91" i="1"/>
  <c r="S18" i="1"/>
  <c r="S163" i="1"/>
  <c r="S183" i="1"/>
  <c r="T226" i="1"/>
  <c r="U226" i="1" s="1"/>
  <c r="T505" i="1"/>
  <c r="T553" i="1"/>
  <c r="T594" i="1"/>
  <c r="T570" i="1"/>
  <c r="T317" i="1"/>
  <c r="T333" i="1"/>
  <c r="T329" i="1"/>
  <c r="T508" i="1"/>
  <c r="T588" i="1"/>
  <c r="U588" i="1" s="1"/>
  <c r="S628" i="1"/>
  <c r="S700" i="1"/>
  <c r="T249" i="1"/>
  <c r="T556" i="1"/>
  <c r="S564" i="1"/>
  <c r="T632" i="1"/>
  <c r="T183" i="1"/>
  <c r="S578" i="1"/>
  <c r="S212" i="1"/>
  <c r="S137" i="1"/>
  <c r="T39" i="1"/>
  <c r="S516" i="1"/>
  <c r="T620" i="1"/>
  <c r="T253" i="1"/>
  <c r="T285" i="1"/>
  <c r="S618" i="1"/>
  <c r="S531" i="1"/>
  <c r="S582" i="1"/>
  <c r="P618" i="1"/>
  <c r="T618" i="1" s="1"/>
  <c r="P614" i="1"/>
  <c r="T614" i="1" s="1"/>
  <c r="T100" i="1"/>
  <c r="U100" i="1" s="1"/>
  <c r="T153" i="1"/>
  <c r="T321" i="1"/>
  <c r="T337" i="1"/>
  <c r="S620" i="1"/>
  <c r="U620" i="1" s="1"/>
  <c r="T660" i="1"/>
  <c r="T564" i="1"/>
  <c r="S540" i="1"/>
  <c r="T99" i="1"/>
  <c r="S208" i="1"/>
  <c r="U208" i="1" s="1"/>
  <c r="T224" i="1"/>
  <c r="S592" i="1"/>
  <c r="S556" i="1"/>
  <c r="T592" i="1"/>
  <c r="T35" i="1"/>
  <c r="T244" i="1"/>
  <c r="T60" i="1"/>
  <c r="S594" i="1"/>
  <c r="S653" i="1"/>
  <c r="T490" i="1"/>
  <c r="T610" i="1"/>
  <c r="S637" i="1"/>
  <c r="S490" i="1"/>
  <c r="T507" i="1"/>
  <c r="T563" i="1"/>
  <c r="T595" i="1"/>
  <c r="S610" i="1"/>
  <c r="N637" i="1"/>
  <c r="V637" i="1" s="1"/>
  <c r="S39" i="1"/>
  <c r="S645" i="1"/>
  <c r="T586" i="1"/>
  <c r="T257" i="1"/>
  <c r="T598" i="1"/>
  <c r="S224" i="1"/>
  <c r="T566" i="1"/>
  <c r="T606" i="1"/>
  <c r="T216" i="1"/>
  <c r="U216" i="1" s="1"/>
  <c r="T293" i="1"/>
  <c r="T698" i="1"/>
  <c r="T83" i="1"/>
  <c r="U83" i="1" s="1"/>
  <c r="T95" i="1"/>
  <c r="T137" i="1"/>
  <c r="N652" i="1"/>
  <c r="V652" i="1" s="1"/>
  <c r="S652" i="1"/>
  <c r="T558" i="1"/>
  <c r="N360" i="1"/>
  <c r="V360" i="1" s="1"/>
  <c r="S360" i="1"/>
  <c r="N568" i="1"/>
  <c r="V568" i="1" s="1"/>
  <c r="S568" i="1"/>
  <c r="T694" i="1"/>
  <c r="U694" i="1" s="1"/>
  <c r="T710" i="1"/>
  <c r="T289" i="1"/>
  <c r="T273" i="1"/>
  <c r="N596" i="1"/>
  <c r="V596" i="1" s="1"/>
  <c r="S596" i="1"/>
  <c r="N354" i="1"/>
  <c r="V354" i="1" s="1"/>
  <c r="S354" i="1"/>
  <c r="N350" i="1"/>
  <c r="V350" i="1" s="1"/>
  <c r="S350" i="1"/>
  <c r="S33" i="1"/>
  <c r="S636" i="1"/>
  <c r="T686" i="1"/>
  <c r="T702" i="1"/>
  <c r="S112" i="1"/>
  <c r="U179" i="1"/>
  <c r="T281" i="1"/>
  <c r="U358" i="1"/>
  <c r="N41" i="1"/>
  <c r="V41" i="1" s="1"/>
  <c r="S41" i="1"/>
  <c r="N72" i="1"/>
  <c r="V72" i="1" s="1"/>
  <c r="S72" i="1"/>
  <c r="T106" i="1"/>
  <c r="N121" i="1"/>
  <c r="V121" i="1" s="1"/>
  <c r="S121" i="1"/>
  <c r="N129" i="1"/>
  <c r="V129" i="1" s="1"/>
  <c r="S129" i="1"/>
  <c r="N104" i="1"/>
  <c r="V104" i="1" s="1"/>
  <c r="S104" i="1"/>
  <c r="N141" i="1"/>
  <c r="V141" i="1" s="1"/>
  <c r="S141" i="1"/>
  <c r="N305" i="1"/>
  <c r="V305" i="1" s="1"/>
  <c r="S305" i="1"/>
  <c r="N313" i="1"/>
  <c r="V313" i="1" s="1"/>
  <c r="S313" i="1"/>
  <c r="S210" i="1"/>
  <c r="T263" i="1"/>
  <c r="T295" i="1"/>
  <c r="T259" i="1"/>
  <c r="T291" i="1"/>
  <c r="N428" i="1"/>
  <c r="V428" i="1" s="1"/>
  <c r="S428" i="1"/>
  <c r="S218" i="1"/>
  <c r="T271" i="1"/>
  <c r="S267" i="1"/>
  <c r="S299" i="1"/>
  <c r="S356" i="1"/>
  <c r="N408" i="1"/>
  <c r="V408" i="1" s="1"/>
  <c r="S408" i="1"/>
  <c r="N424" i="1"/>
  <c r="V424" i="1" s="1"/>
  <c r="S424" i="1"/>
  <c r="T480" i="1"/>
  <c r="N512" i="1"/>
  <c r="V512" i="1" s="1"/>
  <c r="S512" i="1"/>
  <c r="P532" i="1"/>
  <c r="T532" i="1" s="1"/>
  <c r="S532" i="1"/>
  <c r="T468" i="1"/>
  <c r="N576" i="1"/>
  <c r="V576" i="1" s="1"/>
  <c r="S576" i="1"/>
  <c r="N604" i="1"/>
  <c r="V604" i="1" s="1"/>
  <c r="S604" i="1"/>
  <c r="S448" i="1"/>
  <c r="S456" i="1"/>
  <c r="N552" i="1"/>
  <c r="V552" i="1" s="1"/>
  <c r="S552" i="1"/>
  <c r="S460" i="1"/>
  <c r="S640" i="1"/>
  <c r="S676" i="1"/>
  <c r="S684" i="1"/>
  <c r="U376" i="1"/>
  <c r="U559" i="1"/>
  <c r="U494" i="1"/>
  <c r="N84" i="1"/>
  <c r="V84" i="1" s="1"/>
  <c r="S84" i="1"/>
  <c r="N145" i="1"/>
  <c r="V145" i="1" s="1"/>
  <c r="S145" i="1"/>
  <c r="S74" i="1"/>
  <c r="U74" i="1" s="1"/>
  <c r="N108" i="1"/>
  <c r="V108" i="1" s="1"/>
  <c r="S108" i="1"/>
  <c r="S247" i="1"/>
  <c r="S279" i="1"/>
  <c r="S275" i="1"/>
  <c r="N341" i="1"/>
  <c r="V341" i="1" s="1"/>
  <c r="S341" i="1"/>
  <c r="N404" i="1"/>
  <c r="V404" i="1" s="1"/>
  <c r="S404" i="1"/>
  <c r="N436" i="1"/>
  <c r="V436" i="1" s="1"/>
  <c r="S436" i="1"/>
  <c r="S255" i="1"/>
  <c r="S287" i="1"/>
  <c r="S214" i="1"/>
  <c r="T267" i="1"/>
  <c r="T299" i="1"/>
  <c r="S464" i="1"/>
  <c r="N520" i="1"/>
  <c r="V520" i="1" s="1"/>
  <c r="S520" i="1"/>
  <c r="S484" i="1"/>
  <c r="T448" i="1"/>
  <c r="T456" i="1"/>
  <c r="T460" i="1"/>
  <c r="N648" i="1"/>
  <c r="V648" i="1" s="1"/>
  <c r="S648" i="1"/>
  <c r="N656" i="1"/>
  <c r="V656" i="1" s="1"/>
  <c r="S656" i="1"/>
  <c r="T640" i="1"/>
  <c r="T676" i="1"/>
  <c r="T684" i="1"/>
  <c r="U24" i="1"/>
  <c r="N133" i="1"/>
  <c r="V133" i="1" s="1"/>
  <c r="S133" i="1"/>
  <c r="N125" i="1"/>
  <c r="V125" i="1" s="1"/>
  <c r="S125" i="1"/>
  <c r="N117" i="1"/>
  <c r="V117" i="1" s="1"/>
  <c r="S117" i="1"/>
  <c r="N173" i="1"/>
  <c r="V173" i="1" s="1"/>
  <c r="S173" i="1"/>
  <c r="N199" i="1"/>
  <c r="V199" i="1" s="1"/>
  <c r="S199" i="1"/>
  <c r="N301" i="1"/>
  <c r="V301" i="1" s="1"/>
  <c r="S301" i="1"/>
  <c r="N309" i="1"/>
  <c r="V309" i="1" s="1"/>
  <c r="S309" i="1"/>
  <c r="T247" i="1"/>
  <c r="T279" i="1"/>
  <c r="T275" i="1"/>
  <c r="N412" i="1"/>
  <c r="V412" i="1" s="1"/>
  <c r="S412" i="1"/>
  <c r="T255" i="1"/>
  <c r="T287" i="1"/>
  <c r="S251" i="1"/>
  <c r="S283" i="1"/>
  <c r="N400" i="1"/>
  <c r="V400" i="1" s="1"/>
  <c r="S400" i="1"/>
  <c r="N416" i="1"/>
  <c r="V416" i="1" s="1"/>
  <c r="S416" i="1"/>
  <c r="N432" i="1"/>
  <c r="V432" i="1" s="1"/>
  <c r="S432" i="1"/>
  <c r="T464" i="1"/>
  <c r="T484" i="1"/>
  <c r="N572" i="1"/>
  <c r="V572" i="1" s="1"/>
  <c r="S572" i="1"/>
  <c r="N608" i="1"/>
  <c r="V608" i="1" s="1"/>
  <c r="S608" i="1"/>
  <c r="S452" i="1"/>
  <c r="S472" i="1"/>
  <c r="S476" i="1"/>
  <c r="N644" i="1"/>
  <c r="V644" i="1" s="1"/>
  <c r="S644" i="1"/>
  <c r="S680" i="1"/>
  <c r="U195" i="1"/>
  <c r="N62" i="1"/>
  <c r="V62" i="1" s="1"/>
  <c r="S62" i="1"/>
  <c r="T79" i="1"/>
  <c r="N175" i="1"/>
  <c r="V175" i="1" s="1"/>
  <c r="S175" i="1"/>
  <c r="S263" i="1"/>
  <c r="S295" i="1"/>
  <c r="S259" i="1"/>
  <c r="S291" i="1"/>
  <c r="N420" i="1"/>
  <c r="V420" i="1" s="1"/>
  <c r="S420" i="1"/>
  <c r="S271" i="1"/>
  <c r="T251" i="1"/>
  <c r="T283" i="1"/>
  <c r="S480" i="1"/>
  <c r="S468" i="1"/>
  <c r="T452" i="1"/>
  <c r="T472" i="1"/>
  <c r="N536" i="1"/>
  <c r="V536" i="1" s="1"/>
  <c r="S536" i="1"/>
  <c r="N544" i="1"/>
  <c r="V544" i="1" s="1"/>
  <c r="S544" i="1"/>
  <c r="T476" i="1"/>
  <c r="T662" i="1"/>
  <c r="T680" i="1"/>
  <c r="S11" i="1"/>
  <c r="N11" i="1"/>
  <c r="V11" i="1" s="1"/>
  <c r="S31" i="1"/>
  <c r="N31" i="1"/>
  <c r="V31" i="1" s="1"/>
  <c r="S5" i="1"/>
  <c r="T38" i="1"/>
  <c r="N49" i="1"/>
  <c r="V49" i="1" s="1"/>
  <c r="S49" i="1"/>
  <c r="N53" i="1"/>
  <c r="V53" i="1" s="1"/>
  <c r="S53" i="1"/>
  <c r="T36" i="1"/>
  <c r="S42" i="1"/>
  <c r="N42" i="1"/>
  <c r="V42" i="1" s="1"/>
  <c r="T61" i="1"/>
  <c r="S85" i="1"/>
  <c r="S93" i="1"/>
  <c r="N93" i="1"/>
  <c r="V93" i="1" s="1"/>
  <c r="S102" i="1"/>
  <c r="N102" i="1"/>
  <c r="V102" i="1" s="1"/>
  <c r="T119" i="1"/>
  <c r="T127" i="1"/>
  <c r="S142" i="1"/>
  <c r="N142" i="1"/>
  <c r="V142" i="1" s="1"/>
  <c r="N154" i="1"/>
  <c r="V154" i="1" s="1"/>
  <c r="S154" i="1"/>
  <c r="T126" i="1"/>
  <c r="S178" i="1"/>
  <c r="N178" i="1"/>
  <c r="V178" i="1" s="1"/>
  <c r="S186" i="1"/>
  <c r="N186" i="1"/>
  <c r="V186" i="1" s="1"/>
  <c r="S194" i="1"/>
  <c r="N194" i="1"/>
  <c r="V194" i="1" s="1"/>
  <c r="S148" i="1"/>
  <c r="S156" i="1"/>
  <c r="T164" i="1"/>
  <c r="N204" i="1"/>
  <c r="V204" i="1" s="1"/>
  <c r="S204" i="1"/>
  <c r="S188" i="1"/>
  <c r="N188" i="1"/>
  <c r="V188" i="1" s="1"/>
  <c r="T213" i="1"/>
  <c r="S235" i="1"/>
  <c r="N235" i="1"/>
  <c r="V235" i="1" s="1"/>
  <c r="S248" i="1"/>
  <c r="N248" i="1"/>
  <c r="V248" i="1" s="1"/>
  <c r="S256" i="1"/>
  <c r="N256" i="1"/>
  <c r="V256" i="1" s="1"/>
  <c r="S264" i="1"/>
  <c r="N264" i="1"/>
  <c r="V264" i="1" s="1"/>
  <c r="S198" i="1"/>
  <c r="S225" i="1"/>
  <c r="N225" i="1"/>
  <c r="V225" i="1" s="1"/>
  <c r="S233" i="1"/>
  <c r="N233" i="1"/>
  <c r="V233" i="1" s="1"/>
  <c r="S274" i="1"/>
  <c r="S282" i="1"/>
  <c r="S290" i="1"/>
  <c r="S304" i="1"/>
  <c r="N304" i="1"/>
  <c r="V304" i="1" s="1"/>
  <c r="S320" i="1"/>
  <c r="N320" i="1"/>
  <c r="V320" i="1" s="1"/>
  <c r="S300" i="1"/>
  <c r="N300" i="1"/>
  <c r="V300" i="1" s="1"/>
  <c r="S326" i="1"/>
  <c r="N326" i="1"/>
  <c r="V326" i="1" s="1"/>
  <c r="S342" i="1"/>
  <c r="N342" i="1"/>
  <c r="V342" i="1" s="1"/>
  <c r="S298" i="1"/>
  <c r="N357" i="1"/>
  <c r="V357" i="1" s="1"/>
  <c r="S357" i="1"/>
  <c r="S361" i="1"/>
  <c r="N361" i="1"/>
  <c r="V361" i="1" s="1"/>
  <c r="S377" i="1"/>
  <c r="N377" i="1"/>
  <c r="V377" i="1" s="1"/>
  <c r="S393" i="1"/>
  <c r="N393" i="1"/>
  <c r="V393" i="1" s="1"/>
  <c r="S407" i="1"/>
  <c r="S423" i="1"/>
  <c r="S453" i="1"/>
  <c r="N453" i="1"/>
  <c r="V453" i="1" s="1"/>
  <c r="S461" i="1"/>
  <c r="N461" i="1"/>
  <c r="V461" i="1" s="1"/>
  <c r="S469" i="1"/>
  <c r="N469" i="1"/>
  <c r="V469" i="1" s="1"/>
  <c r="S477" i="1"/>
  <c r="N477" i="1"/>
  <c r="V477" i="1" s="1"/>
  <c r="S485" i="1"/>
  <c r="N485" i="1"/>
  <c r="V485" i="1" s="1"/>
  <c r="S493" i="1"/>
  <c r="N493" i="1"/>
  <c r="V493" i="1" s="1"/>
  <c r="T403" i="1"/>
  <c r="T411" i="1"/>
  <c r="T419" i="1"/>
  <c r="T427" i="1"/>
  <c r="T435" i="1"/>
  <c r="S455" i="1"/>
  <c r="N455" i="1"/>
  <c r="V455" i="1" s="1"/>
  <c r="S471" i="1"/>
  <c r="N471" i="1"/>
  <c r="V471" i="1" s="1"/>
  <c r="S487" i="1"/>
  <c r="N487" i="1"/>
  <c r="V487" i="1" s="1"/>
  <c r="S506" i="1"/>
  <c r="N506" i="1"/>
  <c r="V506" i="1" s="1"/>
  <c r="U537" i="1"/>
  <c r="S569" i="1"/>
  <c r="N569" i="1"/>
  <c r="V569" i="1" s="1"/>
  <c r="S601" i="1"/>
  <c r="N601" i="1"/>
  <c r="V601" i="1" s="1"/>
  <c r="S534" i="1"/>
  <c r="N534" i="1"/>
  <c r="V534" i="1" s="1"/>
  <c r="N499" i="1"/>
  <c r="V499" i="1" s="1"/>
  <c r="S499" i="1"/>
  <c r="N617" i="1"/>
  <c r="V617" i="1" s="1"/>
  <c r="S617" i="1"/>
  <c r="S627" i="1"/>
  <c r="S635" i="1"/>
  <c r="S643" i="1"/>
  <c r="S651" i="1"/>
  <c r="S659" i="1"/>
  <c r="T665" i="1"/>
  <c r="T675" i="1"/>
  <c r="T683" i="1"/>
  <c r="S731" i="1"/>
  <c r="T713" i="1"/>
  <c r="T611" i="1"/>
  <c r="T625" i="1"/>
  <c r="T633" i="1"/>
  <c r="T641" i="1"/>
  <c r="T649" i="1"/>
  <c r="S671" i="1"/>
  <c r="S715" i="1"/>
  <c r="S727" i="1"/>
  <c r="T623" i="1"/>
  <c r="S699" i="1"/>
  <c r="T667" i="1"/>
  <c r="T615" i="1"/>
  <c r="S691" i="1"/>
  <c r="S703" i="1"/>
  <c r="S27" i="1"/>
  <c r="N27" i="1"/>
  <c r="V27" i="1" s="1"/>
  <c r="T5" i="1"/>
  <c r="T13" i="1"/>
  <c r="S21" i="1"/>
  <c r="N21" i="1"/>
  <c r="V21" i="1" s="1"/>
  <c r="S29" i="1"/>
  <c r="N29" i="1"/>
  <c r="V29" i="1" s="1"/>
  <c r="S44" i="1"/>
  <c r="N44" i="1"/>
  <c r="V44" i="1" s="1"/>
  <c r="S36" i="1"/>
  <c r="T55" i="1"/>
  <c r="U55" i="1" s="1"/>
  <c r="S63" i="1"/>
  <c r="N63" i="1"/>
  <c r="V63" i="1" s="1"/>
  <c r="N66" i="1"/>
  <c r="V66" i="1" s="1"/>
  <c r="S66" i="1"/>
  <c r="S77" i="1"/>
  <c r="S105" i="1"/>
  <c r="N105" i="1"/>
  <c r="V105" i="1" s="1"/>
  <c r="T85" i="1"/>
  <c r="S134" i="1"/>
  <c r="N134" i="1"/>
  <c r="V134" i="1" s="1"/>
  <c r="N150" i="1"/>
  <c r="V150" i="1" s="1"/>
  <c r="S150" i="1"/>
  <c r="N138" i="1"/>
  <c r="V138" i="1" s="1"/>
  <c r="S138" i="1"/>
  <c r="T114" i="1"/>
  <c r="T166" i="1"/>
  <c r="U166" i="1" s="1"/>
  <c r="T152" i="1"/>
  <c r="T160" i="1"/>
  <c r="S168" i="1"/>
  <c r="S184" i="1"/>
  <c r="N184" i="1"/>
  <c r="V184" i="1" s="1"/>
  <c r="S172" i="1"/>
  <c r="N172" i="1"/>
  <c r="V172" i="1" s="1"/>
  <c r="N219" i="1"/>
  <c r="V219" i="1" s="1"/>
  <c r="S219" i="1"/>
  <c r="U234" i="1"/>
  <c r="S231" i="1"/>
  <c r="N231" i="1"/>
  <c r="V231" i="1" s="1"/>
  <c r="S221" i="1"/>
  <c r="N221" i="1"/>
  <c r="V221" i="1" s="1"/>
  <c r="T206" i="1"/>
  <c r="N243" i="1"/>
  <c r="V243" i="1" s="1"/>
  <c r="S243" i="1"/>
  <c r="T250" i="1"/>
  <c r="T258" i="1"/>
  <c r="T266" i="1"/>
  <c r="U266" i="1" s="1"/>
  <c r="T274" i="1"/>
  <c r="T282" i="1"/>
  <c r="T290" i="1"/>
  <c r="S316" i="1"/>
  <c r="N316" i="1"/>
  <c r="V316" i="1" s="1"/>
  <c r="S332" i="1"/>
  <c r="N332" i="1"/>
  <c r="V332" i="1" s="1"/>
  <c r="S340" i="1"/>
  <c r="N340" i="1"/>
  <c r="V340" i="1" s="1"/>
  <c r="T272" i="1"/>
  <c r="T280" i="1"/>
  <c r="T288" i="1"/>
  <c r="S306" i="1"/>
  <c r="N306" i="1"/>
  <c r="V306" i="1" s="1"/>
  <c r="S314" i="1"/>
  <c r="N314" i="1"/>
  <c r="V314" i="1" s="1"/>
  <c r="S322" i="1"/>
  <c r="N322" i="1"/>
  <c r="V322" i="1" s="1"/>
  <c r="S338" i="1"/>
  <c r="N338" i="1"/>
  <c r="V338" i="1" s="1"/>
  <c r="T298" i="1"/>
  <c r="N353" i="1"/>
  <c r="V353" i="1" s="1"/>
  <c r="S353" i="1"/>
  <c r="T355" i="1"/>
  <c r="U355" i="1" s="1"/>
  <c r="S363" i="1"/>
  <c r="N363" i="1"/>
  <c r="V363" i="1" s="1"/>
  <c r="S371" i="1"/>
  <c r="N371" i="1"/>
  <c r="V371" i="1" s="1"/>
  <c r="S379" i="1"/>
  <c r="N379" i="1"/>
  <c r="V379" i="1" s="1"/>
  <c r="S387" i="1"/>
  <c r="N387" i="1"/>
  <c r="V387" i="1" s="1"/>
  <c r="S395" i="1"/>
  <c r="N395" i="1"/>
  <c r="V395" i="1" s="1"/>
  <c r="S373" i="1"/>
  <c r="N373" i="1"/>
  <c r="V373" i="1" s="1"/>
  <c r="S389" i="1"/>
  <c r="N389" i="1"/>
  <c r="V389" i="1" s="1"/>
  <c r="U374" i="1"/>
  <c r="N401" i="1"/>
  <c r="V401" i="1" s="1"/>
  <c r="S401" i="1"/>
  <c r="N409" i="1"/>
  <c r="V409" i="1" s="1"/>
  <c r="S409" i="1"/>
  <c r="N417" i="1"/>
  <c r="V417" i="1" s="1"/>
  <c r="S417" i="1"/>
  <c r="N425" i="1"/>
  <c r="V425" i="1" s="1"/>
  <c r="S425" i="1"/>
  <c r="N433" i="1"/>
  <c r="V433" i="1" s="1"/>
  <c r="S433" i="1"/>
  <c r="T399" i="1"/>
  <c r="T415" i="1"/>
  <c r="T431" i="1"/>
  <c r="S447" i="1"/>
  <c r="S489" i="1"/>
  <c r="N489" i="1"/>
  <c r="V489" i="1" s="1"/>
  <c r="S403" i="1"/>
  <c r="S411" i="1"/>
  <c r="S419" i="1"/>
  <c r="S427" i="1"/>
  <c r="S435" i="1"/>
  <c r="S467" i="1"/>
  <c r="N467" i="1"/>
  <c r="V467" i="1" s="1"/>
  <c r="S483" i="1"/>
  <c r="N483" i="1"/>
  <c r="V483" i="1" s="1"/>
  <c r="N491" i="1"/>
  <c r="V491" i="1" s="1"/>
  <c r="S491" i="1"/>
  <c r="S522" i="1"/>
  <c r="N522" i="1"/>
  <c r="V522" i="1" s="1"/>
  <c r="S561" i="1"/>
  <c r="N561" i="1"/>
  <c r="V561" i="1" s="1"/>
  <c r="S593" i="1"/>
  <c r="N593" i="1"/>
  <c r="V593" i="1" s="1"/>
  <c r="S443" i="1"/>
  <c r="N495" i="1"/>
  <c r="V495" i="1" s="1"/>
  <c r="S495" i="1"/>
  <c r="S449" i="1"/>
  <c r="N449" i="1"/>
  <c r="V449" i="1" s="1"/>
  <c r="S514" i="1"/>
  <c r="N514" i="1"/>
  <c r="V514" i="1" s="1"/>
  <c r="S673" i="1"/>
  <c r="N673" i="1"/>
  <c r="V673" i="1" s="1"/>
  <c r="S542" i="1"/>
  <c r="N542" i="1"/>
  <c r="V542" i="1" s="1"/>
  <c r="T627" i="1"/>
  <c r="T635" i="1"/>
  <c r="T643" i="1"/>
  <c r="T651" i="1"/>
  <c r="T659" i="1"/>
  <c r="S679" i="1"/>
  <c r="T731" i="1"/>
  <c r="S611" i="1"/>
  <c r="T671" i="1"/>
  <c r="T715" i="1"/>
  <c r="T727" i="1"/>
  <c r="S623" i="1"/>
  <c r="T699" i="1"/>
  <c r="T669" i="1"/>
  <c r="T717" i="1"/>
  <c r="T721" i="1"/>
  <c r="T725" i="1"/>
  <c r="U725" i="1" s="1"/>
  <c r="S615" i="1"/>
  <c r="T691" i="1"/>
  <c r="T703" i="1"/>
  <c r="O4" i="1"/>
  <c r="P4" i="1" s="1"/>
  <c r="S7" i="1"/>
  <c r="N7" i="1"/>
  <c r="V7" i="1" s="1"/>
  <c r="S23" i="1"/>
  <c r="N23" i="1"/>
  <c r="V23" i="1" s="1"/>
  <c r="S40" i="1"/>
  <c r="N40" i="1"/>
  <c r="V40" i="1" s="1"/>
  <c r="T58" i="1"/>
  <c r="N69" i="1"/>
  <c r="V69" i="1" s="1"/>
  <c r="S69" i="1"/>
  <c r="N73" i="1"/>
  <c r="V73" i="1" s="1"/>
  <c r="S73" i="1"/>
  <c r="T77" i="1"/>
  <c r="S89" i="1"/>
  <c r="S101" i="1"/>
  <c r="N101" i="1"/>
  <c r="V101" i="1" s="1"/>
  <c r="S81" i="1"/>
  <c r="N146" i="1"/>
  <c r="V146" i="1" s="1"/>
  <c r="S146" i="1"/>
  <c r="T118" i="1"/>
  <c r="S174" i="1"/>
  <c r="N174" i="1"/>
  <c r="V174" i="1" s="1"/>
  <c r="S182" i="1"/>
  <c r="N182" i="1"/>
  <c r="V182" i="1" s="1"/>
  <c r="S190" i="1"/>
  <c r="N190" i="1"/>
  <c r="V190" i="1" s="1"/>
  <c r="S152" i="1"/>
  <c r="S160" i="1"/>
  <c r="T168" i="1"/>
  <c r="N200" i="1"/>
  <c r="V200" i="1" s="1"/>
  <c r="S200" i="1"/>
  <c r="S180" i="1"/>
  <c r="N180" i="1"/>
  <c r="V180" i="1" s="1"/>
  <c r="S196" i="1"/>
  <c r="N196" i="1"/>
  <c r="V196" i="1" s="1"/>
  <c r="N215" i="1"/>
  <c r="V215" i="1" s="1"/>
  <c r="S215" i="1"/>
  <c r="T209" i="1"/>
  <c r="U209" i="1" s="1"/>
  <c r="T217" i="1"/>
  <c r="U217" i="1" s="1"/>
  <c r="T202" i="1"/>
  <c r="S227" i="1"/>
  <c r="N227" i="1"/>
  <c r="V227" i="1" s="1"/>
  <c r="S252" i="1"/>
  <c r="N252" i="1"/>
  <c r="V252" i="1" s="1"/>
  <c r="S260" i="1"/>
  <c r="N260" i="1"/>
  <c r="V260" i="1" s="1"/>
  <c r="S268" i="1"/>
  <c r="N268" i="1"/>
  <c r="V268" i="1" s="1"/>
  <c r="S206" i="1"/>
  <c r="S229" i="1"/>
  <c r="N229" i="1"/>
  <c r="V229" i="1" s="1"/>
  <c r="S237" i="1"/>
  <c r="N237" i="1"/>
  <c r="V237" i="1" s="1"/>
  <c r="S270" i="1"/>
  <c r="S278" i="1"/>
  <c r="S286" i="1"/>
  <c r="S294" i="1"/>
  <c r="S312" i="1"/>
  <c r="N312" i="1"/>
  <c r="V312" i="1" s="1"/>
  <c r="S328" i="1"/>
  <c r="N328" i="1"/>
  <c r="V328" i="1" s="1"/>
  <c r="S296" i="1"/>
  <c r="N296" i="1"/>
  <c r="V296" i="1" s="1"/>
  <c r="S334" i="1"/>
  <c r="N334" i="1"/>
  <c r="V334" i="1" s="1"/>
  <c r="N349" i="1"/>
  <c r="V349" i="1" s="1"/>
  <c r="S349" i="1"/>
  <c r="S369" i="1"/>
  <c r="N369" i="1"/>
  <c r="V369" i="1" s="1"/>
  <c r="S385" i="1"/>
  <c r="N385" i="1"/>
  <c r="V385" i="1" s="1"/>
  <c r="S399" i="1"/>
  <c r="S415" i="1"/>
  <c r="S431" i="1"/>
  <c r="T447" i="1"/>
  <c r="S457" i="1"/>
  <c r="N457" i="1"/>
  <c r="V457" i="1" s="1"/>
  <c r="S465" i="1"/>
  <c r="N465" i="1"/>
  <c r="V465" i="1" s="1"/>
  <c r="S473" i="1"/>
  <c r="N473" i="1"/>
  <c r="V473" i="1" s="1"/>
  <c r="S481" i="1"/>
  <c r="N481" i="1"/>
  <c r="V481" i="1" s="1"/>
  <c r="S441" i="1"/>
  <c r="N441" i="1"/>
  <c r="V441" i="1" s="1"/>
  <c r="S451" i="1"/>
  <c r="S501" i="1"/>
  <c r="N501" i="1"/>
  <c r="V501" i="1" s="1"/>
  <c r="S439" i="1"/>
  <c r="S445" i="1"/>
  <c r="N445" i="1"/>
  <c r="V445" i="1" s="1"/>
  <c r="S463" i="1"/>
  <c r="N463" i="1"/>
  <c r="V463" i="1" s="1"/>
  <c r="S479" i="1"/>
  <c r="N479" i="1"/>
  <c r="V479" i="1" s="1"/>
  <c r="S538" i="1"/>
  <c r="N538" i="1"/>
  <c r="V538" i="1" s="1"/>
  <c r="S585" i="1"/>
  <c r="N585" i="1"/>
  <c r="V585" i="1" s="1"/>
  <c r="T443" i="1"/>
  <c r="S518" i="1"/>
  <c r="N518" i="1"/>
  <c r="V518" i="1" s="1"/>
  <c r="S550" i="1"/>
  <c r="N550" i="1"/>
  <c r="V550" i="1" s="1"/>
  <c r="S530" i="1"/>
  <c r="N530" i="1"/>
  <c r="V530" i="1" s="1"/>
  <c r="N565" i="1"/>
  <c r="V565" i="1" s="1"/>
  <c r="S565" i="1"/>
  <c r="N573" i="1"/>
  <c r="V573" i="1" s="1"/>
  <c r="S573" i="1"/>
  <c r="N581" i="1"/>
  <c r="V581" i="1" s="1"/>
  <c r="S581" i="1"/>
  <c r="N589" i="1"/>
  <c r="V589" i="1" s="1"/>
  <c r="S589" i="1"/>
  <c r="N597" i="1"/>
  <c r="V597" i="1" s="1"/>
  <c r="S597" i="1"/>
  <c r="N605" i="1"/>
  <c r="V605" i="1" s="1"/>
  <c r="S605" i="1"/>
  <c r="N613" i="1"/>
  <c r="V613" i="1" s="1"/>
  <c r="S613" i="1"/>
  <c r="N621" i="1"/>
  <c r="V621" i="1" s="1"/>
  <c r="S621" i="1"/>
  <c r="S661" i="1"/>
  <c r="N661" i="1"/>
  <c r="V661" i="1" s="1"/>
  <c r="S526" i="1"/>
  <c r="N526" i="1"/>
  <c r="V526" i="1" s="1"/>
  <c r="S631" i="1"/>
  <c r="S639" i="1"/>
  <c r="S647" i="1"/>
  <c r="S655" i="1"/>
  <c r="T679" i="1"/>
  <c r="S723" i="1"/>
  <c r="S711" i="1"/>
  <c r="T619" i="1"/>
  <c r="T645" i="1"/>
  <c r="T653" i="1"/>
  <c r="T677" i="1"/>
  <c r="T685" i="1"/>
  <c r="S719" i="1"/>
  <c r="T733" i="1"/>
  <c r="S687" i="1"/>
  <c r="S663" i="1"/>
  <c r="S695" i="1"/>
  <c r="S707" i="1"/>
  <c r="S19" i="1"/>
  <c r="N19" i="1"/>
  <c r="V19" i="1" s="1"/>
  <c r="T17" i="1"/>
  <c r="T9" i="1"/>
  <c r="S25" i="1"/>
  <c r="N25" i="1"/>
  <c r="V25" i="1" s="1"/>
  <c r="S15" i="1"/>
  <c r="N15" i="1"/>
  <c r="V15" i="1" s="1"/>
  <c r="N48" i="1"/>
  <c r="V48" i="1" s="1"/>
  <c r="S48" i="1"/>
  <c r="N52" i="1"/>
  <c r="V52" i="1" s="1"/>
  <c r="S52" i="1"/>
  <c r="T34" i="1"/>
  <c r="N70" i="1"/>
  <c r="V70" i="1" s="1"/>
  <c r="S70" i="1"/>
  <c r="T59" i="1"/>
  <c r="T89" i="1"/>
  <c r="S97" i="1"/>
  <c r="N97" i="1"/>
  <c r="V97" i="1" s="1"/>
  <c r="T81" i="1"/>
  <c r="N109" i="1"/>
  <c r="V109" i="1" s="1"/>
  <c r="S109" i="1"/>
  <c r="U130" i="1"/>
  <c r="N158" i="1"/>
  <c r="V158" i="1" s="1"/>
  <c r="S158" i="1"/>
  <c r="T115" i="1"/>
  <c r="T123" i="1"/>
  <c r="T111" i="1"/>
  <c r="T122" i="1"/>
  <c r="T162" i="1"/>
  <c r="U162" i="1" s="1"/>
  <c r="T170" i="1"/>
  <c r="T148" i="1"/>
  <c r="T156" i="1"/>
  <c r="S164" i="1"/>
  <c r="S176" i="1"/>
  <c r="N176" i="1"/>
  <c r="V176" i="1" s="1"/>
  <c r="S192" i="1"/>
  <c r="N192" i="1"/>
  <c r="V192" i="1" s="1"/>
  <c r="U181" i="1"/>
  <c r="N211" i="1"/>
  <c r="V211" i="1" s="1"/>
  <c r="S211" i="1"/>
  <c r="N223" i="1"/>
  <c r="V223" i="1" s="1"/>
  <c r="S223" i="1"/>
  <c r="S202" i="1"/>
  <c r="S239" i="1"/>
  <c r="N239" i="1"/>
  <c r="V239" i="1" s="1"/>
  <c r="T241" i="1"/>
  <c r="T198" i="1"/>
  <c r="S241" i="1"/>
  <c r="T246" i="1"/>
  <c r="T254" i="1"/>
  <c r="T262" i="1"/>
  <c r="T270" i="1"/>
  <c r="T278" i="1"/>
  <c r="T286" i="1"/>
  <c r="T294" i="1"/>
  <c r="S308" i="1"/>
  <c r="N308" i="1"/>
  <c r="V308" i="1" s="1"/>
  <c r="S324" i="1"/>
  <c r="N324" i="1"/>
  <c r="V324" i="1" s="1"/>
  <c r="S336" i="1"/>
  <c r="N336" i="1"/>
  <c r="V336" i="1" s="1"/>
  <c r="S344" i="1"/>
  <c r="N344" i="1"/>
  <c r="V344" i="1" s="1"/>
  <c r="T276" i="1"/>
  <c r="T284" i="1"/>
  <c r="U284" i="1" s="1"/>
  <c r="T292" i="1"/>
  <c r="S302" i="1"/>
  <c r="N302" i="1"/>
  <c r="V302" i="1" s="1"/>
  <c r="S310" i="1"/>
  <c r="N310" i="1"/>
  <c r="V310" i="1" s="1"/>
  <c r="S318" i="1"/>
  <c r="N318" i="1"/>
  <c r="V318" i="1" s="1"/>
  <c r="S330" i="1"/>
  <c r="N330" i="1"/>
  <c r="V330" i="1" s="1"/>
  <c r="S346" i="1"/>
  <c r="N346" i="1"/>
  <c r="V346" i="1" s="1"/>
  <c r="T351" i="1"/>
  <c r="U351" i="1" s="1"/>
  <c r="S359" i="1"/>
  <c r="N359" i="1"/>
  <c r="V359" i="1" s="1"/>
  <c r="S367" i="1"/>
  <c r="N367" i="1"/>
  <c r="V367" i="1" s="1"/>
  <c r="S375" i="1"/>
  <c r="N375" i="1"/>
  <c r="V375" i="1" s="1"/>
  <c r="S383" i="1"/>
  <c r="N383" i="1"/>
  <c r="V383" i="1" s="1"/>
  <c r="S391" i="1"/>
  <c r="N391" i="1"/>
  <c r="V391" i="1" s="1"/>
  <c r="U364" i="1"/>
  <c r="S365" i="1"/>
  <c r="N365" i="1"/>
  <c r="V365" i="1" s="1"/>
  <c r="S381" i="1"/>
  <c r="N381" i="1"/>
  <c r="V381" i="1" s="1"/>
  <c r="N397" i="1"/>
  <c r="V397" i="1" s="1"/>
  <c r="S397" i="1"/>
  <c r="N405" i="1"/>
  <c r="V405" i="1" s="1"/>
  <c r="S405" i="1"/>
  <c r="N413" i="1"/>
  <c r="V413" i="1" s="1"/>
  <c r="S413" i="1"/>
  <c r="N421" i="1"/>
  <c r="V421" i="1" s="1"/>
  <c r="S421" i="1"/>
  <c r="N429" i="1"/>
  <c r="V429" i="1" s="1"/>
  <c r="S429" i="1"/>
  <c r="N437" i="1"/>
  <c r="V437" i="1" s="1"/>
  <c r="S437" i="1"/>
  <c r="T407" i="1"/>
  <c r="T423" i="1"/>
  <c r="T451" i="1"/>
  <c r="S497" i="1"/>
  <c r="N497" i="1"/>
  <c r="V497" i="1" s="1"/>
  <c r="T439" i="1"/>
  <c r="S459" i="1"/>
  <c r="N459" i="1"/>
  <c r="V459" i="1" s="1"/>
  <c r="S475" i="1"/>
  <c r="N475" i="1"/>
  <c r="V475" i="1" s="1"/>
  <c r="S554" i="1"/>
  <c r="N554" i="1"/>
  <c r="V554" i="1" s="1"/>
  <c r="S577" i="1"/>
  <c r="N577" i="1"/>
  <c r="V577" i="1" s="1"/>
  <c r="S609" i="1"/>
  <c r="N609" i="1"/>
  <c r="V609" i="1" s="1"/>
  <c r="S546" i="1"/>
  <c r="N546" i="1"/>
  <c r="V546" i="1" s="1"/>
  <c r="S657" i="1"/>
  <c r="N657" i="1"/>
  <c r="V657" i="1" s="1"/>
  <c r="U444" i="1"/>
  <c r="N503" i="1"/>
  <c r="V503" i="1" s="1"/>
  <c r="S503" i="1"/>
  <c r="S510" i="1"/>
  <c r="N510" i="1"/>
  <c r="V510" i="1" s="1"/>
  <c r="T631" i="1"/>
  <c r="T639" i="1"/>
  <c r="T647" i="1"/>
  <c r="T655" i="1"/>
  <c r="S675" i="1"/>
  <c r="S683" i="1"/>
  <c r="T689" i="1"/>
  <c r="T693" i="1"/>
  <c r="T697" i="1"/>
  <c r="T701" i="1"/>
  <c r="T723" i="1"/>
  <c r="T711" i="1"/>
  <c r="S619" i="1"/>
  <c r="T719" i="1"/>
  <c r="T687" i="1"/>
  <c r="S667" i="1"/>
  <c r="T663" i="1"/>
  <c r="T695" i="1"/>
  <c r="T707" i="1"/>
  <c r="Q4" i="1"/>
  <c r="G17" i="4" s="1"/>
  <c r="G16" i="3" s="1"/>
  <c r="R4" i="1"/>
  <c r="M4" i="1"/>
  <c r="A4" i="1"/>
  <c r="B4" i="1" s="1"/>
  <c r="U704" i="1" l="1"/>
  <c r="U582" i="1"/>
  <c r="U636" i="1"/>
  <c r="U406" i="1"/>
  <c r="U189" i="1"/>
  <c r="U521" i="1"/>
  <c r="U677" i="1"/>
  <c r="U333" i="1"/>
  <c r="U311" i="1"/>
  <c r="U122" i="1"/>
  <c r="U261" i="1"/>
  <c r="U64" i="1"/>
  <c r="U54" i="1"/>
  <c r="U422" i="1"/>
  <c r="U701" i="1"/>
  <c r="U114" i="1"/>
  <c r="U213" i="1"/>
  <c r="U700" i="1"/>
  <c r="U688" i="1"/>
  <c r="U12" i="1"/>
  <c r="U126" i="1"/>
  <c r="U662" i="1"/>
  <c r="U540" i="1"/>
  <c r="U384" i="1"/>
  <c r="U513" i="1"/>
  <c r="U79" i="1"/>
  <c r="U321" i="1"/>
  <c r="U285" i="1"/>
  <c r="U343" i="1"/>
  <c r="U144" i="1"/>
  <c r="U155" i="1"/>
  <c r="U288" i="1"/>
  <c r="U140" i="1"/>
  <c r="U38" i="1"/>
  <c r="U590" i="1"/>
  <c r="U378" i="1"/>
  <c r="U232" i="1"/>
  <c r="U418" i="1"/>
  <c r="U523" i="1"/>
  <c r="U323" i="1"/>
  <c r="U46" i="1"/>
  <c r="U191" i="1"/>
  <c r="U303" i="1"/>
  <c r="U61" i="1"/>
  <c r="U244" i="1"/>
  <c r="U169" i="1"/>
  <c r="U586" i="1"/>
  <c r="U732" i="1"/>
  <c r="U712" i="1"/>
  <c r="U292" i="1"/>
  <c r="U254" i="1"/>
  <c r="U123" i="1"/>
  <c r="U214" i="1"/>
  <c r="U106" i="1"/>
  <c r="U632" i="1"/>
  <c r="U570" i="1"/>
  <c r="U579" i="1"/>
  <c r="U56" i="1"/>
  <c r="U670" i="1"/>
  <c r="U107" i="1"/>
  <c r="U482" i="1"/>
  <c r="U426" i="1"/>
  <c r="U26" i="1"/>
  <c r="U575" i="1"/>
  <c r="U103" i="1"/>
  <c r="U454" i="1"/>
  <c r="U548" i="1"/>
  <c r="U392" i="1"/>
  <c r="U32" i="1"/>
  <c r="T98" i="1"/>
  <c r="U98" i="1" s="1"/>
  <c r="U201" i="1"/>
  <c r="U112" i="1"/>
  <c r="U524" i="1"/>
  <c r="U116" i="1"/>
  <c r="U37" i="1"/>
  <c r="U398" i="1"/>
  <c r="U446" i="1"/>
  <c r="U240" i="1"/>
  <c r="U75" i="1"/>
  <c r="U535" i="1"/>
  <c r="U128" i="1"/>
  <c r="U686" i="1"/>
  <c r="U220" i="1"/>
  <c r="U390" i="1"/>
  <c r="U319" i="1"/>
  <c r="U654" i="1"/>
  <c r="U76" i="1"/>
  <c r="U20" i="1"/>
  <c r="U368" i="1"/>
  <c r="U33" i="1"/>
  <c r="U702" i="1"/>
  <c r="U728" i="1"/>
  <c r="U238" i="1"/>
  <c r="U434" i="1"/>
  <c r="U212" i="1"/>
  <c r="U553" i="1"/>
  <c r="U348" i="1"/>
  <c r="U370" i="1"/>
  <c r="U228" i="1"/>
  <c r="U10" i="1"/>
  <c r="U167" i="1"/>
  <c r="U50" i="1"/>
  <c r="U90" i="1"/>
  <c r="U13" i="1"/>
  <c r="U566" i="1"/>
  <c r="U614" i="1"/>
  <c r="U205" i="1"/>
  <c r="U197" i="1"/>
  <c r="U584" i="1"/>
  <c r="U697" i="1"/>
  <c r="U58" i="1"/>
  <c r="U558" i="1"/>
  <c r="U95" i="1"/>
  <c r="U177" i="1"/>
  <c r="U386" i="1"/>
  <c r="U612" i="1"/>
  <c r="U458" i="1"/>
  <c r="T82" i="1"/>
  <c r="U82" i="1" s="1"/>
  <c r="U650" i="1"/>
  <c r="U541" i="1"/>
  <c r="U466" i="1"/>
  <c r="U277" i="1"/>
  <c r="U88" i="1"/>
  <c r="U71" i="1"/>
  <c r="U147" i="1"/>
  <c r="U624" i="1"/>
  <c r="U132" i="1"/>
  <c r="U110" i="1"/>
  <c r="U17" i="1"/>
  <c r="U127" i="1"/>
  <c r="U67" i="1"/>
  <c r="U297" i="1"/>
  <c r="U139" i="1"/>
  <c r="U666" i="1"/>
  <c r="U307" i="1"/>
  <c r="U345" i="1"/>
  <c r="U519" i="1"/>
  <c r="U442" i="1"/>
  <c r="U356" i="1"/>
  <c r="U218" i="1"/>
  <c r="U99" i="1"/>
  <c r="U531" i="1"/>
  <c r="U249" i="1"/>
  <c r="U339" i="1"/>
  <c r="U555" i="1"/>
  <c r="U230" i="1"/>
  <c r="U402" i="1"/>
  <c r="U92" i="1"/>
  <c r="U515" i="1"/>
  <c r="U713" i="1"/>
  <c r="U273" i="1"/>
  <c r="U14" i="1"/>
  <c r="U730" i="1"/>
  <c r="U366" i="1"/>
  <c r="U717" i="1"/>
  <c r="T136" i="1"/>
  <c r="U136" i="1" s="1"/>
  <c r="U587" i="1"/>
  <c r="U161" i="1"/>
  <c r="U185" i="1"/>
  <c r="U45" i="1"/>
  <c r="U372" i="1"/>
  <c r="U488" i="1"/>
  <c r="U667" i="1"/>
  <c r="U59" i="1"/>
  <c r="U257" i="1"/>
  <c r="U253" i="1"/>
  <c r="U86" i="1"/>
  <c r="U583" i="1"/>
  <c r="U507" i="1"/>
  <c r="U60" i="1"/>
  <c r="U638" i="1"/>
  <c r="U708" i="1"/>
  <c r="U315" i="1"/>
  <c r="U65" i="1"/>
  <c r="U115" i="1"/>
  <c r="U698" i="1"/>
  <c r="U325" i="1"/>
  <c r="U94" i="1"/>
  <c r="U111" i="1"/>
  <c r="U669" i="1"/>
  <c r="U250" i="1"/>
  <c r="U649" i="1"/>
  <c r="U598" i="1"/>
  <c r="U331" i="1"/>
  <c r="U113" i="1"/>
  <c r="U124" i="1"/>
  <c r="U153" i="1"/>
  <c r="U545" i="1"/>
  <c r="U207" i="1"/>
  <c r="U517" i="1"/>
  <c r="U382" i="1"/>
  <c r="U9" i="1"/>
  <c r="U733" i="1"/>
  <c r="U143" i="1"/>
  <c r="U539" i="1"/>
  <c r="U438" i="1"/>
  <c r="U118" i="1"/>
  <c r="U165" i="1"/>
  <c r="U222" i="1"/>
  <c r="T637" i="1"/>
  <c r="U637" i="1" s="1"/>
  <c r="U35" i="1"/>
  <c r="T496" i="1"/>
  <c r="U496" i="1" s="1"/>
  <c r="U674" i="1"/>
  <c r="U578" i="1"/>
  <c r="U498" i="1"/>
  <c r="U591" i="1"/>
  <c r="U547" i="1"/>
  <c r="U289" i="1"/>
  <c r="U693" i="1"/>
  <c r="U96" i="1"/>
  <c r="U450" i="1"/>
  <c r="U119" i="1"/>
  <c r="U629" i="1"/>
  <c r="T310" i="1"/>
  <c r="U310" i="1" s="1"/>
  <c r="T192" i="1"/>
  <c r="U192" i="1" s="1"/>
  <c r="T621" i="1"/>
  <c r="U621" i="1" s="1"/>
  <c r="T174" i="1"/>
  <c r="U174" i="1" s="1"/>
  <c r="T105" i="1"/>
  <c r="U105" i="1" s="1"/>
  <c r="T453" i="1"/>
  <c r="U453" i="1" s="1"/>
  <c r="T178" i="1"/>
  <c r="U178" i="1" s="1"/>
  <c r="T42" i="1"/>
  <c r="U42" i="1" s="1"/>
  <c r="T62" i="1"/>
  <c r="U62" i="1" s="1"/>
  <c r="T608" i="1"/>
  <c r="U608" i="1" s="1"/>
  <c r="T656" i="1"/>
  <c r="U656" i="1" s="1"/>
  <c r="T141" i="1"/>
  <c r="U141" i="1" s="1"/>
  <c r="T350" i="1"/>
  <c r="U350" i="1" s="1"/>
  <c r="U630" i="1"/>
  <c r="T510" i="1"/>
  <c r="U510" i="1" s="1"/>
  <c r="T497" i="1"/>
  <c r="U497" i="1" s="1"/>
  <c r="T346" i="1"/>
  <c r="U346" i="1" s="1"/>
  <c r="T318" i="1"/>
  <c r="U318" i="1" s="1"/>
  <c r="T302" i="1"/>
  <c r="U302" i="1" s="1"/>
  <c r="T239" i="1"/>
  <c r="U239" i="1" s="1"/>
  <c r="T176" i="1"/>
  <c r="U176" i="1" s="1"/>
  <c r="T25" i="1"/>
  <c r="U25" i="1" s="1"/>
  <c r="T19" i="1"/>
  <c r="T613" i="1"/>
  <c r="U613" i="1" s="1"/>
  <c r="T597" i="1"/>
  <c r="U597" i="1" s="1"/>
  <c r="T581" i="1"/>
  <c r="U581" i="1" s="1"/>
  <c r="T565" i="1"/>
  <c r="U565" i="1" s="1"/>
  <c r="T550" i="1"/>
  <c r="U550" i="1" s="1"/>
  <c r="T538" i="1"/>
  <c r="U538" i="1" s="1"/>
  <c r="T349" i="1"/>
  <c r="U349" i="1" s="1"/>
  <c r="T260" i="1"/>
  <c r="U260" i="1" s="1"/>
  <c r="T227" i="1"/>
  <c r="U227" i="1" s="1"/>
  <c r="T200" i="1"/>
  <c r="U200" i="1" s="1"/>
  <c r="T182" i="1"/>
  <c r="U182" i="1" s="1"/>
  <c r="T101" i="1"/>
  <c r="U101" i="1" s="1"/>
  <c r="T542" i="1"/>
  <c r="U542" i="1" s="1"/>
  <c r="T673" i="1"/>
  <c r="U673" i="1" s="1"/>
  <c r="T449" i="1"/>
  <c r="U449" i="1" s="1"/>
  <c r="T491" i="1"/>
  <c r="U491" i="1" s="1"/>
  <c r="T467" i="1"/>
  <c r="U467" i="1" s="1"/>
  <c r="T340" i="1"/>
  <c r="U340" i="1" s="1"/>
  <c r="T316" i="1"/>
  <c r="U316" i="1" s="1"/>
  <c r="T172" i="1"/>
  <c r="U172" i="1" s="1"/>
  <c r="T44" i="1"/>
  <c r="U44" i="1" s="1"/>
  <c r="T21" i="1"/>
  <c r="U21" i="1" s="1"/>
  <c r="T569" i="1"/>
  <c r="U569" i="1" s="1"/>
  <c r="T493" i="1"/>
  <c r="U493" i="1" s="1"/>
  <c r="T477" i="1"/>
  <c r="U477" i="1" s="1"/>
  <c r="T461" i="1"/>
  <c r="U461" i="1" s="1"/>
  <c r="T377" i="1"/>
  <c r="U377" i="1" s="1"/>
  <c r="T233" i="1"/>
  <c r="U233" i="1" s="1"/>
  <c r="T235" i="1"/>
  <c r="U235" i="1" s="1"/>
  <c r="T186" i="1"/>
  <c r="U186" i="1" s="1"/>
  <c r="T49" i="1"/>
  <c r="U49" i="1" s="1"/>
  <c r="T420" i="1"/>
  <c r="U420" i="1" s="1"/>
  <c r="T572" i="1"/>
  <c r="U572" i="1" s="1"/>
  <c r="T432" i="1"/>
  <c r="U432" i="1" s="1"/>
  <c r="T400" i="1"/>
  <c r="U400" i="1" s="1"/>
  <c r="T648" i="1"/>
  <c r="U648" i="1" s="1"/>
  <c r="T108" i="1"/>
  <c r="U108" i="1" s="1"/>
  <c r="T552" i="1"/>
  <c r="U552" i="1" s="1"/>
  <c r="T604" i="1"/>
  <c r="U604" i="1" s="1"/>
  <c r="T408" i="1"/>
  <c r="U408" i="1" s="1"/>
  <c r="U210" i="1"/>
  <c r="T305" i="1"/>
  <c r="U305" i="1" s="1"/>
  <c r="T104" i="1"/>
  <c r="U104" i="1" s="1"/>
  <c r="T121" i="1"/>
  <c r="U121" i="1" s="1"/>
  <c r="T354" i="1"/>
  <c r="U354" i="1" s="1"/>
  <c r="T573" i="1"/>
  <c r="U573" i="1" s="1"/>
  <c r="T585" i="1"/>
  <c r="U585" i="1" s="1"/>
  <c r="T252" i="1"/>
  <c r="U252" i="1" s="1"/>
  <c r="T514" i="1"/>
  <c r="U514" i="1" s="1"/>
  <c r="T483" i="1"/>
  <c r="U483" i="1" s="1"/>
  <c r="T184" i="1"/>
  <c r="U184" i="1" s="1"/>
  <c r="T134" i="1"/>
  <c r="U134" i="1" s="1"/>
  <c r="T29" i="1"/>
  <c r="U29" i="1" s="1"/>
  <c r="T617" i="1"/>
  <c r="U617" i="1" s="1"/>
  <c r="T469" i="1"/>
  <c r="U469" i="1" s="1"/>
  <c r="T361" i="1"/>
  <c r="U361" i="1" s="1"/>
  <c r="T225" i="1"/>
  <c r="U225" i="1" s="1"/>
  <c r="T204" i="1"/>
  <c r="U204" i="1" s="1"/>
  <c r="T154" i="1"/>
  <c r="U154" i="1" s="1"/>
  <c r="T416" i="1"/>
  <c r="U416" i="1" s="1"/>
  <c r="T424" i="1"/>
  <c r="U424" i="1" s="1"/>
  <c r="T129" i="1"/>
  <c r="U129" i="1" s="1"/>
  <c r="T546" i="1"/>
  <c r="U546" i="1" s="1"/>
  <c r="T577" i="1"/>
  <c r="U577" i="1" s="1"/>
  <c r="T459" i="1"/>
  <c r="U459" i="1" s="1"/>
  <c r="T429" i="1"/>
  <c r="U429" i="1" s="1"/>
  <c r="T413" i="1"/>
  <c r="U413" i="1" s="1"/>
  <c r="T397" i="1"/>
  <c r="U397" i="1" s="1"/>
  <c r="T365" i="1"/>
  <c r="U365" i="1" s="1"/>
  <c r="T391" i="1"/>
  <c r="U391" i="1" s="1"/>
  <c r="T375" i="1"/>
  <c r="U375" i="1" s="1"/>
  <c r="T359" i="1"/>
  <c r="U359" i="1" s="1"/>
  <c r="T344" i="1"/>
  <c r="U344" i="1" s="1"/>
  <c r="T324" i="1"/>
  <c r="U324" i="1" s="1"/>
  <c r="T223" i="1"/>
  <c r="U223" i="1" s="1"/>
  <c r="T158" i="1"/>
  <c r="U158" i="1" s="1"/>
  <c r="T109" i="1"/>
  <c r="U109" i="1" s="1"/>
  <c r="T97" i="1"/>
  <c r="U97" i="1" s="1"/>
  <c r="T48" i="1"/>
  <c r="U48" i="1" s="1"/>
  <c r="T526" i="1"/>
  <c r="U526" i="1" s="1"/>
  <c r="T530" i="1"/>
  <c r="U530" i="1" s="1"/>
  <c r="T463" i="1"/>
  <c r="U463" i="1" s="1"/>
  <c r="T441" i="1"/>
  <c r="U441" i="1" s="1"/>
  <c r="T473" i="1"/>
  <c r="U473" i="1" s="1"/>
  <c r="T457" i="1"/>
  <c r="U457" i="1" s="1"/>
  <c r="T369" i="1"/>
  <c r="U369" i="1" s="1"/>
  <c r="T334" i="1"/>
  <c r="U334" i="1" s="1"/>
  <c r="T328" i="1"/>
  <c r="U328" i="1" s="1"/>
  <c r="T237" i="1"/>
  <c r="U237" i="1" s="1"/>
  <c r="T180" i="1"/>
  <c r="U180" i="1" s="1"/>
  <c r="T69" i="1"/>
  <c r="U69" i="1" s="1"/>
  <c r="T40" i="1"/>
  <c r="U40" i="1" s="1"/>
  <c r="T7" i="1"/>
  <c r="U7" i="1" s="1"/>
  <c r="T593" i="1"/>
  <c r="U593" i="1" s="1"/>
  <c r="T522" i="1"/>
  <c r="U522" i="1" s="1"/>
  <c r="T433" i="1"/>
  <c r="U433" i="1" s="1"/>
  <c r="T417" i="1"/>
  <c r="U417" i="1" s="1"/>
  <c r="T401" i="1"/>
  <c r="U401" i="1" s="1"/>
  <c r="T373" i="1"/>
  <c r="U373" i="1" s="1"/>
  <c r="T387" i="1"/>
  <c r="U387" i="1" s="1"/>
  <c r="T371" i="1"/>
  <c r="U371" i="1" s="1"/>
  <c r="T338" i="1"/>
  <c r="U338" i="1" s="1"/>
  <c r="T314" i="1"/>
  <c r="U314" i="1" s="1"/>
  <c r="T243" i="1"/>
  <c r="U243" i="1" s="1"/>
  <c r="T231" i="1"/>
  <c r="U231" i="1" s="1"/>
  <c r="T150" i="1"/>
  <c r="U150" i="1" s="1"/>
  <c r="T27" i="1"/>
  <c r="U27" i="1" s="1"/>
  <c r="T499" i="1"/>
  <c r="U499" i="1" s="1"/>
  <c r="T487" i="1"/>
  <c r="U487" i="1" s="1"/>
  <c r="T455" i="1"/>
  <c r="U455" i="1" s="1"/>
  <c r="T357" i="1"/>
  <c r="U357" i="1" s="1"/>
  <c r="T326" i="1"/>
  <c r="U326" i="1" s="1"/>
  <c r="T320" i="1"/>
  <c r="U320" i="1" s="1"/>
  <c r="T264" i="1"/>
  <c r="U264" i="1" s="1"/>
  <c r="T248" i="1"/>
  <c r="U248" i="1" s="1"/>
  <c r="T93" i="1"/>
  <c r="U93" i="1" s="1"/>
  <c r="T11" i="1"/>
  <c r="U11" i="1" s="1"/>
  <c r="T544" i="1"/>
  <c r="U544" i="1" s="1"/>
  <c r="T644" i="1"/>
  <c r="U644" i="1" s="1"/>
  <c r="T301" i="1"/>
  <c r="U301" i="1" s="1"/>
  <c r="T173" i="1"/>
  <c r="U173" i="1" s="1"/>
  <c r="T125" i="1"/>
  <c r="U125" i="1" s="1"/>
  <c r="T404" i="1"/>
  <c r="U404" i="1" s="1"/>
  <c r="T84" i="1"/>
  <c r="U84" i="1" s="1"/>
  <c r="T41" i="1"/>
  <c r="U41" i="1" s="1"/>
  <c r="T568" i="1"/>
  <c r="U568" i="1" s="1"/>
  <c r="T652" i="1"/>
  <c r="U652" i="1" s="1"/>
  <c r="T599" i="1"/>
  <c r="U599" i="1" s="1"/>
  <c r="T668" i="1"/>
  <c r="U668" i="1" s="1"/>
  <c r="T22" i="1"/>
  <c r="T330" i="1"/>
  <c r="U330" i="1" s="1"/>
  <c r="T15" i="1"/>
  <c r="U15" i="1" s="1"/>
  <c r="T605" i="1"/>
  <c r="U605" i="1" s="1"/>
  <c r="T501" i="1"/>
  <c r="U501" i="1" s="1"/>
  <c r="T589" i="1"/>
  <c r="U589" i="1" s="1"/>
  <c r="T268" i="1"/>
  <c r="U268" i="1" s="1"/>
  <c r="T215" i="1"/>
  <c r="U215" i="1" s="1"/>
  <c r="T190" i="1"/>
  <c r="U190" i="1" s="1"/>
  <c r="T146" i="1"/>
  <c r="U146" i="1" s="1"/>
  <c r="T332" i="1"/>
  <c r="U332" i="1" s="1"/>
  <c r="T219" i="1"/>
  <c r="U219" i="1" s="1"/>
  <c r="T66" i="1"/>
  <c r="U66" i="1" s="1"/>
  <c r="T601" i="1"/>
  <c r="U601" i="1" s="1"/>
  <c r="T485" i="1"/>
  <c r="U485" i="1" s="1"/>
  <c r="T393" i="1"/>
  <c r="U393" i="1" s="1"/>
  <c r="T194" i="1"/>
  <c r="U194" i="1" s="1"/>
  <c r="T53" i="1"/>
  <c r="U53" i="1" s="1"/>
  <c r="T412" i="1"/>
  <c r="U412" i="1" s="1"/>
  <c r="T576" i="1"/>
  <c r="U576" i="1" s="1"/>
  <c r="T313" i="1"/>
  <c r="U313" i="1" s="1"/>
  <c r="T596" i="1"/>
  <c r="U596" i="1" s="1"/>
  <c r="T396" i="1"/>
  <c r="U396" i="1" s="1"/>
  <c r="U551" i="1"/>
  <c r="T503" i="1"/>
  <c r="U503" i="1" s="1"/>
  <c r="T657" i="1"/>
  <c r="U657" i="1" s="1"/>
  <c r="T609" i="1"/>
  <c r="U609" i="1" s="1"/>
  <c r="T554" i="1"/>
  <c r="U554" i="1" s="1"/>
  <c r="T475" i="1"/>
  <c r="U475" i="1" s="1"/>
  <c r="T437" i="1"/>
  <c r="U437" i="1" s="1"/>
  <c r="T421" i="1"/>
  <c r="U421" i="1" s="1"/>
  <c r="T405" i="1"/>
  <c r="U405" i="1" s="1"/>
  <c r="T381" i="1"/>
  <c r="U381" i="1" s="1"/>
  <c r="T383" i="1"/>
  <c r="U383" i="1" s="1"/>
  <c r="T367" i="1"/>
  <c r="U367" i="1" s="1"/>
  <c r="T336" i="1"/>
  <c r="U336" i="1" s="1"/>
  <c r="T308" i="1"/>
  <c r="U308" i="1" s="1"/>
  <c r="T211" i="1"/>
  <c r="U211" i="1" s="1"/>
  <c r="T70" i="1"/>
  <c r="U70" i="1" s="1"/>
  <c r="T52" i="1"/>
  <c r="U52" i="1" s="1"/>
  <c r="T661" i="1"/>
  <c r="U661" i="1" s="1"/>
  <c r="T518" i="1"/>
  <c r="U518" i="1" s="1"/>
  <c r="T479" i="1"/>
  <c r="U479" i="1" s="1"/>
  <c r="T445" i="1"/>
  <c r="U445" i="1" s="1"/>
  <c r="T481" i="1"/>
  <c r="U481" i="1" s="1"/>
  <c r="T465" i="1"/>
  <c r="U465" i="1" s="1"/>
  <c r="T385" i="1"/>
  <c r="U385" i="1" s="1"/>
  <c r="T296" i="1"/>
  <c r="U296" i="1" s="1"/>
  <c r="T312" i="1"/>
  <c r="U312" i="1" s="1"/>
  <c r="T229" i="1"/>
  <c r="U229" i="1" s="1"/>
  <c r="T196" i="1"/>
  <c r="U196" i="1" s="1"/>
  <c r="T73" i="1"/>
  <c r="U73" i="1" s="1"/>
  <c r="T23" i="1"/>
  <c r="U23" i="1" s="1"/>
  <c r="T495" i="1"/>
  <c r="U495" i="1" s="1"/>
  <c r="T561" i="1"/>
  <c r="U561" i="1" s="1"/>
  <c r="T489" i="1"/>
  <c r="U489" i="1" s="1"/>
  <c r="T425" i="1"/>
  <c r="U425" i="1" s="1"/>
  <c r="T409" i="1"/>
  <c r="U409" i="1" s="1"/>
  <c r="T389" i="1"/>
  <c r="U389" i="1" s="1"/>
  <c r="T395" i="1"/>
  <c r="U395" i="1" s="1"/>
  <c r="T379" i="1"/>
  <c r="U379" i="1" s="1"/>
  <c r="T363" i="1"/>
  <c r="U363" i="1" s="1"/>
  <c r="T353" i="1"/>
  <c r="U353" i="1" s="1"/>
  <c r="T322" i="1"/>
  <c r="U322" i="1" s="1"/>
  <c r="T306" i="1"/>
  <c r="U306" i="1" s="1"/>
  <c r="T221" i="1"/>
  <c r="U221" i="1" s="1"/>
  <c r="T138" i="1"/>
  <c r="U138" i="1" s="1"/>
  <c r="T63" i="1"/>
  <c r="U63" i="1" s="1"/>
  <c r="T534" i="1"/>
  <c r="U534" i="1" s="1"/>
  <c r="T506" i="1"/>
  <c r="U506" i="1" s="1"/>
  <c r="T471" i="1"/>
  <c r="U471" i="1" s="1"/>
  <c r="T342" i="1"/>
  <c r="U342" i="1" s="1"/>
  <c r="T300" i="1"/>
  <c r="U300" i="1" s="1"/>
  <c r="T304" i="1"/>
  <c r="U304" i="1" s="1"/>
  <c r="T256" i="1"/>
  <c r="U256" i="1" s="1"/>
  <c r="T188" i="1"/>
  <c r="U188" i="1" s="1"/>
  <c r="T142" i="1"/>
  <c r="U142" i="1" s="1"/>
  <c r="T102" i="1"/>
  <c r="U102" i="1" s="1"/>
  <c r="T31" i="1"/>
  <c r="U31" i="1" s="1"/>
  <c r="T536" i="1"/>
  <c r="U536" i="1" s="1"/>
  <c r="T175" i="1"/>
  <c r="U175" i="1" s="1"/>
  <c r="T309" i="1"/>
  <c r="U309" i="1" s="1"/>
  <c r="T199" i="1"/>
  <c r="U199" i="1" s="1"/>
  <c r="T117" i="1"/>
  <c r="U117" i="1" s="1"/>
  <c r="T133" i="1"/>
  <c r="U133" i="1" s="1"/>
  <c r="T520" i="1"/>
  <c r="U520" i="1" s="1"/>
  <c r="T436" i="1"/>
  <c r="U436" i="1" s="1"/>
  <c r="T341" i="1"/>
  <c r="U341" i="1" s="1"/>
  <c r="T145" i="1"/>
  <c r="U145" i="1" s="1"/>
  <c r="T512" i="1"/>
  <c r="U512" i="1" s="1"/>
  <c r="T428" i="1"/>
  <c r="U428" i="1" s="1"/>
  <c r="T72" i="1"/>
  <c r="U72" i="1" s="1"/>
  <c r="T360" i="1"/>
  <c r="U360" i="1" s="1"/>
  <c r="T622" i="1"/>
  <c r="U622" i="1" s="1"/>
  <c r="T380" i="1"/>
  <c r="U380" i="1" s="1"/>
  <c r="T616" i="1"/>
  <c r="U616" i="1" s="1"/>
  <c r="T352" i="1"/>
  <c r="U352" i="1" s="1"/>
  <c r="U120" i="1"/>
  <c r="U505" i="1"/>
  <c r="U560" i="1"/>
  <c r="U51" i="1"/>
  <c r="U388" i="1"/>
  <c r="U135" i="1"/>
  <c r="U474" i="1"/>
  <c r="U258" i="1"/>
  <c r="U660" i="1"/>
  <c r="U607" i="1"/>
  <c r="U170" i="1"/>
  <c r="U272" i="1"/>
  <c r="U281" i="1"/>
  <c r="U529" i="1"/>
  <c r="U203" i="1"/>
  <c r="U262" i="1"/>
  <c r="U34" i="1"/>
  <c r="U595" i="1"/>
  <c r="U337" i="1"/>
  <c r="U675" i="1"/>
  <c r="U710" i="1"/>
  <c r="U690" i="1"/>
  <c r="U549" i="1"/>
  <c r="U486" i="1"/>
  <c r="U470" i="1"/>
  <c r="U528" i="1"/>
  <c r="U562" i="1"/>
  <c r="U22" i="1"/>
  <c r="U43" i="1"/>
  <c r="U193" i="1"/>
  <c r="U610" i="1"/>
  <c r="U159" i="1"/>
  <c r="U543" i="1"/>
  <c r="U419" i="1"/>
  <c r="U490" i="1"/>
  <c r="U30" i="1"/>
  <c r="U729" i="1"/>
  <c r="U131" i="1"/>
  <c r="U492" i="1"/>
  <c r="U571" i="1"/>
  <c r="U164" i="1"/>
  <c r="U427" i="1"/>
  <c r="U293" i="1"/>
  <c r="U329" i="1"/>
  <c r="U689" i="1"/>
  <c r="U280" i="1"/>
  <c r="U633" i="1"/>
  <c r="U563" i="1"/>
  <c r="U500" i="1"/>
  <c r="U265" i="1"/>
  <c r="U709" i="1"/>
  <c r="U681" i="1"/>
  <c r="U276" i="1"/>
  <c r="U685" i="1"/>
  <c r="U411" i="1"/>
  <c r="U602" i="1"/>
  <c r="U394" i="1"/>
  <c r="U149" i="1"/>
  <c r="U435" i="1"/>
  <c r="U403" i="1"/>
  <c r="U672" i="1"/>
  <c r="U646" i="1"/>
  <c r="U665" i="1"/>
  <c r="U91" i="1"/>
  <c r="U511" i="1"/>
  <c r="U478" i="1"/>
  <c r="U16" i="1"/>
  <c r="U618" i="1"/>
  <c r="U502" i="1"/>
  <c r="U236" i="1"/>
  <c r="U625" i="1"/>
  <c r="U39" i="1"/>
  <c r="U362" i="1"/>
  <c r="U567" i="1"/>
  <c r="U718" i="1"/>
  <c r="U410" i="1"/>
  <c r="U6" i="1"/>
  <c r="U603" i="1"/>
  <c r="U705" i="1"/>
  <c r="U653" i="1"/>
  <c r="U206" i="1"/>
  <c r="U317" i="1"/>
  <c r="U246" i="1"/>
  <c r="U645" i="1"/>
  <c r="U508" i="1"/>
  <c r="U163" i="1"/>
  <c r="U157" i="1"/>
  <c r="U399" i="1"/>
  <c r="U594" i="1"/>
  <c r="U606" i="1"/>
  <c r="U682" i="1"/>
  <c r="U183" i="1"/>
  <c r="U18" i="1"/>
  <c r="U706" i="1"/>
  <c r="U527" i="1"/>
  <c r="U462" i="1"/>
  <c r="U564" i="1"/>
  <c r="U628" i="1"/>
  <c r="U721" i="1"/>
  <c r="U137" i="1"/>
  <c r="U516" i="1"/>
  <c r="U641" i="1"/>
  <c r="U556" i="1"/>
  <c r="U642" i="1"/>
  <c r="U626" i="1"/>
  <c r="U57" i="1"/>
  <c r="U724" i="1"/>
  <c r="U592" i="1"/>
  <c r="U480" i="1"/>
  <c r="U202" i="1"/>
  <c r="U224" i="1"/>
  <c r="U619" i="1"/>
  <c r="U152" i="1"/>
  <c r="U263" i="1"/>
  <c r="U468" i="1"/>
  <c r="U36" i="1"/>
  <c r="U291" i="1"/>
  <c r="U160" i="1"/>
  <c r="U271" i="1"/>
  <c r="U623" i="1"/>
  <c r="U259" i="1"/>
  <c r="U683" i="1"/>
  <c r="U241" i="1"/>
  <c r="U431" i="1"/>
  <c r="U615" i="1"/>
  <c r="U611" i="1"/>
  <c r="U415" i="1"/>
  <c r="U295" i="1"/>
  <c r="U283" i="1"/>
  <c r="U484" i="1"/>
  <c r="U464" i="1"/>
  <c r="U287" i="1"/>
  <c r="U275" i="1"/>
  <c r="U279" i="1"/>
  <c r="U676" i="1"/>
  <c r="U267" i="1"/>
  <c r="U680" i="1"/>
  <c r="U476" i="1"/>
  <c r="U251" i="1"/>
  <c r="U255" i="1"/>
  <c r="U247" i="1"/>
  <c r="U640" i="1"/>
  <c r="U532" i="1"/>
  <c r="U472" i="1"/>
  <c r="U456" i="1"/>
  <c r="U452" i="1"/>
  <c r="U684" i="1"/>
  <c r="U460" i="1"/>
  <c r="U448" i="1"/>
  <c r="U299" i="1"/>
  <c r="U719" i="1"/>
  <c r="U711" i="1"/>
  <c r="U647" i="1"/>
  <c r="U451" i="1"/>
  <c r="U286" i="1"/>
  <c r="U447" i="1"/>
  <c r="U168" i="1"/>
  <c r="U691" i="1"/>
  <c r="U699" i="1"/>
  <c r="U731" i="1"/>
  <c r="U643" i="1"/>
  <c r="U282" i="1"/>
  <c r="U5" i="1"/>
  <c r="U707" i="1"/>
  <c r="U723" i="1"/>
  <c r="U639" i="1"/>
  <c r="U439" i="1"/>
  <c r="U278" i="1"/>
  <c r="U89" i="1"/>
  <c r="U679" i="1"/>
  <c r="U671" i="1"/>
  <c r="U635" i="1"/>
  <c r="U298" i="1"/>
  <c r="U274" i="1"/>
  <c r="U198" i="1"/>
  <c r="U156" i="1"/>
  <c r="U19" i="1"/>
  <c r="U695" i="1"/>
  <c r="U687" i="1"/>
  <c r="U631" i="1"/>
  <c r="U270" i="1"/>
  <c r="U81" i="1"/>
  <c r="U77" i="1"/>
  <c r="U727" i="1"/>
  <c r="U659" i="1"/>
  <c r="U627" i="1"/>
  <c r="U423" i="1"/>
  <c r="U148" i="1"/>
  <c r="U663" i="1"/>
  <c r="U655" i="1"/>
  <c r="U294" i="1"/>
  <c r="U443" i="1"/>
  <c r="U703" i="1"/>
  <c r="U715" i="1"/>
  <c r="U651" i="1"/>
  <c r="U407" i="1"/>
  <c r="U290" i="1"/>
  <c r="U85" i="1"/>
  <c r="N4" i="1"/>
  <c r="V4" i="1" s="1"/>
  <c r="G20" i="4" s="1"/>
  <c r="S4" i="1"/>
  <c r="G20" i="3" l="1"/>
  <c r="T4" i="1"/>
  <c r="U4" i="1" s="1"/>
</calcChain>
</file>

<file path=xl/sharedStrings.xml><?xml version="1.0" encoding="utf-8"?>
<sst xmlns="http://schemas.openxmlformats.org/spreadsheetml/2006/main" count="656" uniqueCount="69">
  <si>
    <t>Gender</t>
  </si>
  <si>
    <t>field of work</t>
  </si>
  <si>
    <t>Health</t>
  </si>
  <si>
    <t>IT</t>
  </si>
  <si>
    <t>Pharma</t>
  </si>
  <si>
    <t>Agriculture</t>
  </si>
  <si>
    <t>Business</t>
  </si>
  <si>
    <t>Ministry</t>
  </si>
  <si>
    <t>Education</t>
  </si>
  <si>
    <t>high school</t>
  </si>
  <si>
    <t>college</t>
  </si>
  <si>
    <t>undergraduate</t>
  </si>
  <si>
    <t>post graduate</t>
  </si>
  <si>
    <t>Doctorate</t>
  </si>
  <si>
    <t>age</t>
  </si>
  <si>
    <t>Field option</t>
  </si>
  <si>
    <t>Field of work</t>
  </si>
  <si>
    <t>Edu option</t>
  </si>
  <si>
    <t>kids</t>
  </si>
  <si>
    <t>Cars</t>
  </si>
  <si>
    <t>Income</t>
  </si>
  <si>
    <t>Province</t>
  </si>
  <si>
    <t>Mumbai</t>
  </si>
  <si>
    <t>Delhi</t>
  </si>
  <si>
    <t>Bangalore</t>
  </si>
  <si>
    <t>Chennai</t>
  </si>
  <si>
    <t>Hyderabad</t>
  </si>
  <si>
    <t>Pune</t>
  </si>
  <si>
    <t>City</t>
  </si>
  <si>
    <t>City code</t>
  </si>
  <si>
    <t>Nagpur</t>
  </si>
  <si>
    <t>Lucknow</t>
  </si>
  <si>
    <t>Ahmedabad</t>
  </si>
  <si>
    <t>Kolkata</t>
  </si>
  <si>
    <t>Value of House</t>
  </si>
  <si>
    <t>Mortage left</t>
  </si>
  <si>
    <t>Cars Value</t>
  </si>
  <si>
    <t>left to pay on cars</t>
  </si>
  <si>
    <t>Debts</t>
  </si>
  <si>
    <t>Investments</t>
  </si>
  <si>
    <t>Value of person</t>
  </si>
  <si>
    <t>Value of debt</t>
  </si>
  <si>
    <t>Net worth</t>
  </si>
  <si>
    <t>Row Labels</t>
  </si>
  <si>
    <t>Man</t>
  </si>
  <si>
    <t>Woman</t>
  </si>
  <si>
    <t>Grand Total</t>
  </si>
  <si>
    <t>Count of Gender</t>
  </si>
  <si>
    <t>Average of age</t>
  </si>
  <si>
    <t>Count of Field of work</t>
  </si>
  <si>
    <t>Average of Income</t>
  </si>
  <si>
    <t>Average of Cars Value</t>
  </si>
  <si>
    <t>Debt &gt; Income</t>
  </si>
  <si>
    <t>% mortage left</t>
  </si>
  <si>
    <t>People Data</t>
  </si>
  <si>
    <t>Men</t>
  </si>
  <si>
    <t>Women</t>
  </si>
  <si>
    <t>Average Age</t>
  </si>
  <si>
    <t>No of people per profession</t>
  </si>
  <si>
    <t>No of people whose Debt is more than Income</t>
  </si>
  <si>
    <t>Average Income per City</t>
  </si>
  <si>
    <t>Average Income per Sector</t>
  </si>
  <si>
    <t>Income Limit</t>
  </si>
  <si>
    <t>% Mortage Limit</t>
  </si>
  <si>
    <t>% of people less than Mortage Limit</t>
  </si>
  <si>
    <t>Mortage &lt; Limit</t>
  </si>
  <si>
    <t>% of people more than income limit</t>
  </si>
  <si>
    <t>Income&gt; Limit</t>
  </si>
  <si>
    <t>Input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</si>
</sst>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FE6FF"/>
        <bgColor indexed="64"/>
      </patternFill>
    </fill>
    <fill>
      <patternFill patternType="solid">
        <fgColor rgb="FFC4E9EE"/>
        <bgColor indexed="64"/>
      </patternFill>
    </fill>
    <fill>
      <patternFill patternType="solid">
        <fgColor rgb="FFC9EAE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" fillId="2" borderId="0" xfId="2"/>
    <xf numFmtId="0" fontId="2" fillId="0" borderId="0" xfId="0" applyFont="1" applyBorder="1" applyAlignment="1"/>
    <xf numFmtId="165" fontId="5" fillId="0" borderId="19" xfId="0" applyNumberFormat="1" applyFont="1" applyFill="1" applyBorder="1" applyAlignment="1">
      <alignment horizontal="center" vertical="center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4" fillId="5" borderId="17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5" borderId="18" xfId="0" applyNumberFormat="1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0" fontId="0" fillId="2" borderId="0" xfId="2" applyFont="1"/>
    <xf numFmtId="10" fontId="0" fillId="0" borderId="0" xfId="1" applyNumberFormat="1" applyFont="1"/>
    <xf numFmtId="10" fontId="2" fillId="0" borderId="27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9" fontId="2" fillId="0" borderId="21" xfId="1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</cellXfs>
  <cellStyles count="3">
    <cellStyle name="20% - Accent1" xfId="2" builtinId="30"/>
    <cellStyle name="Normal" xfId="0" builtinId="0"/>
    <cellStyle name="Percent" xfId="1" builtinId="5"/>
  </cellStyles>
  <dxfs count="26">
    <dxf>
      <numFmt numFmtId="13" formatCode="0%"/>
    </dxf>
    <dxf>
      <numFmt numFmtId="165" formatCode="&quot;$&quot;#,##0"/>
    </dxf>
    <dxf>
      <numFmt numFmtId="164" formatCode="&quot;$&quot;#,##0.00"/>
    </dxf>
    <dxf>
      <numFmt numFmtId="165" formatCode="&quot;$&quot;#,##0"/>
    </dxf>
    <dxf>
      <numFmt numFmtId="165" formatCode="&quot;$&quot;#,##0"/>
    </dxf>
    <dxf>
      <numFmt numFmtId="1" formatCode="0"/>
    </dxf>
    <dxf>
      <numFmt numFmtId="165" formatCode="&quot;$&quot;#,##0"/>
    </dxf>
    <dxf>
      <numFmt numFmtId="1" formatCode="0"/>
    </dxf>
    <dxf>
      <numFmt numFmtId="1" formatCode="0"/>
    </dxf>
    <dxf>
      <numFmt numFmtId="165" formatCode="&quot;$&quot;#,##0"/>
    </dxf>
    <dxf>
      <numFmt numFmtId="1" formatCode="0"/>
    </dxf>
    <dxf>
      <numFmt numFmtId="1" formatCode="0"/>
    </dxf>
    <dxf>
      <numFmt numFmtId="165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2" formatCode="0.00"/>
    </dxf>
  </dxfs>
  <tableStyles count="0" defaultTableStyle="TableStyleMedium2" defaultPivotStyle="PivotStyleLight16"/>
  <colors>
    <mruColors>
      <color rgb="FFC9EAEF"/>
      <color rgb="FFC4E9EE"/>
      <color rgb="FF5BD4FF"/>
      <color rgb="FF9FE6FF"/>
      <color rgb="FFF7EA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2105499646354"/>
          <c:y val="4.779411764705882E-2"/>
          <c:w val="0.45895513398457827"/>
          <c:h val="0.90441176470588236"/>
        </c:manualLayout>
      </c:layout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Lbls>
            <c:txPr>
              <a:bodyPr/>
              <a:lstStyle/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Dashboard!$I$8:$N$8</c:f>
              <c:strCache>
                <c:ptCount val="6"/>
                <c:pt idx="0">
                  <c:v>Business</c:v>
                </c:pt>
                <c:pt idx="1">
                  <c:v>Ministry</c:v>
                </c:pt>
                <c:pt idx="2">
                  <c:v>Agriculture</c:v>
                </c:pt>
                <c:pt idx="3">
                  <c:v>Pharma</c:v>
                </c:pt>
                <c:pt idx="4">
                  <c:v>Health</c:v>
                </c:pt>
                <c:pt idx="5">
                  <c:v>IT</c:v>
                </c:pt>
              </c:strCache>
            </c:strRef>
          </c:cat>
          <c:val>
            <c:numRef>
              <c:f>Dashboard!$I$9:$N$9</c:f>
              <c:numCache>
                <c:formatCode>General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114</c:v>
                </c:pt>
                <c:pt idx="4">
                  <c:v>131</c:v>
                </c:pt>
                <c:pt idx="5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323426112855778"/>
          <c:y val="0.2340748031496063"/>
          <c:w val="0.18184036866056164"/>
          <c:h val="0.58087000154392465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4417099182589E-2"/>
          <c:y val="2.0437962469249182E-2"/>
          <c:w val="0.92724012694158031"/>
          <c:h val="0.890997533497337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97000">
                  <a:schemeClr val="accent2">
                    <a:lumMod val="20000"/>
                    <a:lumOff val="80000"/>
                  </a:schemeClr>
                </a:gs>
                <a:gs pos="20000">
                  <a:schemeClr val="accent2">
                    <a:lumMod val="40000"/>
                    <a:lumOff val="60000"/>
                  </a:schemeClr>
                </a:gs>
              </a:gsLst>
              <a:lin ang="5400000" scaled="0"/>
            </a:gra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97000">
                    <a:srgbClr val="C4E9EE"/>
                  </a:gs>
                  <a:gs pos="20000">
                    <a:srgbClr val="5BD4FF"/>
                  </a:gs>
                </a:gsLst>
                <a:lin ang="5400000" scaled="0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97000">
                    <a:srgbClr val="C4E9EE"/>
                  </a:gs>
                  <a:gs pos="20000">
                    <a:srgbClr val="5BD4FF"/>
                  </a:gs>
                </a:gsLst>
                <a:lin ang="5400000" scaled="0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97000">
                    <a:srgbClr val="C4E9EE"/>
                  </a:gs>
                  <a:gs pos="20000">
                    <a:srgbClr val="5BD4FF"/>
                  </a:gs>
                </a:gsLst>
                <a:lin ang="5400000" scaled="0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97000">
                    <a:srgbClr val="C4E9EE"/>
                  </a:gs>
                  <a:gs pos="14000">
                    <a:srgbClr val="5BD4FF"/>
                  </a:gs>
                </a:gsLst>
                <a:lin ang="5400000" scaled="0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97000">
                    <a:srgbClr val="C4E9EE"/>
                  </a:gs>
                  <a:gs pos="16000">
                    <a:srgbClr val="5BD4FF"/>
                  </a:gs>
                </a:gsLst>
                <a:lin ang="5400000" scaled="0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cat>
            <c:strRef>
              <c:f>Dashboard!$I$22:$N$22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Dashboard!$I$23:$N$23</c:f>
              <c:numCache>
                <c:formatCode>"$"#,##0</c:formatCode>
                <c:ptCount val="6"/>
                <c:pt idx="0">
                  <c:v>508421.22549019608</c:v>
                </c:pt>
                <c:pt idx="1">
                  <c:v>552391.125</c:v>
                </c:pt>
                <c:pt idx="2">
                  <c:v>592803.53488372092</c:v>
                </c:pt>
                <c:pt idx="3">
                  <c:v>548688.38211382111</c:v>
                </c:pt>
                <c:pt idx="4">
                  <c:v>549699.12698412698</c:v>
                </c:pt>
                <c:pt idx="5">
                  <c:v>547904.5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42880"/>
        <c:axId val="254448768"/>
      </c:barChart>
      <c:catAx>
        <c:axId val="25444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54448768"/>
        <c:crosses val="autoZero"/>
        <c:auto val="1"/>
        <c:lblAlgn val="ctr"/>
        <c:lblOffset val="100"/>
        <c:noMultiLvlLbl val="0"/>
      </c:catAx>
      <c:valAx>
        <c:axId val="25444876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&quot;$&quot;#,##0" sourceLinked="1"/>
        <c:majorTickMark val="out"/>
        <c:minorTickMark val="none"/>
        <c:tickLblPos val="nextTo"/>
        <c:crossAx val="2544428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95000"/>
            <a:shade val="30000"/>
            <a:satMod val="115000"/>
          </a:schemeClr>
        </a:gs>
        <a:gs pos="50000">
          <a:schemeClr val="bg1">
            <a:lumMod val="95000"/>
            <a:shade val="67500"/>
            <a:satMod val="115000"/>
          </a:schemeClr>
        </a:gs>
        <a:gs pos="100000">
          <a:schemeClr val="bg1">
            <a:lumMod val="95000"/>
            <a:shade val="100000"/>
            <a:satMod val="115000"/>
          </a:schemeClr>
        </a:gs>
      </a:gsLst>
      <a:lin ang="2700000" scaled="1"/>
      <a:tileRect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43334775159675E-2"/>
          <c:y val="5.3249494892275158E-2"/>
          <c:w val="0.92106876786676561"/>
          <c:h val="0.81766951792896392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"/>
            <c:invertIfNegative val="0"/>
            <c:bubble3D val="0"/>
          </c:dPt>
          <c:cat>
            <c:strRef>
              <c:f>(Dashboard!$C$7,Dashboard!$E$7)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(Dashboard!$C$9,Dashboard!$E$9)</c:f>
              <c:numCache>
                <c:formatCode>General</c:formatCode>
                <c:ptCount val="2"/>
                <c:pt idx="0">
                  <c:v>374</c:v>
                </c:pt>
                <c:pt idx="1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68864"/>
        <c:axId val="254470400"/>
      </c:barChart>
      <c:catAx>
        <c:axId val="254468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54470400"/>
        <c:crosses val="autoZero"/>
        <c:auto val="1"/>
        <c:lblAlgn val="ctr"/>
        <c:lblOffset val="100"/>
        <c:noMultiLvlLbl val="0"/>
      </c:catAx>
      <c:valAx>
        <c:axId val="25447040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5446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82692504849481E-3"/>
          <c:y val="6.7437400038657027E-3"/>
          <c:w val="0.98453038449709029"/>
          <c:h val="0.9662812999806715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B0F0"/>
                </a:gs>
                <a:gs pos="28000">
                  <a:srgbClr val="9FE6FF"/>
                </a:gs>
                <a:gs pos="100000">
                  <a:srgbClr val="C4E9EE"/>
                </a:gs>
              </a:gsLst>
              <a:lin ang="5400000" scaled="0"/>
            </a:gradFill>
            <a:ln>
              <a:solidFill>
                <a:srgbClr val="0070C0"/>
              </a:solidFill>
            </a:ln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28000">
                    <a:srgbClr val="9FE6FF"/>
                  </a:gs>
                  <a:gs pos="100000">
                    <a:srgbClr val="C4E9EE"/>
                  </a:gs>
                </a:gsLst>
                <a:lin ang="5400000" scaled="0"/>
              </a:gradFill>
              <a:ln>
                <a:solidFill>
                  <a:srgbClr val="0070C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28000">
                    <a:srgbClr val="9FE6FF"/>
                  </a:gs>
                  <a:gs pos="100000">
                    <a:srgbClr val="C4E9EE"/>
                  </a:gs>
                </a:gsLst>
                <a:lin ang="5400000" scaled="0"/>
              </a:gradFill>
              <a:ln>
                <a:solidFill>
                  <a:srgbClr val="0070C0"/>
                </a:solidFill>
              </a:ln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28000">
                    <a:srgbClr val="9FE6FF"/>
                  </a:gs>
                  <a:gs pos="100000">
                    <a:srgbClr val="C4E9EE"/>
                  </a:gs>
                </a:gsLst>
                <a:lin ang="5400000" scaled="0"/>
              </a:gradFill>
              <a:ln>
                <a:solidFill>
                  <a:srgbClr val="0070C0"/>
                </a:solidFill>
              </a:ln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28000">
                    <a:srgbClr val="9FE6FF"/>
                  </a:gs>
                  <a:gs pos="100000">
                    <a:srgbClr val="C4E9EE"/>
                  </a:gs>
                </a:gsLst>
                <a:lin ang="5400000" scaled="0"/>
              </a:gradFill>
              <a:ln>
                <a:solidFill>
                  <a:srgbClr val="0070C0"/>
                </a:solidFill>
              </a:ln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00B0F0"/>
                  </a:gs>
                  <a:gs pos="28000">
                    <a:srgbClr val="9FE6FF"/>
                  </a:gs>
                  <a:gs pos="100000">
                    <a:srgbClr val="C4E9EE"/>
                  </a:gs>
                </a:gsLst>
                <a:lin ang="5400000" scaled="0"/>
              </a:gradFill>
              <a:ln>
                <a:solidFill>
                  <a:srgbClr val="0070C0"/>
                </a:solidFill>
              </a:ln>
            </c:spPr>
          </c:dPt>
          <c:cat>
            <c:strRef>
              <c:f>Dashboard!$C$22:$H$22</c:f>
              <c:strCache>
                <c:ptCount val="6"/>
                <c:pt idx="0">
                  <c:v>Agriculture</c:v>
                </c:pt>
                <c:pt idx="1">
                  <c:v>Business</c:v>
                </c:pt>
                <c:pt idx="2">
                  <c:v>Health</c:v>
                </c:pt>
                <c:pt idx="3">
                  <c:v>IT</c:v>
                </c:pt>
                <c:pt idx="4">
                  <c:v>Ministry</c:v>
                </c:pt>
                <c:pt idx="5">
                  <c:v>Pharma</c:v>
                </c:pt>
              </c:strCache>
            </c:strRef>
          </c:cat>
          <c:val>
            <c:numRef>
              <c:f>Dashboard!$C$23:$H$23</c:f>
              <c:numCache>
                <c:formatCode>"$"#,##0</c:formatCode>
                <c:ptCount val="6"/>
                <c:pt idx="0">
                  <c:v>573669.08411214955</c:v>
                </c:pt>
                <c:pt idx="1">
                  <c:v>602527.00934579445</c:v>
                </c:pt>
                <c:pt idx="2">
                  <c:v>516923.79545454547</c:v>
                </c:pt>
                <c:pt idx="3">
                  <c:v>539734.26086956519</c:v>
                </c:pt>
                <c:pt idx="4">
                  <c:v>563505.79661016946</c:v>
                </c:pt>
                <c:pt idx="5">
                  <c:v>527873.90625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58048"/>
        <c:axId val="254659584"/>
      </c:barChart>
      <c:catAx>
        <c:axId val="25465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54659584"/>
        <c:crosses val="autoZero"/>
        <c:auto val="1"/>
        <c:lblAlgn val="ctr"/>
        <c:lblOffset val="100"/>
        <c:noMultiLvlLbl val="0"/>
      </c:catAx>
      <c:valAx>
        <c:axId val="2546595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&quot;$&quot;#,##0" sourceLinked="1"/>
        <c:majorTickMark val="out"/>
        <c:minorTickMark val="none"/>
        <c:tickLblPos val="nextTo"/>
        <c:crossAx val="25465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50344</xdr:colOff>
      <xdr:row>9</xdr:row>
      <xdr:rowOff>28575</xdr:rowOff>
    </xdr:from>
    <xdr:to>
      <xdr:col>13</xdr:col>
      <xdr:colOff>775607</xdr:colOff>
      <xdr:row>19</xdr:row>
      <xdr:rowOff>209550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27215</xdr:colOff>
      <xdr:row>23</xdr:row>
      <xdr:rowOff>32657</xdr:rowOff>
    </xdr:from>
    <xdr:to>
      <xdr:col>13</xdr:col>
      <xdr:colOff>748393</xdr:colOff>
      <xdr:row>32</xdr:row>
      <xdr:rowOff>127907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23133</xdr:colOff>
      <xdr:row>9</xdr:row>
      <xdr:rowOff>9526</xdr:rowOff>
    </xdr:from>
    <xdr:to>
      <xdr:col>5</xdr:col>
      <xdr:colOff>775607</xdr:colOff>
      <xdr:row>20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28574</xdr:colOff>
      <xdr:row>23</xdr:row>
      <xdr:rowOff>9526</xdr:rowOff>
    </xdr:from>
    <xdr:to>
      <xdr:col>7</xdr:col>
      <xdr:colOff>790574</xdr:colOff>
      <xdr:row>32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27211</xdr:colOff>
      <xdr:row>9</xdr:row>
      <xdr:rowOff>27215</xdr:rowOff>
    </xdr:from>
    <xdr:to>
      <xdr:col>17</xdr:col>
      <xdr:colOff>677850</xdr:colOff>
      <xdr:row>32</xdr:row>
      <xdr:rowOff>122465</xdr:rowOff>
    </xdr:to>
    <xdr:pic>
      <xdr:nvPicPr>
        <xdr:cNvPr id="11" name="Picture 10" descr="15 Zoozoo emotion ideas | vodafone zoozoo, olaf the snowman, propose day  wallpape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68" r="20715"/>
        <a:stretch/>
      </xdr:blipFill>
      <xdr:spPr bwMode="auto">
        <a:xfrm>
          <a:off x="10858497" y="1945822"/>
          <a:ext cx="2542032" cy="5361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47.031553819441" createdVersion="4" refreshedVersion="4" minRefreshableVersion="3" recordCount="730">
  <cacheSource type="worksheet">
    <worksheetSource name="People"/>
  </cacheSource>
  <cacheFields count="21">
    <cacheField name="Gender" numFmtId="1">
      <sharedItems count="2">
        <s v="Man"/>
        <s v="Woman"/>
      </sharedItems>
    </cacheField>
    <cacheField name="age" numFmtId="1">
      <sharedItems containsSemiMixedTypes="0" containsString="0" containsNumber="1" containsInteger="1" minValue="21" maxValue="35"/>
    </cacheField>
    <cacheField name="Field option" numFmtId="1">
      <sharedItems containsSemiMixedTypes="0" containsString="0" containsNumber="1" containsInteger="1" minValue="1" maxValue="6"/>
    </cacheField>
    <cacheField name="Field of work" numFmtId="1">
      <sharedItems count="6">
        <s v="IT"/>
        <s v="Agriculture"/>
        <s v="Ministry"/>
        <s v="Pharma"/>
        <s v="Health"/>
        <s v="Business"/>
      </sharedItems>
    </cacheField>
    <cacheField name="Edu option" numFmtId="1">
      <sharedItems containsSemiMixedTypes="0" containsString="0" containsNumber="1" containsInteger="1" minValue="1" maxValue="5"/>
    </cacheField>
    <cacheField name="Education" numFmtId="1">
      <sharedItems/>
    </cacheField>
    <cacheField name="kids" numFmtId="1">
      <sharedItems containsSemiMixedTypes="0" containsString="0" containsNumber="1" containsInteger="1" minValue="0" maxValue="3"/>
    </cacheField>
    <cacheField name="Cars" numFmtId="1">
      <sharedItems containsSemiMixedTypes="0" containsString="0" containsNumber="1" containsInteger="1" minValue="0" maxValue="2"/>
    </cacheField>
    <cacheField name="Income" numFmtId="165">
      <sharedItems containsSemiMixedTypes="0" containsString="0" containsNumber="1" containsInteger="1" minValue="100305" maxValue="999347"/>
    </cacheField>
    <cacheField name="City code" numFmtId="1">
      <sharedItems containsSemiMixedTypes="0" containsString="0" containsNumber="1" containsInteger="1" minValue="1" maxValue="6"/>
    </cacheField>
    <cacheField name="City" numFmtId="1">
      <sharedItems count="6">
        <s v="Hyderabad"/>
        <s v="Pune"/>
        <s v="Chennai"/>
        <s v="Delhi"/>
        <s v="Bangalore"/>
        <s v="Mumbai"/>
      </sharedItems>
    </cacheField>
    <cacheField name="Value of House" numFmtId="165">
      <sharedItems containsSemiMixedTypes="0" containsString="0" containsNumber="1" containsInteger="1" minValue="305727" maxValue="5935290"/>
    </cacheField>
    <cacheField name="Mortage left" numFmtId="1">
      <sharedItems containsSemiMixedTypes="0" containsString="0" containsNumber="1" minValue="7208.0034960393259" maxValue="5569511.0066788141"/>
    </cacheField>
    <cacheField name="Cars Value" numFmtId="1">
      <sharedItems containsSemiMixedTypes="0" containsString="0" containsNumber="1" minValue="0" maxValue="1791308.1627116848"/>
    </cacheField>
    <cacheField name="left to pay on cars" numFmtId="165">
      <sharedItems containsSemiMixedTypes="0" containsString="0" containsNumber="1" containsInteger="1" minValue="0" maxValue="1701444"/>
    </cacheField>
    <cacheField name="Debts" numFmtId="1">
      <sharedItems containsSemiMixedTypes="0" containsString="0" containsNumber="1" containsInteger="1" minValue="0" maxValue="998791"/>
    </cacheField>
    <cacheField name="Investments" numFmtId="165">
      <sharedItems containsSemiMixedTypes="0" containsString="0" containsNumber="1" minValue="0" maxValue="1499020.5"/>
    </cacheField>
    <cacheField name="Value of person" numFmtId="165">
      <sharedItems containsSemiMixedTypes="0" containsString="0" containsNumber="1" minValue="313887" maxValue="8303745.527133367"/>
    </cacheField>
    <cacheField name="Value of debt" numFmtId="164">
      <sharedItems containsSemiMixedTypes="0" containsString="0" containsNumber="1" minValue="7208.0034960393259" maxValue="7083460.011469394"/>
    </cacheField>
    <cacheField name="Net worth" numFmtId="165">
      <sharedItems containsSemiMixedTypes="0" containsString="0" containsNumber="1" minValue="-737271.8404447264" maxValue="6118124.9279364394"/>
    </cacheField>
    <cacheField name="% mortage left" numFmtId="9">
      <sharedItems containsSemiMixedTypes="0" containsString="0" containsNumber="1" minValue="2.0986014656544372E-3" maxValue="0.99949907747059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x v="0"/>
    <n v="33"/>
    <n v="2"/>
    <x v="0"/>
    <n v="1"/>
    <s v="high school"/>
    <n v="3"/>
    <n v="1"/>
    <n v="258785"/>
    <n v="5"/>
    <x v="0"/>
    <n v="1552710"/>
    <n v="1045024.5787474251"/>
    <n v="8842.0628146820818"/>
    <n v="3085"/>
    <n v="258785"/>
    <n v="388177.5"/>
    <n v="1949729.562814682"/>
    <n v="1306894.5787474252"/>
    <n v="642834.9840672568"/>
    <n v="0.67303268398311666"/>
  </r>
  <r>
    <x v="0"/>
    <n v="22"/>
    <n v="4"/>
    <x v="1"/>
    <n v="5"/>
    <s v="Doctorate"/>
    <n v="1"/>
    <n v="1"/>
    <n v="281941"/>
    <n v="6"/>
    <x v="1"/>
    <n v="1127764"/>
    <n v="874739.50038113643"/>
    <n v="33909.862742390302"/>
    <n v="25289"/>
    <n v="0"/>
    <n v="0"/>
    <n v="1161673.8627423903"/>
    <n v="900028.50038113643"/>
    <n v="261645.36236125382"/>
    <n v="0.77564055988765068"/>
  </r>
  <r>
    <x v="1"/>
    <n v="35"/>
    <n v="6"/>
    <x v="2"/>
    <n v="4"/>
    <s v="post graduate"/>
    <n v="0"/>
    <n v="2"/>
    <n v="749411"/>
    <n v="4"/>
    <x v="2"/>
    <n v="2248233"/>
    <n v="2062506.5645584427"/>
    <n v="519044.06888024509"/>
    <n v="494637"/>
    <n v="0"/>
    <n v="0"/>
    <n v="2767277.0688802451"/>
    <n v="2557143.5645584427"/>
    <n v="210133.50432180241"/>
    <n v="0.91739004122724055"/>
  </r>
  <r>
    <x v="1"/>
    <n v="25"/>
    <n v="4"/>
    <x v="1"/>
    <n v="2"/>
    <s v="college"/>
    <n v="1"/>
    <n v="2"/>
    <n v="254343"/>
    <n v="2"/>
    <x v="3"/>
    <n v="1526058"/>
    <n v="161044.28855704263"/>
    <n v="33561.115738963934"/>
    <n v="9498"/>
    <n v="254343"/>
    <n v="0"/>
    <n v="1559619.1157389639"/>
    <n v="424885.2885570426"/>
    <n v="1134733.8271819213"/>
    <n v="0.10552959884686075"/>
  </r>
  <r>
    <x v="1"/>
    <n v="35"/>
    <n v="6"/>
    <x v="2"/>
    <n v="1"/>
    <s v="high school"/>
    <n v="3"/>
    <n v="2"/>
    <n v="704412"/>
    <n v="3"/>
    <x v="4"/>
    <n v="2113236"/>
    <n v="245965.85405406688"/>
    <n v="127286.29187061137"/>
    <n v="73151"/>
    <n v="704412"/>
    <n v="0"/>
    <n v="2240522.2918706113"/>
    <n v="1023528.8540540668"/>
    <n v="1216993.4378165444"/>
    <n v="0.11639298878784332"/>
  </r>
  <r>
    <x v="1"/>
    <n v="31"/>
    <n v="2"/>
    <x v="0"/>
    <n v="2"/>
    <s v="college"/>
    <n v="0"/>
    <n v="2"/>
    <n v="597821"/>
    <n v="3"/>
    <x v="4"/>
    <n v="2391284"/>
    <n v="108860.16708071671"/>
    <n v="916891.14779212442"/>
    <n v="657622"/>
    <n v="597821"/>
    <n v="896731.5"/>
    <n v="4204906.6477921242"/>
    <n v="1364303.1670807167"/>
    <n v="2840603.4807114075"/>
    <n v="4.5523729962947401E-2"/>
  </r>
  <r>
    <x v="1"/>
    <n v="26"/>
    <n v="3"/>
    <x v="3"/>
    <n v="3"/>
    <s v="undergraduate"/>
    <n v="2"/>
    <n v="1"/>
    <n v="674924"/>
    <n v="2"/>
    <x v="3"/>
    <n v="3374620"/>
    <n v="1645413.1076506663"/>
    <n v="588695.92692737456"/>
    <n v="466666"/>
    <n v="674924"/>
    <n v="0"/>
    <n v="3963315.9269273747"/>
    <n v="2787003.1076506665"/>
    <n v="1176312.8192767082"/>
    <n v="0.48758470810066507"/>
  </r>
  <r>
    <x v="0"/>
    <n v="35"/>
    <n v="4"/>
    <x v="1"/>
    <n v="3"/>
    <s v="undergraduate"/>
    <n v="2"/>
    <n v="2"/>
    <n v="386269"/>
    <n v="6"/>
    <x v="1"/>
    <n v="1931345"/>
    <n v="334422.80201897514"/>
    <n v="55696.381788624996"/>
    <n v="22098"/>
    <n v="0"/>
    <n v="0"/>
    <n v="1987041.3817886249"/>
    <n v="356520.80201897514"/>
    <n v="1630520.5797696498"/>
    <n v="0.17315539275425942"/>
  </r>
  <r>
    <x v="0"/>
    <n v="24"/>
    <n v="1"/>
    <x v="4"/>
    <n v="3"/>
    <s v="undergraduate"/>
    <n v="1"/>
    <n v="1"/>
    <n v="686544"/>
    <n v="6"/>
    <x v="1"/>
    <n v="2746176"/>
    <n v="2719016.9991108244"/>
    <n v="446932.58984412765"/>
    <n v="359037"/>
    <n v="0"/>
    <n v="0"/>
    <n v="3193108.5898441277"/>
    <n v="3078053.9991108244"/>
    <n v="115054.59073330322"/>
    <n v="0.9901102475263146"/>
  </r>
  <r>
    <x v="0"/>
    <n v="21"/>
    <n v="4"/>
    <x v="1"/>
    <n v="3"/>
    <s v="undergraduate"/>
    <n v="1"/>
    <n v="2"/>
    <n v="543459"/>
    <n v="1"/>
    <x v="5"/>
    <n v="2173836"/>
    <n v="35775.185185701113"/>
    <n v="1083886.2049642517"/>
    <n v="215765"/>
    <n v="543459"/>
    <n v="0"/>
    <n v="3257722.2049642517"/>
    <n v="794999.18518570112"/>
    <n v="2462723.0197785506"/>
    <n v="1.645716842747158E-2"/>
  </r>
  <r>
    <x v="0"/>
    <n v="25"/>
    <n v="3"/>
    <x v="3"/>
    <n v="4"/>
    <s v="post graduate"/>
    <n v="0"/>
    <n v="2"/>
    <n v="587387"/>
    <n v="3"/>
    <x v="4"/>
    <n v="2349548"/>
    <n v="1165279.7086187527"/>
    <n v="456237.84757320519"/>
    <n v="443466"/>
    <n v="0"/>
    <n v="881080.5"/>
    <n v="3686866.3475732054"/>
    <n v="1608745.7086187527"/>
    <n v="2078120.6389544527"/>
    <n v="0.49595909877931954"/>
  </r>
  <r>
    <x v="0"/>
    <n v="24"/>
    <n v="6"/>
    <x v="2"/>
    <n v="1"/>
    <s v="high school"/>
    <n v="1"/>
    <n v="2"/>
    <n v="308519"/>
    <n v="4"/>
    <x v="2"/>
    <n v="1234076"/>
    <n v="37349.582995186327"/>
    <n v="95946.927936312495"/>
    <n v="78725"/>
    <n v="0"/>
    <n v="0"/>
    <n v="1330022.9279363125"/>
    <n v="116074.58299518633"/>
    <n v="1213948.3449411262"/>
    <n v="3.0265221100796325E-2"/>
  </r>
  <r>
    <x v="0"/>
    <n v="35"/>
    <n v="1"/>
    <x v="4"/>
    <n v="1"/>
    <s v="high school"/>
    <n v="1"/>
    <n v="2"/>
    <n v="618322"/>
    <n v="2"/>
    <x v="3"/>
    <n v="3091610"/>
    <n v="894007.19445673365"/>
    <n v="417.25150023451999"/>
    <n v="96"/>
    <n v="618322"/>
    <n v="927483"/>
    <n v="4019510.2515002345"/>
    <n v="1512425.1944567338"/>
    <n v="2507085.0570435007"/>
    <n v="0.28917204772165106"/>
  </r>
  <r>
    <x v="1"/>
    <n v="35"/>
    <n v="3"/>
    <x v="3"/>
    <n v="3"/>
    <s v="undergraduate"/>
    <n v="2"/>
    <n v="2"/>
    <n v="683447"/>
    <n v="1"/>
    <x v="5"/>
    <n v="2050341"/>
    <n v="190964.05458434223"/>
    <n v="1122845.5564213183"/>
    <n v="132370"/>
    <n v="0"/>
    <n v="1025170.5"/>
    <n v="4198357.0564213181"/>
    <n v="323334.05458434223"/>
    <n v="3875023.001836976"/>
    <n v="9.3137704696117485E-2"/>
  </r>
  <r>
    <x v="1"/>
    <n v="25"/>
    <n v="6"/>
    <x v="2"/>
    <n v="3"/>
    <s v="undergraduate"/>
    <n v="2"/>
    <n v="1"/>
    <n v="309251"/>
    <n v="2"/>
    <x v="3"/>
    <n v="927753"/>
    <n v="430500.02673480264"/>
    <n v="66300.974574234468"/>
    <n v="10408"/>
    <n v="309251"/>
    <n v="0"/>
    <n v="994053.97457423445"/>
    <n v="750159.02673480264"/>
    <n v="243894.94783943181"/>
    <n v="0.46402439737171708"/>
  </r>
  <r>
    <x v="1"/>
    <n v="22"/>
    <n v="2"/>
    <x v="0"/>
    <n v="3"/>
    <s v="undergraduate"/>
    <n v="2"/>
    <n v="0"/>
    <n v="883457"/>
    <n v="2"/>
    <x v="3"/>
    <n v="5300742"/>
    <n v="552934.27801637538"/>
    <n v="0"/>
    <n v="0"/>
    <n v="0"/>
    <n v="1325185.5"/>
    <n v="6625927.5"/>
    <n v="552934.27801637538"/>
    <n v="6072993.2219836246"/>
    <n v="0.10431261850065054"/>
  </r>
  <r>
    <x v="0"/>
    <n v="27"/>
    <n v="3"/>
    <x v="3"/>
    <n v="3"/>
    <s v="undergraduate"/>
    <n v="1"/>
    <n v="0"/>
    <n v="125034"/>
    <n v="4"/>
    <x v="2"/>
    <n v="375102"/>
    <n v="115836.50801155769"/>
    <n v="0"/>
    <n v="0"/>
    <n v="0"/>
    <n v="187551"/>
    <n v="562653"/>
    <n v="115836.50801155769"/>
    <n v="446816.49198844231"/>
    <n v="0.30881335746425687"/>
  </r>
  <r>
    <x v="0"/>
    <n v="24"/>
    <n v="3"/>
    <x v="3"/>
    <n v="2"/>
    <s v="college"/>
    <n v="0"/>
    <n v="0"/>
    <n v="933925"/>
    <n v="5"/>
    <x v="0"/>
    <n v="2801775"/>
    <n v="1825238.1412861752"/>
    <n v="0"/>
    <n v="0"/>
    <n v="933925"/>
    <n v="0"/>
    <n v="2801775"/>
    <n v="2759163.1412861752"/>
    <n v="42611.858713824768"/>
    <n v="0.65145778704077784"/>
  </r>
  <r>
    <x v="0"/>
    <n v="31"/>
    <n v="1"/>
    <x v="4"/>
    <n v="4"/>
    <s v="post graduate"/>
    <n v="3"/>
    <n v="1"/>
    <n v="802088"/>
    <n v="6"/>
    <x v="1"/>
    <n v="2406264"/>
    <n v="1884565.3740707668"/>
    <n v="687119.06599178864"/>
    <n v="421088"/>
    <n v="0"/>
    <n v="1203132"/>
    <n v="4296515.0659917891"/>
    <n v="2305653.3740707668"/>
    <n v="1990861.6919210223"/>
    <n v="0.7831914428636122"/>
  </r>
  <r>
    <x v="1"/>
    <n v="25"/>
    <n v="4"/>
    <x v="1"/>
    <n v="5"/>
    <s v="Doctorate"/>
    <n v="2"/>
    <n v="1"/>
    <n v="913651"/>
    <n v="3"/>
    <x v="4"/>
    <n v="3654604"/>
    <n v="2269760.8494909173"/>
    <n v="447402.90108738269"/>
    <n v="313891"/>
    <n v="0"/>
    <n v="0"/>
    <n v="4102006.9010873828"/>
    <n v="2583651.8494909173"/>
    <n v="1518355.0515964655"/>
    <n v="0.62106888995111842"/>
  </r>
  <r>
    <x v="0"/>
    <n v="30"/>
    <n v="5"/>
    <x v="5"/>
    <n v="3"/>
    <s v="undergraduate"/>
    <n v="2"/>
    <n v="1"/>
    <n v="570443"/>
    <n v="5"/>
    <x v="0"/>
    <n v="1711329"/>
    <n v="945379.64975162514"/>
    <n v="241110.61651820969"/>
    <n v="30789"/>
    <n v="0"/>
    <n v="0"/>
    <n v="1952439.6165182097"/>
    <n v="976168.64975162514"/>
    <n v="976270.96676658455"/>
    <n v="0.55242425609080725"/>
  </r>
  <r>
    <x v="1"/>
    <n v="26"/>
    <n v="6"/>
    <x v="2"/>
    <n v="2"/>
    <s v="college"/>
    <n v="1"/>
    <n v="0"/>
    <n v="178105"/>
    <n v="5"/>
    <x v="0"/>
    <n v="890525"/>
    <n v="327165.38829452428"/>
    <n v="0"/>
    <n v="0"/>
    <n v="0"/>
    <n v="0"/>
    <n v="890525"/>
    <n v="327165.38829452428"/>
    <n v="563359.61170547572"/>
    <n v="0.36738484410266337"/>
  </r>
  <r>
    <x v="1"/>
    <n v="29"/>
    <n v="4"/>
    <x v="1"/>
    <n v="4"/>
    <s v="post graduate"/>
    <n v="1"/>
    <n v="2"/>
    <n v="925620"/>
    <n v="3"/>
    <x v="4"/>
    <n v="2776860"/>
    <n v="2702123.9307734706"/>
    <n v="252244.70453077884"/>
    <n v="9541"/>
    <n v="0"/>
    <n v="0"/>
    <n v="3029104.7045307788"/>
    <n v="2711664.9307734706"/>
    <n v="317439.77375730826"/>
    <n v="0.97308612273340056"/>
  </r>
  <r>
    <x v="0"/>
    <n v="32"/>
    <n v="3"/>
    <x v="3"/>
    <n v="4"/>
    <s v="post graduate"/>
    <n v="3"/>
    <n v="2"/>
    <n v="807148"/>
    <n v="5"/>
    <x v="0"/>
    <n v="4842888"/>
    <n v="3006325.1673899312"/>
    <n v="476889.15967038082"/>
    <n v="48427"/>
    <n v="807148"/>
    <n v="0"/>
    <n v="5319777.1596703809"/>
    <n v="3861900.1673899312"/>
    <n v="1457876.9922804497"/>
    <n v="0.6207711529545864"/>
  </r>
  <r>
    <x v="1"/>
    <n v="22"/>
    <n v="2"/>
    <x v="0"/>
    <n v="3"/>
    <s v="undergraduate"/>
    <n v="1"/>
    <n v="1"/>
    <n v="809392"/>
    <n v="2"/>
    <x v="3"/>
    <n v="3237568"/>
    <n v="1634938.2956527309"/>
    <n v="332397.18260887073"/>
    <n v="267800"/>
    <n v="0"/>
    <n v="1214088"/>
    <n v="4784053.1826088708"/>
    <n v="1902738.2956527309"/>
    <n v="2881314.8869561399"/>
    <n v="0.50498963902927474"/>
  </r>
  <r>
    <x v="0"/>
    <n v="33"/>
    <n v="1"/>
    <x v="4"/>
    <n v="2"/>
    <s v="college"/>
    <n v="0"/>
    <n v="2"/>
    <n v="931702"/>
    <n v="6"/>
    <x v="1"/>
    <n v="4658510"/>
    <n v="1028824.503233262"/>
    <n v="217709.67445073978"/>
    <n v="54810"/>
    <n v="931702"/>
    <n v="0"/>
    <n v="4876219.6744507402"/>
    <n v="2015336.5032332619"/>
    <n v="2860883.1712174783"/>
    <n v="0.22084840501217384"/>
  </r>
  <r>
    <x v="1"/>
    <n v="26"/>
    <n v="1"/>
    <x v="4"/>
    <n v="2"/>
    <s v="college"/>
    <n v="0"/>
    <n v="0"/>
    <n v="256331"/>
    <n v="2"/>
    <x v="3"/>
    <n v="768993"/>
    <n v="449021.38596323325"/>
    <n v="0"/>
    <n v="0"/>
    <n v="0"/>
    <n v="0"/>
    <n v="768993"/>
    <n v="449021.38596323325"/>
    <n v="319971.61403676675"/>
    <n v="0.58390828780396342"/>
  </r>
  <r>
    <x v="0"/>
    <n v="29"/>
    <n v="5"/>
    <x v="5"/>
    <n v="4"/>
    <s v="post graduate"/>
    <n v="1"/>
    <n v="2"/>
    <n v="604978"/>
    <n v="6"/>
    <x v="1"/>
    <n v="1814934"/>
    <n v="1407100.971346532"/>
    <n v="143297.49501147858"/>
    <n v="17742"/>
    <n v="0"/>
    <n v="0"/>
    <n v="1958231.4950114787"/>
    <n v="1424842.971346532"/>
    <n v="533388.52366494667"/>
    <n v="0.77529043554560773"/>
  </r>
  <r>
    <x v="1"/>
    <n v="32"/>
    <n v="3"/>
    <x v="3"/>
    <n v="1"/>
    <s v="high school"/>
    <n v="2"/>
    <n v="2"/>
    <n v="790946"/>
    <n v="5"/>
    <x v="0"/>
    <n v="2372838"/>
    <n v="507503.66624922672"/>
    <n v="991314.81168345222"/>
    <n v="83316"/>
    <n v="0"/>
    <n v="1186419"/>
    <n v="4550571.8116834518"/>
    <n v="590819.66624922678"/>
    <n v="3959752.145434225"/>
    <n v="0.21388045296359326"/>
  </r>
  <r>
    <x v="0"/>
    <n v="29"/>
    <n v="5"/>
    <x v="5"/>
    <n v="4"/>
    <s v="post graduate"/>
    <n v="0"/>
    <n v="2"/>
    <n v="528904"/>
    <n v="5"/>
    <x v="0"/>
    <n v="2644520"/>
    <n v="635689.20652968681"/>
    <n v="171330.84887562544"/>
    <n v="10823"/>
    <n v="0"/>
    <n v="0"/>
    <n v="2815850.8488756255"/>
    <n v="646512.20652968681"/>
    <n v="2169338.6423459388"/>
    <n v="0.24037980674363846"/>
  </r>
  <r>
    <x v="0"/>
    <n v="30"/>
    <n v="6"/>
    <x v="2"/>
    <n v="3"/>
    <s v="undergraduate"/>
    <n v="3"/>
    <n v="0"/>
    <n v="438619"/>
    <n v="6"/>
    <x v="1"/>
    <n v="1754476"/>
    <n v="892877.13875433966"/>
    <n v="0"/>
    <n v="0"/>
    <n v="0"/>
    <n v="0"/>
    <n v="1754476"/>
    <n v="892877.13875433966"/>
    <n v="861598.86124566034"/>
    <n v="0.50891385163110792"/>
  </r>
  <r>
    <x v="0"/>
    <n v="34"/>
    <n v="2"/>
    <x v="0"/>
    <n v="3"/>
    <s v="undergraduate"/>
    <n v="3"/>
    <n v="2"/>
    <n v="883748"/>
    <n v="4"/>
    <x v="2"/>
    <n v="4418740"/>
    <n v="1292745.3690519216"/>
    <n v="238352.24079493282"/>
    <n v="132836"/>
    <n v="0"/>
    <n v="1325622"/>
    <n v="5982714.2407949325"/>
    <n v="1425581.3690519216"/>
    <n v="4557132.8717430104"/>
    <n v="0.29255972721905377"/>
  </r>
  <r>
    <x v="1"/>
    <n v="21"/>
    <n v="5"/>
    <x v="5"/>
    <n v="5"/>
    <s v="Doctorate"/>
    <n v="2"/>
    <n v="1"/>
    <n v="115721"/>
    <n v="5"/>
    <x v="0"/>
    <n v="694326"/>
    <n v="160180.58531176631"/>
    <n v="66277.823069852035"/>
    <n v="35258"/>
    <n v="0"/>
    <n v="0"/>
    <n v="760603.82306985208"/>
    <n v="195438.58531176631"/>
    <n v="565165.23775808583"/>
    <n v="0.23069939093706171"/>
  </r>
  <r>
    <x v="1"/>
    <n v="25"/>
    <n v="5"/>
    <x v="5"/>
    <n v="1"/>
    <s v="high school"/>
    <n v="2"/>
    <n v="0"/>
    <n v="846727"/>
    <n v="2"/>
    <x v="3"/>
    <n v="5080362"/>
    <n v="4247087.7841447433"/>
    <n v="0"/>
    <n v="0"/>
    <n v="0"/>
    <n v="0"/>
    <n v="5080362"/>
    <n v="4247087.7841447433"/>
    <n v="833274.21585525665"/>
    <n v="0.83598133049273715"/>
  </r>
  <r>
    <x v="0"/>
    <n v="24"/>
    <n v="5"/>
    <x v="5"/>
    <n v="1"/>
    <s v="high school"/>
    <n v="3"/>
    <n v="2"/>
    <n v="213736"/>
    <n v="5"/>
    <x v="0"/>
    <n v="854944"/>
    <n v="152792.05287931263"/>
    <n v="285377.30154688162"/>
    <n v="24771"/>
    <n v="213736"/>
    <n v="0"/>
    <n v="1140321.3015468817"/>
    <n v="391299.05287931266"/>
    <n v="749022.24866756902"/>
    <n v="0.17871586078072088"/>
  </r>
  <r>
    <x v="1"/>
    <n v="30"/>
    <n v="6"/>
    <x v="2"/>
    <n v="4"/>
    <s v="post graduate"/>
    <n v="2"/>
    <n v="1"/>
    <n v="443441"/>
    <n v="4"/>
    <x v="2"/>
    <n v="2660646"/>
    <n v="974835.28943379619"/>
    <n v="309606.33041559166"/>
    <n v="255637"/>
    <n v="443441"/>
    <n v="0"/>
    <n v="2970252.3304155916"/>
    <n v="1673913.2894337962"/>
    <n v="1296339.0409817954"/>
    <n v="0.36639045157972772"/>
  </r>
  <r>
    <x v="0"/>
    <n v="24"/>
    <n v="2"/>
    <x v="0"/>
    <n v="1"/>
    <s v="high school"/>
    <n v="2"/>
    <n v="1"/>
    <n v="166574"/>
    <n v="1"/>
    <x v="5"/>
    <n v="999444"/>
    <n v="903557.54749382101"/>
    <n v="23792.307241763221"/>
    <n v="10068"/>
    <n v="166574"/>
    <n v="249861"/>
    <n v="1273097.3072417632"/>
    <n v="1080199.547493821"/>
    <n v="192897.75974794221"/>
    <n v="0.90406020496778305"/>
  </r>
  <r>
    <x v="1"/>
    <n v="31"/>
    <n v="6"/>
    <x v="2"/>
    <n v="5"/>
    <s v="Doctorate"/>
    <n v="2"/>
    <n v="1"/>
    <n v="744089"/>
    <n v="6"/>
    <x v="1"/>
    <n v="2976356"/>
    <n v="1695628.866308382"/>
    <n v="690063.99780124635"/>
    <n v="83639"/>
    <n v="0"/>
    <n v="0"/>
    <n v="3666419.9978012461"/>
    <n v="1779267.866308382"/>
    <n v="1887152.1314928641"/>
    <n v="0.56969961466584706"/>
  </r>
  <r>
    <x v="0"/>
    <n v="30"/>
    <n v="6"/>
    <x v="2"/>
    <n v="4"/>
    <s v="post graduate"/>
    <n v="2"/>
    <n v="1"/>
    <n v="720812"/>
    <n v="5"/>
    <x v="0"/>
    <n v="4324872"/>
    <n v="1783285.6292016206"/>
    <n v="426804.92215934687"/>
    <n v="115135"/>
    <n v="720812"/>
    <n v="0"/>
    <n v="4751676.9221593468"/>
    <n v="2619232.6292016208"/>
    <n v="2132444.2929577259"/>
    <n v="0.41233257983163907"/>
  </r>
  <r>
    <x v="0"/>
    <n v="33"/>
    <n v="2"/>
    <x v="0"/>
    <n v="5"/>
    <s v="Doctorate"/>
    <n v="1"/>
    <n v="2"/>
    <n v="305269"/>
    <n v="1"/>
    <x v="5"/>
    <n v="1221076"/>
    <n v="961936.00384693267"/>
    <n v="543311.94991338975"/>
    <n v="428041"/>
    <n v="0"/>
    <n v="457903.5"/>
    <n v="2222291.44991339"/>
    <n v="1389977.0038469327"/>
    <n v="832314.44606645731"/>
    <n v="0.78777734051519532"/>
  </r>
  <r>
    <x v="0"/>
    <n v="32"/>
    <n v="1"/>
    <x v="4"/>
    <n v="4"/>
    <s v="post graduate"/>
    <n v="0"/>
    <n v="1"/>
    <n v="971785"/>
    <n v="2"/>
    <x v="3"/>
    <n v="5830710"/>
    <n v="4569400.0121165132"/>
    <n v="238769.50111802964"/>
    <n v="167386"/>
    <n v="0"/>
    <n v="0"/>
    <n v="6069479.5011180295"/>
    <n v="4736786.0121165132"/>
    <n v="1332693.4890015163"/>
    <n v="0.78367814762121824"/>
  </r>
  <r>
    <x v="1"/>
    <n v="25"/>
    <n v="2"/>
    <x v="0"/>
    <n v="1"/>
    <s v="high school"/>
    <n v="1"/>
    <n v="2"/>
    <n v="469238"/>
    <n v="4"/>
    <x v="2"/>
    <n v="1407714"/>
    <n v="1404534.1680098055"/>
    <n v="542796.5784562818"/>
    <n v="532999"/>
    <n v="0"/>
    <n v="703857"/>
    <n v="2654367.5784562817"/>
    <n v="1937533.1680098055"/>
    <n v="716834.41044647619"/>
    <n v="0.99774113776648199"/>
  </r>
  <r>
    <x v="1"/>
    <n v="30"/>
    <n v="3"/>
    <x v="3"/>
    <n v="2"/>
    <s v="college"/>
    <n v="0"/>
    <n v="0"/>
    <n v="699857"/>
    <n v="6"/>
    <x v="1"/>
    <n v="2799428"/>
    <n v="1040984.6280282725"/>
    <n v="0"/>
    <n v="0"/>
    <n v="0"/>
    <n v="1049785.5"/>
    <n v="3849213.5"/>
    <n v="1040984.6280282725"/>
    <n v="2808228.8719717273"/>
    <n v="0.37185618920303454"/>
  </r>
  <r>
    <x v="1"/>
    <n v="26"/>
    <n v="4"/>
    <x v="1"/>
    <n v="4"/>
    <s v="post graduate"/>
    <n v="2"/>
    <n v="2"/>
    <n v="490928"/>
    <n v="4"/>
    <x v="2"/>
    <n v="1472784"/>
    <n v="725500.93790101225"/>
    <n v="443549.70019237458"/>
    <n v="314150"/>
    <n v="0"/>
    <n v="736392"/>
    <n v="2652725.7001923746"/>
    <n v="1039650.9379010123"/>
    <n v="1613074.7622913625"/>
    <n v="0.49260511921708294"/>
  </r>
  <r>
    <x v="0"/>
    <n v="28"/>
    <n v="5"/>
    <x v="5"/>
    <n v="1"/>
    <s v="high school"/>
    <n v="2"/>
    <n v="2"/>
    <n v="700463"/>
    <n v="1"/>
    <x v="5"/>
    <n v="3502315"/>
    <n v="2352960.7198863961"/>
    <n v="459386.02935444668"/>
    <n v="417387"/>
    <n v="0"/>
    <n v="0"/>
    <n v="3961701.0293544466"/>
    <n v="2770347.7198863961"/>
    <n v="1191353.3094680505"/>
    <n v="0.67183012375711382"/>
  </r>
  <r>
    <x v="1"/>
    <n v="30"/>
    <n v="4"/>
    <x v="1"/>
    <n v="1"/>
    <s v="high school"/>
    <n v="2"/>
    <n v="0"/>
    <n v="862382"/>
    <n v="2"/>
    <x v="3"/>
    <n v="4311910"/>
    <n v="2302748.7525503021"/>
    <n v="0"/>
    <n v="0"/>
    <n v="0"/>
    <n v="1293573"/>
    <n v="5605483"/>
    <n v="2302748.7525503021"/>
    <n v="3302734.2474496979"/>
    <n v="0.53404378861114965"/>
  </r>
  <r>
    <x v="1"/>
    <n v="31"/>
    <n v="1"/>
    <x v="4"/>
    <n v="5"/>
    <s v="Doctorate"/>
    <n v="0"/>
    <n v="0"/>
    <n v="994589"/>
    <n v="5"/>
    <x v="0"/>
    <n v="4972945"/>
    <n v="1570715.5247502108"/>
    <n v="0"/>
    <n v="0"/>
    <n v="994589"/>
    <n v="0"/>
    <n v="4972945"/>
    <n v="2565304.5247502108"/>
    <n v="2407640.4752497892"/>
    <n v="0.31585218110198499"/>
  </r>
  <r>
    <x v="0"/>
    <n v="35"/>
    <n v="3"/>
    <x v="3"/>
    <n v="4"/>
    <s v="post graduate"/>
    <n v="1"/>
    <n v="0"/>
    <n v="130215"/>
    <n v="4"/>
    <x v="2"/>
    <n v="520860"/>
    <n v="154309.79625270906"/>
    <n v="0"/>
    <n v="0"/>
    <n v="130215"/>
    <n v="195322.5"/>
    <n v="716182.5"/>
    <n v="284524.79625270906"/>
    <n v="431657.70374729094"/>
    <n v="0.29625964031161744"/>
  </r>
  <r>
    <x v="1"/>
    <n v="33"/>
    <n v="5"/>
    <x v="5"/>
    <n v="2"/>
    <s v="college"/>
    <n v="3"/>
    <n v="1"/>
    <n v="105046"/>
    <n v="6"/>
    <x v="1"/>
    <n v="630276"/>
    <n v="189178.02837592101"/>
    <n v="30950.43969605504"/>
    <n v="5196"/>
    <n v="105046"/>
    <n v="0"/>
    <n v="661226.43969605502"/>
    <n v="299420.02837592101"/>
    <n v="361806.41132013401"/>
    <n v="0.30015108996046336"/>
  </r>
  <r>
    <x v="0"/>
    <n v="33"/>
    <n v="1"/>
    <x v="4"/>
    <n v="2"/>
    <s v="college"/>
    <n v="1"/>
    <n v="2"/>
    <n v="802198"/>
    <n v="4"/>
    <x v="2"/>
    <n v="3208792"/>
    <n v="2395277.7118041175"/>
    <n v="134301.13546955539"/>
    <n v="92141"/>
    <n v="802198"/>
    <n v="0"/>
    <n v="3343093.1354695554"/>
    <n v="3289616.7118041175"/>
    <n v="53476.423665437847"/>
    <n v="0.7464733494112793"/>
  </r>
  <r>
    <x v="1"/>
    <n v="24"/>
    <n v="5"/>
    <x v="5"/>
    <n v="2"/>
    <s v="college"/>
    <n v="2"/>
    <n v="2"/>
    <n v="699662"/>
    <n v="2"/>
    <x v="3"/>
    <n v="2798648"/>
    <n v="752267.67058409727"/>
    <n v="1060169.5159231999"/>
    <n v="551720"/>
    <n v="0"/>
    <n v="1049493"/>
    <n v="4908310.5159232002"/>
    <n v="1303987.6705840973"/>
    <n v="3604322.8453391027"/>
    <n v="0.2687968156710302"/>
  </r>
  <r>
    <x v="1"/>
    <n v="24"/>
    <n v="6"/>
    <x v="2"/>
    <n v="3"/>
    <s v="undergraduate"/>
    <n v="0"/>
    <n v="2"/>
    <n v="722644"/>
    <n v="2"/>
    <x v="3"/>
    <n v="4335864"/>
    <n v="2346889.886906615"/>
    <n v="199930.99305901726"/>
    <n v="175983"/>
    <n v="722644"/>
    <n v="1083966"/>
    <n v="5619760.9930590177"/>
    <n v="3245516.886906615"/>
    <n v="2374244.1061524027"/>
    <n v="0.54127386996146909"/>
  </r>
  <r>
    <x v="0"/>
    <n v="25"/>
    <n v="4"/>
    <x v="1"/>
    <n v="3"/>
    <s v="undergraduate"/>
    <n v="1"/>
    <n v="2"/>
    <n v="856498"/>
    <n v="3"/>
    <x v="4"/>
    <n v="5138988"/>
    <n v="543572.95759716735"/>
    <n v="297642.88553360698"/>
    <n v="59680"/>
    <n v="0"/>
    <n v="1284747"/>
    <n v="6721377.8855336066"/>
    <n v="603252.95759716735"/>
    <n v="6118124.9279364394"/>
    <n v="0.10577431930122572"/>
  </r>
  <r>
    <x v="0"/>
    <n v="27"/>
    <n v="1"/>
    <x v="4"/>
    <n v="4"/>
    <s v="post graduate"/>
    <n v="3"/>
    <n v="0"/>
    <n v="391506"/>
    <n v="1"/>
    <x v="5"/>
    <n v="1957530"/>
    <n v="776446.31611128955"/>
    <n v="0"/>
    <n v="0"/>
    <n v="391506"/>
    <n v="0"/>
    <n v="1957530"/>
    <n v="1167952.3161112894"/>
    <n v="789577.68388871057"/>
    <n v="0.39664593447420449"/>
  </r>
  <r>
    <x v="0"/>
    <n v="24"/>
    <n v="4"/>
    <x v="1"/>
    <n v="4"/>
    <s v="post graduate"/>
    <n v="3"/>
    <n v="0"/>
    <n v="303972"/>
    <n v="1"/>
    <x v="5"/>
    <n v="1823832"/>
    <n v="1440461.5316430139"/>
    <n v="0"/>
    <n v="0"/>
    <n v="0"/>
    <n v="455958"/>
    <n v="2279790"/>
    <n v="1440461.5316430139"/>
    <n v="839328.46835698606"/>
    <n v="0.78979946159679948"/>
  </r>
  <r>
    <x v="1"/>
    <n v="31"/>
    <n v="3"/>
    <x v="3"/>
    <n v="5"/>
    <s v="Doctorate"/>
    <n v="3"/>
    <n v="0"/>
    <n v="450754"/>
    <n v="2"/>
    <x v="3"/>
    <n v="2253770"/>
    <n v="1355947.0869229042"/>
    <n v="0"/>
    <n v="0"/>
    <n v="0"/>
    <n v="0"/>
    <n v="2253770"/>
    <n v="1355947.0869229042"/>
    <n v="897822.91307709576"/>
    <n v="0.60163507674825034"/>
  </r>
  <r>
    <x v="0"/>
    <n v="34"/>
    <n v="2"/>
    <x v="0"/>
    <n v="5"/>
    <s v="Doctorate"/>
    <n v="1"/>
    <n v="2"/>
    <n v="670451"/>
    <n v="2"/>
    <x v="3"/>
    <n v="2011353"/>
    <n v="1755152.824086783"/>
    <n v="103383.5629765656"/>
    <n v="58913"/>
    <n v="0"/>
    <n v="0"/>
    <n v="2114736.5629765657"/>
    <n v="1814065.824086783"/>
    <n v="300670.73888978269"/>
    <n v="0.87262296776686288"/>
  </r>
  <r>
    <x v="0"/>
    <n v="25"/>
    <n v="4"/>
    <x v="1"/>
    <n v="3"/>
    <s v="undergraduate"/>
    <n v="2"/>
    <n v="0"/>
    <n v="666963"/>
    <n v="5"/>
    <x v="0"/>
    <n v="3334815"/>
    <n v="3239178.467702297"/>
    <n v="0"/>
    <n v="0"/>
    <n v="666963"/>
    <n v="0"/>
    <n v="3334815"/>
    <n v="3906141.467702297"/>
    <n v="-571326.46770229703"/>
    <n v="0.97132178777602263"/>
  </r>
  <r>
    <x v="1"/>
    <n v="31"/>
    <n v="6"/>
    <x v="2"/>
    <n v="5"/>
    <s v="Doctorate"/>
    <n v="1"/>
    <n v="1"/>
    <n v="656452"/>
    <n v="3"/>
    <x v="4"/>
    <n v="3282260"/>
    <n v="1881648.0910175834"/>
    <n v="94268.444429021198"/>
    <n v="41024"/>
    <n v="656452"/>
    <n v="0"/>
    <n v="3376528.4444290213"/>
    <n v="2579124.0910175834"/>
    <n v="797404.35341143794"/>
    <n v="0.5732781958216544"/>
  </r>
  <r>
    <x v="0"/>
    <n v="21"/>
    <n v="3"/>
    <x v="3"/>
    <n v="3"/>
    <s v="undergraduate"/>
    <n v="1"/>
    <n v="2"/>
    <n v="325195"/>
    <n v="6"/>
    <x v="1"/>
    <n v="1625975"/>
    <n v="743388.23895750032"/>
    <n v="422263.6674693122"/>
    <n v="315911"/>
    <n v="325195"/>
    <n v="487792.5"/>
    <n v="2536031.1674693124"/>
    <n v="1384494.2389575003"/>
    <n v="1151536.9285118121"/>
    <n v="0.45719536829133312"/>
  </r>
  <r>
    <x v="1"/>
    <n v="27"/>
    <n v="5"/>
    <x v="5"/>
    <n v="1"/>
    <s v="high school"/>
    <n v="3"/>
    <n v="1"/>
    <n v="578461"/>
    <n v="1"/>
    <x v="5"/>
    <n v="2892305"/>
    <n v="2190584.7961351871"/>
    <n v="243213.00498217129"/>
    <n v="208953"/>
    <n v="0"/>
    <n v="0"/>
    <n v="3135518.0049821711"/>
    <n v="2399537.7961351871"/>
    <n v="735980.20884698397"/>
    <n v="0.75738374622841886"/>
  </r>
  <r>
    <x v="1"/>
    <n v="22"/>
    <n v="3"/>
    <x v="3"/>
    <n v="3"/>
    <s v="undergraduate"/>
    <n v="1"/>
    <n v="1"/>
    <n v="607849"/>
    <n v="2"/>
    <x v="3"/>
    <n v="3647094"/>
    <n v="351577.44331877877"/>
    <n v="114490.42344947174"/>
    <n v="50611"/>
    <n v="607849"/>
    <n v="911773.5"/>
    <n v="4673357.9234494716"/>
    <n v="1010037.4433187788"/>
    <n v="3663320.4801306929"/>
    <n v="9.6399336929286372E-2"/>
  </r>
  <r>
    <x v="0"/>
    <n v="24"/>
    <n v="2"/>
    <x v="0"/>
    <n v="3"/>
    <s v="undergraduate"/>
    <n v="3"/>
    <n v="2"/>
    <n v="167398"/>
    <n v="5"/>
    <x v="0"/>
    <n v="836990"/>
    <n v="495457.41736210586"/>
    <n v="79995.281243683276"/>
    <n v="52000"/>
    <n v="0"/>
    <n v="251097"/>
    <n v="1168082.2812436833"/>
    <n v="547457.4173621058"/>
    <n v="620624.8638815775"/>
    <n v="0.59195141801228912"/>
  </r>
  <r>
    <x v="0"/>
    <n v="33"/>
    <n v="3"/>
    <x v="3"/>
    <n v="5"/>
    <s v="Doctorate"/>
    <n v="2"/>
    <n v="2"/>
    <n v="591206"/>
    <n v="2"/>
    <x v="3"/>
    <n v="3547236"/>
    <n v="2772328.4849753501"/>
    <n v="40805.214994157293"/>
    <n v="17973"/>
    <n v="0"/>
    <n v="886809"/>
    <n v="4474850.2149941567"/>
    <n v="2790301.4849753501"/>
    <n v="1684548.7300188066"/>
    <n v="0.78154610659548729"/>
  </r>
  <r>
    <x v="1"/>
    <n v="27"/>
    <n v="5"/>
    <x v="5"/>
    <n v="5"/>
    <s v="Doctorate"/>
    <n v="1"/>
    <n v="2"/>
    <n v="761327"/>
    <n v="4"/>
    <x v="2"/>
    <n v="3806635"/>
    <n v="1465470.279211096"/>
    <n v="650076.13522997894"/>
    <n v="160496"/>
    <n v="0"/>
    <n v="1141990.5"/>
    <n v="5598701.6352299787"/>
    <n v="1625966.279211096"/>
    <n v="3972735.3560188827"/>
    <n v="0.38497788183293014"/>
  </r>
  <r>
    <x v="1"/>
    <n v="31"/>
    <n v="3"/>
    <x v="3"/>
    <n v="1"/>
    <s v="high school"/>
    <n v="3"/>
    <n v="0"/>
    <n v="104629"/>
    <n v="6"/>
    <x v="1"/>
    <n v="313887"/>
    <n v="56624.539876956245"/>
    <n v="0"/>
    <n v="0"/>
    <n v="104629"/>
    <n v="0"/>
    <n v="313887"/>
    <n v="161253.53987695626"/>
    <n v="152633.46012304374"/>
    <n v="0.18039784978975315"/>
  </r>
  <r>
    <x v="0"/>
    <n v="28"/>
    <n v="1"/>
    <x v="4"/>
    <n v="2"/>
    <s v="college"/>
    <n v="1"/>
    <n v="2"/>
    <n v="126788"/>
    <n v="5"/>
    <x v="0"/>
    <n v="760728"/>
    <n v="374077.52169909608"/>
    <n v="9458.6902159706387"/>
    <n v="2083"/>
    <n v="126788"/>
    <n v="190182"/>
    <n v="960368.69021597062"/>
    <n v="502948.52169909608"/>
    <n v="457420.16851687455"/>
    <n v="0.49173623384323445"/>
  </r>
  <r>
    <x v="0"/>
    <n v="31"/>
    <n v="4"/>
    <x v="1"/>
    <n v="2"/>
    <s v="college"/>
    <n v="0"/>
    <n v="0"/>
    <n v="628078"/>
    <n v="6"/>
    <x v="1"/>
    <n v="1884234"/>
    <n v="1635808.3058586495"/>
    <n v="0"/>
    <n v="0"/>
    <n v="0"/>
    <n v="942117"/>
    <n v="2826351"/>
    <n v="1635808.3058586495"/>
    <n v="1190542.6941413505"/>
    <n v="0.86815560374064449"/>
  </r>
  <r>
    <x v="1"/>
    <n v="35"/>
    <n v="2"/>
    <x v="0"/>
    <n v="3"/>
    <s v="undergraduate"/>
    <n v="1"/>
    <n v="2"/>
    <n v="504949"/>
    <n v="6"/>
    <x v="1"/>
    <n v="2019796"/>
    <n v="1416659.1222206142"/>
    <n v="601007.90013886325"/>
    <n v="448881"/>
    <n v="504949"/>
    <n v="757423.5"/>
    <n v="3378227.4001388634"/>
    <n v="2370489.122220614"/>
    <n v="1007738.2779182494"/>
    <n v="0.7013872303047507"/>
  </r>
  <r>
    <x v="1"/>
    <n v="26"/>
    <n v="5"/>
    <x v="5"/>
    <n v="2"/>
    <s v="college"/>
    <n v="1"/>
    <n v="0"/>
    <n v="294779"/>
    <n v="1"/>
    <x v="5"/>
    <n v="1473895"/>
    <n v="485472.8291928253"/>
    <n v="0"/>
    <n v="0"/>
    <n v="294779"/>
    <n v="0"/>
    <n v="1473895"/>
    <n v="780251.82919282536"/>
    <n v="693643.17080717464"/>
    <n v="0.32938087800883054"/>
  </r>
  <r>
    <x v="0"/>
    <n v="26"/>
    <n v="2"/>
    <x v="0"/>
    <n v="3"/>
    <s v="undergraduate"/>
    <n v="0"/>
    <n v="1"/>
    <n v="775402"/>
    <n v="6"/>
    <x v="1"/>
    <n v="3101608"/>
    <n v="1584506.8180544556"/>
    <n v="430126.55823471461"/>
    <n v="317378"/>
    <n v="0"/>
    <n v="0"/>
    <n v="3531734.5582347144"/>
    <n v="1901884.8180544556"/>
    <n v="1629849.7401802589"/>
    <n v="0.51086624036772399"/>
  </r>
  <r>
    <x v="0"/>
    <n v="32"/>
    <n v="1"/>
    <x v="4"/>
    <n v="5"/>
    <s v="Doctorate"/>
    <n v="0"/>
    <n v="0"/>
    <n v="251275"/>
    <n v="5"/>
    <x v="0"/>
    <n v="1507650"/>
    <n v="773811.49669247435"/>
    <n v="0"/>
    <n v="0"/>
    <n v="0"/>
    <n v="0"/>
    <n v="1507650"/>
    <n v="773811.49669247435"/>
    <n v="733838.50330752565"/>
    <n v="0.51325672184689708"/>
  </r>
  <r>
    <x v="0"/>
    <n v="28"/>
    <n v="5"/>
    <x v="5"/>
    <n v="1"/>
    <s v="high school"/>
    <n v="3"/>
    <n v="0"/>
    <n v="394898"/>
    <n v="4"/>
    <x v="2"/>
    <n v="1974490"/>
    <n v="1611314.6405339111"/>
    <n v="0"/>
    <n v="0"/>
    <n v="0"/>
    <n v="0"/>
    <n v="1974490"/>
    <n v="1611314.6405339111"/>
    <n v="363175.35946608894"/>
    <n v="0.81606624522479787"/>
  </r>
  <r>
    <x v="0"/>
    <n v="27"/>
    <n v="5"/>
    <x v="5"/>
    <n v="4"/>
    <s v="post graduate"/>
    <n v="3"/>
    <n v="0"/>
    <n v="619062"/>
    <n v="4"/>
    <x v="2"/>
    <n v="3095310"/>
    <n v="666803.50492137251"/>
    <n v="0"/>
    <n v="0"/>
    <n v="619062"/>
    <n v="928593"/>
    <n v="4023903"/>
    <n v="1285865.5049213725"/>
    <n v="2738037.4950786275"/>
    <n v="0.21542382020585096"/>
  </r>
  <r>
    <x v="1"/>
    <n v="34"/>
    <n v="5"/>
    <x v="5"/>
    <n v="1"/>
    <s v="high school"/>
    <n v="0"/>
    <n v="1"/>
    <n v="324072"/>
    <n v="5"/>
    <x v="0"/>
    <n v="1620360"/>
    <n v="708887.30891755631"/>
    <n v="57858.928497291658"/>
    <n v="12870"/>
    <n v="324072"/>
    <n v="0"/>
    <n v="1678218.9284972916"/>
    <n v="1045829.3089175563"/>
    <n v="632389.61957973533"/>
    <n v="0.43748753913794236"/>
  </r>
  <r>
    <x v="1"/>
    <n v="30"/>
    <n v="4"/>
    <x v="1"/>
    <n v="5"/>
    <s v="Doctorate"/>
    <n v="2"/>
    <n v="1"/>
    <n v="426545"/>
    <n v="5"/>
    <x v="0"/>
    <n v="2132725"/>
    <n v="835572.02781904105"/>
    <n v="32152.553872741737"/>
    <n v="9829"/>
    <n v="426545"/>
    <n v="639817.5"/>
    <n v="2804695.0538727418"/>
    <n v="1271946.0278190412"/>
    <n v="1532749.0260537006"/>
    <n v="0.39178610829761973"/>
  </r>
  <r>
    <x v="1"/>
    <n v="32"/>
    <n v="4"/>
    <x v="1"/>
    <n v="2"/>
    <s v="college"/>
    <n v="3"/>
    <n v="2"/>
    <n v="855790"/>
    <n v="5"/>
    <x v="0"/>
    <n v="5134740"/>
    <n v="1577914.1922422685"/>
    <n v="284191.86145547777"/>
    <n v="276057"/>
    <n v="0"/>
    <n v="0"/>
    <n v="5418931.8614554778"/>
    <n v="1853971.1922422685"/>
    <n v="3564960.6692132093"/>
    <n v="0.30730167296538258"/>
  </r>
  <r>
    <x v="0"/>
    <n v="30"/>
    <n v="5"/>
    <x v="5"/>
    <n v="4"/>
    <s v="post graduate"/>
    <n v="3"/>
    <n v="0"/>
    <n v="220969"/>
    <n v="2"/>
    <x v="3"/>
    <n v="883876"/>
    <n v="562042.18067651102"/>
    <n v="0"/>
    <n v="0"/>
    <n v="0"/>
    <n v="331453.5"/>
    <n v="1215329.5"/>
    <n v="562042.18067651102"/>
    <n v="653287.31932348898"/>
    <n v="0.63588351836288237"/>
  </r>
  <r>
    <x v="0"/>
    <n v="23"/>
    <n v="3"/>
    <x v="3"/>
    <n v="1"/>
    <s v="high school"/>
    <n v="3"/>
    <n v="2"/>
    <n v="786855"/>
    <n v="4"/>
    <x v="2"/>
    <n v="3934275"/>
    <n v="3478507.2768194326"/>
    <n v="110779.87869457756"/>
    <n v="103197"/>
    <n v="786855"/>
    <n v="1180282.5"/>
    <n v="5225337.3786945771"/>
    <n v="4368559.2768194322"/>
    <n v="856778.10187514499"/>
    <n v="0.88415458421676996"/>
  </r>
  <r>
    <x v="0"/>
    <n v="30"/>
    <n v="1"/>
    <x v="4"/>
    <n v="4"/>
    <s v="post graduate"/>
    <n v="2"/>
    <n v="1"/>
    <n v="715902"/>
    <n v="4"/>
    <x v="2"/>
    <n v="2147706"/>
    <n v="815111.71697672782"/>
    <n v="342129.85570633184"/>
    <n v="85183"/>
    <n v="0"/>
    <n v="1073853"/>
    <n v="3563688.8557063318"/>
    <n v="900294.71697672782"/>
    <n v="2663394.138729604"/>
    <n v="0.37952667496236814"/>
  </r>
  <r>
    <x v="0"/>
    <n v="22"/>
    <n v="4"/>
    <x v="1"/>
    <n v="2"/>
    <s v="college"/>
    <n v="3"/>
    <n v="0"/>
    <n v="426354"/>
    <n v="4"/>
    <x v="2"/>
    <n v="2558124"/>
    <n v="2069782.8094741034"/>
    <n v="0"/>
    <n v="0"/>
    <n v="0"/>
    <n v="0"/>
    <n v="2558124"/>
    <n v="2069782.8094741034"/>
    <n v="488341.19052589661"/>
    <n v="0.80910182988553458"/>
  </r>
  <r>
    <x v="1"/>
    <n v="32"/>
    <n v="4"/>
    <x v="1"/>
    <n v="1"/>
    <s v="high school"/>
    <n v="2"/>
    <n v="1"/>
    <n v="436005"/>
    <n v="5"/>
    <x v="0"/>
    <n v="1744020"/>
    <n v="390526.46879070782"/>
    <n v="275072.65440603351"/>
    <n v="105804"/>
    <n v="436005"/>
    <n v="654007.5"/>
    <n v="2673100.1544060335"/>
    <n v="932335.46879070788"/>
    <n v="1740764.6856153256"/>
    <n v="0.22392315959146558"/>
  </r>
  <r>
    <x v="1"/>
    <n v="23"/>
    <n v="3"/>
    <x v="3"/>
    <n v="4"/>
    <s v="post graduate"/>
    <n v="2"/>
    <n v="0"/>
    <n v="204572"/>
    <n v="1"/>
    <x v="5"/>
    <n v="613716"/>
    <n v="391395.46222502331"/>
    <n v="0"/>
    <n v="0"/>
    <n v="0"/>
    <n v="0"/>
    <n v="613716"/>
    <n v="391395.46222502331"/>
    <n v="222320.53777497669"/>
    <n v="0.63774687677203024"/>
  </r>
  <r>
    <x v="1"/>
    <n v="24"/>
    <n v="6"/>
    <x v="2"/>
    <n v="3"/>
    <s v="undergraduate"/>
    <n v="0"/>
    <n v="2"/>
    <n v="121730"/>
    <n v="3"/>
    <x v="4"/>
    <n v="608650"/>
    <n v="46759.164601323566"/>
    <n v="120892.28556308277"/>
    <n v="62298"/>
    <n v="121730"/>
    <n v="0"/>
    <n v="729542.28556308278"/>
    <n v="230787.16460132357"/>
    <n v="498755.12096175924"/>
    <n v="7.682438938852143E-2"/>
  </r>
  <r>
    <x v="0"/>
    <n v="35"/>
    <n v="4"/>
    <x v="1"/>
    <n v="1"/>
    <s v="high school"/>
    <n v="2"/>
    <n v="0"/>
    <n v="752864"/>
    <n v="4"/>
    <x v="2"/>
    <n v="3011456"/>
    <n v="577832.70784645609"/>
    <n v="0"/>
    <n v="0"/>
    <n v="0"/>
    <n v="1129296"/>
    <n v="4140752"/>
    <n v="577832.70784645609"/>
    <n v="3562919.2921535438"/>
    <n v="0.1918781837909822"/>
  </r>
  <r>
    <x v="0"/>
    <n v="33"/>
    <n v="6"/>
    <x v="2"/>
    <n v="4"/>
    <s v="post graduate"/>
    <n v="3"/>
    <n v="2"/>
    <n v="267056"/>
    <n v="4"/>
    <x v="2"/>
    <n v="1335280"/>
    <n v="968200.1123694519"/>
    <n v="281859.95095235965"/>
    <n v="102320"/>
    <n v="0"/>
    <n v="0"/>
    <n v="1617139.9509523597"/>
    <n v="1070520.1123694519"/>
    <n v="546619.8385829078"/>
    <n v="0.72509145075898085"/>
  </r>
  <r>
    <x v="0"/>
    <n v="22"/>
    <n v="4"/>
    <x v="1"/>
    <n v="4"/>
    <s v="post graduate"/>
    <n v="1"/>
    <n v="0"/>
    <n v="438000"/>
    <n v="6"/>
    <x v="1"/>
    <n v="1314000"/>
    <n v="908229.04120260093"/>
    <n v="0"/>
    <n v="0"/>
    <n v="0"/>
    <n v="0"/>
    <n v="1314000"/>
    <n v="908229.04120260093"/>
    <n v="405770.95879739907"/>
    <n v="0.69119409528356235"/>
  </r>
  <r>
    <x v="0"/>
    <n v="33"/>
    <n v="2"/>
    <x v="0"/>
    <n v="1"/>
    <s v="high school"/>
    <n v="1"/>
    <n v="1"/>
    <n v="377826"/>
    <n v="5"/>
    <x v="0"/>
    <n v="2266956"/>
    <n v="702924.65324435616"/>
    <n v="22079.132793028304"/>
    <n v="17584"/>
    <n v="377826"/>
    <n v="0"/>
    <n v="2289035.1327930284"/>
    <n v="1098334.6532443562"/>
    <n v="1190700.4795486722"/>
    <n v="0.31007423754336483"/>
  </r>
  <r>
    <x v="1"/>
    <n v="24"/>
    <n v="1"/>
    <x v="4"/>
    <n v="3"/>
    <s v="undergraduate"/>
    <n v="0"/>
    <n v="1"/>
    <n v="832449"/>
    <n v="3"/>
    <x v="4"/>
    <n v="4162245"/>
    <n v="65432.563448724388"/>
    <n v="168253.14450977405"/>
    <n v="86189"/>
    <n v="0"/>
    <n v="1248673.5"/>
    <n v="5579171.6445097737"/>
    <n v="151621.5634487244"/>
    <n v="5427550.0810610494"/>
    <n v="1.5720497819980417E-2"/>
  </r>
  <r>
    <x v="0"/>
    <n v="27"/>
    <n v="1"/>
    <x v="4"/>
    <n v="5"/>
    <s v="Doctorate"/>
    <n v="2"/>
    <n v="2"/>
    <n v="309369"/>
    <n v="3"/>
    <x v="4"/>
    <n v="928107"/>
    <n v="670940.31147037842"/>
    <n v="380226.11806656834"/>
    <n v="243095"/>
    <n v="0"/>
    <n v="464053.5"/>
    <n v="1772386.6180665684"/>
    <n v="914035.31147037842"/>
    <n v="858351.30659618997"/>
    <n v="0.72291267221384869"/>
  </r>
  <r>
    <x v="0"/>
    <n v="29"/>
    <n v="1"/>
    <x v="4"/>
    <n v="4"/>
    <s v="post graduate"/>
    <n v="2"/>
    <n v="0"/>
    <n v="775091"/>
    <n v="1"/>
    <x v="5"/>
    <n v="3100364"/>
    <n v="3000540.021851196"/>
    <n v="0"/>
    <n v="0"/>
    <n v="0"/>
    <n v="0"/>
    <n v="3100364"/>
    <n v="3000540.021851196"/>
    <n v="99823.978148804046"/>
    <n v="0.9678024973361824"/>
  </r>
  <r>
    <x v="0"/>
    <n v="24"/>
    <n v="1"/>
    <x v="4"/>
    <n v="1"/>
    <s v="high school"/>
    <n v="2"/>
    <n v="2"/>
    <n v="823549"/>
    <n v="6"/>
    <x v="1"/>
    <n v="2470647"/>
    <n v="1150432.6972105221"/>
    <n v="1363332.5453804533"/>
    <n v="802612"/>
    <n v="823549"/>
    <n v="1235323.5"/>
    <n v="5069303.0453804536"/>
    <n v="2776593.6972105224"/>
    <n v="2292709.3481699312"/>
    <n v="0.46564025423725935"/>
  </r>
  <r>
    <x v="1"/>
    <n v="32"/>
    <n v="1"/>
    <x v="4"/>
    <n v="4"/>
    <s v="post graduate"/>
    <n v="0"/>
    <n v="1"/>
    <n v="961882"/>
    <n v="6"/>
    <x v="1"/>
    <n v="5771292"/>
    <n v="4604580.4597537164"/>
    <n v="942462.12183526554"/>
    <n v="769387"/>
    <n v="0"/>
    <n v="1442823"/>
    <n v="8156577.1218352653"/>
    <n v="5373967.4597537164"/>
    <n v="2782609.6620815489"/>
    <n v="0.79784222661991744"/>
  </r>
  <r>
    <x v="0"/>
    <n v="21"/>
    <n v="5"/>
    <x v="5"/>
    <n v="4"/>
    <s v="post graduate"/>
    <n v="3"/>
    <n v="0"/>
    <n v="996773"/>
    <n v="5"/>
    <x v="0"/>
    <n v="3987092"/>
    <n v="712642.60512330779"/>
    <n v="0"/>
    <n v="0"/>
    <n v="0"/>
    <n v="1495159.5"/>
    <n v="5482251.5"/>
    <n v="712642.60512330779"/>
    <n v="4769608.8948766924"/>
    <n v="0.17873743698999367"/>
  </r>
  <r>
    <x v="0"/>
    <n v="26"/>
    <n v="6"/>
    <x v="2"/>
    <n v="3"/>
    <s v="undergraduate"/>
    <n v="1"/>
    <n v="2"/>
    <n v="501930"/>
    <n v="2"/>
    <x v="3"/>
    <n v="2007720"/>
    <n v="1963121.7162703101"/>
    <n v="18990.564200052773"/>
    <n v="9519"/>
    <n v="0"/>
    <n v="0"/>
    <n v="2026710.5642000528"/>
    <n v="1972640.7162703101"/>
    <n v="54069.847929742653"/>
    <n v="0.97778660185200628"/>
  </r>
  <r>
    <x v="0"/>
    <n v="32"/>
    <n v="4"/>
    <x v="1"/>
    <n v="3"/>
    <s v="undergraduate"/>
    <n v="0"/>
    <n v="0"/>
    <n v="641393"/>
    <n v="2"/>
    <x v="3"/>
    <n v="3206965"/>
    <n v="740519.38410258468"/>
    <n v="0"/>
    <n v="0"/>
    <n v="0"/>
    <n v="0"/>
    <n v="3206965"/>
    <n v="740519.38410258468"/>
    <n v="2466445.6158974152"/>
    <n v="0.23090971809875838"/>
  </r>
  <r>
    <x v="1"/>
    <n v="24"/>
    <n v="1"/>
    <x v="4"/>
    <n v="5"/>
    <s v="Doctorate"/>
    <n v="1"/>
    <n v="1"/>
    <n v="701611"/>
    <n v="1"/>
    <x v="5"/>
    <n v="3508055"/>
    <n v="1408312.2750425546"/>
    <n v="425142.6702079915"/>
    <n v="117007"/>
    <n v="701611"/>
    <n v="1052416.5"/>
    <n v="4985614.1702079913"/>
    <n v="2226930.2750425544"/>
    <n v="2758683.8951654369"/>
    <n v="0.40145102486778417"/>
  </r>
  <r>
    <x v="1"/>
    <n v="21"/>
    <n v="1"/>
    <x v="4"/>
    <n v="1"/>
    <s v="high school"/>
    <n v="2"/>
    <n v="2"/>
    <n v="106928"/>
    <n v="4"/>
    <x v="2"/>
    <n v="320784"/>
    <n v="261583.84878504492"/>
    <n v="24931.841663070685"/>
    <n v="21682"/>
    <n v="106928"/>
    <n v="160392"/>
    <n v="506107.84166307066"/>
    <n v="390193.84878504492"/>
    <n v="115913.99287802575"/>
    <n v="0.81545167085965919"/>
  </r>
  <r>
    <x v="0"/>
    <n v="26"/>
    <n v="4"/>
    <x v="1"/>
    <n v="5"/>
    <s v="Doctorate"/>
    <n v="0"/>
    <n v="2"/>
    <n v="129736"/>
    <n v="4"/>
    <x v="2"/>
    <n v="648680"/>
    <n v="224252.27441897249"/>
    <n v="83211.109859612086"/>
    <n v="10980"/>
    <n v="129736"/>
    <n v="194604"/>
    <n v="926495.10985961207"/>
    <n v="364968.27441897249"/>
    <n v="561526.83544063964"/>
    <n v="0.34570554729446334"/>
  </r>
  <r>
    <x v="1"/>
    <n v="30"/>
    <n v="2"/>
    <x v="0"/>
    <n v="4"/>
    <s v="post graduate"/>
    <n v="1"/>
    <n v="2"/>
    <n v="537016"/>
    <n v="1"/>
    <x v="5"/>
    <n v="2148064"/>
    <n v="154562.30741014858"/>
    <n v="1073797.3054939671"/>
    <n v="412987"/>
    <n v="537016"/>
    <n v="0"/>
    <n v="3221861.3054939671"/>
    <n v="1104565.3074101484"/>
    <n v="2117295.9980838187"/>
    <n v="7.1954237587962266E-2"/>
  </r>
  <r>
    <x v="1"/>
    <n v="25"/>
    <n v="3"/>
    <x v="3"/>
    <n v="4"/>
    <s v="post graduate"/>
    <n v="0"/>
    <n v="2"/>
    <n v="935440"/>
    <n v="1"/>
    <x v="5"/>
    <n v="4677200"/>
    <n v="3375393.670997838"/>
    <n v="1044189.6623084693"/>
    <n v="368704"/>
    <n v="935440"/>
    <n v="1403160"/>
    <n v="7124549.6623084694"/>
    <n v="4679537.6709978376"/>
    <n v="2445011.9913106319"/>
    <n v="0.72166973210421581"/>
  </r>
  <r>
    <x v="1"/>
    <n v="25"/>
    <n v="1"/>
    <x v="4"/>
    <n v="4"/>
    <s v="post graduate"/>
    <n v="0"/>
    <n v="2"/>
    <n v="273221"/>
    <n v="2"/>
    <x v="3"/>
    <n v="1366105"/>
    <n v="613960.86469456973"/>
    <n v="345026.56818618008"/>
    <n v="29368"/>
    <n v="0"/>
    <n v="0"/>
    <n v="1711131.5681861802"/>
    <n v="643328.86469456973"/>
    <n v="1067802.7034916105"/>
    <n v="0.44942435954379034"/>
  </r>
  <r>
    <x v="0"/>
    <n v="31"/>
    <n v="5"/>
    <x v="5"/>
    <n v="5"/>
    <s v="Doctorate"/>
    <n v="3"/>
    <n v="1"/>
    <n v="941384"/>
    <n v="5"/>
    <x v="0"/>
    <n v="3765536"/>
    <n v="3366148.9324181802"/>
    <n v="854695.07654546562"/>
    <n v="134222"/>
    <n v="0"/>
    <n v="0"/>
    <n v="4620231.0765454657"/>
    <n v="3500370.9324181802"/>
    <n v="1119860.1441272856"/>
    <n v="0.89393619724208717"/>
  </r>
  <r>
    <x v="1"/>
    <n v="26"/>
    <n v="4"/>
    <x v="1"/>
    <n v="2"/>
    <s v="college"/>
    <n v="2"/>
    <n v="2"/>
    <n v="648915"/>
    <n v="4"/>
    <x v="2"/>
    <n v="2595660"/>
    <n v="2282467.0244788695"/>
    <n v="959671.048052461"/>
    <n v="857291"/>
    <n v="648915"/>
    <n v="0"/>
    <n v="3555331.0480524609"/>
    <n v="3788673.0244788695"/>
    <n v="-233341.97642640863"/>
    <n v="0.8793397534649644"/>
  </r>
  <r>
    <x v="1"/>
    <n v="33"/>
    <n v="6"/>
    <x v="2"/>
    <n v="3"/>
    <s v="undergraduate"/>
    <n v="1"/>
    <n v="1"/>
    <n v="598556"/>
    <n v="3"/>
    <x v="4"/>
    <n v="2394224"/>
    <n v="688207.38772429735"/>
    <n v="42525.740580797676"/>
    <n v="9387"/>
    <n v="598556"/>
    <n v="0"/>
    <n v="2436749.7405807977"/>
    <n v="1296150.3877242974"/>
    <n v="1140599.3528565003"/>
    <n v="0.28744486218678678"/>
  </r>
  <r>
    <x v="0"/>
    <n v="29"/>
    <n v="2"/>
    <x v="0"/>
    <n v="5"/>
    <s v="Doctorate"/>
    <n v="1"/>
    <n v="0"/>
    <n v="530838"/>
    <n v="4"/>
    <x v="2"/>
    <n v="2654190"/>
    <n v="1942313.8189399852"/>
    <n v="0"/>
    <n v="0"/>
    <n v="0"/>
    <n v="0"/>
    <n v="2654190"/>
    <n v="1942313.8189399852"/>
    <n v="711876.18106001476"/>
    <n v="0.73179155182559852"/>
  </r>
  <r>
    <x v="1"/>
    <n v="35"/>
    <n v="5"/>
    <x v="5"/>
    <n v="1"/>
    <s v="high school"/>
    <n v="0"/>
    <n v="1"/>
    <n v="764362"/>
    <n v="6"/>
    <x v="1"/>
    <n v="4586172"/>
    <n v="2680209.0733785145"/>
    <n v="335295.98842883372"/>
    <n v="216127"/>
    <n v="764362"/>
    <n v="0"/>
    <n v="4921467.9884288339"/>
    <n v="3660698.0733785145"/>
    <n v="1260769.9150503194"/>
    <n v="0.58441093648003484"/>
  </r>
  <r>
    <x v="0"/>
    <n v="24"/>
    <n v="1"/>
    <x v="4"/>
    <n v="3"/>
    <s v="undergraduate"/>
    <n v="0"/>
    <n v="1"/>
    <n v="202253"/>
    <n v="1"/>
    <x v="5"/>
    <n v="1213518"/>
    <n v="71530.913816541768"/>
    <n v="162165.00186539086"/>
    <n v="19545"/>
    <n v="202253"/>
    <n v="303379.5"/>
    <n v="1679062.5018653909"/>
    <n v="293328.91381654178"/>
    <n v="1385733.5880488493"/>
    <n v="5.8945078537394391E-2"/>
  </r>
  <r>
    <x v="0"/>
    <n v="34"/>
    <n v="5"/>
    <x v="5"/>
    <n v="2"/>
    <s v="college"/>
    <n v="0"/>
    <n v="2"/>
    <n v="854354"/>
    <n v="4"/>
    <x v="2"/>
    <n v="2563062"/>
    <n v="2445807.9569123448"/>
    <n v="1060428.1912452604"/>
    <n v="524670"/>
    <n v="0"/>
    <n v="1281531"/>
    <n v="4905021.1912452606"/>
    <n v="2970477.9569123448"/>
    <n v="1934543.2343329159"/>
    <n v="0.95425235788769247"/>
  </r>
  <r>
    <x v="1"/>
    <n v="25"/>
    <n v="3"/>
    <x v="3"/>
    <n v="5"/>
    <s v="Doctorate"/>
    <n v="2"/>
    <n v="1"/>
    <n v="222765"/>
    <n v="6"/>
    <x v="1"/>
    <n v="668295"/>
    <n v="451335.05344110512"/>
    <n v="178147.57514111296"/>
    <n v="27790"/>
    <n v="222765"/>
    <n v="0"/>
    <n v="846442.57514111302"/>
    <n v="701890.05344110518"/>
    <n v="144552.52170000784"/>
    <n v="0.67535303038494243"/>
  </r>
  <r>
    <x v="1"/>
    <n v="23"/>
    <n v="4"/>
    <x v="1"/>
    <n v="3"/>
    <s v="undergraduate"/>
    <n v="1"/>
    <n v="2"/>
    <n v="463314"/>
    <n v="2"/>
    <x v="3"/>
    <n v="2316570"/>
    <n v="1070444.8264980665"/>
    <n v="910201.84815063141"/>
    <n v="752873"/>
    <n v="463314"/>
    <n v="694971"/>
    <n v="3921742.8481506314"/>
    <n v="2286631.8264980665"/>
    <n v="1635111.0216525649"/>
    <n v="0.46208179614605494"/>
  </r>
  <r>
    <x v="0"/>
    <n v="26"/>
    <n v="4"/>
    <x v="1"/>
    <n v="1"/>
    <s v="high school"/>
    <n v="1"/>
    <n v="0"/>
    <n v="737570"/>
    <n v="6"/>
    <x v="1"/>
    <n v="2950280"/>
    <n v="304522.97352243576"/>
    <n v="0"/>
    <n v="0"/>
    <n v="0"/>
    <n v="1106355"/>
    <n v="4056635"/>
    <n v="304522.97352243576"/>
    <n v="3752112.0264775641"/>
    <n v="0.10321832962377664"/>
  </r>
  <r>
    <x v="1"/>
    <n v="34"/>
    <n v="1"/>
    <x v="4"/>
    <n v="5"/>
    <s v="Doctorate"/>
    <n v="2"/>
    <n v="0"/>
    <n v="181941"/>
    <n v="4"/>
    <x v="2"/>
    <n v="545823"/>
    <n v="198969.05871935689"/>
    <n v="0"/>
    <n v="0"/>
    <n v="0"/>
    <n v="272911.5"/>
    <n v="818734.5"/>
    <n v="198969.05871935689"/>
    <n v="619765.44128064311"/>
    <n v="0.36453036738898303"/>
  </r>
  <r>
    <x v="0"/>
    <n v="31"/>
    <n v="5"/>
    <x v="5"/>
    <n v="4"/>
    <s v="post graduate"/>
    <n v="0"/>
    <n v="0"/>
    <n v="621536"/>
    <n v="4"/>
    <x v="2"/>
    <n v="1864608"/>
    <n v="62258.630227448128"/>
    <n v="0"/>
    <n v="0"/>
    <n v="621536"/>
    <n v="932304"/>
    <n v="2796912"/>
    <n v="683794.63022744819"/>
    <n v="2113117.3697725516"/>
    <n v="3.3389661648694058E-2"/>
  </r>
  <r>
    <x v="0"/>
    <n v="32"/>
    <n v="2"/>
    <x v="0"/>
    <n v="2"/>
    <s v="college"/>
    <n v="0"/>
    <n v="1"/>
    <n v="965160"/>
    <n v="6"/>
    <x v="1"/>
    <n v="5790960"/>
    <n v="97983.144263772861"/>
    <n v="331521.97911820578"/>
    <n v="90616"/>
    <n v="965160"/>
    <n v="0"/>
    <n v="6122481.9791182056"/>
    <n v="1153759.1442637728"/>
    <n v="4968722.8348544333"/>
    <n v="1.6920017451989455E-2"/>
  </r>
  <r>
    <x v="1"/>
    <n v="23"/>
    <n v="1"/>
    <x v="4"/>
    <n v="4"/>
    <s v="post graduate"/>
    <n v="3"/>
    <n v="2"/>
    <n v="969899"/>
    <n v="1"/>
    <x v="5"/>
    <n v="3879596"/>
    <n v="63765.54360840653"/>
    <n v="1287262.4295940069"/>
    <n v="1188317"/>
    <n v="969899"/>
    <n v="0"/>
    <n v="5166858.4295940064"/>
    <n v="2221981.5436084066"/>
    <n v="2944876.8859855998"/>
    <n v="1.6436129846614578E-2"/>
  </r>
  <r>
    <x v="0"/>
    <n v="30"/>
    <n v="1"/>
    <x v="4"/>
    <n v="1"/>
    <s v="high school"/>
    <n v="3"/>
    <n v="2"/>
    <n v="985581"/>
    <n v="5"/>
    <x v="0"/>
    <n v="5913486"/>
    <n v="3802059.3569170875"/>
    <n v="413604.01407613145"/>
    <n v="354586"/>
    <n v="985581"/>
    <n v="0"/>
    <n v="6327090.0140761314"/>
    <n v="5142226.356917087"/>
    <n v="1184863.6571590444"/>
    <n v="0.64294721538481492"/>
  </r>
  <r>
    <x v="0"/>
    <n v="34"/>
    <n v="3"/>
    <x v="3"/>
    <n v="5"/>
    <s v="Doctorate"/>
    <n v="2"/>
    <n v="2"/>
    <n v="689025"/>
    <n v="1"/>
    <x v="5"/>
    <n v="2067075"/>
    <n v="549496.52092850453"/>
    <n v="538749.77497013856"/>
    <n v="365138"/>
    <n v="0"/>
    <n v="1033537.5"/>
    <n v="3639362.2749701384"/>
    <n v="914634.52092850453"/>
    <n v="2724727.754041634"/>
    <n v="0.26583288991860698"/>
  </r>
  <r>
    <x v="1"/>
    <n v="22"/>
    <n v="6"/>
    <x v="2"/>
    <n v="2"/>
    <s v="college"/>
    <n v="2"/>
    <n v="2"/>
    <n v="885618"/>
    <n v="4"/>
    <x v="2"/>
    <n v="4428090"/>
    <n v="2858147.0693777115"/>
    <n v="913868.91105824849"/>
    <n v="450435"/>
    <n v="0"/>
    <n v="1328427"/>
    <n v="6670385.911058249"/>
    <n v="3308582.0693777115"/>
    <n v="3361803.8416805374"/>
    <n v="0.64545821547839166"/>
  </r>
  <r>
    <x v="0"/>
    <n v="24"/>
    <n v="3"/>
    <x v="3"/>
    <n v="1"/>
    <s v="high school"/>
    <n v="3"/>
    <n v="0"/>
    <n v="791358"/>
    <n v="3"/>
    <x v="4"/>
    <n v="3165432"/>
    <n v="637103.03498266602"/>
    <n v="0"/>
    <n v="0"/>
    <n v="0"/>
    <n v="1187037"/>
    <n v="4352469"/>
    <n v="637103.03498266602"/>
    <n v="3715365.9650173341"/>
    <n v="0.20126890578684553"/>
  </r>
  <r>
    <x v="0"/>
    <n v="32"/>
    <n v="3"/>
    <x v="3"/>
    <n v="2"/>
    <s v="college"/>
    <n v="2"/>
    <n v="0"/>
    <n v="417161"/>
    <n v="4"/>
    <x v="2"/>
    <n v="2502966"/>
    <n v="1172361.525096396"/>
    <n v="0"/>
    <n v="0"/>
    <n v="417161"/>
    <n v="625741.5"/>
    <n v="3128707.5"/>
    <n v="1589522.525096396"/>
    <n v="1539184.974903604"/>
    <n v="0.46838891343166306"/>
  </r>
  <r>
    <x v="0"/>
    <n v="26"/>
    <n v="1"/>
    <x v="4"/>
    <n v="1"/>
    <s v="high school"/>
    <n v="0"/>
    <n v="0"/>
    <n v="803340"/>
    <n v="2"/>
    <x v="3"/>
    <n v="3213360"/>
    <n v="3147291.8404447264"/>
    <n v="0"/>
    <n v="0"/>
    <n v="803340"/>
    <n v="0"/>
    <n v="3213360"/>
    <n v="3950631.8404447264"/>
    <n v="-737271.8404447264"/>
    <n v="0.97943954005922973"/>
  </r>
  <r>
    <x v="0"/>
    <n v="21"/>
    <n v="6"/>
    <x v="2"/>
    <n v="4"/>
    <s v="post graduate"/>
    <n v="3"/>
    <n v="0"/>
    <n v="904298"/>
    <n v="1"/>
    <x v="5"/>
    <n v="3617192"/>
    <n v="999768.8180300534"/>
    <n v="0"/>
    <n v="0"/>
    <n v="0"/>
    <n v="0"/>
    <n v="3617192"/>
    <n v="999768.8180300534"/>
    <n v="2617423.1819699467"/>
    <n v="0.27639362744085838"/>
  </r>
  <r>
    <x v="0"/>
    <n v="25"/>
    <n v="3"/>
    <x v="3"/>
    <n v="1"/>
    <s v="high school"/>
    <n v="0"/>
    <n v="2"/>
    <n v="320482"/>
    <n v="2"/>
    <x v="3"/>
    <n v="1922892"/>
    <n v="639784.77381190425"/>
    <n v="317272.94971868955"/>
    <n v="128556"/>
    <n v="0"/>
    <n v="0"/>
    <n v="2240164.9497186895"/>
    <n v="768340.77381190425"/>
    <n v="1471824.1759067853"/>
    <n v="0.33272007674477"/>
  </r>
  <r>
    <x v="0"/>
    <n v="33"/>
    <n v="5"/>
    <x v="5"/>
    <n v="2"/>
    <s v="college"/>
    <n v="3"/>
    <n v="1"/>
    <n v="705792"/>
    <n v="3"/>
    <x v="4"/>
    <n v="2823168"/>
    <n v="1592219.0107721698"/>
    <n v="258609.44974811884"/>
    <n v="17797"/>
    <n v="0"/>
    <n v="1058688"/>
    <n v="4140465.4497481189"/>
    <n v="1610016.0107721698"/>
    <n v="2530449.4389759488"/>
    <n v="0.56398308948393072"/>
  </r>
  <r>
    <x v="0"/>
    <n v="32"/>
    <n v="4"/>
    <x v="1"/>
    <n v="1"/>
    <s v="high school"/>
    <n v="3"/>
    <n v="1"/>
    <n v="408353"/>
    <n v="5"/>
    <x v="0"/>
    <n v="1633412"/>
    <n v="1507346.3036170183"/>
    <n v="191684.56294593809"/>
    <n v="34866"/>
    <n v="408353"/>
    <n v="0"/>
    <n v="1825096.5629459382"/>
    <n v="1950565.3036170183"/>
    <n v="-125468.74067108007"/>
    <n v="0.92282063779194612"/>
  </r>
  <r>
    <x v="1"/>
    <n v="35"/>
    <n v="6"/>
    <x v="2"/>
    <n v="2"/>
    <s v="college"/>
    <n v="1"/>
    <n v="2"/>
    <n v="320070"/>
    <n v="4"/>
    <x v="2"/>
    <n v="1600350"/>
    <n v="436036.13996728021"/>
    <n v="528954.1542312497"/>
    <n v="247239"/>
    <n v="320070"/>
    <n v="480105"/>
    <n v="2609409.1542312498"/>
    <n v="1003345.1399672802"/>
    <n v="1606064.0142639696"/>
    <n v="0.27246298620131859"/>
  </r>
  <r>
    <x v="0"/>
    <n v="27"/>
    <n v="4"/>
    <x v="1"/>
    <n v="4"/>
    <s v="post graduate"/>
    <n v="0"/>
    <n v="1"/>
    <n v="592920"/>
    <n v="5"/>
    <x v="0"/>
    <n v="3557520"/>
    <n v="1949993.4951043243"/>
    <n v="557643.81290123798"/>
    <n v="87650"/>
    <n v="0"/>
    <n v="889380"/>
    <n v="5004543.812901238"/>
    <n v="2037643.4951043243"/>
    <n v="2966900.3177969139"/>
    <n v="0.54813282711111233"/>
  </r>
  <r>
    <x v="1"/>
    <n v="34"/>
    <n v="4"/>
    <x v="1"/>
    <n v="4"/>
    <s v="post graduate"/>
    <n v="3"/>
    <n v="0"/>
    <n v="411490"/>
    <n v="6"/>
    <x v="1"/>
    <n v="1234470"/>
    <n v="244190.57385619945"/>
    <n v="0"/>
    <n v="0"/>
    <n v="411490"/>
    <n v="617235"/>
    <n v="1851705"/>
    <n v="655680.57385619939"/>
    <n v="1196024.4261438006"/>
    <n v="0.19781005116057859"/>
  </r>
  <r>
    <x v="0"/>
    <n v="24"/>
    <n v="4"/>
    <x v="1"/>
    <n v="4"/>
    <s v="post graduate"/>
    <n v="1"/>
    <n v="2"/>
    <n v="896613"/>
    <n v="5"/>
    <x v="0"/>
    <n v="4483065"/>
    <n v="361774.1855742046"/>
    <n v="1197657.3591374748"/>
    <n v="631142"/>
    <n v="0"/>
    <n v="0"/>
    <n v="5680722.3591374746"/>
    <n v="992916.18557420466"/>
    <n v="4687806.1735632699"/>
    <n v="8.0697956771584756E-2"/>
  </r>
  <r>
    <x v="0"/>
    <n v="28"/>
    <n v="5"/>
    <x v="5"/>
    <n v="1"/>
    <s v="high school"/>
    <n v="2"/>
    <n v="1"/>
    <n v="268557"/>
    <n v="1"/>
    <x v="5"/>
    <n v="1611342"/>
    <n v="1589177.15855747"/>
    <n v="28854.107727846298"/>
    <n v="6489"/>
    <n v="268557"/>
    <n v="402835.5"/>
    <n v="2043031.6077278464"/>
    <n v="1864223.15855747"/>
    <n v="178808.44917037641"/>
    <n v="0.98624448351589544"/>
  </r>
  <r>
    <x v="1"/>
    <n v="22"/>
    <n v="2"/>
    <x v="0"/>
    <n v="3"/>
    <s v="undergraduate"/>
    <n v="0"/>
    <n v="0"/>
    <n v="650980"/>
    <n v="5"/>
    <x v="0"/>
    <n v="3254900"/>
    <n v="725546.64594318101"/>
    <n v="0"/>
    <n v="0"/>
    <n v="0"/>
    <n v="976470"/>
    <n v="4231370"/>
    <n v="725546.64594318101"/>
    <n v="3505823.3540568189"/>
    <n v="0.22290904357835295"/>
  </r>
  <r>
    <x v="1"/>
    <n v="35"/>
    <n v="6"/>
    <x v="2"/>
    <n v="2"/>
    <s v="college"/>
    <n v="0"/>
    <n v="1"/>
    <n v="708105"/>
    <n v="6"/>
    <x v="1"/>
    <n v="2124315"/>
    <n v="1953560.9573501232"/>
    <n v="56634.950783243024"/>
    <n v="52923"/>
    <n v="0"/>
    <n v="0"/>
    <n v="2180949.9507832429"/>
    <n v="2006483.9573501232"/>
    <n v="174465.99343311973"/>
    <n v="0.91961924542740747"/>
  </r>
  <r>
    <x v="0"/>
    <n v="22"/>
    <n v="4"/>
    <x v="1"/>
    <n v="3"/>
    <s v="undergraduate"/>
    <n v="2"/>
    <n v="2"/>
    <n v="840543"/>
    <n v="1"/>
    <x v="5"/>
    <n v="3362172"/>
    <n v="1799500.5560665566"/>
    <n v="432921.42450877553"/>
    <n v="33349"/>
    <n v="840543"/>
    <n v="1260814.5"/>
    <n v="5055907.9245087756"/>
    <n v="2673392.5560665568"/>
    <n v="2382515.3684422188"/>
    <n v="0.53521966040599844"/>
  </r>
  <r>
    <x v="0"/>
    <n v="25"/>
    <n v="4"/>
    <x v="1"/>
    <n v="1"/>
    <s v="high school"/>
    <n v="3"/>
    <n v="2"/>
    <n v="535668"/>
    <n v="4"/>
    <x v="2"/>
    <n v="1607004"/>
    <n v="435852.65117736463"/>
    <n v="797212.94331614708"/>
    <n v="791141"/>
    <n v="0"/>
    <n v="0"/>
    <n v="2404216.9433161472"/>
    <n v="1226993.6511773646"/>
    <n v="1177223.2921387826"/>
    <n v="0.2712206386402054"/>
  </r>
  <r>
    <x v="1"/>
    <n v="28"/>
    <n v="3"/>
    <x v="3"/>
    <n v="3"/>
    <s v="undergraduate"/>
    <n v="0"/>
    <n v="1"/>
    <n v="882352"/>
    <n v="4"/>
    <x v="2"/>
    <n v="4411760"/>
    <n v="676667.64594569907"/>
    <n v="254892.86282662963"/>
    <n v="198595"/>
    <n v="882352"/>
    <n v="0"/>
    <n v="4666652.8628266295"/>
    <n v="1757614.645945699"/>
    <n v="2909038.2168809306"/>
    <n v="0.15337816335106602"/>
  </r>
  <r>
    <x v="0"/>
    <n v="31"/>
    <n v="5"/>
    <x v="5"/>
    <n v="4"/>
    <s v="post graduate"/>
    <n v="1"/>
    <n v="1"/>
    <n v="398616"/>
    <n v="1"/>
    <x v="5"/>
    <n v="2391696"/>
    <n v="1543664.890929179"/>
    <n v="128783.39204375682"/>
    <n v="74923"/>
    <n v="398616"/>
    <n v="597924"/>
    <n v="3118403.3920437568"/>
    <n v="2017203.890929179"/>
    <n v="1101199.5011145778"/>
    <n v="0.64542688156403616"/>
  </r>
  <r>
    <x v="1"/>
    <n v="33"/>
    <n v="2"/>
    <x v="0"/>
    <n v="1"/>
    <s v="high school"/>
    <n v="3"/>
    <n v="1"/>
    <n v="569461"/>
    <n v="6"/>
    <x v="1"/>
    <n v="2277844"/>
    <n v="1707340.8315128104"/>
    <n v="543502.62976824329"/>
    <n v="121633"/>
    <n v="0"/>
    <n v="0"/>
    <n v="2821346.6297682431"/>
    <n v="1828973.8315128104"/>
    <n v="992372.79825543263"/>
    <n v="0.74954247591705592"/>
  </r>
  <r>
    <x v="0"/>
    <n v="29"/>
    <n v="1"/>
    <x v="4"/>
    <n v="4"/>
    <s v="post graduate"/>
    <n v="2"/>
    <n v="1"/>
    <n v="446767"/>
    <n v="1"/>
    <x v="5"/>
    <n v="1340301"/>
    <n v="276459.42889241723"/>
    <n v="224408.13615342326"/>
    <n v="192703"/>
    <n v="0"/>
    <n v="670150.5"/>
    <n v="2234859.6361534232"/>
    <n v="469162.42889241723"/>
    <n v="1765697.2072610059"/>
    <n v="0.20626667359974904"/>
  </r>
  <r>
    <x v="1"/>
    <n v="34"/>
    <n v="3"/>
    <x v="3"/>
    <n v="1"/>
    <s v="high school"/>
    <n v="1"/>
    <n v="1"/>
    <n v="391693"/>
    <n v="3"/>
    <x v="4"/>
    <n v="1958465"/>
    <n v="1672018.3022939982"/>
    <n v="116101.67940665132"/>
    <n v="108305"/>
    <n v="0"/>
    <n v="0"/>
    <n v="2074566.6794066513"/>
    <n v="1780323.3022939982"/>
    <n v="294243.37711265311"/>
    <n v="0.85373917955847978"/>
  </r>
  <r>
    <x v="0"/>
    <n v="35"/>
    <n v="5"/>
    <x v="5"/>
    <n v="1"/>
    <s v="high school"/>
    <n v="0"/>
    <n v="1"/>
    <n v="834648"/>
    <n v="3"/>
    <x v="4"/>
    <n v="5007888"/>
    <n v="826664.00367651344"/>
    <n v="797190.73547943961"/>
    <n v="432319"/>
    <n v="834648"/>
    <n v="0"/>
    <n v="5805078.7354794396"/>
    <n v="2093631.0036765134"/>
    <n v="3711447.7318029264"/>
    <n v="0.16507238254460033"/>
  </r>
  <r>
    <x v="1"/>
    <n v="28"/>
    <n v="5"/>
    <x v="5"/>
    <n v="3"/>
    <s v="undergraduate"/>
    <n v="1"/>
    <n v="2"/>
    <n v="160476"/>
    <n v="1"/>
    <x v="5"/>
    <n v="962856"/>
    <n v="685846.2819268466"/>
    <n v="191491.62596512109"/>
    <n v="137503"/>
    <n v="0"/>
    <n v="0"/>
    <n v="1154347.6259651212"/>
    <n v="823349.2819268466"/>
    <n v="330998.3440382746"/>
    <n v="0.71230410562622715"/>
  </r>
  <r>
    <x v="0"/>
    <n v="30"/>
    <n v="2"/>
    <x v="0"/>
    <n v="2"/>
    <s v="college"/>
    <n v="0"/>
    <n v="2"/>
    <n v="407924"/>
    <n v="1"/>
    <x v="5"/>
    <n v="2447544"/>
    <n v="1796599.5061029713"/>
    <n v="263302.07889041019"/>
    <n v="15696"/>
    <n v="407924"/>
    <n v="0"/>
    <n v="2710846.0788904103"/>
    <n v="2220219.5061029713"/>
    <n v="490626.57278743898"/>
    <n v="0.73404176027191803"/>
  </r>
  <r>
    <x v="0"/>
    <n v="33"/>
    <n v="2"/>
    <x v="0"/>
    <n v="2"/>
    <s v="college"/>
    <n v="2"/>
    <n v="0"/>
    <n v="330700"/>
    <n v="3"/>
    <x v="4"/>
    <n v="992100"/>
    <n v="302067.88354884199"/>
    <n v="0"/>
    <n v="0"/>
    <n v="0"/>
    <n v="0"/>
    <n v="992100"/>
    <n v="302067.88354884199"/>
    <n v="690032.11645115796"/>
    <n v="0.30447322200266302"/>
  </r>
  <r>
    <x v="0"/>
    <n v="32"/>
    <n v="1"/>
    <x v="4"/>
    <n v="3"/>
    <s v="undergraduate"/>
    <n v="2"/>
    <n v="1"/>
    <n v="467762"/>
    <n v="1"/>
    <x v="5"/>
    <n v="1871048"/>
    <n v="1143037.1252112826"/>
    <n v="85194.374555314425"/>
    <n v="69602"/>
    <n v="0"/>
    <n v="0"/>
    <n v="1956242.3745553144"/>
    <n v="1212639.1252112826"/>
    <n v="743603.24934403179"/>
    <n v="0.61090743006661652"/>
  </r>
  <r>
    <x v="1"/>
    <n v="28"/>
    <n v="4"/>
    <x v="1"/>
    <n v="5"/>
    <s v="Doctorate"/>
    <n v="3"/>
    <n v="2"/>
    <n v="439980"/>
    <n v="5"/>
    <x v="0"/>
    <n v="2639880"/>
    <n v="752435.23054473847"/>
    <n v="203427.97383914952"/>
    <n v="115209"/>
    <n v="0"/>
    <n v="0"/>
    <n v="2843307.9738391493"/>
    <n v="867644.23054473847"/>
    <n v="1975663.7432944109"/>
    <n v="0.28502630064424839"/>
  </r>
  <r>
    <x v="1"/>
    <n v="26"/>
    <n v="6"/>
    <x v="2"/>
    <n v="4"/>
    <s v="post graduate"/>
    <n v="0"/>
    <n v="1"/>
    <n v="569667"/>
    <n v="1"/>
    <x v="5"/>
    <n v="2848335"/>
    <n v="1362442.5141203031"/>
    <n v="419880.42825305468"/>
    <n v="387869"/>
    <n v="0"/>
    <n v="0"/>
    <n v="3268215.4282530546"/>
    <n v="1750311.5141203031"/>
    <n v="1517903.9141327515"/>
    <n v="0.47832945005426086"/>
  </r>
  <r>
    <x v="1"/>
    <n v="32"/>
    <n v="3"/>
    <x v="3"/>
    <n v="2"/>
    <s v="college"/>
    <n v="3"/>
    <n v="1"/>
    <n v="248678"/>
    <n v="1"/>
    <x v="5"/>
    <n v="1243390"/>
    <n v="298289.74655862647"/>
    <n v="157184.43182240706"/>
    <n v="87458"/>
    <n v="248678"/>
    <n v="0"/>
    <n v="1400574.4318224071"/>
    <n v="634425.74655862642"/>
    <n v="766148.68526378064"/>
    <n v="0.23990039051192827"/>
  </r>
  <r>
    <x v="0"/>
    <n v="28"/>
    <n v="3"/>
    <x v="3"/>
    <n v="4"/>
    <s v="post graduate"/>
    <n v="3"/>
    <n v="2"/>
    <n v="440342"/>
    <n v="6"/>
    <x v="1"/>
    <n v="2201710"/>
    <n v="1035104.225966824"/>
    <n v="677065.28315447597"/>
    <n v="667949"/>
    <n v="440342"/>
    <n v="660513"/>
    <n v="3539288.283154476"/>
    <n v="2143395.2259668242"/>
    <n v="1395893.0571876517"/>
    <n v="0.47013649661709489"/>
  </r>
  <r>
    <x v="0"/>
    <n v="35"/>
    <n v="1"/>
    <x v="4"/>
    <n v="5"/>
    <s v="Doctorate"/>
    <n v="3"/>
    <n v="0"/>
    <n v="978878"/>
    <n v="3"/>
    <x v="4"/>
    <n v="5873268"/>
    <n v="5569511.0066788141"/>
    <n v="0"/>
    <n v="0"/>
    <n v="978878"/>
    <n v="1468317"/>
    <n v="7341585"/>
    <n v="6548389.0066788141"/>
    <n v="793195.99332118593"/>
    <n v="0.94828143491473815"/>
  </r>
  <r>
    <x v="0"/>
    <n v="31"/>
    <n v="5"/>
    <x v="5"/>
    <n v="5"/>
    <s v="Doctorate"/>
    <n v="3"/>
    <n v="0"/>
    <n v="208543"/>
    <n v="4"/>
    <x v="2"/>
    <n v="625629"/>
    <n v="508181.40814031404"/>
    <n v="0"/>
    <n v="0"/>
    <n v="208543"/>
    <n v="0"/>
    <n v="625629"/>
    <n v="716724.40814031404"/>
    <n v="-91095.408140314044"/>
    <n v="0.81227278169700257"/>
  </r>
  <r>
    <x v="0"/>
    <n v="31"/>
    <n v="1"/>
    <x v="4"/>
    <n v="1"/>
    <s v="high school"/>
    <n v="3"/>
    <n v="2"/>
    <n v="270961"/>
    <n v="2"/>
    <x v="3"/>
    <n v="1083844"/>
    <n v="220795.68607241948"/>
    <n v="305635.72235549329"/>
    <n v="81671"/>
    <n v="270961"/>
    <n v="0"/>
    <n v="1389479.7223554933"/>
    <n v="573427.68607241951"/>
    <n v="816052.03628307383"/>
    <n v="0.20371537423505548"/>
  </r>
  <r>
    <x v="0"/>
    <n v="21"/>
    <n v="2"/>
    <x v="0"/>
    <n v="5"/>
    <s v="Doctorate"/>
    <n v="0"/>
    <n v="2"/>
    <n v="807219"/>
    <n v="3"/>
    <x v="4"/>
    <n v="3228876"/>
    <n v="774669.415817147"/>
    <n v="172704.83981115051"/>
    <n v="65837"/>
    <n v="0"/>
    <n v="0"/>
    <n v="3401580.8398111505"/>
    <n v="840506.415817147"/>
    <n v="2561074.4239940033"/>
    <n v="0.23991922136902966"/>
  </r>
  <r>
    <x v="1"/>
    <n v="32"/>
    <n v="6"/>
    <x v="2"/>
    <n v="3"/>
    <s v="undergraduate"/>
    <n v="0"/>
    <n v="0"/>
    <n v="363585"/>
    <n v="6"/>
    <x v="1"/>
    <n v="1817925"/>
    <n v="181334.34692435167"/>
    <n v="0"/>
    <n v="0"/>
    <n v="0"/>
    <n v="545377.5"/>
    <n v="2363302.5"/>
    <n v="181334.34692435167"/>
    <n v="2181968.1530756485"/>
    <n v="9.9747980210598164E-2"/>
  </r>
  <r>
    <x v="0"/>
    <n v="21"/>
    <n v="3"/>
    <x v="3"/>
    <n v="5"/>
    <s v="Doctorate"/>
    <n v="1"/>
    <n v="1"/>
    <n v="645445"/>
    <n v="6"/>
    <x v="1"/>
    <n v="2581780"/>
    <n v="226617.04013809204"/>
    <n v="364879.07220136054"/>
    <n v="324782"/>
    <n v="0"/>
    <n v="0"/>
    <n v="2946659.0722013605"/>
    <n v="551399.04013809201"/>
    <n v="2395260.0320632686"/>
    <n v="8.7775503775725294E-2"/>
  </r>
  <r>
    <x v="0"/>
    <n v="24"/>
    <n v="5"/>
    <x v="5"/>
    <n v="3"/>
    <s v="undergraduate"/>
    <n v="3"/>
    <n v="1"/>
    <n v="810304"/>
    <n v="4"/>
    <x v="2"/>
    <n v="4051520"/>
    <n v="960558.030670295"/>
    <n v="186782.32381783598"/>
    <n v="6760"/>
    <n v="0"/>
    <n v="0"/>
    <n v="4238302.3238178361"/>
    <n v="967318.030670295"/>
    <n v="3270984.2931475411"/>
    <n v="0.23708584202232619"/>
  </r>
  <r>
    <x v="0"/>
    <n v="24"/>
    <n v="5"/>
    <x v="5"/>
    <n v="2"/>
    <s v="college"/>
    <n v="1"/>
    <n v="0"/>
    <n v="708421"/>
    <n v="4"/>
    <x v="2"/>
    <n v="2125263"/>
    <n v="2089706.5143177581"/>
    <n v="0"/>
    <n v="0"/>
    <n v="708421"/>
    <n v="1062631.5"/>
    <n v="3187894.5"/>
    <n v="2798127.5143177584"/>
    <n v="389766.98568224162"/>
    <n v="0.98326960678172926"/>
  </r>
  <r>
    <x v="0"/>
    <n v="34"/>
    <n v="6"/>
    <x v="2"/>
    <n v="5"/>
    <s v="Doctorate"/>
    <n v="1"/>
    <n v="1"/>
    <n v="761597"/>
    <n v="1"/>
    <x v="5"/>
    <n v="3807985"/>
    <n v="1418877.90490503"/>
    <n v="681288.26361689752"/>
    <n v="453284"/>
    <n v="761597"/>
    <n v="0"/>
    <n v="4489273.2636168972"/>
    <n v="2633758.90490503"/>
    <n v="1855514.3587118671"/>
    <n v="0.37260595955735909"/>
  </r>
  <r>
    <x v="1"/>
    <n v="30"/>
    <n v="3"/>
    <x v="3"/>
    <n v="5"/>
    <s v="Doctorate"/>
    <n v="2"/>
    <n v="0"/>
    <n v="318405"/>
    <n v="2"/>
    <x v="3"/>
    <n v="1273620"/>
    <n v="11882.599769213739"/>
    <n v="0"/>
    <n v="0"/>
    <n v="0"/>
    <n v="477607.5"/>
    <n v="1751227.5"/>
    <n v="11882.599769213739"/>
    <n v="1739344.9002307863"/>
    <n v="9.3297842128843289E-3"/>
  </r>
  <r>
    <x v="1"/>
    <n v="24"/>
    <n v="4"/>
    <x v="1"/>
    <n v="1"/>
    <s v="high school"/>
    <n v="2"/>
    <n v="0"/>
    <n v="337663"/>
    <n v="4"/>
    <x v="2"/>
    <n v="1350652"/>
    <n v="372741.33696562017"/>
    <n v="0"/>
    <n v="0"/>
    <n v="0"/>
    <n v="0"/>
    <n v="1350652"/>
    <n v="372741.33696562017"/>
    <n v="977910.66303437983"/>
    <n v="0.27597141007870285"/>
  </r>
  <r>
    <x v="1"/>
    <n v="30"/>
    <n v="2"/>
    <x v="0"/>
    <n v="3"/>
    <s v="undergraduate"/>
    <n v="1"/>
    <n v="1"/>
    <n v="118459"/>
    <n v="2"/>
    <x v="3"/>
    <n v="355377"/>
    <n v="44951.401828669048"/>
    <n v="49962.772049025909"/>
    <n v="5996"/>
    <n v="0"/>
    <n v="0"/>
    <n v="405339.77204902592"/>
    <n v="50947.401828669048"/>
    <n v="354392.37022035685"/>
    <n v="0.12648933900806481"/>
  </r>
  <r>
    <x v="1"/>
    <n v="22"/>
    <n v="1"/>
    <x v="4"/>
    <n v="2"/>
    <s v="college"/>
    <n v="0"/>
    <n v="0"/>
    <n v="700294"/>
    <n v="6"/>
    <x v="1"/>
    <n v="2100882"/>
    <n v="783649.92505985254"/>
    <n v="0"/>
    <n v="0"/>
    <n v="0"/>
    <n v="0"/>
    <n v="2100882"/>
    <n v="783649.92505985254"/>
    <n v="1317232.0749401473"/>
    <n v="0.37300996679482834"/>
  </r>
  <r>
    <x v="1"/>
    <n v="28"/>
    <n v="1"/>
    <x v="4"/>
    <n v="1"/>
    <s v="high school"/>
    <n v="3"/>
    <n v="1"/>
    <n v="146320"/>
    <n v="2"/>
    <x v="3"/>
    <n v="731600"/>
    <n v="121147.8071452758"/>
    <n v="135449.17865945239"/>
    <n v="26175"/>
    <n v="146320"/>
    <n v="0"/>
    <n v="867049.17865945236"/>
    <n v="293642.80714527582"/>
    <n v="573406.37151417648"/>
    <n v="0.16559295673219765"/>
  </r>
  <r>
    <x v="0"/>
    <n v="22"/>
    <n v="1"/>
    <x v="4"/>
    <n v="5"/>
    <s v="Doctorate"/>
    <n v="0"/>
    <n v="1"/>
    <n v="765792"/>
    <n v="6"/>
    <x v="1"/>
    <n v="4594752"/>
    <n v="1443068.1709162977"/>
    <n v="347469.62662799138"/>
    <n v="199965"/>
    <n v="0"/>
    <n v="0"/>
    <n v="4942221.626627991"/>
    <n v="1643033.1709162977"/>
    <n v="3299188.4557116935"/>
    <n v="0.31406878345475397"/>
  </r>
  <r>
    <x v="0"/>
    <n v="29"/>
    <n v="6"/>
    <x v="2"/>
    <n v="5"/>
    <s v="Doctorate"/>
    <n v="0"/>
    <n v="0"/>
    <n v="232599"/>
    <n v="4"/>
    <x v="2"/>
    <n v="1162995"/>
    <n v="191176.67999261804"/>
    <n v="0"/>
    <n v="0"/>
    <n v="232599"/>
    <n v="348898.5"/>
    <n v="1511893.5"/>
    <n v="423775.67999261804"/>
    <n v="1088117.820007382"/>
    <n v="0.16438306268953695"/>
  </r>
  <r>
    <x v="1"/>
    <n v="34"/>
    <n v="1"/>
    <x v="4"/>
    <n v="5"/>
    <s v="Doctorate"/>
    <n v="2"/>
    <n v="0"/>
    <n v="825616"/>
    <n v="1"/>
    <x v="5"/>
    <n v="2476848"/>
    <n v="1377914.0439397809"/>
    <n v="0"/>
    <n v="0"/>
    <n v="825616"/>
    <n v="0"/>
    <n v="2476848"/>
    <n v="2203530.0439397809"/>
    <n v="273317.95606021909"/>
    <n v="0.55631756326580428"/>
  </r>
  <r>
    <x v="1"/>
    <n v="25"/>
    <n v="1"/>
    <x v="4"/>
    <n v="2"/>
    <s v="college"/>
    <n v="3"/>
    <n v="2"/>
    <n v="470806"/>
    <n v="2"/>
    <x v="3"/>
    <n v="1883224"/>
    <n v="1324233.6495851632"/>
    <n v="357383.58539949055"/>
    <n v="340331"/>
    <n v="0"/>
    <n v="0"/>
    <n v="2240607.5853994908"/>
    <n v="1664564.6495851632"/>
    <n v="576042.93581432756"/>
    <n v="0.70317373269731231"/>
  </r>
  <r>
    <x v="0"/>
    <n v="34"/>
    <n v="2"/>
    <x v="0"/>
    <n v="4"/>
    <s v="post graduate"/>
    <n v="2"/>
    <n v="2"/>
    <n v="823677"/>
    <n v="1"/>
    <x v="5"/>
    <n v="3294708"/>
    <n v="723899.33206722664"/>
    <n v="1616519.1471491253"/>
    <n v="524752"/>
    <n v="0"/>
    <n v="0"/>
    <n v="4911227.1471491251"/>
    <n v="1248651.3320672265"/>
    <n v="3662575.8150818986"/>
    <n v="0.2197157781713058"/>
  </r>
  <r>
    <x v="0"/>
    <n v="32"/>
    <n v="2"/>
    <x v="0"/>
    <n v="3"/>
    <s v="undergraduate"/>
    <n v="3"/>
    <n v="0"/>
    <n v="527304"/>
    <n v="2"/>
    <x v="3"/>
    <n v="2636520"/>
    <n v="1510997.2966815897"/>
    <n v="0"/>
    <n v="0"/>
    <n v="0"/>
    <n v="790956"/>
    <n v="3427476"/>
    <n v="1510997.2966815897"/>
    <n v="1916478.7033184103"/>
    <n v="0.57310291470635144"/>
  </r>
  <r>
    <x v="0"/>
    <n v="27"/>
    <n v="6"/>
    <x v="2"/>
    <n v="3"/>
    <s v="undergraduate"/>
    <n v="1"/>
    <n v="0"/>
    <n v="516415"/>
    <n v="5"/>
    <x v="0"/>
    <n v="2582075"/>
    <n v="672106.27220415091"/>
    <n v="0"/>
    <n v="0"/>
    <n v="516415"/>
    <n v="0"/>
    <n v="2582075"/>
    <n v="1188521.2722041509"/>
    <n v="1393553.7277958491"/>
    <n v="0.26029695969487754"/>
  </r>
  <r>
    <x v="0"/>
    <n v="34"/>
    <n v="1"/>
    <x v="4"/>
    <n v="2"/>
    <s v="college"/>
    <n v="3"/>
    <n v="0"/>
    <n v="967362"/>
    <n v="5"/>
    <x v="0"/>
    <n v="3869448"/>
    <n v="2173268.9390763151"/>
    <n v="0"/>
    <n v="0"/>
    <n v="0"/>
    <n v="0"/>
    <n v="3869448"/>
    <n v="2173268.9390763151"/>
    <n v="1696179.0609236849"/>
    <n v="0.56164831238882529"/>
  </r>
  <r>
    <x v="1"/>
    <n v="33"/>
    <n v="2"/>
    <x v="0"/>
    <n v="2"/>
    <s v="college"/>
    <n v="3"/>
    <n v="0"/>
    <n v="404801"/>
    <n v="3"/>
    <x v="4"/>
    <n v="1214403"/>
    <n v="1126400.8173903506"/>
    <n v="0"/>
    <n v="0"/>
    <n v="404801"/>
    <n v="0"/>
    <n v="1214403"/>
    <n v="1531201.8173903506"/>
    <n v="-316798.81739035062"/>
    <n v="0.92753461362525502"/>
  </r>
  <r>
    <x v="1"/>
    <n v="29"/>
    <n v="3"/>
    <x v="3"/>
    <n v="1"/>
    <s v="high school"/>
    <n v="1"/>
    <n v="1"/>
    <n v="531272"/>
    <n v="6"/>
    <x v="1"/>
    <n v="2656360"/>
    <n v="613137.71376536041"/>
    <n v="237716.33658798054"/>
    <n v="112646"/>
    <n v="531272"/>
    <n v="796908"/>
    <n v="3690984.3365879804"/>
    <n v="1257055.7137653604"/>
    <n v="2433928.62282262"/>
    <n v="0.23081875715842748"/>
  </r>
  <r>
    <x v="1"/>
    <n v="24"/>
    <n v="5"/>
    <x v="5"/>
    <n v="2"/>
    <s v="college"/>
    <n v="2"/>
    <n v="0"/>
    <n v="330195"/>
    <n v="1"/>
    <x v="5"/>
    <n v="1320780"/>
    <n v="635567.13719376165"/>
    <n v="0"/>
    <n v="0"/>
    <n v="330195"/>
    <n v="0"/>
    <n v="1320780"/>
    <n v="965762.13719376165"/>
    <n v="355017.86280623835"/>
    <n v="0.48120590650506645"/>
  </r>
  <r>
    <x v="0"/>
    <n v="21"/>
    <n v="1"/>
    <x v="4"/>
    <n v="1"/>
    <s v="high school"/>
    <n v="3"/>
    <n v="0"/>
    <n v="338227"/>
    <n v="3"/>
    <x v="4"/>
    <n v="1352908"/>
    <n v="264235.6422441529"/>
    <n v="0"/>
    <n v="0"/>
    <n v="338227"/>
    <n v="0"/>
    <n v="1352908"/>
    <n v="602462.64224415296"/>
    <n v="750445.35775584704"/>
    <n v="0.19530939446300333"/>
  </r>
  <r>
    <x v="0"/>
    <n v="26"/>
    <n v="5"/>
    <x v="5"/>
    <n v="2"/>
    <s v="college"/>
    <n v="0"/>
    <n v="1"/>
    <n v="791828"/>
    <n v="3"/>
    <x v="4"/>
    <n v="3167312"/>
    <n v="2508748.8305375846"/>
    <n v="649709.3576837522"/>
    <n v="304720"/>
    <n v="791828"/>
    <n v="0"/>
    <n v="3817021.3576837522"/>
    <n v="3605296.8305375846"/>
    <n v="211724.52714616759"/>
    <n v="0.79207505624251251"/>
  </r>
  <r>
    <x v="1"/>
    <n v="33"/>
    <n v="3"/>
    <x v="3"/>
    <n v="5"/>
    <s v="Doctorate"/>
    <n v="0"/>
    <n v="2"/>
    <n v="788638"/>
    <n v="5"/>
    <x v="0"/>
    <n v="3154552"/>
    <n v="1583944.7835526392"/>
    <n v="1468996.8696214599"/>
    <n v="508690"/>
    <n v="788638"/>
    <n v="1182957"/>
    <n v="5806505.8696214594"/>
    <n v="2881272.7835526392"/>
    <n v="2925233.0860688202"/>
    <n v="0.50211401921814547"/>
  </r>
  <r>
    <x v="1"/>
    <n v="26"/>
    <n v="4"/>
    <x v="1"/>
    <n v="4"/>
    <s v="post graduate"/>
    <n v="1"/>
    <n v="2"/>
    <n v="873946"/>
    <n v="5"/>
    <x v="0"/>
    <n v="5243676"/>
    <n v="3823142.5700632753"/>
    <n v="1694217.4704264347"/>
    <n v="406782"/>
    <n v="0"/>
    <n v="0"/>
    <n v="6937893.4704264347"/>
    <n v="4229924.5700632753"/>
    <n v="2707968.9003631594"/>
    <n v="0.72909588045929519"/>
  </r>
  <r>
    <x v="1"/>
    <n v="21"/>
    <n v="3"/>
    <x v="3"/>
    <n v="1"/>
    <s v="high school"/>
    <n v="1"/>
    <n v="1"/>
    <n v="973436"/>
    <n v="1"/>
    <x v="5"/>
    <n v="4867180"/>
    <n v="3815475.2901230049"/>
    <n v="17849.162027038426"/>
    <n v="12520"/>
    <n v="973436"/>
    <n v="1460154"/>
    <n v="6345183.1620270386"/>
    <n v="4801431.2901230045"/>
    <n v="1543751.8719040342"/>
    <n v="0.78391908458758564"/>
  </r>
  <r>
    <x v="0"/>
    <n v="25"/>
    <n v="4"/>
    <x v="1"/>
    <n v="4"/>
    <s v="post graduate"/>
    <n v="0"/>
    <n v="2"/>
    <n v="253788"/>
    <n v="1"/>
    <x v="5"/>
    <n v="1522728"/>
    <n v="249492.23870802706"/>
    <n v="215534.67416001504"/>
    <n v="203117"/>
    <n v="0"/>
    <n v="0"/>
    <n v="1738262.6741600151"/>
    <n v="452609.23870802706"/>
    <n v="1285653.4354519881"/>
    <n v="0.16384557104619279"/>
  </r>
  <r>
    <x v="1"/>
    <n v="34"/>
    <n v="5"/>
    <x v="5"/>
    <n v="1"/>
    <s v="high school"/>
    <n v="3"/>
    <n v="2"/>
    <n v="315437"/>
    <n v="2"/>
    <x v="3"/>
    <n v="1261748"/>
    <n v="944591.06914653629"/>
    <n v="461319.00249657076"/>
    <n v="238522"/>
    <n v="315437"/>
    <n v="0"/>
    <n v="1723067.0024965708"/>
    <n v="1498550.0691465363"/>
    <n v="224516.93335003452"/>
    <n v="0.74863686659026707"/>
  </r>
  <r>
    <x v="0"/>
    <n v="35"/>
    <n v="1"/>
    <x v="4"/>
    <n v="4"/>
    <s v="post graduate"/>
    <n v="1"/>
    <n v="1"/>
    <n v="514284"/>
    <n v="2"/>
    <x v="3"/>
    <n v="2571420"/>
    <n v="822624.88695812935"/>
    <n v="274735.65604508517"/>
    <n v="205143"/>
    <n v="0"/>
    <n v="771426"/>
    <n v="3617581.6560450853"/>
    <n v="1027767.8869581294"/>
    <n v="2589813.769086956"/>
    <n v="0.31991074463064351"/>
  </r>
  <r>
    <x v="0"/>
    <n v="22"/>
    <n v="2"/>
    <x v="0"/>
    <n v="2"/>
    <s v="college"/>
    <n v="3"/>
    <n v="2"/>
    <n v="453820"/>
    <n v="6"/>
    <x v="1"/>
    <n v="1815280"/>
    <n v="1721067.3100987736"/>
    <n v="440231.71768572432"/>
    <n v="176980"/>
    <n v="453820"/>
    <n v="0"/>
    <n v="2255511.7176857241"/>
    <n v="2351867.3100987738"/>
    <n v="-96355.592413049657"/>
    <n v="0.9481001884550998"/>
  </r>
  <r>
    <x v="0"/>
    <n v="25"/>
    <n v="3"/>
    <x v="3"/>
    <n v="2"/>
    <s v="college"/>
    <n v="1"/>
    <n v="1"/>
    <n v="693892"/>
    <n v="4"/>
    <x v="2"/>
    <n v="4163352"/>
    <n v="2729978.114560145"/>
    <n v="612075.84042773221"/>
    <n v="545611"/>
    <n v="0"/>
    <n v="1040838"/>
    <n v="5816265.8404277321"/>
    <n v="3275589.114560145"/>
    <n v="2540676.7258675871"/>
    <n v="0.65571638299143209"/>
  </r>
  <r>
    <x v="0"/>
    <n v="22"/>
    <n v="1"/>
    <x v="4"/>
    <n v="4"/>
    <s v="post graduate"/>
    <n v="0"/>
    <n v="1"/>
    <n v="788548"/>
    <n v="1"/>
    <x v="5"/>
    <n v="2365644"/>
    <n v="2350954.5961645357"/>
    <n v="592315.95878285007"/>
    <n v="223659"/>
    <n v="788548"/>
    <n v="0"/>
    <n v="2957959.9587828498"/>
    <n v="3363161.5961645357"/>
    <n v="-405201.6373816859"/>
    <n v="0.99379052645475641"/>
  </r>
  <r>
    <x v="0"/>
    <n v="27"/>
    <n v="4"/>
    <x v="1"/>
    <n v="2"/>
    <s v="college"/>
    <n v="1"/>
    <n v="2"/>
    <n v="192086"/>
    <n v="3"/>
    <x v="4"/>
    <n v="1152516"/>
    <n v="286018.91515565361"/>
    <n v="318722.4968545041"/>
    <n v="266822"/>
    <n v="192086"/>
    <n v="0"/>
    <n v="1471238.4968545041"/>
    <n v="744926.91515565361"/>
    <n v="726311.5816988505"/>
    <n v="0.24816914919676047"/>
  </r>
  <r>
    <x v="1"/>
    <n v="28"/>
    <n v="5"/>
    <x v="5"/>
    <n v="3"/>
    <s v="undergraduate"/>
    <n v="0"/>
    <n v="2"/>
    <n v="686023"/>
    <n v="4"/>
    <x v="2"/>
    <n v="2058069"/>
    <n v="1441297.8150503698"/>
    <n v="1065645.0975981778"/>
    <n v="851582"/>
    <n v="0"/>
    <n v="1029034.5"/>
    <n v="4152748.5975981778"/>
    <n v="2292879.8150503701"/>
    <n v="1859868.7825478078"/>
    <n v="0.70031559439959001"/>
  </r>
  <r>
    <x v="0"/>
    <n v="35"/>
    <n v="2"/>
    <x v="0"/>
    <n v="3"/>
    <s v="undergraduate"/>
    <n v="0"/>
    <n v="2"/>
    <n v="791439"/>
    <n v="5"/>
    <x v="0"/>
    <n v="2374317"/>
    <n v="1271230.4322926612"/>
    <n v="1252731.7124467047"/>
    <n v="999887"/>
    <n v="791439"/>
    <n v="1187158.5"/>
    <n v="4814207.2124467045"/>
    <n v="3062556.4322926612"/>
    <n v="1751650.7801540433"/>
    <n v="0.53540889118540669"/>
  </r>
  <r>
    <x v="1"/>
    <n v="26"/>
    <n v="3"/>
    <x v="3"/>
    <n v="1"/>
    <s v="high school"/>
    <n v="1"/>
    <n v="2"/>
    <n v="361228"/>
    <n v="4"/>
    <x v="2"/>
    <n v="1083684"/>
    <n v="849530.68749967741"/>
    <n v="563529.83273220051"/>
    <n v="438349"/>
    <n v="361228"/>
    <n v="0"/>
    <n v="1647213.8327322006"/>
    <n v="1649107.6874996773"/>
    <n v="-1893.8547674766742"/>
    <n v="0.78392842147681185"/>
  </r>
  <r>
    <x v="0"/>
    <n v="35"/>
    <n v="3"/>
    <x v="3"/>
    <n v="5"/>
    <s v="Doctorate"/>
    <n v="2"/>
    <n v="2"/>
    <n v="824107"/>
    <n v="6"/>
    <x v="1"/>
    <n v="3296428"/>
    <n v="2167419.073766578"/>
    <n v="1088144.0591445158"/>
    <n v="557952"/>
    <n v="824107"/>
    <n v="0"/>
    <n v="4384572.0591445155"/>
    <n v="3549478.073766578"/>
    <n v="835093.98537793756"/>
    <n v="0.65750535845666214"/>
  </r>
  <r>
    <x v="0"/>
    <n v="25"/>
    <n v="3"/>
    <x v="3"/>
    <n v="4"/>
    <s v="post graduate"/>
    <n v="1"/>
    <n v="2"/>
    <n v="832399"/>
    <n v="3"/>
    <x v="4"/>
    <n v="4161995"/>
    <n v="3680999.747588113"/>
    <n v="994743.62776260881"/>
    <n v="848327"/>
    <n v="832399"/>
    <n v="1248598.5"/>
    <n v="6405337.1277626092"/>
    <n v="5361725.747588113"/>
    <n v="1043611.3801744962"/>
    <n v="0.8844315640908057"/>
  </r>
  <r>
    <x v="1"/>
    <n v="24"/>
    <n v="2"/>
    <x v="0"/>
    <n v="1"/>
    <s v="high school"/>
    <n v="1"/>
    <n v="0"/>
    <n v="798359"/>
    <n v="6"/>
    <x v="1"/>
    <n v="3991795"/>
    <n v="2696834.6833987087"/>
    <n v="0"/>
    <n v="0"/>
    <n v="0"/>
    <n v="0"/>
    <n v="3991795"/>
    <n v="2696834.6833987087"/>
    <n v="1294960.3166012913"/>
    <n v="0.67559448403505407"/>
  </r>
  <r>
    <x v="0"/>
    <n v="23"/>
    <n v="2"/>
    <x v="0"/>
    <n v="5"/>
    <s v="Doctorate"/>
    <n v="2"/>
    <n v="1"/>
    <n v="684700"/>
    <n v="2"/>
    <x v="3"/>
    <n v="2054100"/>
    <n v="931506.55066220928"/>
    <n v="615688.79393032577"/>
    <n v="133369"/>
    <n v="684700"/>
    <n v="0"/>
    <n v="2669788.7939303257"/>
    <n v="1749575.5506622093"/>
    <n v="920213.24326811638"/>
    <n v="0.45348646641459001"/>
  </r>
  <r>
    <x v="0"/>
    <n v="34"/>
    <n v="1"/>
    <x v="4"/>
    <n v="2"/>
    <s v="college"/>
    <n v="2"/>
    <n v="1"/>
    <n v="118100"/>
    <n v="6"/>
    <x v="1"/>
    <n v="354300"/>
    <n v="41288.120157916317"/>
    <n v="49292.739143938816"/>
    <n v="20380"/>
    <n v="0"/>
    <n v="177150"/>
    <n v="580742.73914393876"/>
    <n v="61668.120157916317"/>
    <n v="519074.61898602243"/>
    <n v="0.11653434986710787"/>
  </r>
  <r>
    <x v="0"/>
    <n v="23"/>
    <n v="6"/>
    <x v="2"/>
    <n v="5"/>
    <s v="Doctorate"/>
    <n v="1"/>
    <n v="1"/>
    <n v="792170"/>
    <n v="5"/>
    <x v="0"/>
    <n v="3168680"/>
    <n v="967630.60173164145"/>
    <n v="392428.244824355"/>
    <n v="39927"/>
    <n v="0"/>
    <n v="1188255"/>
    <n v="4749363.2448243555"/>
    <n v="1007557.6017316415"/>
    <n v="3741805.6430927143"/>
    <n v="0.30537340524497314"/>
  </r>
  <r>
    <x v="1"/>
    <n v="22"/>
    <n v="3"/>
    <x v="3"/>
    <n v="3"/>
    <s v="undergraduate"/>
    <n v="0"/>
    <n v="2"/>
    <n v="329202"/>
    <n v="6"/>
    <x v="1"/>
    <n v="1975212"/>
    <n v="1508866.6907076379"/>
    <n v="423329.69806237076"/>
    <n v="236455"/>
    <n v="0"/>
    <n v="493803"/>
    <n v="2892344.6980623705"/>
    <n v="1745321.6907076379"/>
    <n v="1147023.0073547326"/>
    <n v="0.76390113603382215"/>
  </r>
  <r>
    <x v="1"/>
    <n v="29"/>
    <n v="6"/>
    <x v="2"/>
    <n v="1"/>
    <s v="high school"/>
    <n v="2"/>
    <n v="1"/>
    <n v="382170"/>
    <n v="4"/>
    <x v="2"/>
    <n v="1146510"/>
    <n v="559847.41869922774"/>
    <n v="40591.534660027137"/>
    <n v="40457"/>
    <n v="382170"/>
    <n v="0"/>
    <n v="1187101.5346600271"/>
    <n v="982474.41869922774"/>
    <n v="204627.11596079939"/>
    <n v="0.48830574412715783"/>
  </r>
  <r>
    <x v="0"/>
    <n v="24"/>
    <n v="4"/>
    <x v="1"/>
    <n v="3"/>
    <s v="undergraduate"/>
    <n v="1"/>
    <n v="0"/>
    <n v="100465"/>
    <n v="1"/>
    <x v="5"/>
    <n v="401860"/>
    <n v="193175.05865778215"/>
    <n v="0"/>
    <n v="0"/>
    <n v="0"/>
    <n v="150697.5"/>
    <n v="552557.5"/>
    <n v="193175.05865778215"/>
    <n v="359382.44134221785"/>
    <n v="0.48070238057478265"/>
  </r>
  <r>
    <x v="0"/>
    <n v="22"/>
    <n v="1"/>
    <x v="4"/>
    <n v="3"/>
    <s v="undergraduate"/>
    <n v="0"/>
    <n v="0"/>
    <n v="133762"/>
    <n v="1"/>
    <x v="5"/>
    <n v="668810"/>
    <n v="170102.958371652"/>
    <n v="0"/>
    <n v="0"/>
    <n v="0"/>
    <n v="0"/>
    <n v="668810"/>
    <n v="170102.958371652"/>
    <n v="498707.041628348"/>
    <n v="0.25433674492255198"/>
  </r>
  <r>
    <x v="1"/>
    <n v="25"/>
    <n v="5"/>
    <x v="5"/>
    <n v="3"/>
    <s v="undergraduate"/>
    <n v="2"/>
    <n v="0"/>
    <n v="836665"/>
    <n v="3"/>
    <x v="4"/>
    <n v="2509995"/>
    <n v="2191362.7616993804"/>
    <n v="0"/>
    <n v="0"/>
    <n v="836665"/>
    <n v="0"/>
    <n v="2509995"/>
    <n v="3028027.7616993804"/>
    <n v="-518032.76169938035"/>
    <n v="0.8730546322599767"/>
  </r>
  <r>
    <x v="1"/>
    <n v="33"/>
    <n v="1"/>
    <x v="4"/>
    <n v="5"/>
    <s v="Doctorate"/>
    <n v="2"/>
    <n v="0"/>
    <n v="390207"/>
    <n v="2"/>
    <x v="3"/>
    <n v="1951035"/>
    <n v="1855145.0116952418"/>
    <n v="0"/>
    <n v="0"/>
    <n v="390207"/>
    <n v="0"/>
    <n v="1951035"/>
    <n v="2245352.0116952416"/>
    <n v="-294317.01169524156"/>
    <n v="0.95085173341085205"/>
  </r>
  <r>
    <x v="1"/>
    <n v="33"/>
    <n v="3"/>
    <x v="3"/>
    <n v="2"/>
    <s v="college"/>
    <n v="2"/>
    <n v="0"/>
    <n v="523916"/>
    <n v="2"/>
    <x v="3"/>
    <n v="1571748"/>
    <n v="1297333.3783895613"/>
    <n v="0"/>
    <n v="0"/>
    <n v="523916"/>
    <n v="0"/>
    <n v="1571748"/>
    <n v="1821249.3783895613"/>
    <n v="-249501.37838956132"/>
    <n v="0.82540800331195674"/>
  </r>
  <r>
    <x v="1"/>
    <n v="35"/>
    <n v="4"/>
    <x v="1"/>
    <n v="1"/>
    <s v="high school"/>
    <n v="0"/>
    <n v="0"/>
    <n v="811660"/>
    <n v="2"/>
    <x v="3"/>
    <n v="4058300"/>
    <n v="1797388.9421701271"/>
    <n v="0"/>
    <n v="0"/>
    <n v="811660"/>
    <n v="1217490"/>
    <n v="5275790"/>
    <n v="2609048.9421701273"/>
    <n v="2666741.0578298727"/>
    <n v="0.4428920834265892"/>
  </r>
  <r>
    <x v="1"/>
    <n v="28"/>
    <n v="1"/>
    <x v="4"/>
    <n v="5"/>
    <s v="Doctorate"/>
    <n v="3"/>
    <n v="2"/>
    <n v="737661"/>
    <n v="3"/>
    <x v="4"/>
    <n v="3688305"/>
    <n v="2590145.152639919"/>
    <n v="828112.72944623907"/>
    <n v="602081"/>
    <n v="737661"/>
    <n v="1106491.5"/>
    <n v="5622909.2294462388"/>
    <n v="3929887.152639919"/>
    <n v="1693022.0768063199"/>
    <n v="0.70225893808671436"/>
  </r>
  <r>
    <x v="0"/>
    <n v="30"/>
    <n v="5"/>
    <x v="5"/>
    <n v="5"/>
    <s v="Doctorate"/>
    <n v="2"/>
    <n v="2"/>
    <n v="383826"/>
    <n v="2"/>
    <x v="3"/>
    <n v="1151478"/>
    <n v="464813.40022717608"/>
    <n v="211286.91795958919"/>
    <n v="195661"/>
    <n v="383826"/>
    <n v="0"/>
    <n v="1362764.9179595893"/>
    <n v="1044300.400227176"/>
    <n v="318464.51773241325"/>
    <n v="0.40366676586715167"/>
  </r>
  <r>
    <x v="0"/>
    <n v="22"/>
    <n v="5"/>
    <x v="5"/>
    <n v="4"/>
    <s v="post graduate"/>
    <n v="1"/>
    <n v="2"/>
    <n v="101909"/>
    <n v="4"/>
    <x v="2"/>
    <n v="305727"/>
    <n v="299538.08087000396"/>
    <n v="146426.34309824524"/>
    <n v="80658"/>
    <n v="101909"/>
    <n v="0"/>
    <n v="452153.34309824521"/>
    <n v="482105.08087000396"/>
    <n v="-29951.737771758751"/>
    <n v="0.97975671389836017"/>
  </r>
  <r>
    <x v="0"/>
    <n v="23"/>
    <n v="6"/>
    <x v="2"/>
    <n v="1"/>
    <s v="high school"/>
    <n v="2"/>
    <n v="0"/>
    <n v="671666"/>
    <n v="4"/>
    <x v="2"/>
    <n v="3358330"/>
    <n v="1345948.5328061753"/>
    <n v="0"/>
    <n v="0"/>
    <n v="0"/>
    <n v="1007499"/>
    <n v="4365829"/>
    <n v="1345948.5328061753"/>
    <n v="3019880.4671938247"/>
    <n v="0.40077911724165738"/>
  </r>
  <r>
    <x v="0"/>
    <n v="21"/>
    <n v="1"/>
    <x v="4"/>
    <n v="2"/>
    <s v="college"/>
    <n v="0"/>
    <n v="1"/>
    <n v="978767"/>
    <n v="4"/>
    <x v="2"/>
    <n v="5872602"/>
    <n v="1102592.6909837846"/>
    <n v="666206.05425961385"/>
    <n v="73632"/>
    <n v="978767"/>
    <n v="1468150.5"/>
    <n v="8006958.5542596141"/>
    <n v="2154991.6909837844"/>
    <n v="5851966.8632758297"/>
    <n v="0.18775198642506075"/>
  </r>
  <r>
    <x v="0"/>
    <n v="22"/>
    <n v="1"/>
    <x v="4"/>
    <n v="2"/>
    <s v="college"/>
    <n v="2"/>
    <n v="0"/>
    <n v="561964"/>
    <n v="4"/>
    <x v="2"/>
    <n v="2247856"/>
    <n v="997764.84767998219"/>
    <n v="0"/>
    <n v="0"/>
    <n v="561964"/>
    <n v="0"/>
    <n v="2247856"/>
    <n v="1559728.8476799822"/>
    <n v="688127.15232001781"/>
    <n v="0.44387400602173011"/>
  </r>
  <r>
    <x v="1"/>
    <n v="33"/>
    <n v="6"/>
    <x v="2"/>
    <n v="4"/>
    <s v="post graduate"/>
    <n v="2"/>
    <n v="1"/>
    <n v="957756"/>
    <n v="3"/>
    <x v="4"/>
    <n v="5746536"/>
    <n v="3372715.5629175436"/>
    <n v="168536.44857870447"/>
    <n v="58639"/>
    <n v="0"/>
    <n v="1436634"/>
    <n v="7351706.4485787041"/>
    <n v="3431354.5629175436"/>
    <n v="3920351.8856611606"/>
    <n v="0.58691280502158927"/>
  </r>
  <r>
    <x v="0"/>
    <n v="27"/>
    <n v="4"/>
    <x v="1"/>
    <n v="3"/>
    <s v="undergraduate"/>
    <n v="2"/>
    <n v="0"/>
    <n v="528292"/>
    <n v="1"/>
    <x v="5"/>
    <n v="1584876"/>
    <n v="304434.56722744007"/>
    <n v="0"/>
    <n v="0"/>
    <n v="0"/>
    <n v="0"/>
    <n v="1584876"/>
    <n v="304434.56722744007"/>
    <n v="1280441.43277256"/>
    <n v="0.19208730981315894"/>
  </r>
  <r>
    <x v="1"/>
    <n v="26"/>
    <n v="5"/>
    <x v="5"/>
    <n v="4"/>
    <s v="post graduate"/>
    <n v="0"/>
    <n v="0"/>
    <n v="333141"/>
    <n v="3"/>
    <x v="4"/>
    <n v="999423"/>
    <n v="987576.65284270979"/>
    <n v="0"/>
    <n v="0"/>
    <n v="333141"/>
    <n v="0"/>
    <n v="999423"/>
    <n v="1320717.6528427098"/>
    <n v="-321294.65284270979"/>
    <n v="0.98814681355413048"/>
  </r>
  <r>
    <x v="1"/>
    <n v="24"/>
    <n v="6"/>
    <x v="2"/>
    <n v="2"/>
    <s v="college"/>
    <n v="0"/>
    <n v="1"/>
    <n v="479017"/>
    <n v="3"/>
    <x v="4"/>
    <n v="1916068"/>
    <n v="1368981.4953672891"/>
    <n v="173960.57315288196"/>
    <n v="154671"/>
    <n v="0"/>
    <n v="718525.5"/>
    <n v="2808554.073152882"/>
    <n v="1523652.4953672891"/>
    <n v="1284901.577785593"/>
    <n v="0.71447437949346737"/>
  </r>
  <r>
    <x v="0"/>
    <n v="32"/>
    <n v="4"/>
    <x v="1"/>
    <n v="2"/>
    <s v="college"/>
    <n v="0"/>
    <n v="0"/>
    <n v="648908"/>
    <n v="1"/>
    <x v="5"/>
    <n v="3893448"/>
    <n v="1570380.4061064122"/>
    <n v="0"/>
    <n v="0"/>
    <n v="648908"/>
    <n v="0"/>
    <n v="3893448"/>
    <n v="2219288.4061064124"/>
    <n v="1674159.5938935876"/>
    <n v="0.40333925253564762"/>
  </r>
  <r>
    <x v="1"/>
    <n v="27"/>
    <n v="2"/>
    <x v="0"/>
    <n v="1"/>
    <s v="high school"/>
    <n v="1"/>
    <n v="0"/>
    <n v="123646"/>
    <n v="4"/>
    <x v="2"/>
    <n v="741876"/>
    <n v="505245.33233725867"/>
    <n v="0"/>
    <n v="0"/>
    <n v="0"/>
    <n v="185469"/>
    <n v="927345"/>
    <n v="505245.33233725867"/>
    <n v="422099.66766274133"/>
    <n v="0.68103744067372263"/>
  </r>
  <r>
    <x v="0"/>
    <n v="34"/>
    <n v="1"/>
    <x v="4"/>
    <n v="5"/>
    <s v="Doctorate"/>
    <n v="1"/>
    <n v="2"/>
    <n v="666389"/>
    <n v="1"/>
    <x v="5"/>
    <n v="1999167"/>
    <n v="972119.97606792673"/>
    <n v="301162.56329366803"/>
    <n v="109484"/>
    <n v="0"/>
    <n v="0"/>
    <n v="2300329.563293668"/>
    <n v="1081603.9760679267"/>
    <n v="1218725.5872257412"/>
    <n v="0.48626251637203233"/>
  </r>
  <r>
    <x v="1"/>
    <n v="33"/>
    <n v="2"/>
    <x v="0"/>
    <n v="2"/>
    <s v="college"/>
    <n v="2"/>
    <n v="1"/>
    <n v="717342"/>
    <n v="5"/>
    <x v="0"/>
    <n v="3586710"/>
    <n v="2454758.9861079506"/>
    <n v="194316.97484395379"/>
    <n v="24306"/>
    <n v="717342"/>
    <n v="1076013"/>
    <n v="4857039.9748439537"/>
    <n v="3196406.9861079506"/>
    <n v="1660632.9887360032"/>
    <n v="0.68440408789892426"/>
  </r>
  <r>
    <x v="1"/>
    <n v="21"/>
    <n v="4"/>
    <x v="1"/>
    <n v="4"/>
    <s v="post graduate"/>
    <n v="2"/>
    <n v="1"/>
    <n v="881481"/>
    <n v="6"/>
    <x v="1"/>
    <n v="3525924"/>
    <n v="1222044.2924742487"/>
    <n v="871626.77554422955"/>
    <n v="59203"/>
    <n v="0"/>
    <n v="1322221.5"/>
    <n v="5719772.2755442299"/>
    <n v="1281247.2924742487"/>
    <n v="4438524.9830699814"/>
    <n v="0.34658838150630833"/>
  </r>
  <r>
    <x v="1"/>
    <n v="31"/>
    <n v="1"/>
    <x v="4"/>
    <n v="4"/>
    <s v="post graduate"/>
    <n v="3"/>
    <n v="1"/>
    <n v="609546"/>
    <n v="3"/>
    <x v="4"/>
    <n v="3047730"/>
    <n v="1963013.0316648425"/>
    <n v="111270.38583536209"/>
    <n v="23327"/>
    <n v="609546"/>
    <n v="0"/>
    <n v="3159000.3858353621"/>
    <n v="2595886.0316648427"/>
    <n v="563114.35417051939"/>
    <n v="0.64409020210610601"/>
  </r>
  <r>
    <x v="0"/>
    <n v="33"/>
    <n v="4"/>
    <x v="1"/>
    <n v="3"/>
    <s v="undergraduate"/>
    <n v="1"/>
    <n v="2"/>
    <n v="797176"/>
    <n v="3"/>
    <x v="4"/>
    <n v="2391528"/>
    <n v="642698.61784150824"/>
    <n v="919506.06684095901"/>
    <n v="93726"/>
    <n v="797176"/>
    <n v="1195764"/>
    <n v="4506798.0668409588"/>
    <n v="1533600.6178415082"/>
    <n v="2973197.4489994505"/>
    <n v="0.26873974205675544"/>
  </r>
  <r>
    <x v="1"/>
    <n v="28"/>
    <n v="6"/>
    <x v="2"/>
    <n v="1"/>
    <s v="high school"/>
    <n v="2"/>
    <n v="1"/>
    <n v="547142"/>
    <n v="2"/>
    <x v="3"/>
    <n v="2188568"/>
    <n v="432959.99890045624"/>
    <n v="151898.08023523385"/>
    <n v="52429"/>
    <n v="547142"/>
    <n v="820713"/>
    <n v="3161179.080235234"/>
    <n v="1032530.9989004562"/>
    <n v="2128648.0813347776"/>
    <n v="0.19782798565109982"/>
  </r>
  <r>
    <x v="0"/>
    <n v="25"/>
    <n v="2"/>
    <x v="0"/>
    <n v="2"/>
    <s v="college"/>
    <n v="2"/>
    <n v="2"/>
    <n v="631938"/>
    <n v="5"/>
    <x v="0"/>
    <n v="1895814"/>
    <n v="480186.30203297449"/>
    <n v="479127.24981932127"/>
    <n v="217597"/>
    <n v="631938"/>
    <n v="947907"/>
    <n v="3322848.2498193211"/>
    <n v="1329721.3020329745"/>
    <n v="1993126.9477863465"/>
    <n v="0.25328766536853009"/>
  </r>
  <r>
    <x v="0"/>
    <n v="27"/>
    <n v="6"/>
    <x v="2"/>
    <n v="5"/>
    <s v="Doctorate"/>
    <n v="1"/>
    <n v="0"/>
    <n v="348610"/>
    <n v="3"/>
    <x v="4"/>
    <n v="1045830"/>
    <n v="504722.91387594072"/>
    <n v="0"/>
    <n v="0"/>
    <n v="348610"/>
    <n v="0"/>
    <n v="1045830"/>
    <n v="853332.91387594072"/>
    <n v="192497.08612405928"/>
    <n v="0.48260512117260046"/>
  </r>
  <r>
    <x v="0"/>
    <n v="23"/>
    <n v="4"/>
    <x v="1"/>
    <n v="1"/>
    <s v="high school"/>
    <n v="1"/>
    <n v="0"/>
    <n v="568492"/>
    <n v="4"/>
    <x v="2"/>
    <n v="2273968"/>
    <n v="2135908.8539153743"/>
    <n v="0"/>
    <n v="0"/>
    <n v="0"/>
    <n v="852738"/>
    <n v="3126706"/>
    <n v="2135908.8539153743"/>
    <n v="990797.14608462574"/>
    <n v="0.93928712009816073"/>
  </r>
  <r>
    <x v="0"/>
    <n v="26"/>
    <n v="6"/>
    <x v="2"/>
    <n v="1"/>
    <s v="high school"/>
    <n v="1"/>
    <n v="2"/>
    <n v="437074"/>
    <n v="3"/>
    <x v="4"/>
    <n v="1311222"/>
    <n v="83473.198542916623"/>
    <n v="314330.31801503425"/>
    <n v="159286"/>
    <n v="0"/>
    <n v="0"/>
    <n v="1625552.3180150343"/>
    <n v="242759.19854291662"/>
    <n v="1382793.1194721176"/>
    <n v="6.3660614711251506E-2"/>
  </r>
  <r>
    <x v="0"/>
    <n v="27"/>
    <n v="3"/>
    <x v="3"/>
    <n v="3"/>
    <s v="undergraduate"/>
    <n v="0"/>
    <n v="0"/>
    <n v="880871"/>
    <n v="1"/>
    <x v="5"/>
    <n v="5285226"/>
    <n v="326194.39870478376"/>
    <n v="0"/>
    <n v="0"/>
    <n v="880871"/>
    <n v="0"/>
    <n v="5285226"/>
    <n v="1207065.3987047838"/>
    <n v="4078160.601295216"/>
    <n v="6.1718155232109988E-2"/>
  </r>
  <r>
    <x v="0"/>
    <n v="27"/>
    <n v="4"/>
    <x v="1"/>
    <n v="5"/>
    <s v="Doctorate"/>
    <n v="2"/>
    <n v="2"/>
    <n v="827614"/>
    <n v="1"/>
    <x v="5"/>
    <n v="2482842"/>
    <n v="1353638.2272039095"/>
    <n v="1079403.7615008457"/>
    <n v="391200"/>
    <n v="0"/>
    <n v="0"/>
    <n v="3562245.7615008457"/>
    <n v="1744838.2272039095"/>
    <n v="1817407.5342969361"/>
    <n v="0.54519708753271834"/>
  </r>
  <r>
    <x v="0"/>
    <n v="26"/>
    <n v="3"/>
    <x v="3"/>
    <n v="2"/>
    <s v="college"/>
    <n v="3"/>
    <n v="2"/>
    <n v="408826"/>
    <n v="1"/>
    <x v="5"/>
    <n v="1226478"/>
    <n v="152214.93204883515"/>
    <n v="599119.08740105783"/>
    <n v="532104"/>
    <n v="0"/>
    <n v="613239"/>
    <n v="2438836.0874010576"/>
    <n v="684318.93204883509"/>
    <n v="1754517.1553522225"/>
    <n v="0.12410734807215063"/>
  </r>
  <r>
    <x v="1"/>
    <n v="26"/>
    <n v="1"/>
    <x v="4"/>
    <n v="3"/>
    <s v="undergraduate"/>
    <n v="3"/>
    <n v="1"/>
    <n v="313216"/>
    <n v="4"/>
    <x v="2"/>
    <n v="1252864"/>
    <n v="763187.71597438573"/>
    <n v="202905.83348861159"/>
    <n v="184346"/>
    <n v="313216"/>
    <n v="469824"/>
    <n v="1925593.8334886115"/>
    <n v="1260749.7159743859"/>
    <n v="664844.11751422565"/>
    <n v="0.60915447803942468"/>
  </r>
  <r>
    <x v="0"/>
    <n v="34"/>
    <n v="6"/>
    <x v="2"/>
    <n v="5"/>
    <s v="Doctorate"/>
    <n v="0"/>
    <n v="2"/>
    <n v="735020"/>
    <n v="1"/>
    <x v="5"/>
    <n v="2205060"/>
    <n v="1800374.4081921098"/>
    <n v="577239.9517006817"/>
    <n v="564021"/>
    <n v="0"/>
    <n v="0"/>
    <n v="2782299.9517006818"/>
    <n v="2364395.4081921098"/>
    <n v="417904.54350857204"/>
    <n v="0.81647411326318098"/>
  </r>
  <r>
    <x v="1"/>
    <n v="27"/>
    <n v="2"/>
    <x v="0"/>
    <n v="2"/>
    <s v="college"/>
    <n v="1"/>
    <n v="0"/>
    <n v="716973"/>
    <n v="5"/>
    <x v="0"/>
    <n v="4301838"/>
    <n v="3093003.7417901247"/>
    <n v="0"/>
    <n v="0"/>
    <n v="0"/>
    <n v="0"/>
    <n v="4301838"/>
    <n v="3093003.7417901247"/>
    <n v="1208834.2582098753"/>
    <n v="0.71899586683415895"/>
  </r>
  <r>
    <x v="1"/>
    <n v="31"/>
    <n v="2"/>
    <x v="0"/>
    <n v="1"/>
    <s v="high school"/>
    <n v="0"/>
    <n v="1"/>
    <n v="958412"/>
    <n v="6"/>
    <x v="1"/>
    <n v="4792060"/>
    <n v="1156398.0272111758"/>
    <n v="708830.50228908844"/>
    <n v="649297"/>
    <n v="0"/>
    <n v="1437618"/>
    <n v="6938508.5022890884"/>
    <n v="1805695.0272111758"/>
    <n v="5132813.4750779122"/>
    <n v="0.24131543161211999"/>
  </r>
  <r>
    <x v="1"/>
    <n v="32"/>
    <n v="4"/>
    <x v="1"/>
    <n v="4"/>
    <s v="post graduate"/>
    <n v="1"/>
    <n v="1"/>
    <n v="660784"/>
    <n v="1"/>
    <x v="5"/>
    <n v="3964704"/>
    <n v="1004020.0466513676"/>
    <n v="287918.57177492051"/>
    <n v="70769"/>
    <n v="0"/>
    <n v="0"/>
    <n v="4252622.5717749204"/>
    <n v="1074789.0466513676"/>
    <n v="3177833.5251235529"/>
    <n v="0.25323959787448636"/>
  </r>
  <r>
    <x v="0"/>
    <n v="21"/>
    <n v="3"/>
    <x v="3"/>
    <n v="2"/>
    <s v="college"/>
    <n v="3"/>
    <n v="1"/>
    <n v="976253"/>
    <n v="1"/>
    <x v="5"/>
    <n v="5857518"/>
    <n v="1645822.3671671106"/>
    <n v="870643.03589732677"/>
    <n v="317200"/>
    <n v="976253"/>
    <n v="0"/>
    <n v="6728161.0358973267"/>
    <n v="2939275.3671671106"/>
    <n v="3788885.6687302161"/>
    <n v="0.28097606651266127"/>
  </r>
  <r>
    <x v="1"/>
    <n v="25"/>
    <n v="6"/>
    <x v="2"/>
    <n v="4"/>
    <s v="post graduate"/>
    <n v="3"/>
    <n v="1"/>
    <n v="324347"/>
    <n v="3"/>
    <x v="4"/>
    <n v="1946082"/>
    <n v="206360.05001513215"/>
    <n v="305291.07819745579"/>
    <n v="90267"/>
    <n v="0"/>
    <n v="486520.5"/>
    <n v="2737893.578197456"/>
    <n v="296627.05001513218"/>
    <n v="2441266.528182324"/>
    <n v="0.10603872293928629"/>
  </r>
  <r>
    <x v="1"/>
    <n v="25"/>
    <n v="3"/>
    <x v="3"/>
    <n v="5"/>
    <s v="Doctorate"/>
    <n v="0"/>
    <n v="1"/>
    <n v="221572"/>
    <n v="1"/>
    <x v="5"/>
    <n v="1329432"/>
    <n v="492024.58529361815"/>
    <n v="76635.203456292729"/>
    <n v="15274"/>
    <n v="0"/>
    <n v="332358"/>
    <n v="1738425.2034562926"/>
    <n v="507298.58529361815"/>
    <n v="1231126.6181626744"/>
    <n v="0.37010135553651347"/>
  </r>
  <r>
    <x v="1"/>
    <n v="35"/>
    <n v="2"/>
    <x v="0"/>
    <n v="2"/>
    <s v="college"/>
    <n v="1"/>
    <n v="1"/>
    <n v="267659"/>
    <n v="6"/>
    <x v="1"/>
    <n v="1338295"/>
    <n v="274661.26846153964"/>
    <n v="140045.29497031236"/>
    <n v="17467"/>
    <n v="267659"/>
    <n v="401488.5"/>
    <n v="1879828.7949703124"/>
    <n v="559787.26846153964"/>
    <n v="1320041.5265087727"/>
    <n v="0.20523223090689247"/>
  </r>
  <r>
    <x v="1"/>
    <n v="23"/>
    <n v="5"/>
    <x v="5"/>
    <n v="3"/>
    <s v="undergraduate"/>
    <n v="3"/>
    <n v="0"/>
    <n v="660253"/>
    <n v="4"/>
    <x v="2"/>
    <n v="1980759"/>
    <n v="1311782.3477908606"/>
    <n v="0"/>
    <n v="0"/>
    <n v="0"/>
    <n v="990379.5"/>
    <n v="2971138.5"/>
    <n v="1311782.3477908606"/>
    <n v="1659356.1522091394"/>
    <n v="0.66226246998794935"/>
  </r>
  <r>
    <x v="1"/>
    <n v="29"/>
    <n v="2"/>
    <x v="0"/>
    <n v="2"/>
    <s v="college"/>
    <n v="0"/>
    <n v="0"/>
    <n v="411919"/>
    <n v="5"/>
    <x v="0"/>
    <n v="1647676"/>
    <n v="1308263.725982019"/>
    <n v="0"/>
    <n v="0"/>
    <n v="411919"/>
    <n v="617878.5"/>
    <n v="2265554.5"/>
    <n v="1720182.725982019"/>
    <n v="545371.77401798102"/>
    <n v="0.7940054513035445"/>
  </r>
  <r>
    <x v="1"/>
    <n v="35"/>
    <n v="2"/>
    <x v="0"/>
    <n v="3"/>
    <s v="undergraduate"/>
    <n v="2"/>
    <n v="2"/>
    <n v="421712"/>
    <n v="5"/>
    <x v="0"/>
    <n v="1686848"/>
    <n v="1016626.0344197255"/>
    <n v="387477.4778680692"/>
    <n v="306954"/>
    <n v="0"/>
    <n v="0"/>
    <n v="2074325.4778680692"/>
    <n v="1323580.0344197256"/>
    <n v="750745.44344834355"/>
    <n v="0.60267791432288242"/>
  </r>
  <r>
    <x v="0"/>
    <n v="28"/>
    <n v="2"/>
    <x v="0"/>
    <n v="5"/>
    <s v="Doctorate"/>
    <n v="2"/>
    <n v="0"/>
    <n v="904828"/>
    <n v="2"/>
    <x v="3"/>
    <n v="4524140"/>
    <n v="490046.43277706549"/>
    <n v="0"/>
    <n v="0"/>
    <n v="0"/>
    <n v="1357242"/>
    <n v="5881382"/>
    <n v="490046.43277706549"/>
    <n v="5391335.5672229342"/>
    <n v="0.10831814063602485"/>
  </r>
  <r>
    <x v="1"/>
    <n v="25"/>
    <n v="1"/>
    <x v="4"/>
    <n v="1"/>
    <s v="high school"/>
    <n v="0"/>
    <n v="2"/>
    <n v="865352"/>
    <n v="6"/>
    <x v="1"/>
    <n v="2596056"/>
    <n v="2087286.2991761747"/>
    <n v="453515.41163848678"/>
    <n v="194629"/>
    <n v="865352"/>
    <n v="0"/>
    <n v="3049571.4116384867"/>
    <n v="3147267.2991761747"/>
    <n v="-97695.887537688017"/>
    <n v="0.80402206238084795"/>
  </r>
  <r>
    <x v="0"/>
    <n v="23"/>
    <n v="4"/>
    <x v="1"/>
    <n v="2"/>
    <s v="college"/>
    <n v="0"/>
    <n v="0"/>
    <n v="598746"/>
    <n v="3"/>
    <x v="4"/>
    <n v="2993730"/>
    <n v="244997.24656844468"/>
    <n v="0"/>
    <n v="0"/>
    <n v="598746"/>
    <n v="898119"/>
    <n v="3891849"/>
    <n v="843743.24656844465"/>
    <n v="3048105.7534315553"/>
    <n v="8.1836787742530115E-2"/>
  </r>
  <r>
    <x v="0"/>
    <n v="26"/>
    <n v="5"/>
    <x v="5"/>
    <n v="3"/>
    <s v="undergraduate"/>
    <n v="3"/>
    <n v="0"/>
    <n v="734573"/>
    <n v="1"/>
    <x v="5"/>
    <n v="4407438"/>
    <n v="1899698.1349294218"/>
    <n v="0"/>
    <n v="0"/>
    <n v="734573"/>
    <n v="0"/>
    <n v="4407438"/>
    <n v="2634271.1349294218"/>
    <n v="1773166.8650705782"/>
    <n v="0.43102095478811542"/>
  </r>
  <r>
    <x v="0"/>
    <n v="31"/>
    <n v="3"/>
    <x v="3"/>
    <n v="1"/>
    <s v="high school"/>
    <n v="2"/>
    <n v="0"/>
    <n v="837677"/>
    <n v="1"/>
    <x v="5"/>
    <n v="3350708"/>
    <n v="2311567.7229492725"/>
    <n v="0"/>
    <n v="0"/>
    <n v="0"/>
    <n v="0"/>
    <n v="3350708"/>
    <n v="2311567.7229492725"/>
    <n v="1039140.2770507275"/>
    <n v="0.68987441548152584"/>
  </r>
  <r>
    <x v="1"/>
    <n v="21"/>
    <n v="2"/>
    <x v="0"/>
    <n v="3"/>
    <s v="undergraduate"/>
    <n v="0"/>
    <n v="1"/>
    <n v="587728"/>
    <n v="6"/>
    <x v="1"/>
    <n v="1763184"/>
    <n v="552958.51274845249"/>
    <n v="553975.8028779272"/>
    <n v="305942"/>
    <n v="0"/>
    <n v="881592"/>
    <n v="3198751.8028779272"/>
    <n v="858900.51274845249"/>
    <n v="2339851.2901294748"/>
    <n v="0.31361361760794815"/>
  </r>
  <r>
    <x v="0"/>
    <n v="23"/>
    <n v="3"/>
    <x v="3"/>
    <n v="2"/>
    <s v="college"/>
    <n v="2"/>
    <n v="0"/>
    <n v="775105"/>
    <n v="3"/>
    <x v="4"/>
    <n v="3875525"/>
    <n v="2067479.8378552247"/>
    <n v="0"/>
    <n v="0"/>
    <n v="0"/>
    <n v="1162657.5"/>
    <n v="5038182.5"/>
    <n v="2067479.8378552247"/>
    <n v="2970702.6621447755"/>
    <n v="0.53347090725907453"/>
  </r>
  <r>
    <x v="1"/>
    <n v="34"/>
    <n v="4"/>
    <x v="1"/>
    <n v="5"/>
    <s v="Doctorate"/>
    <n v="1"/>
    <n v="0"/>
    <n v="939862"/>
    <n v="3"/>
    <x v="4"/>
    <n v="3759448"/>
    <n v="1152327.8067968383"/>
    <n v="0"/>
    <n v="0"/>
    <n v="0"/>
    <n v="0"/>
    <n v="3759448"/>
    <n v="1152327.8067968383"/>
    <n v="2607120.1932031615"/>
    <n v="0.30651516041632665"/>
  </r>
  <r>
    <x v="1"/>
    <n v="27"/>
    <n v="6"/>
    <x v="2"/>
    <n v="4"/>
    <s v="post graduate"/>
    <n v="3"/>
    <n v="2"/>
    <n v="588784"/>
    <n v="3"/>
    <x v="4"/>
    <n v="1766352"/>
    <n v="470124.10569807066"/>
    <n v="369703.34199216816"/>
    <n v="129927"/>
    <n v="588784"/>
    <n v="883176"/>
    <n v="3019231.3419921682"/>
    <n v="1188835.1056980707"/>
    <n v="1830396.2362940975"/>
    <n v="0.26615539014764367"/>
  </r>
  <r>
    <x v="1"/>
    <n v="27"/>
    <n v="5"/>
    <x v="5"/>
    <n v="2"/>
    <s v="college"/>
    <n v="1"/>
    <n v="2"/>
    <n v="247387"/>
    <n v="5"/>
    <x v="0"/>
    <n v="989548"/>
    <n v="675198.8204118053"/>
    <n v="123511.6065965395"/>
    <n v="30610"/>
    <n v="247387"/>
    <n v="371080.5"/>
    <n v="1484140.1065965395"/>
    <n v="953195.8204118053"/>
    <n v="530944.2861847342"/>
    <n v="0.68233053920760312"/>
  </r>
  <r>
    <x v="0"/>
    <n v="23"/>
    <n v="6"/>
    <x v="2"/>
    <n v="1"/>
    <s v="high school"/>
    <n v="2"/>
    <n v="2"/>
    <n v="640006"/>
    <n v="6"/>
    <x v="1"/>
    <n v="3840036"/>
    <n v="1226562.7623680516"/>
    <n v="501694.78788336099"/>
    <n v="280747"/>
    <n v="0"/>
    <n v="0"/>
    <n v="4341730.7878833609"/>
    <n v="1507309.7623680516"/>
    <n v="2834421.0255153095"/>
    <n v="0.31941439152342621"/>
  </r>
  <r>
    <x v="0"/>
    <n v="29"/>
    <n v="1"/>
    <x v="4"/>
    <n v="5"/>
    <s v="Doctorate"/>
    <n v="2"/>
    <n v="2"/>
    <n v="643856"/>
    <n v="2"/>
    <x v="3"/>
    <n v="1931568"/>
    <n v="1200659.5585624804"/>
    <n v="579726.98659492983"/>
    <n v="124087"/>
    <n v="0"/>
    <n v="965784"/>
    <n v="3477078.9865949298"/>
    <n v="1324746.5585624804"/>
    <n v="2152332.4280324494"/>
    <n v="0.62159838978616355"/>
  </r>
  <r>
    <x v="1"/>
    <n v="34"/>
    <n v="2"/>
    <x v="0"/>
    <n v="4"/>
    <s v="post graduate"/>
    <n v="1"/>
    <n v="2"/>
    <n v="440398"/>
    <n v="3"/>
    <x v="4"/>
    <n v="2642388"/>
    <n v="2542721.7701861742"/>
    <n v="94341.065823244615"/>
    <n v="42809"/>
    <n v="0"/>
    <n v="660597"/>
    <n v="3397326.0658232444"/>
    <n v="2585530.7701861742"/>
    <n v="811795.2956370702"/>
    <n v="0.96228175808631211"/>
  </r>
  <r>
    <x v="1"/>
    <n v="23"/>
    <n v="5"/>
    <x v="5"/>
    <n v="5"/>
    <s v="Doctorate"/>
    <n v="0"/>
    <n v="0"/>
    <n v="882406"/>
    <n v="6"/>
    <x v="1"/>
    <n v="4412030"/>
    <n v="1297444.6015971974"/>
    <n v="0"/>
    <n v="0"/>
    <n v="0"/>
    <n v="1323609"/>
    <n v="5735639"/>
    <n v="1297444.6015971974"/>
    <n v="4438194.3984028026"/>
    <n v="0.29406975963381876"/>
  </r>
  <r>
    <x v="0"/>
    <n v="26"/>
    <n v="2"/>
    <x v="0"/>
    <n v="1"/>
    <s v="high school"/>
    <n v="1"/>
    <n v="2"/>
    <n v="495823"/>
    <n v="2"/>
    <x v="3"/>
    <n v="1983292"/>
    <n v="366537.05383024586"/>
    <n v="658639.93571049045"/>
    <n v="235332"/>
    <n v="0"/>
    <n v="743734.5"/>
    <n v="3385666.4357104907"/>
    <n v="601869.05383024586"/>
    <n v="2783797.3818802447"/>
    <n v="0.18481245012345426"/>
  </r>
  <r>
    <x v="0"/>
    <n v="28"/>
    <n v="2"/>
    <x v="0"/>
    <n v="3"/>
    <s v="undergraduate"/>
    <n v="2"/>
    <n v="1"/>
    <n v="174210"/>
    <n v="6"/>
    <x v="1"/>
    <n v="696840"/>
    <n v="233664.71481814419"/>
    <n v="65878.053750817722"/>
    <n v="45952"/>
    <n v="174210"/>
    <n v="261315"/>
    <n v="1024033.0537508177"/>
    <n v="453826.71481814422"/>
    <n v="570206.33893267345"/>
    <n v="0.33532046785222458"/>
  </r>
  <r>
    <x v="1"/>
    <n v="21"/>
    <n v="2"/>
    <x v="0"/>
    <n v="2"/>
    <s v="college"/>
    <n v="0"/>
    <n v="0"/>
    <n v="289136"/>
    <n v="6"/>
    <x v="1"/>
    <n v="1156544"/>
    <n v="118993.03860064979"/>
    <n v="0"/>
    <n v="0"/>
    <n v="289136"/>
    <n v="433704"/>
    <n v="1590248"/>
    <n v="408129.0386006498"/>
    <n v="1182118.9613993503"/>
    <n v="0.10288673721073283"/>
  </r>
  <r>
    <x v="0"/>
    <n v="27"/>
    <n v="5"/>
    <x v="5"/>
    <n v="3"/>
    <s v="undergraduate"/>
    <n v="0"/>
    <n v="2"/>
    <n v="434533"/>
    <n v="4"/>
    <x v="2"/>
    <n v="2172665"/>
    <n v="303248.97183225671"/>
    <n v="714895.10337861057"/>
    <n v="386428"/>
    <n v="0"/>
    <n v="0"/>
    <n v="2887560.1033786107"/>
    <n v="689676.97183225676"/>
    <n v="2197883.1315463539"/>
    <n v="0.13957465685333759"/>
  </r>
  <r>
    <x v="0"/>
    <n v="33"/>
    <n v="4"/>
    <x v="1"/>
    <n v="4"/>
    <s v="post graduate"/>
    <n v="3"/>
    <n v="0"/>
    <n v="791490"/>
    <n v="5"/>
    <x v="0"/>
    <n v="3165960"/>
    <n v="2505770.4143633889"/>
    <n v="0"/>
    <n v="0"/>
    <n v="0"/>
    <n v="1187235"/>
    <n v="4353195"/>
    <n v="2505770.4143633889"/>
    <n v="1847424.5856366111"/>
    <n v="0.79147254367186859"/>
  </r>
  <r>
    <x v="0"/>
    <n v="35"/>
    <n v="4"/>
    <x v="1"/>
    <n v="3"/>
    <s v="undergraduate"/>
    <n v="3"/>
    <n v="1"/>
    <n v="865294"/>
    <n v="3"/>
    <x v="4"/>
    <n v="4326470"/>
    <n v="3895660.0338878189"/>
    <n v="603836.1957342698"/>
    <n v="401649"/>
    <n v="0"/>
    <n v="0"/>
    <n v="4930306.1957342699"/>
    <n v="4297309.0338878185"/>
    <n v="632997.16184645146"/>
    <n v="0.90042460340365682"/>
  </r>
  <r>
    <x v="0"/>
    <n v="33"/>
    <n v="6"/>
    <x v="2"/>
    <n v="3"/>
    <s v="undergraduate"/>
    <n v="0"/>
    <n v="2"/>
    <n v="870855"/>
    <n v="1"/>
    <x v="5"/>
    <n v="3483420"/>
    <n v="3425133.0540847741"/>
    <n v="1347137.0594977613"/>
    <n v="923865"/>
    <n v="0"/>
    <n v="1306282.5"/>
    <n v="6136839.5594977615"/>
    <n v="4348998.0540847741"/>
    <n v="1787841.5054129874"/>
    <n v="0.98326732179432108"/>
  </r>
  <r>
    <x v="1"/>
    <n v="32"/>
    <n v="4"/>
    <x v="1"/>
    <n v="4"/>
    <s v="post graduate"/>
    <n v="2"/>
    <n v="2"/>
    <n v="360884"/>
    <n v="5"/>
    <x v="0"/>
    <n v="1443536"/>
    <n v="1064905.4217283856"/>
    <n v="110234.36139587162"/>
    <n v="85685"/>
    <n v="360884"/>
    <n v="541326"/>
    <n v="2095096.3613958717"/>
    <n v="1511474.4217283856"/>
    <n v="583621.93966748612"/>
    <n v="0.73770617548047679"/>
  </r>
  <r>
    <x v="0"/>
    <n v="34"/>
    <n v="5"/>
    <x v="5"/>
    <n v="1"/>
    <s v="high school"/>
    <n v="2"/>
    <n v="2"/>
    <n v="465700"/>
    <n v="3"/>
    <x v="4"/>
    <n v="2794200"/>
    <n v="2452992.344899721"/>
    <n v="863082.05504808296"/>
    <n v="97934"/>
    <n v="0"/>
    <n v="0"/>
    <n v="3657282.055048083"/>
    <n v="2550926.344899721"/>
    <n v="1106355.710148362"/>
    <n v="0.87788717518421044"/>
  </r>
  <r>
    <x v="0"/>
    <n v="31"/>
    <n v="1"/>
    <x v="4"/>
    <n v="1"/>
    <s v="high school"/>
    <n v="3"/>
    <n v="1"/>
    <n v="972043"/>
    <n v="4"/>
    <x v="2"/>
    <n v="2916129"/>
    <n v="2794693.0352352886"/>
    <n v="938978.8439554607"/>
    <n v="35031"/>
    <n v="0"/>
    <n v="0"/>
    <n v="3855107.8439554609"/>
    <n v="2829724.0352352886"/>
    <n v="1025383.8087201724"/>
    <n v="0.95835713551605173"/>
  </r>
  <r>
    <x v="0"/>
    <n v="32"/>
    <n v="2"/>
    <x v="0"/>
    <n v="1"/>
    <s v="high school"/>
    <n v="1"/>
    <n v="1"/>
    <n v="596189"/>
    <n v="5"/>
    <x v="0"/>
    <n v="2384756"/>
    <n v="1147318.0228234367"/>
    <n v="447515.65998962871"/>
    <n v="213531"/>
    <n v="596189"/>
    <n v="0"/>
    <n v="2832271.6599896289"/>
    <n v="1957038.0228234367"/>
    <n v="875233.63716619229"/>
    <n v="0.4811049947346549"/>
  </r>
  <r>
    <x v="0"/>
    <n v="26"/>
    <n v="3"/>
    <x v="3"/>
    <n v="4"/>
    <s v="post graduate"/>
    <n v="0"/>
    <n v="1"/>
    <n v="937168"/>
    <n v="2"/>
    <x v="3"/>
    <n v="2811504"/>
    <n v="2042700.3148833087"/>
    <n v="518795.59371814749"/>
    <n v="154279"/>
    <n v="0"/>
    <n v="0"/>
    <n v="3330299.5937181474"/>
    <n v="2196979.3148833085"/>
    <n v="1133320.2788348389"/>
    <n v="0.7265507411276344"/>
  </r>
  <r>
    <x v="0"/>
    <n v="23"/>
    <n v="2"/>
    <x v="0"/>
    <n v="2"/>
    <s v="college"/>
    <n v="0"/>
    <n v="0"/>
    <n v="684808"/>
    <n v="5"/>
    <x v="0"/>
    <n v="2054424"/>
    <n v="1616599.3040794642"/>
    <n v="0"/>
    <n v="0"/>
    <n v="0"/>
    <n v="1027212"/>
    <n v="3081636"/>
    <n v="1616599.3040794642"/>
    <n v="1465036.6959205358"/>
    <n v="0.78688688609530655"/>
  </r>
  <r>
    <x v="0"/>
    <n v="33"/>
    <n v="4"/>
    <x v="1"/>
    <n v="3"/>
    <s v="undergraduate"/>
    <n v="3"/>
    <n v="1"/>
    <n v="855484"/>
    <n v="6"/>
    <x v="1"/>
    <n v="3421936"/>
    <n v="787586.00222734094"/>
    <n v="614313.61118263833"/>
    <n v="606718"/>
    <n v="0"/>
    <n v="1283226"/>
    <n v="5319475.6111826384"/>
    <n v="1394304.0022273408"/>
    <n v="3925171.6089552976"/>
    <n v="0.23015801646417144"/>
  </r>
  <r>
    <x v="1"/>
    <n v="26"/>
    <n v="1"/>
    <x v="4"/>
    <n v="1"/>
    <s v="high school"/>
    <n v="2"/>
    <n v="0"/>
    <n v="386675"/>
    <n v="4"/>
    <x v="2"/>
    <n v="1160025"/>
    <n v="516653.42229480663"/>
    <n v="0"/>
    <n v="0"/>
    <n v="386675"/>
    <n v="580012.5"/>
    <n v="1740037.5"/>
    <n v="903328.42229480669"/>
    <n v="836709.07770519331"/>
    <n v="0.4453812825540886"/>
  </r>
  <r>
    <x v="1"/>
    <n v="27"/>
    <n v="1"/>
    <x v="4"/>
    <n v="4"/>
    <s v="post graduate"/>
    <n v="3"/>
    <n v="0"/>
    <n v="123699"/>
    <n v="2"/>
    <x v="3"/>
    <n v="494796"/>
    <n v="109684.12576131593"/>
    <n v="0"/>
    <n v="0"/>
    <n v="123699"/>
    <n v="185548.5"/>
    <n v="680344.5"/>
    <n v="233383.12576131593"/>
    <n v="446961.37423868407"/>
    <n v="0.2216754496020904"/>
  </r>
  <r>
    <x v="0"/>
    <n v="28"/>
    <n v="6"/>
    <x v="2"/>
    <n v="1"/>
    <s v="high school"/>
    <n v="2"/>
    <n v="2"/>
    <n v="567961"/>
    <n v="6"/>
    <x v="1"/>
    <n v="1703883"/>
    <n v="41038.308328490901"/>
    <n v="822272.91932318255"/>
    <n v="730154"/>
    <n v="0"/>
    <n v="851941.5"/>
    <n v="3378097.4193231827"/>
    <n v="771192.30832849094"/>
    <n v="2606905.110994692"/>
    <n v="2.4085168012411007E-2"/>
  </r>
  <r>
    <x v="0"/>
    <n v="23"/>
    <n v="2"/>
    <x v="0"/>
    <n v="3"/>
    <s v="undergraduate"/>
    <n v="2"/>
    <n v="0"/>
    <n v="626586"/>
    <n v="1"/>
    <x v="5"/>
    <n v="2506344"/>
    <n v="2253972.7894531684"/>
    <n v="0"/>
    <n v="0"/>
    <n v="626586"/>
    <n v="939879"/>
    <n v="3446223"/>
    <n v="2880558.7894531684"/>
    <n v="565664.2105468316"/>
    <n v="0.89930703425115166"/>
  </r>
  <r>
    <x v="1"/>
    <n v="31"/>
    <n v="4"/>
    <x v="1"/>
    <n v="4"/>
    <s v="post graduate"/>
    <n v="1"/>
    <n v="1"/>
    <n v="306948"/>
    <n v="5"/>
    <x v="0"/>
    <n v="1227792"/>
    <n v="920901.74059692502"/>
    <n v="83351.677646502954"/>
    <n v="16191"/>
    <n v="0"/>
    <n v="460422"/>
    <n v="1771565.6776465029"/>
    <n v="937092.74059692502"/>
    <n v="834472.93704957783"/>
    <n v="0.7500470279957232"/>
  </r>
  <r>
    <x v="0"/>
    <n v="21"/>
    <n v="6"/>
    <x v="2"/>
    <n v="3"/>
    <s v="undergraduate"/>
    <n v="0"/>
    <n v="2"/>
    <n v="741621"/>
    <n v="1"/>
    <x v="5"/>
    <n v="2224863"/>
    <n v="1892382.7345364944"/>
    <n v="496628.19348124781"/>
    <n v="63446"/>
    <n v="741621"/>
    <n v="1112431.5"/>
    <n v="3833922.6934812479"/>
    <n v="2697449.7345364941"/>
    <n v="1136472.9589447537"/>
    <n v="0.85056146582351111"/>
  </r>
  <r>
    <x v="0"/>
    <n v="27"/>
    <n v="5"/>
    <x v="5"/>
    <n v="4"/>
    <s v="post graduate"/>
    <n v="3"/>
    <n v="2"/>
    <n v="542463"/>
    <n v="6"/>
    <x v="1"/>
    <n v="3254778"/>
    <n v="738234.14778689016"/>
    <n v="188464.0744115992"/>
    <n v="76211"/>
    <n v="0"/>
    <n v="813694.5"/>
    <n v="4256936.574411599"/>
    <n v="814445.14778689016"/>
    <n v="3442491.4266247088"/>
    <n v="0.22681551484829077"/>
  </r>
  <r>
    <x v="1"/>
    <n v="21"/>
    <n v="4"/>
    <x v="1"/>
    <n v="5"/>
    <s v="Doctorate"/>
    <n v="1"/>
    <n v="2"/>
    <n v="861964"/>
    <n v="6"/>
    <x v="1"/>
    <n v="2585892"/>
    <n v="1248881.1179816262"/>
    <n v="885249.56326457195"/>
    <n v="239189"/>
    <n v="0"/>
    <n v="1292946"/>
    <n v="4764087.5632645721"/>
    <n v="1488070.1179816262"/>
    <n v="3276017.4452829459"/>
    <n v="0.48295950410211491"/>
  </r>
  <r>
    <x v="0"/>
    <n v="27"/>
    <n v="1"/>
    <x v="4"/>
    <n v="5"/>
    <s v="Doctorate"/>
    <n v="2"/>
    <n v="2"/>
    <n v="592588"/>
    <n v="4"/>
    <x v="2"/>
    <n v="2962940"/>
    <n v="1394279.9709244072"/>
    <n v="217793.87943649219"/>
    <n v="141790"/>
    <n v="0"/>
    <n v="888882"/>
    <n v="4069615.879436492"/>
    <n v="1536069.9709244072"/>
    <n v="2533545.9085120847"/>
    <n v="0.47057313712880017"/>
  </r>
  <r>
    <x v="1"/>
    <n v="35"/>
    <n v="1"/>
    <x v="4"/>
    <n v="5"/>
    <s v="Doctorate"/>
    <n v="2"/>
    <n v="2"/>
    <n v="213292"/>
    <n v="5"/>
    <x v="0"/>
    <n v="853168"/>
    <n v="89697.345039546242"/>
    <n v="63829.74333294815"/>
    <n v="10449"/>
    <n v="0"/>
    <n v="0"/>
    <n v="916997.74333294819"/>
    <n v="100146.34503954624"/>
    <n v="816851.39829340193"/>
    <n v="0.10513444601713408"/>
  </r>
  <r>
    <x v="1"/>
    <n v="22"/>
    <n v="1"/>
    <x v="4"/>
    <n v="1"/>
    <s v="high school"/>
    <n v="1"/>
    <n v="1"/>
    <n v="743195"/>
    <n v="6"/>
    <x v="1"/>
    <n v="2972780"/>
    <n v="314252.66175487003"/>
    <n v="172261.03919954415"/>
    <n v="107190"/>
    <n v="743195"/>
    <n v="0"/>
    <n v="3145041.0391995441"/>
    <n v="1164637.6617548701"/>
    <n v="1980403.377444674"/>
    <n v="0.10571002958674036"/>
  </r>
  <r>
    <x v="1"/>
    <n v="25"/>
    <n v="2"/>
    <x v="0"/>
    <n v="2"/>
    <s v="college"/>
    <n v="1"/>
    <n v="0"/>
    <n v="214297"/>
    <n v="2"/>
    <x v="3"/>
    <n v="857188"/>
    <n v="723082.43854883546"/>
    <n v="0"/>
    <n v="0"/>
    <n v="0"/>
    <n v="321445.5"/>
    <n v="1178633.5"/>
    <n v="723082.43854883546"/>
    <n v="455551.06145116454"/>
    <n v="0.84355175124807569"/>
  </r>
  <r>
    <x v="1"/>
    <n v="24"/>
    <n v="4"/>
    <x v="1"/>
    <n v="4"/>
    <s v="post graduate"/>
    <n v="1"/>
    <n v="0"/>
    <n v="304344"/>
    <n v="6"/>
    <x v="1"/>
    <n v="1521720"/>
    <n v="708389.75929123338"/>
    <n v="0"/>
    <n v="0"/>
    <n v="304344"/>
    <n v="0"/>
    <n v="1521720"/>
    <n v="1012733.7592912334"/>
    <n v="508986.24070876662"/>
    <n v="0.46551912263178075"/>
  </r>
  <r>
    <x v="0"/>
    <n v="27"/>
    <n v="5"/>
    <x v="5"/>
    <n v="3"/>
    <s v="undergraduate"/>
    <n v="1"/>
    <n v="1"/>
    <n v="944832"/>
    <n v="1"/>
    <x v="5"/>
    <n v="3779328"/>
    <n v="1476340.0972322994"/>
    <n v="175370.70810191962"/>
    <n v="151209"/>
    <n v="944832"/>
    <n v="0"/>
    <n v="3954698.7081019199"/>
    <n v="2572381.0972322994"/>
    <n v="1382317.6108696205"/>
    <n v="0.39063560961956711"/>
  </r>
  <r>
    <x v="1"/>
    <n v="22"/>
    <n v="1"/>
    <x v="4"/>
    <n v="2"/>
    <s v="college"/>
    <n v="0"/>
    <n v="0"/>
    <n v="676016"/>
    <n v="5"/>
    <x v="0"/>
    <n v="3380080"/>
    <n v="132815.48446637404"/>
    <n v="0"/>
    <n v="0"/>
    <n v="676016"/>
    <n v="0"/>
    <n v="3380080"/>
    <n v="808831.48446637404"/>
    <n v="2571248.5155336261"/>
    <n v="3.9293592005625322E-2"/>
  </r>
  <r>
    <x v="1"/>
    <n v="24"/>
    <n v="6"/>
    <x v="2"/>
    <n v="2"/>
    <s v="college"/>
    <n v="3"/>
    <n v="1"/>
    <n v="656443"/>
    <n v="6"/>
    <x v="1"/>
    <n v="2625772"/>
    <n v="1842984.0652981829"/>
    <n v="300238.65708711679"/>
    <n v="129042"/>
    <n v="0"/>
    <n v="984664.5"/>
    <n v="3910675.157087117"/>
    <n v="1972026.0652981829"/>
    <n v="1938649.0917889341"/>
    <n v="0.70188274735894163"/>
  </r>
  <r>
    <x v="1"/>
    <n v="32"/>
    <n v="6"/>
    <x v="2"/>
    <n v="3"/>
    <s v="undergraduate"/>
    <n v="2"/>
    <n v="2"/>
    <n v="270975"/>
    <n v="5"/>
    <x v="0"/>
    <n v="1625850"/>
    <n v="1479616.0797813341"/>
    <n v="185997.55639893145"/>
    <n v="69542"/>
    <n v="270975"/>
    <n v="0"/>
    <n v="1811847.5563989314"/>
    <n v="1820133.0797813341"/>
    <n v="-8285.5233824027237"/>
    <n v="0.91005694238787971"/>
  </r>
  <r>
    <x v="1"/>
    <n v="25"/>
    <n v="6"/>
    <x v="2"/>
    <n v="2"/>
    <s v="college"/>
    <n v="3"/>
    <n v="1"/>
    <n v="783481"/>
    <n v="2"/>
    <x v="3"/>
    <n v="4700886"/>
    <n v="361837.95975094952"/>
    <n v="463506.25075824186"/>
    <n v="462911"/>
    <n v="783481"/>
    <n v="1175221.5"/>
    <n v="6339613.7507582419"/>
    <n v="1608229.9597509494"/>
    <n v="4731383.7910072925"/>
    <n v="7.6972289851519382E-2"/>
  </r>
  <r>
    <x v="0"/>
    <n v="27"/>
    <n v="1"/>
    <x v="4"/>
    <n v="4"/>
    <s v="post graduate"/>
    <n v="2"/>
    <n v="0"/>
    <n v="946886"/>
    <n v="1"/>
    <x v="5"/>
    <n v="2840658"/>
    <n v="2746509.4037331487"/>
    <n v="0"/>
    <n v="0"/>
    <n v="0"/>
    <n v="1420329"/>
    <n v="4260987"/>
    <n v="2746509.4037331487"/>
    <n v="1514477.5962668513"/>
    <n v="0.96685676478236682"/>
  </r>
  <r>
    <x v="0"/>
    <n v="22"/>
    <n v="4"/>
    <x v="1"/>
    <n v="3"/>
    <s v="undergraduate"/>
    <n v="2"/>
    <n v="0"/>
    <n v="353047"/>
    <n v="5"/>
    <x v="0"/>
    <n v="2118282"/>
    <n v="635014.55021145125"/>
    <n v="0"/>
    <n v="0"/>
    <n v="353047"/>
    <n v="0"/>
    <n v="2118282"/>
    <n v="988061.55021145125"/>
    <n v="1130220.4497885488"/>
    <n v="0.29977809857773952"/>
  </r>
  <r>
    <x v="0"/>
    <n v="32"/>
    <n v="6"/>
    <x v="2"/>
    <n v="2"/>
    <s v="college"/>
    <n v="0"/>
    <n v="2"/>
    <n v="118394"/>
    <n v="5"/>
    <x v="0"/>
    <n v="591970"/>
    <n v="314945.70190088317"/>
    <n v="32636.389485037049"/>
    <n v="5238"/>
    <n v="0"/>
    <n v="0"/>
    <n v="624606.38948503707"/>
    <n v="320183.70190088317"/>
    <n v="304422.6875841539"/>
    <n v="0.53202983580398189"/>
  </r>
  <r>
    <x v="1"/>
    <n v="27"/>
    <n v="1"/>
    <x v="4"/>
    <n v="3"/>
    <s v="undergraduate"/>
    <n v="1"/>
    <n v="0"/>
    <n v="654152"/>
    <n v="1"/>
    <x v="5"/>
    <n v="3924912"/>
    <n v="692300.05268988106"/>
    <n v="0"/>
    <n v="0"/>
    <n v="654152"/>
    <n v="0"/>
    <n v="3924912"/>
    <n v="1346452.0526898811"/>
    <n v="2578459.9473101189"/>
    <n v="0.17638613367379474"/>
  </r>
  <r>
    <x v="1"/>
    <n v="24"/>
    <n v="1"/>
    <x v="4"/>
    <n v="1"/>
    <s v="high school"/>
    <n v="1"/>
    <n v="1"/>
    <n v="648142"/>
    <n v="3"/>
    <x v="4"/>
    <n v="1944426"/>
    <n v="22910.579039265111"/>
    <n v="210578.45512524684"/>
    <n v="136513"/>
    <n v="0"/>
    <n v="0"/>
    <n v="2155004.4551252467"/>
    <n v="159423.57903926511"/>
    <n v="1995580.8760859815"/>
    <n v="1.1782695273188648E-2"/>
  </r>
  <r>
    <x v="0"/>
    <n v="30"/>
    <n v="2"/>
    <x v="0"/>
    <n v="5"/>
    <s v="Doctorate"/>
    <n v="0"/>
    <n v="2"/>
    <n v="879478"/>
    <n v="5"/>
    <x v="0"/>
    <n v="2638434"/>
    <n v="1839148.7524895894"/>
    <n v="124887.43923447658"/>
    <n v="50944"/>
    <n v="879478"/>
    <n v="1319217"/>
    <n v="4082538.4392344765"/>
    <n v="2769570.7524895892"/>
    <n v="1312967.6867448874"/>
    <n v="0.697060738487144"/>
  </r>
  <r>
    <x v="1"/>
    <n v="30"/>
    <n v="3"/>
    <x v="3"/>
    <n v="2"/>
    <s v="college"/>
    <n v="0"/>
    <n v="1"/>
    <n v="701845"/>
    <n v="6"/>
    <x v="1"/>
    <n v="2105535"/>
    <n v="1038816.4322419149"/>
    <n v="424041.8702240946"/>
    <n v="141908"/>
    <n v="701845"/>
    <n v="1052767.5"/>
    <n v="3582344.3702240945"/>
    <n v="1882569.4322419148"/>
    <n v="1699774.9379821797"/>
    <n v="0.49337409838445567"/>
  </r>
  <r>
    <x v="1"/>
    <n v="23"/>
    <n v="3"/>
    <x v="3"/>
    <n v="1"/>
    <s v="high school"/>
    <n v="3"/>
    <n v="1"/>
    <n v="380394"/>
    <n v="1"/>
    <x v="5"/>
    <n v="1521576"/>
    <n v="760375.01986629469"/>
    <n v="149442.27621452723"/>
    <n v="127813"/>
    <n v="0"/>
    <n v="0"/>
    <n v="1671018.2762145272"/>
    <n v="888188.01986629469"/>
    <n v="782830.25634823251"/>
    <n v="0.49972858395919406"/>
  </r>
  <r>
    <x v="0"/>
    <n v="27"/>
    <n v="3"/>
    <x v="3"/>
    <n v="4"/>
    <s v="post graduate"/>
    <n v="1"/>
    <n v="1"/>
    <n v="946558"/>
    <n v="2"/>
    <x v="3"/>
    <n v="5679348"/>
    <n v="4757037.1986358641"/>
    <n v="72923.87457939559"/>
    <n v="11749"/>
    <n v="946558"/>
    <n v="0"/>
    <n v="5752271.8745793952"/>
    <n v="5715344.1986358641"/>
    <n v="36927.675943531096"/>
    <n v="0.83760269640738061"/>
  </r>
  <r>
    <x v="1"/>
    <n v="30"/>
    <n v="4"/>
    <x v="1"/>
    <n v="1"/>
    <s v="high school"/>
    <n v="0"/>
    <n v="2"/>
    <n v="906417"/>
    <n v="3"/>
    <x v="4"/>
    <n v="4532085"/>
    <n v="3202228.2429326456"/>
    <n v="688900.04670026957"/>
    <n v="160193"/>
    <n v="0"/>
    <n v="0"/>
    <n v="5220985.0467002699"/>
    <n v="3362421.2429326456"/>
    <n v="1858563.8037676243"/>
    <n v="0.70656844320718737"/>
  </r>
  <r>
    <x v="1"/>
    <n v="23"/>
    <n v="5"/>
    <x v="5"/>
    <n v="5"/>
    <s v="Doctorate"/>
    <n v="2"/>
    <n v="1"/>
    <n v="374429"/>
    <n v="6"/>
    <x v="1"/>
    <n v="1497716"/>
    <n v="14313.943791019981"/>
    <n v="215606.4540178013"/>
    <n v="168937"/>
    <n v="374429"/>
    <n v="0"/>
    <n v="1713322.4540178012"/>
    <n v="557679.94379101996"/>
    <n v="1155642.5102267812"/>
    <n v="9.557181595856612E-3"/>
  </r>
  <r>
    <x v="0"/>
    <n v="21"/>
    <n v="5"/>
    <x v="5"/>
    <n v="4"/>
    <s v="post graduate"/>
    <n v="2"/>
    <n v="2"/>
    <n v="249266"/>
    <n v="6"/>
    <x v="1"/>
    <n v="1495596"/>
    <n v="1303657.6368458383"/>
    <n v="320375.17859631061"/>
    <n v="202906"/>
    <n v="249266"/>
    <n v="0"/>
    <n v="1815971.1785963106"/>
    <n v="1755829.6368458383"/>
    <n v="60141.541750472272"/>
    <n v="0.87166429760833697"/>
  </r>
  <r>
    <x v="0"/>
    <n v="35"/>
    <n v="4"/>
    <x v="1"/>
    <n v="2"/>
    <s v="college"/>
    <n v="0"/>
    <n v="1"/>
    <n v="105878"/>
    <n v="1"/>
    <x v="5"/>
    <n v="423512"/>
    <n v="332608.95871351863"/>
    <n v="33402.421816431612"/>
    <n v="20680"/>
    <n v="105878"/>
    <n v="158817"/>
    <n v="615731.42181643168"/>
    <n v="459166.95871351863"/>
    <n v="156564.46310291305"/>
    <n v="0.78535899505449347"/>
  </r>
  <r>
    <x v="1"/>
    <n v="34"/>
    <n v="1"/>
    <x v="4"/>
    <n v="5"/>
    <s v="Doctorate"/>
    <n v="1"/>
    <n v="2"/>
    <n v="656539"/>
    <n v="1"/>
    <x v="5"/>
    <n v="3939234"/>
    <n v="2757389.1072946754"/>
    <n v="1178797.4901307975"/>
    <n v="107948"/>
    <n v="0"/>
    <n v="984808.5"/>
    <n v="6102839.990130797"/>
    <n v="2865337.1072946754"/>
    <n v="3237502.8828361216"/>
    <n v="0.69998103877420725"/>
  </r>
  <r>
    <x v="1"/>
    <n v="22"/>
    <n v="6"/>
    <x v="2"/>
    <n v="1"/>
    <s v="high school"/>
    <n v="1"/>
    <n v="2"/>
    <n v="762503"/>
    <n v="5"/>
    <x v="0"/>
    <n v="2287509"/>
    <n v="1350354.5042571533"/>
    <n v="14468.508483962236"/>
    <n v="12382"/>
    <n v="762503"/>
    <n v="0"/>
    <n v="2301977.5084839622"/>
    <n v="2125239.5042571533"/>
    <n v="176738.0042268089"/>
    <n v="0.59031658640781448"/>
  </r>
  <r>
    <x v="1"/>
    <n v="29"/>
    <n v="6"/>
    <x v="2"/>
    <n v="4"/>
    <s v="post graduate"/>
    <n v="2"/>
    <n v="0"/>
    <n v="681574"/>
    <n v="1"/>
    <x v="5"/>
    <n v="2726296"/>
    <n v="2337964.8291899357"/>
    <n v="0"/>
    <n v="0"/>
    <n v="0"/>
    <n v="0"/>
    <n v="2726296"/>
    <n v="2337964.8291899357"/>
    <n v="388331.1708100643"/>
    <n v="0.85756089184370876"/>
  </r>
  <r>
    <x v="1"/>
    <n v="32"/>
    <n v="4"/>
    <x v="1"/>
    <n v="4"/>
    <s v="post graduate"/>
    <n v="2"/>
    <n v="1"/>
    <n v="577915"/>
    <n v="5"/>
    <x v="0"/>
    <n v="1733745"/>
    <n v="1600766.66269007"/>
    <n v="424273.37222313596"/>
    <n v="207148"/>
    <n v="577915"/>
    <n v="0"/>
    <n v="2158018.372223136"/>
    <n v="2385829.66269007"/>
    <n v="-227811.29046693398"/>
    <n v="0.92329994473816501"/>
  </r>
  <r>
    <x v="0"/>
    <n v="23"/>
    <n v="6"/>
    <x v="2"/>
    <n v="5"/>
    <s v="Doctorate"/>
    <n v="2"/>
    <n v="1"/>
    <n v="319666"/>
    <n v="1"/>
    <x v="5"/>
    <n v="958998"/>
    <n v="906689.90465989627"/>
    <n v="185857.72399407972"/>
    <n v="147711"/>
    <n v="0"/>
    <n v="0"/>
    <n v="1144855.7239940797"/>
    <n v="1054400.9046598962"/>
    <n v="90454.819334183587"/>
    <n v="0.94545546983403117"/>
  </r>
  <r>
    <x v="1"/>
    <n v="33"/>
    <n v="2"/>
    <x v="0"/>
    <n v="4"/>
    <s v="post graduate"/>
    <n v="0"/>
    <n v="2"/>
    <n v="330865"/>
    <n v="5"/>
    <x v="0"/>
    <n v="1654325"/>
    <n v="573124.74765143741"/>
    <n v="359241.98600357241"/>
    <n v="264080"/>
    <n v="0"/>
    <n v="496297.5"/>
    <n v="2509864.4860035721"/>
    <n v="837204.74765143741"/>
    <n v="1672659.7383521348"/>
    <n v="0.34644023855737982"/>
  </r>
  <r>
    <x v="1"/>
    <n v="24"/>
    <n v="6"/>
    <x v="2"/>
    <n v="1"/>
    <s v="high school"/>
    <n v="2"/>
    <n v="1"/>
    <n v="519082"/>
    <n v="3"/>
    <x v="4"/>
    <n v="3114492"/>
    <n v="940494.73905507335"/>
    <n v="450015.61501824204"/>
    <n v="273275"/>
    <n v="519082"/>
    <n v="0"/>
    <n v="3564507.615018242"/>
    <n v="1732851.7390550734"/>
    <n v="1831655.8759631687"/>
    <n v="0.30197372125376254"/>
  </r>
  <r>
    <x v="1"/>
    <n v="24"/>
    <n v="1"/>
    <x v="4"/>
    <n v="2"/>
    <s v="college"/>
    <n v="3"/>
    <n v="1"/>
    <n v="346444"/>
    <n v="4"/>
    <x v="2"/>
    <n v="1385776"/>
    <n v="1097250.8174297663"/>
    <n v="109564.64972829244"/>
    <n v="65067"/>
    <n v="0"/>
    <n v="0"/>
    <n v="1495340.6497282924"/>
    <n v="1162317.8174297663"/>
    <n v="333022.83229852607"/>
    <n v="0.79179522334761632"/>
  </r>
  <r>
    <x v="0"/>
    <n v="22"/>
    <n v="6"/>
    <x v="2"/>
    <n v="3"/>
    <s v="undergraduate"/>
    <n v="1"/>
    <n v="0"/>
    <n v="889846"/>
    <n v="4"/>
    <x v="2"/>
    <n v="3559384"/>
    <n v="2714846.238367666"/>
    <n v="0"/>
    <n v="0"/>
    <n v="889846"/>
    <n v="1334769"/>
    <n v="4894153"/>
    <n v="3604692.238367666"/>
    <n v="1289460.761632334"/>
    <n v="0.76272923583621943"/>
  </r>
  <r>
    <x v="0"/>
    <n v="31"/>
    <n v="1"/>
    <x v="4"/>
    <n v="5"/>
    <s v="Doctorate"/>
    <n v="0"/>
    <n v="2"/>
    <n v="523485"/>
    <n v="4"/>
    <x v="2"/>
    <n v="3140910"/>
    <n v="512445.07658894925"/>
    <n v="634497.38035667303"/>
    <n v="83091"/>
    <n v="0"/>
    <n v="0"/>
    <n v="3775407.3803566732"/>
    <n v="595536.07658894919"/>
    <n v="3179871.303767724"/>
    <n v="0.16315178613489378"/>
  </r>
  <r>
    <x v="0"/>
    <n v="31"/>
    <n v="1"/>
    <x v="4"/>
    <n v="2"/>
    <s v="college"/>
    <n v="1"/>
    <n v="0"/>
    <n v="315050"/>
    <n v="4"/>
    <x v="2"/>
    <n v="1890300"/>
    <n v="90949.475157423105"/>
    <n v="0"/>
    <n v="0"/>
    <n v="315050"/>
    <n v="472575"/>
    <n v="2362875"/>
    <n v="405999.47515742312"/>
    <n v="1956875.5248425768"/>
    <n v="4.8113778319538225E-2"/>
  </r>
  <r>
    <x v="1"/>
    <n v="34"/>
    <n v="1"/>
    <x v="4"/>
    <n v="1"/>
    <s v="high school"/>
    <n v="3"/>
    <n v="0"/>
    <n v="153947"/>
    <n v="5"/>
    <x v="0"/>
    <n v="461841"/>
    <n v="181124.60555111527"/>
    <n v="0"/>
    <n v="0"/>
    <n v="153947"/>
    <n v="230920.5"/>
    <n v="692761.5"/>
    <n v="335071.60555111524"/>
    <n v="357689.89444888476"/>
    <n v="0.39217957165153217"/>
  </r>
  <r>
    <x v="0"/>
    <n v="29"/>
    <n v="4"/>
    <x v="1"/>
    <n v="1"/>
    <s v="high school"/>
    <n v="0"/>
    <n v="0"/>
    <n v="567561"/>
    <n v="6"/>
    <x v="1"/>
    <n v="2837805"/>
    <n v="456559.09220202331"/>
    <n v="0"/>
    <n v="0"/>
    <n v="0"/>
    <n v="851341.5"/>
    <n v="3689146.5"/>
    <n v="456559.09220202331"/>
    <n v="3232587.4077979769"/>
    <n v="0.16088458939286643"/>
  </r>
  <r>
    <x v="0"/>
    <n v="30"/>
    <n v="2"/>
    <x v="0"/>
    <n v="4"/>
    <s v="post graduate"/>
    <n v="2"/>
    <n v="2"/>
    <n v="136414"/>
    <n v="1"/>
    <x v="5"/>
    <n v="682070"/>
    <n v="21950.320700891491"/>
    <n v="180025.11491893907"/>
    <n v="19495"/>
    <n v="0"/>
    <n v="204621"/>
    <n v="1066716.1149189391"/>
    <n v="41445.320700891491"/>
    <n v="1025270.7942180475"/>
    <n v="3.2181917839652074E-2"/>
  </r>
  <r>
    <x v="1"/>
    <n v="21"/>
    <n v="2"/>
    <x v="0"/>
    <n v="4"/>
    <s v="post graduate"/>
    <n v="2"/>
    <n v="0"/>
    <n v="429105"/>
    <n v="6"/>
    <x v="1"/>
    <n v="2574630"/>
    <n v="1722015.0729280037"/>
    <n v="0"/>
    <n v="0"/>
    <n v="429105"/>
    <n v="0"/>
    <n v="2574630"/>
    <n v="2151120.072928004"/>
    <n v="423509.92707199603"/>
    <n v="0.66883982278152732"/>
  </r>
  <r>
    <x v="1"/>
    <n v="33"/>
    <n v="4"/>
    <x v="1"/>
    <n v="4"/>
    <s v="post graduate"/>
    <n v="3"/>
    <n v="2"/>
    <n v="772119"/>
    <n v="1"/>
    <x v="5"/>
    <n v="4632714"/>
    <n v="752971.99762488727"/>
    <n v="1104052.9409956555"/>
    <n v="39340"/>
    <n v="772119"/>
    <n v="1158178.5"/>
    <n v="6894945.440995656"/>
    <n v="1564430.9976248872"/>
    <n v="5330514.4433707688"/>
    <n v="0.16253366765677468"/>
  </r>
  <r>
    <x v="1"/>
    <n v="32"/>
    <n v="2"/>
    <x v="0"/>
    <n v="3"/>
    <s v="undergraduate"/>
    <n v="1"/>
    <n v="0"/>
    <n v="404771"/>
    <n v="4"/>
    <x v="2"/>
    <n v="2023855"/>
    <n v="1639309.5679929235"/>
    <n v="0"/>
    <n v="0"/>
    <n v="0"/>
    <n v="0"/>
    <n v="2023855"/>
    <n v="1639309.5679929235"/>
    <n v="384545.43200707645"/>
    <n v="0.80999358550534672"/>
  </r>
  <r>
    <x v="0"/>
    <n v="29"/>
    <n v="2"/>
    <x v="0"/>
    <n v="1"/>
    <s v="high school"/>
    <n v="3"/>
    <n v="1"/>
    <n v="100305"/>
    <n v="4"/>
    <x v="2"/>
    <n v="401220"/>
    <n v="208440.94884433495"/>
    <n v="44243.118610027974"/>
    <n v="21362"/>
    <n v="100305"/>
    <n v="0"/>
    <n v="445463.11861002794"/>
    <n v="330107.94884433493"/>
    <n v="115355.16976569302"/>
    <n v="0.51951784269063095"/>
  </r>
  <r>
    <x v="1"/>
    <n v="23"/>
    <n v="2"/>
    <x v="0"/>
    <n v="2"/>
    <s v="college"/>
    <n v="2"/>
    <n v="0"/>
    <n v="725891"/>
    <n v="5"/>
    <x v="0"/>
    <n v="2903564"/>
    <n v="2681186.1351350113"/>
    <n v="0"/>
    <n v="0"/>
    <n v="0"/>
    <n v="1088836.5"/>
    <n v="3992400.5"/>
    <n v="2681186.1351350113"/>
    <n v="1311214.3648649887"/>
    <n v="0.92341210151903363"/>
  </r>
  <r>
    <x v="1"/>
    <n v="32"/>
    <n v="4"/>
    <x v="1"/>
    <n v="3"/>
    <s v="undergraduate"/>
    <n v="3"/>
    <n v="2"/>
    <n v="316489"/>
    <n v="6"/>
    <x v="1"/>
    <n v="1898934"/>
    <n v="1897982.7811775487"/>
    <n v="520113.89351998857"/>
    <n v="186711"/>
    <n v="0"/>
    <n v="0"/>
    <n v="2419047.8935199887"/>
    <n v="2084693.7811775487"/>
    <n v="334354.11234244006"/>
    <n v="0.99949907747059596"/>
  </r>
  <r>
    <x v="0"/>
    <n v="28"/>
    <n v="3"/>
    <x v="3"/>
    <n v="5"/>
    <s v="Doctorate"/>
    <n v="1"/>
    <n v="0"/>
    <n v="706327"/>
    <n v="1"/>
    <x v="5"/>
    <n v="2825308"/>
    <n v="2625700.0534547158"/>
    <n v="0"/>
    <n v="0"/>
    <n v="0"/>
    <n v="1059490.5"/>
    <n v="3884798.5"/>
    <n v="2625700.0534547158"/>
    <n v="1259098.4465452842"/>
    <n v="0.92935002253018639"/>
  </r>
  <r>
    <x v="1"/>
    <n v="24"/>
    <n v="1"/>
    <x v="4"/>
    <n v="1"/>
    <s v="high school"/>
    <n v="3"/>
    <n v="2"/>
    <n v="271523"/>
    <n v="2"/>
    <x v="3"/>
    <n v="1629138"/>
    <n v="334842.6188183754"/>
    <n v="177966.16768843576"/>
    <n v="58866"/>
    <n v="0"/>
    <n v="0"/>
    <n v="1807104.1676884359"/>
    <n v="393708.6188183754"/>
    <n v="1413395.5488700606"/>
    <n v="0.20553361275617865"/>
  </r>
  <r>
    <x v="0"/>
    <n v="33"/>
    <n v="6"/>
    <x v="2"/>
    <n v="2"/>
    <s v="college"/>
    <n v="0"/>
    <n v="2"/>
    <n v="629720"/>
    <n v="4"/>
    <x v="2"/>
    <n v="3148600"/>
    <n v="658597.50584878388"/>
    <n v="1089971.8348589374"/>
    <n v="318235"/>
    <n v="0"/>
    <n v="944580"/>
    <n v="5183151.8348589372"/>
    <n v="976832.50584878388"/>
    <n v="4206319.3290101532"/>
    <n v="0.20917153841351199"/>
  </r>
  <r>
    <x v="1"/>
    <n v="25"/>
    <n v="1"/>
    <x v="4"/>
    <n v="5"/>
    <s v="Doctorate"/>
    <n v="2"/>
    <n v="1"/>
    <n v="973842"/>
    <n v="1"/>
    <x v="5"/>
    <n v="2921526"/>
    <n v="2735121.7441868959"/>
    <n v="455320.41999723855"/>
    <n v="450431"/>
    <n v="0"/>
    <n v="0"/>
    <n v="3376846.4199972386"/>
    <n v="3185552.7441868959"/>
    <n v="191293.67581034265"/>
    <n v="0.93619627009545558"/>
  </r>
  <r>
    <x v="0"/>
    <n v="27"/>
    <n v="6"/>
    <x v="2"/>
    <n v="4"/>
    <s v="post graduate"/>
    <n v="3"/>
    <n v="0"/>
    <n v="711687"/>
    <n v="1"/>
    <x v="5"/>
    <n v="2846748"/>
    <n v="136711.79821249199"/>
    <n v="0"/>
    <n v="0"/>
    <n v="711687"/>
    <n v="1067530.5"/>
    <n v="3914278.5"/>
    <n v="848398.79821249202"/>
    <n v="3065879.7017875081"/>
    <n v="4.8023849744512681E-2"/>
  </r>
  <r>
    <x v="0"/>
    <n v="31"/>
    <n v="2"/>
    <x v="0"/>
    <n v="5"/>
    <s v="Doctorate"/>
    <n v="1"/>
    <n v="0"/>
    <n v="711139"/>
    <n v="2"/>
    <x v="3"/>
    <n v="4266834"/>
    <n v="3552207.6188425394"/>
    <n v="0"/>
    <n v="0"/>
    <n v="711139"/>
    <n v="0"/>
    <n v="4266834"/>
    <n v="4263346.6188425394"/>
    <n v="3487.3811574606225"/>
    <n v="0.83251601042893619"/>
  </r>
  <r>
    <x v="0"/>
    <n v="32"/>
    <n v="2"/>
    <x v="0"/>
    <n v="1"/>
    <s v="high school"/>
    <n v="1"/>
    <n v="1"/>
    <n v="292884"/>
    <n v="4"/>
    <x v="2"/>
    <n v="1171536"/>
    <n v="948488.12451153342"/>
    <n v="1975.4670249054238"/>
    <n v="56"/>
    <n v="0"/>
    <n v="0"/>
    <n v="1173511.4670249054"/>
    <n v="948544.12451153342"/>
    <n v="224967.34251337196"/>
    <n v="0.80961073711053988"/>
  </r>
  <r>
    <x v="1"/>
    <n v="33"/>
    <n v="6"/>
    <x v="2"/>
    <n v="2"/>
    <s v="college"/>
    <n v="1"/>
    <n v="1"/>
    <n v="570040"/>
    <n v="5"/>
    <x v="0"/>
    <n v="2850200"/>
    <n v="1967304.8223487551"/>
    <n v="257976.28503890266"/>
    <n v="231765"/>
    <n v="0"/>
    <n v="855060"/>
    <n v="3963236.2850389024"/>
    <n v="2199069.8223487549"/>
    <n v="1764166.4626901476"/>
    <n v="0.69023395633596063"/>
  </r>
  <r>
    <x v="1"/>
    <n v="35"/>
    <n v="3"/>
    <x v="3"/>
    <n v="1"/>
    <s v="high school"/>
    <n v="0"/>
    <n v="0"/>
    <n v="859767"/>
    <n v="2"/>
    <x v="3"/>
    <n v="5158602"/>
    <n v="2136922.1412000176"/>
    <n v="0"/>
    <n v="0"/>
    <n v="859767"/>
    <n v="1289650.5"/>
    <n v="6448252.5"/>
    <n v="2996689.1412000176"/>
    <n v="3451563.3587999824"/>
    <n v="0.41424442924653182"/>
  </r>
  <r>
    <x v="0"/>
    <n v="23"/>
    <n v="2"/>
    <x v="0"/>
    <n v="5"/>
    <s v="Doctorate"/>
    <n v="1"/>
    <n v="0"/>
    <n v="465009"/>
    <n v="3"/>
    <x v="4"/>
    <n v="2325045"/>
    <n v="2074203.1705095542"/>
    <n v="0"/>
    <n v="0"/>
    <n v="465009"/>
    <n v="0"/>
    <n v="2325045"/>
    <n v="2539212.1705095544"/>
    <n v="-214167.17050955445"/>
    <n v="0.89211312921236119"/>
  </r>
  <r>
    <x v="1"/>
    <n v="22"/>
    <n v="2"/>
    <x v="0"/>
    <n v="2"/>
    <s v="college"/>
    <n v="1"/>
    <n v="1"/>
    <n v="599177"/>
    <n v="3"/>
    <x v="4"/>
    <n v="1797531"/>
    <n v="538525.29554252746"/>
    <n v="431081.72831516858"/>
    <n v="258289"/>
    <n v="0"/>
    <n v="0"/>
    <n v="2228612.7283151685"/>
    <n v="796814.29554252746"/>
    <n v="1431798.4327726411"/>
    <n v="0.29959165963898671"/>
  </r>
  <r>
    <x v="1"/>
    <n v="22"/>
    <n v="3"/>
    <x v="3"/>
    <n v="4"/>
    <s v="post graduate"/>
    <n v="3"/>
    <n v="2"/>
    <n v="437736"/>
    <n v="4"/>
    <x v="2"/>
    <n v="1750944"/>
    <n v="1381245.8320553179"/>
    <n v="589738.19564436132"/>
    <n v="463993"/>
    <n v="0"/>
    <n v="656604"/>
    <n v="2997286.1956443614"/>
    <n v="1845238.8320553179"/>
    <n v="1152047.3635890435"/>
    <n v="0.78885780016683449"/>
  </r>
  <r>
    <x v="1"/>
    <n v="22"/>
    <n v="2"/>
    <x v="0"/>
    <n v="4"/>
    <s v="post graduate"/>
    <n v="3"/>
    <n v="2"/>
    <n v="754976"/>
    <n v="1"/>
    <x v="5"/>
    <n v="4529856"/>
    <n v="3691295.7109935307"/>
    <n v="569372.97959005344"/>
    <n v="334709"/>
    <n v="0"/>
    <n v="1132464"/>
    <n v="6231692.9795900537"/>
    <n v="4026004.7109935307"/>
    <n v="2205688.268596523"/>
    <n v="0.81488146885762613"/>
  </r>
  <r>
    <x v="0"/>
    <n v="22"/>
    <n v="2"/>
    <x v="0"/>
    <n v="5"/>
    <s v="Doctorate"/>
    <n v="0"/>
    <n v="0"/>
    <n v="633886"/>
    <n v="4"/>
    <x v="2"/>
    <n v="2535544"/>
    <n v="1882998.9975643915"/>
    <n v="0"/>
    <n v="0"/>
    <n v="633886"/>
    <n v="950829"/>
    <n v="3486373"/>
    <n v="2516884.9975643912"/>
    <n v="969488.00243560877"/>
    <n v="0.74264102597485648"/>
  </r>
  <r>
    <x v="1"/>
    <n v="22"/>
    <n v="1"/>
    <x v="4"/>
    <n v="2"/>
    <s v="college"/>
    <n v="3"/>
    <n v="0"/>
    <n v="563432"/>
    <n v="3"/>
    <x v="4"/>
    <n v="1690296"/>
    <n v="1622205.9170671094"/>
    <n v="0"/>
    <n v="0"/>
    <n v="563432"/>
    <n v="845148"/>
    <n v="2535444"/>
    <n v="2185637.9170671096"/>
    <n v="349806.08293289039"/>
    <n v="0.95971706557142022"/>
  </r>
  <r>
    <x v="1"/>
    <n v="34"/>
    <n v="5"/>
    <x v="5"/>
    <n v="3"/>
    <s v="undergraduate"/>
    <n v="0"/>
    <n v="0"/>
    <n v="270930"/>
    <n v="6"/>
    <x v="1"/>
    <n v="1354650"/>
    <n v="1311467.7006261244"/>
    <n v="0"/>
    <n v="0"/>
    <n v="0"/>
    <n v="406395"/>
    <n v="1761045"/>
    <n v="1311467.7006261244"/>
    <n v="449577.2993738756"/>
    <n v="0.9681229104389506"/>
  </r>
  <r>
    <x v="0"/>
    <n v="26"/>
    <n v="1"/>
    <x v="4"/>
    <n v="2"/>
    <s v="college"/>
    <n v="3"/>
    <n v="2"/>
    <n v="815206"/>
    <n v="6"/>
    <x v="1"/>
    <n v="4891236"/>
    <n v="2910018.9753404632"/>
    <n v="1013490.7290471417"/>
    <n v="140999"/>
    <n v="0"/>
    <n v="1222809"/>
    <n v="7127535.729047142"/>
    <n v="3051017.9753404632"/>
    <n v="4076517.7537066787"/>
    <n v="0.59494552610842399"/>
  </r>
  <r>
    <x v="1"/>
    <n v="24"/>
    <n v="4"/>
    <x v="1"/>
    <n v="2"/>
    <s v="college"/>
    <n v="1"/>
    <n v="1"/>
    <n v="247302"/>
    <n v="5"/>
    <x v="0"/>
    <n v="1236510"/>
    <n v="1052718.971606486"/>
    <n v="76043.789982655522"/>
    <n v="47898"/>
    <n v="0"/>
    <n v="370953"/>
    <n v="1683506.7899826556"/>
    <n v="1100616.971606486"/>
    <n v="582889.81837616954"/>
    <n v="0.85136308772794889"/>
  </r>
  <r>
    <x v="0"/>
    <n v="28"/>
    <n v="5"/>
    <x v="5"/>
    <n v="4"/>
    <s v="post graduate"/>
    <n v="1"/>
    <n v="0"/>
    <n v="886032"/>
    <n v="1"/>
    <x v="5"/>
    <n v="5316192"/>
    <n v="4476295.8961593155"/>
    <n v="0"/>
    <n v="0"/>
    <n v="0"/>
    <n v="0"/>
    <n v="5316192"/>
    <n v="4476295.8961593155"/>
    <n v="839896.10384068452"/>
    <n v="0.84201170615344889"/>
  </r>
  <r>
    <x v="1"/>
    <n v="21"/>
    <n v="3"/>
    <x v="3"/>
    <n v="2"/>
    <s v="college"/>
    <n v="0"/>
    <n v="1"/>
    <n v="461190"/>
    <n v="3"/>
    <x v="4"/>
    <n v="1844760"/>
    <n v="1627931.1257568963"/>
    <n v="333272.34179705987"/>
    <n v="116307"/>
    <n v="461190"/>
    <n v="691785"/>
    <n v="2869817.3417970599"/>
    <n v="2205428.1257568961"/>
    <n v="664389.21604016377"/>
    <n v="0.88246228547718741"/>
  </r>
  <r>
    <x v="0"/>
    <n v="32"/>
    <n v="6"/>
    <x v="2"/>
    <n v="5"/>
    <s v="Doctorate"/>
    <n v="0"/>
    <n v="1"/>
    <n v="424028"/>
    <n v="3"/>
    <x v="4"/>
    <n v="1696112"/>
    <n v="1083580.0310498143"/>
    <n v="260860.98925114525"/>
    <n v="58409"/>
    <n v="0"/>
    <n v="0"/>
    <n v="1956972.9892511452"/>
    <n v="1141989.0310498143"/>
    <n v="814983.95820133085"/>
    <n v="0.63886113125183619"/>
  </r>
  <r>
    <x v="0"/>
    <n v="21"/>
    <n v="1"/>
    <x v="4"/>
    <n v="2"/>
    <s v="college"/>
    <n v="2"/>
    <n v="0"/>
    <n v="432848"/>
    <n v="5"/>
    <x v="0"/>
    <n v="2597088"/>
    <n v="2409370.4049384193"/>
    <n v="0"/>
    <n v="0"/>
    <n v="432848"/>
    <n v="0"/>
    <n v="2597088"/>
    <n v="2842218.4049384193"/>
    <n v="-245130.40493841935"/>
    <n v="0.92771997134422068"/>
  </r>
  <r>
    <x v="1"/>
    <n v="35"/>
    <n v="6"/>
    <x v="2"/>
    <n v="3"/>
    <s v="undergraduate"/>
    <n v="3"/>
    <n v="1"/>
    <n v="152350"/>
    <n v="1"/>
    <x v="5"/>
    <n v="457050"/>
    <n v="443625.36959296744"/>
    <n v="107833.98290265765"/>
    <n v="49656"/>
    <n v="152350"/>
    <n v="0"/>
    <n v="564883.98290265771"/>
    <n v="645631.36959296744"/>
    <n v="-80747.386690309737"/>
    <n v="0.97062765472698265"/>
  </r>
  <r>
    <x v="1"/>
    <n v="25"/>
    <n v="1"/>
    <x v="4"/>
    <n v="4"/>
    <s v="post graduate"/>
    <n v="2"/>
    <n v="0"/>
    <n v="497243"/>
    <n v="5"/>
    <x v="0"/>
    <n v="2983458"/>
    <n v="2001026.8340819294"/>
    <n v="0"/>
    <n v="0"/>
    <n v="497243"/>
    <n v="0"/>
    <n v="2983458"/>
    <n v="2498269.8340819292"/>
    <n v="485188.16591807082"/>
    <n v="0.67070722432892615"/>
  </r>
  <r>
    <x v="1"/>
    <n v="22"/>
    <n v="6"/>
    <x v="2"/>
    <n v="5"/>
    <s v="Doctorate"/>
    <n v="1"/>
    <n v="2"/>
    <n v="802725"/>
    <n v="3"/>
    <x v="4"/>
    <n v="2408175"/>
    <n v="1913965.2335400858"/>
    <n v="615220.93371378502"/>
    <n v="567406"/>
    <n v="0"/>
    <n v="0"/>
    <n v="3023395.9337137849"/>
    <n v="2481371.2335400861"/>
    <n v="542024.70017369883"/>
    <n v="0.79477830038933461"/>
  </r>
  <r>
    <x v="0"/>
    <n v="25"/>
    <n v="1"/>
    <x v="4"/>
    <n v="3"/>
    <s v="undergraduate"/>
    <n v="0"/>
    <n v="1"/>
    <n v="746389"/>
    <n v="5"/>
    <x v="0"/>
    <n v="2239167"/>
    <n v="1417043.6138121102"/>
    <n v="658103.73204864142"/>
    <n v="418196"/>
    <n v="746389"/>
    <n v="1119583.5"/>
    <n v="4016854.2320486414"/>
    <n v="2581628.6138121104"/>
    <n v="1435225.618236531"/>
    <n v="0.63284409506397254"/>
  </r>
  <r>
    <x v="0"/>
    <n v="27"/>
    <n v="1"/>
    <x v="4"/>
    <n v="3"/>
    <s v="undergraduate"/>
    <n v="2"/>
    <n v="1"/>
    <n v="771973"/>
    <n v="5"/>
    <x v="0"/>
    <n v="3087892"/>
    <n v="2332452.6772678331"/>
    <n v="566758.83395463997"/>
    <n v="173584"/>
    <n v="0"/>
    <n v="1157959.5"/>
    <n v="4812610.3339546397"/>
    <n v="2506036.6772678331"/>
    <n v="2306573.6566868066"/>
    <n v="0.75535435736348067"/>
  </r>
  <r>
    <x v="1"/>
    <n v="27"/>
    <n v="3"/>
    <x v="3"/>
    <n v="2"/>
    <s v="college"/>
    <n v="0"/>
    <n v="0"/>
    <n v="621172"/>
    <n v="4"/>
    <x v="2"/>
    <n v="2484688"/>
    <n v="1301573.5711774172"/>
    <n v="0"/>
    <n v="0"/>
    <n v="0"/>
    <n v="0"/>
    <n v="2484688"/>
    <n v="1301573.5711774172"/>
    <n v="1183114.4288225828"/>
    <n v="0.52383783041469079"/>
  </r>
  <r>
    <x v="0"/>
    <n v="34"/>
    <n v="2"/>
    <x v="0"/>
    <n v="5"/>
    <s v="Doctorate"/>
    <n v="2"/>
    <n v="2"/>
    <n v="123047"/>
    <n v="3"/>
    <x v="4"/>
    <n v="369141"/>
    <n v="126057.13939032289"/>
    <n v="9441.3666606762727"/>
    <n v="1294"/>
    <n v="0"/>
    <n v="184570.5"/>
    <n v="563152.8666606762"/>
    <n v="127351.13939032289"/>
    <n v="435801.72727035329"/>
    <n v="0.34148777673117559"/>
  </r>
  <r>
    <x v="0"/>
    <n v="28"/>
    <n v="5"/>
    <x v="5"/>
    <n v="1"/>
    <s v="high school"/>
    <n v="0"/>
    <n v="2"/>
    <n v="526884"/>
    <n v="5"/>
    <x v="0"/>
    <n v="1580652"/>
    <n v="312353.07799939153"/>
    <n v="890621.64232042304"/>
    <n v="232969"/>
    <n v="0"/>
    <n v="790326"/>
    <n v="3261599.6423204229"/>
    <n v="545322.07799939159"/>
    <n v="2716277.5643210313"/>
    <n v="0.19761027601229844"/>
  </r>
  <r>
    <x v="0"/>
    <n v="23"/>
    <n v="6"/>
    <x v="2"/>
    <n v="4"/>
    <s v="post graduate"/>
    <n v="3"/>
    <n v="1"/>
    <n v="552345"/>
    <n v="6"/>
    <x v="1"/>
    <n v="2761725"/>
    <n v="693160.99074166804"/>
    <n v="351566.69927337667"/>
    <n v="67969"/>
    <n v="0"/>
    <n v="828517.5"/>
    <n v="3941809.1992733767"/>
    <n v="761129.99074166804"/>
    <n v="3180679.2085317085"/>
    <n v="0.25098841873889255"/>
  </r>
  <r>
    <x v="1"/>
    <n v="22"/>
    <n v="6"/>
    <x v="2"/>
    <n v="3"/>
    <s v="undergraduate"/>
    <n v="0"/>
    <n v="0"/>
    <n v="767339"/>
    <n v="5"/>
    <x v="0"/>
    <n v="4604034"/>
    <n v="3313734.9076958424"/>
    <n v="0"/>
    <n v="0"/>
    <n v="767339"/>
    <n v="1151008.5"/>
    <n v="5755042.5"/>
    <n v="4081073.9076958424"/>
    <n v="1673968.5923041576"/>
    <n v="0.71974596792635381"/>
  </r>
  <r>
    <x v="0"/>
    <n v="32"/>
    <n v="3"/>
    <x v="3"/>
    <n v="4"/>
    <s v="post graduate"/>
    <n v="1"/>
    <n v="1"/>
    <n v="967087"/>
    <n v="5"/>
    <x v="0"/>
    <n v="5802522"/>
    <n v="1317413.9463305392"/>
    <n v="477648.40462913702"/>
    <n v="344014"/>
    <n v="0"/>
    <n v="1450630.5"/>
    <n v="7730800.9046291374"/>
    <n v="1661427.9463305392"/>
    <n v="6069372.9582985984"/>
    <n v="0.2270416116182824"/>
  </r>
  <r>
    <x v="0"/>
    <n v="30"/>
    <n v="5"/>
    <x v="5"/>
    <n v="4"/>
    <s v="post graduate"/>
    <n v="3"/>
    <n v="2"/>
    <n v="934367"/>
    <n v="6"/>
    <x v="1"/>
    <n v="2803101"/>
    <n v="2003938.0643452238"/>
    <n v="1084185.6094207189"/>
    <n v="179384"/>
    <n v="934367"/>
    <n v="0"/>
    <n v="3887286.6094207186"/>
    <n v="3117689.0643452238"/>
    <n v="769597.5450754948"/>
    <n v="0.71490041362948531"/>
  </r>
  <r>
    <x v="1"/>
    <n v="31"/>
    <n v="1"/>
    <x v="4"/>
    <n v="4"/>
    <s v="post graduate"/>
    <n v="1"/>
    <n v="2"/>
    <n v="140743"/>
    <n v="5"/>
    <x v="0"/>
    <n v="562972"/>
    <n v="197962.12375229516"/>
    <n v="218749.24659627737"/>
    <n v="217749"/>
    <n v="140743"/>
    <n v="0"/>
    <n v="781721.24659627734"/>
    <n v="556454.12375229516"/>
    <n v="225267.12284398219"/>
    <n v="0.35163760143008027"/>
  </r>
  <r>
    <x v="1"/>
    <n v="34"/>
    <n v="6"/>
    <x v="2"/>
    <n v="3"/>
    <s v="undergraduate"/>
    <n v="3"/>
    <n v="0"/>
    <n v="297609"/>
    <n v="3"/>
    <x v="4"/>
    <n v="1785654"/>
    <n v="512095.96409893635"/>
    <n v="0"/>
    <n v="0"/>
    <n v="297609"/>
    <n v="0"/>
    <n v="1785654"/>
    <n v="809704.96409893641"/>
    <n v="975949.03590106359"/>
    <n v="0.28678342170372106"/>
  </r>
  <r>
    <x v="0"/>
    <n v="24"/>
    <n v="3"/>
    <x v="3"/>
    <n v="2"/>
    <s v="college"/>
    <n v="1"/>
    <n v="2"/>
    <n v="498007"/>
    <n v="2"/>
    <x v="3"/>
    <n v="1992028"/>
    <n v="1022182.8173487862"/>
    <n v="300431.85873100418"/>
    <n v="18432"/>
    <n v="0"/>
    <n v="0"/>
    <n v="2292459.8587310044"/>
    <n v="1040614.8173487862"/>
    <n v="1251845.0413822182"/>
    <n v="0.51313677184697515"/>
  </r>
  <r>
    <x v="0"/>
    <n v="28"/>
    <n v="4"/>
    <x v="1"/>
    <n v="5"/>
    <s v="Doctorate"/>
    <n v="1"/>
    <n v="2"/>
    <n v="113086"/>
    <n v="1"/>
    <x v="5"/>
    <n v="565430"/>
    <n v="357338.95409748208"/>
    <n v="102511.12390267877"/>
    <n v="34449"/>
    <n v="0"/>
    <n v="169629"/>
    <n v="837570.12390267872"/>
    <n v="391787.95409748208"/>
    <n v="445782.16980519664"/>
    <n v="0.63197735192239901"/>
  </r>
  <r>
    <x v="0"/>
    <n v="25"/>
    <n v="6"/>
    <x v="2"/>
    <n v="1"/>
    <s v="high school"/>
    <n v="0"/>
    <n v="1"/>
    <n v="174677"/>
    <n v="1"/>
    <x v="5"/>
    <n v="873385"/>
    <n v="185897.78830719087"/>
    <n v="122039.6822448616"/>
    <n v="10212"/>
    <n v="174677"/>
    <n v="262015.5"/>
    <n v="1257440.1822448615"/>
    <n v="370786.78830719087"/>
    <n v="886653.39393767063"/>
    <n v="0.21284747082579947"/>
  </r>
  <r>
    <x v="1"/>
    <n v="22"/>
    <n v="4"/>
    <x v="1"/>
    <n v="5"/>
    <s v="Doctorate"/>
    <n v="0"/>
    <n v="2"/>
    <n v="160967"/>
    <n v="2"/>
    <x v="3"/>
    <n v="643868"/>
    <n v="320441.56759588985"/>
    <n v="163312.37828428316"/>
    <n v="104908"/>
    <n v="160967"/>
    <n v="241450.5"/>
    <n v="1048630.8782842832"/>
    <n v="586316.56759588979"/>
    <n v="462314.31068839342"/>
    <n v="0.49768208327776786"/>
  </r>
  <r>
    <x v="1"/>
    <n v="22"/>
    <n v="2"/>
    <x v="0"/>
    <n v="2"/>
    <s v="college"/>
    <n v="3"/>
    <n v="0"/>
    <n v="387057"/>
    <n v="3"/>
    <x v="4"/>
    <n v="1548228"/>
    <n v="1436262.4461025142"/>
    <n v="0"/>
    <n v="0"/>
    <n v="0"/>
    <n v="0"/>
    <n v="1548228"/>
    <n v="1436262.4461025142"/>
    <n v="111965.55389748584"/>
    <n v="0.92768148238018833"/>
  </r>
  <r>
    <x v="1"/>
    <n v="22"/>
    <n v="6"/>
    <x v="2"/>
    <n v="3"/>
    <s v="undergraduate"/>
    <n v="1"/>
    <n v="1"/>
    <n v="762667"/>
    <n v="2"/>
    <x v="3"/>
    <n v="4576002"/>
    <n v="3143120.4688533628"/>
    <n v="225703.3719227094"/>
    <n v="59720"/>
    <n v="0"/>
    <n v="1144000.5"/>
    <n v="5945705.871922709"/>
    <n v="3202840.4688533628"/>
    <n v="2742865.4030693462"/>
    <n v="0.686870431624235"/>
  </r>
  <r>
    <x v="1"/>
    <n v="24"/>
    <n v="5"/>
    <x v="5"/>
    <n v="4"/>
    <s v="post graduate"/>
    <n v="3"/>
    <n v="2"/>
    <n v="950314"/>
    <n v="1"/>
    <x v="5"/>
    <n v="5701884"/>
    <n v="368088.97466585488"/>
    <n v="135191.37642031867"/>
    <n v="87668"/>
    <n v="0"/>
    <n v="0"/>
    <n v="5837075.3764203191"/>
    <n v="455756.97466585488"/>
    <n v="5381318.401754464"/>
    <n v="6.4555675749603969E-2"/>
  </r>
  <r>
    <x v="1"/>
    <n v="34"/>
    <n v="3"/>
    <x v="3"/>
    <n v="3"/>
    <s v="undergraduate"/>
    <n v="1"/>
    <n v="1"/>
    <n v="449911"/>
    <n v="2"/>
    <x v="3"/>
    <n v="1349733"/>
    <n v="818229.88495816349"/>
    <n v="386336.01413372438"/>
    <n v="274259"/>
    <n v="0"/>
    <n v="674866.5"/>
    <n v="2410935.5141337244"/>
    <n v="1092488.8849581634"/>
    <n v="1318446.629175561"/>
    <n v="0.60621610715464724"/>
  </r>
  <r>
    <x v="0"/>
    <n v="25"/>
    <n v="6"/>
    <x v="2"/>
    <n v="5"/>
    <s v="Doctorate"/>
    <n v="2"/>
    <n v="0"/>
    <n v="273347"/>
    <n v="2"/>
    <x v="3"/>
    <n v="1366735"/>
    <n v="458006.37239105726"/>
    <n v="0"/>
    <n v="0"/>
    <n v="0"/>
    <n v="0"/>
    <n v="1366735"/>
    <n v="458006.37239105726"/>
    <n v="908728.6276089428"/>
    <n v="0.33510985845175345"/>
  </r>
  <r>
    <x v="1"/>
    <n v="23"/>
    <n v="6"/>
    <x v="2"/>
    <n v="3"/>
    <s v="undergraduate"/>
    <n v="3"/>
    <n v="0"/>
    <n v="675890"/>
    <n v="3"/>
    <x v="4"/>
    <n v="2703560"/>
    <n v="1129245.9073038176"/>
    <n v="0"/>
    <n v="0"/>
    <n v="0"/>
    <n v="0"/>
    <n v="2703560"/>
    <n v="1129245.9073038176"/>
    <n v="1574314.0926961824"/>
    <n v="0.41768849491182647"/>
  </r>
  <r>
    <x v="0"/>
    <n v="30"/>
    <n v="4"/>
    <x v="1"/>
    <n v="4"/>
    <s v="post graduate"/>
    <n v="3"/>
    <n v="2"/>
    <n v="227336"/>
    <n v="3"/>
    <x v="4"/>
    <n v="909344"/>
    <n v="425178.14382991305"/>
    <n v="179439.32786926455"/>
    <n v="123092"/>
    <n v="0"/>
    <n v="0"/>
    <n v="1088783.3278692646"/>
    <n v="548270.14382991311"/>
    <n v="540513.18403935153"/>
    <n v="0.46756578789755365"/>
  </r>
  <r>
    <x v="1"/>
    <n v="24"/>
    <n v="5"/>
    <x v="5"/>
    <n v="5"/>
    <s v="Doctorate"/>
    <n v="3"/>
    <n v="0"/>
    <n v="115024"/>
    <n v="4"/>
    <x v="2"/>
    <n v="575120"/>
    <n v="487334.14770511771"/>
    <n v="0"/>
    <n v="0"/>
    <n v="0"/>
    <n v="172536"/>
    <n v="747656"/>
    <n v="487334.14770511771"/>
    <n v="260321.85229488229"/>
    <n v="0.84736080766643085"/>
  </r>
  <r>
    <x v="1"/>
    <n v="32"/>
    <n v="4"/>
    <x v="1"/>
    <n v="4"/>
    <s v="post graduate"/>
    <n v="3"/>
    <n v="2"/>
    <n v="494222"/>
    <n v="1"/>
    <x v="5"/>
    <n v="2965332"/>
    <n v="2087868.1963948754"/>
    <n v="449128.3006073173"/>
    <n v="320114"/>
    <n v="0"/>
    <n v="0"/>
    <n v="3414460.3006073171"/>
    <n v="2407982.1963948756"/>
    <n v="1006478.1042124415"/>
    <n v="0.70409255907765989"/>
  </r>
  <r>
    <x v="1"/>
    <n v="29"/>
    <n v="6"/>
    <x v="2"/>
    <n v="1"/>
    <s v="high school"/>
    <n v="1"/>
    <n v="1"/>
    <n v="646501"/>
    <n v="2"/>
    <x v="3"/>
    <n v="3232505"/>
    <n v="3099862.8767156857"/>
    <n v="31731.385367079954"/>
    <n v="25642"/>
    <n v="0"/>
    <n v="0"/>
    <n v="3264236.3853670801"/>
    <n v="3125504.8767156857"/>
    <n v="138731.5086513944"/>
    <n v="0.95896615062178892"/>
  </r>
  <r>
    <x v="0"/>
    <n v="33"/>
    <n v="6"/>
    <x v="2"/>
    <n v="2"/>
    <s v="college"/>
    <n v="2"/>
    <n v="0"/>
    <n v="422917"/>
    <n v="5"/>
    <x v="0"/>
    <n v="2114585"/>
    <n v="1729931.732499378"/>
    <n v="0"/>
    <n v="0"/>
    <n v="0"/>
    <n v="634375.5"/>
    <n v="2748960.5"/>
    <n v="1729931.732499378"/>
    <n v="1019028.767500622"/>
    <n v="0.81809514987544985"/>
  </r>
  <r>
    <x v="1"/>
    <n v="34"/>
    <n v="3"/>
    <x v="3"/>
    <n v="4"/>
    <s v="post graduate"/>
    <n v="0"/>
    <n v="0"/>
    <n v="827090"/>
    <n v="6"/>
    <x v="1"/>
    <n v="4135450"/>
    <n v="72628.234108683784"/>
    <n v="0"/>
    <n v="0"/>
    <n v="0"/>
    <n v="0"/>
    <n v="4135450"/>
    <n v="72628.234108683784"/>
    <n v="4062821.7658913163"/>
    <n v="1.7562353337287062E-2"/>
  </r>
  <r>
    <x v="1"/>
    <n v="23"/>
    <n v="4"/>
    <x v="1"/>
    <n v="5"/>
    <s v="Doctorate"/>
    <n v="3"/>
    <n v="0"/>
    <n v="726721"/>
    <n v="6"/>
    <x v="1"/>
    <n v="2180163"/>
    <n v="2089611.2193570284"/>
    <n v="0"/>
    <n v="0"/>
    <n v="0"/>
    <n v="1090081.5"/>
    <n v="3270244.5"/>
    <n v="2089611.2193570284"/>
    <n v="1180633.2806429716"/>
    <n v="0.95846559149798816"/>
  </r>
  <r>
    <x v="1"/>
    <n v="26"/>
    <n v="3"/>
    <x v="3"/>
    <n v="4"/>
    <s v="post graduate"/>
    <n v="0"/>
    <n v="0"/>
    <n v="819077"/>
    <n v="2"/>
    <x v="3"/>
    <n v="4095385"/>
    <n v="712369.95786919014"/>
    <n v="0"/>
    <n v="0"/>
    <n v="819077"/>
    <n v="1228615.5"/>
    <n v="5324000.5"/>
    <n v="1531446.9578691903"/>
    <n v="3792553.5421308097"/>
    <n v="0.173944563910155"/>
  </r>
  <r>
    <x v="1"/>
    <n v="35"/>
    <n v="3"/>
    <x v="3"/>
    <n v="4"/>
    <s v="post graduate"/>
    <n v="2"/>
    <n v="1"/>
    <n v="933372"/>
    <n v="5"/>
    <x v="0"/>
    <n v="3733488"/>
    <n v="2773276.2095851437"/>
    <n v="451682.02442956425"/>
    <n v="398894"/>
    <n v="0"/>
    <n v="0"/>
    <n v="4185170.0244295644"/>
    <n v="3172170.2095851437"/>
    <n v="1012999.8148444206"/>
    <n v="0.74281106825176446"/>
  </r>
  <r>
    <x v="1"/>
    <n v="25"/>
    <n v="2"/>
    <x v="0"/>
    <n v="3"/>
    <s v="undergraduate"/>
    <n v="1"/>
    <n v="0"/>
    <n v="281043"/>
    <n v="5"/>
    <x v="0"/>
    <n v="1405215"/>
    <n v="42701.823727902083"/>
    <n v="0"/>
    <n v="0"/>
    <n v="281043"/>
    <n v="421564.5"/>
    <n v="1826779.5"/>
    <n v="323744.82372790208"/>
    <n v="1503034.676272098"/>
    <n v="3.0388106964345019E-2"/>
  </r>
  <r>
    <x v="0"/>
    <n v="32"/>
    <n v="6"/>
    <x v="2"/>
    <n v="1"/>
    <s v="high school"/>
    <n v="0"/>
    <n v="0"/>
    <n v="297820"/>
    <n v="4"/>
    <x v="2"/>
    <n v="1786920"/>
    <n v="1233642.049141024"/>
    <n v="0"/>
    <n v="0"/>
    <n v="297820"/>
    <n v="0"/>
    <n v="1786920"/>
    <n v="1531462.049141024"/>
    <n v="255457.95085897599"/>
    <n v="0.69037340739430086"/>
  </r>
  <r>
    <x v="0"/>
    <n v="34"/>
    <n v="6"/>
    <x v="2"/>
    <n v="4"/>
    <s v="post graduate"/>
    <n v="1"/>
    <n v="1"/>
    <n v="193066"/>
    <n v="5"/>
    <x v="0"/>
    <n v="965330"/>
    <n v="490886.86066009814"/>
    <n v="18170.76317295423"/>
    <n v="17895"/>
    <n v="0"/>
    <n v="289599"/>
    <n v="1273099.7631729543"/>
    <n v="508781.86066009814"/>
    <n v="764317.90251285618"/>
    <n v="0.50851715025959843"/>
  </r>
  <r>
    <x v="1"/>
    <n v="33"/>
    <n v="6"/>
    <x v="2"/>
    <n v="1"/>
    <s v="high school"/>
    <n v="2"/>
    <n v="1"/>
    <n v="467419"/>
    <n v="1"/>
    <x v="5"/>
    <n v="1869676"/>
    <n v="58609.823661577815"/>
    <n v="100948.36777498109"/>
    <n v="87312"/>
    <n v="0"/>
    <n v="701128.5"/>
    <n v="2671752.8677749811"/>
    <n v="145921.82366157783"/>
    <n v="2525831.0441134032"/>
    <n v="3.1347583036621218E-2"/>
  </r>
  <r>
    <x v="0"/>
    <n v="34"/>
    <n v="5"/>
    <x v="5"/>
    <n v="5"/>
    <s v="Doctorate"/>
    <n v="1"/>
    <n v="2"/>
    <n v="992502"/>
    <n v="1"/>
    <x v="5"/>
    <n v="3970008"/>
    <n v="648738.20093948545"/>
    <n v="418700.17137487611"/>
    <n v="154388"/>
    <n v="0"/>
    <n v="1488753"/>
    <n v="5877461.1713748761"/>
    <n v="803126.20093948545"/>
    <n v="5074334.9704353902"/>
    <n v="0.16340979689196733"/>
  </r>
  <r>
    <x v="0"/>
    <n v="35"/>
    <n v="2"/>
    <x v="0"/>
    <n v="5"/>
    <s v="Doctorate"/>
    <n v="2"/>
    <n v="1"/>
    <n v="253191"/>
    <n v="4"/>
    <x v="2"/>
    <n v="1012764"/>
    <n v="30995.886335141768"/>
    <n v="131315.22447249558"/>
    <n v="39779"/>
    <n v="253191"/>
    <n v="379786.5"/>
    <n v="1523865.7244724955"/>
    <n v="323965.88633514178"/>
    <n v="1199899.8381373538"/>
    <n v="3.0605241038526021E-2"/>
  </r>
  <r>
    <x v="0"/>
    <n v="28"/>
    <n v="3"/>
    <x v="3"/>
    <n v="4"/>
    <s v="post graduate"/>
    <n v="3"/>
    <n v="1"/>
    <n v="967513"/>
    <n v="1"/>
    <x v="5"/>
    <n v="3870052"/>
    <n v="3788263.2352668997"/>
    <n v="182947.13780871205"/>
    <n v="120430"/>
    <n v="0"/>
    <n v="0"/>
    <n v="4052999.1378087122"/>
    <n v="3908693.2352668997"/>
    <n v="144305.90254181251"/>
    <n v="0.97886623623323399"/>
  </r>
  <r>
    <x v="0"/>
    <n v="35"/>
    <n v="2"/>
    <x v="0"/>
    <n v="4"/>
    <s v="post graduate"/>
    <n v="2"/>
    <n v="0"/>
    <n v="875764"/>
    <n v="2"/>
    <x v="3"/>
    <n v="2627292"/>
    <n v="2418689.3169057369"/>
    <n v="0"/>
    <n v="0"/>
    <n v="0"/>
    <n v="0"/>
    <n v="2627292"/>
    <n v="2418689.3169057369"/>
    <n v="208602.68309426308"/>
    <n v="0.92060163731543232"/>
  </r>
  <r>
    <x v="0"/>
    <n v="32"/>
    <n v="2"/>
    <x v="0"/>
    <n v="2"/>
    <s v="college"/>
    <n v="0"/>
    <n v="1"/>
    <n v="641615"/>
    <n v="4"/>
    <x v="2"/>
    <n v="1924845"/>
    <n v="1692585.677029145"/>
    <n v="81605.21367725583"/>
    <n v="37706"/>
    <n v="0"/>
    <n v="962422.5"/>
    <n v="2968872.7136772559"/>
    <n v="1730291.677029145"/>
    <n v="1238581.036648111"/>
    <n v="0.87933609045359229"/>
  </r>
  <r>
    <x v="0"/>
    <n v="22"/>
    <n v="1"/>
    <x v="4"/>
    <n v="5"/>
    <s v="Doctorate"/>
    <n v="2"/>
    <n v="0"/>
    <n v="158533"/>
    <n v="2"/>
    <x v="3"/>
    <n v="951198"/>
    <n v="907298.21161456639"/>
    <n v="0"/>
    <n v="0"/>
    <n v="158533"/>
    <n v="0"/>
    <n v="951198"/>
    <n v="1065831.2116145664"/>
    <n v="-114633.21161456639"/>
    <n v="0.95384789666774572"/>
  </r>
  <r>
    <x v="0"/>
    <n v="32"/>
    <n v="2"/>
    <x v="0"/>
    <n v="3"/>
    <s v="undergraduate"/>
    <n v="1"/>
    <n v="2"/>
    <n v="878285"/>
    <n v="4"/>
    <x v="2"/>
    <n v="2634855"/>
    <n v="1826177.0488463712"/>
    <n v="1715012.5920720506"/>
    <n v="225165"/>
    <n v="878285"/>
    <n v="1317427.5"/>
    <n v="5667295.092072051"/>
    <n v="2929627.0488463715"/>
    <n v="2737668.0432256795"/>
    <n v="0.69308445772020522"/>
  </r>
  <r>
    <x v="1"/>
    <n v="33"/>
    <n v="2"/>
    <x v="0"/>
    <n v="5"/>
    <s v="Doctorate"/>
    <n v="0"/>
    <n v="0"/>
    <n v="233310"/>
    <n v="4"/>
    <x v="2"/>
    <n v="1399860"/>
    <n v="190249.68053776154"/>
    <n v="0"/>
    <n v="0"/>
    <n v="0"/>
    <n v="0"/>
    <n v="1399860"/>
    <n v="190249.68053776154"/>
    <n v="1209610.3194622383"/>
    <n v="0.13590621957750171"/>
  </r>
  <r>
    <x v="0"/>
    <n v="23"/>
    <n v="2"/>
    <x v="0"/>
    <n v="1"/>
    <s v="high school"/>
    <n v="2"/>
    <n v="0"/>
    <n v="560431"/>
    <n v="5"/>
    <x v="0"/>
    <n v="3362586"/>
    <n v="1855106.3468469551"/>
    <n v="0"/>
    <n v="0"/>
    <n v="0"/>
    <n v="0"/>
    <n v="3362586"/>
    <n v="1855106.3468469551"/>
    <n v="1507479.6531530449"/>
    <n v="0.55169037962061196"/>
  </r>
  <r>
    <x v="1"/>
    <n v="28"/>
    <n v="4"/>
    <x v="1"/>
    <n v="4"/>
    <s v="post graduate"/>
    <n v="2"/>
    <n v="2"/>
    <n v="363733"/>
    <n v="4"/>
    <x v="2"/>
    <n v="1818665"/>
    <n v="118308.40942976669"/>
    <n v="135024.92241558747"/>
    <n v="3984"/>
    <n v="363733"/>
    <n v="0"/>
    <n v="1953689.9224155876"/>
    <n v="486025.4094297667"/>
    <n v="1467664.5129858209"/>
    <n v="6.5052337527673698E-2"/>
  </r>
  <r>
    <x v="1"/>
    <n v="26"/>
    <n v="6"/>
    <x v="2"/>
    <n v="3"/>
    <s v="undergraduate"/>
    <n v="3"/>
    <n v="0"/>
    <n v="673811"/>
    <n v="6"/>
    <x v="1"/>
    <n v="2021433"/>
    <n v="1960425.8942551243"/>
    <n v="0"/>
    <n v="0"/>
    <n v="0"/>
    <n v="1010716.5"/>
    <n v="3032149.5"/>
    <n v="1960425.8942551243"/>
    <n v="1071723.6057448757"/>
    <n v="0.96981987246429846"/>
  </r>
  <r>
    <x v="0"/>
    <n v="29"/>
    <n v="4"/>
    <x v="1"/>
    <n v="4"/>
    <s v="post graduate"/>
    <n v="0"/>
    <n v="2"/>
    <n v="843422"/>
    <n v="3"/>
    <x v="4"/>
    <n v="2530266"/>
    <n v="1975188.330116021"/>
    <n v="1494277.170331178"/>
    <n v="989414"/>
    <n v="0"/>
    <n v="0"/>
    <n v="4024543.1703311782"/>
    <n v="2964602.330116021"/>
    <n v="1059940.8402151573"/>
    <n v="0.78062477625515303"/>
  </r>
  <r>
    <x v="1"/>
    <n v="27"/>
    <n v="6"/>
    <x v="2"/>
    <n v="1"/>
    <s v="high school"/>
    <n v="1"/>
    <n v="0"/>
    <n v="540074"/>
    <n v="2"/>
    <x v="3"/>
    <n v="3240444"/>
    <n v="1696417.6509564063"/>
    <n v="0"/>
    <n v="0"/>
    <n v="540074"/>
    <n v="810111"/>
    <n v="4050555"/>
    <n v="2236491.6509564063"/>
    <n v="1814063.3490435937"/>
    <n v="0.52351395393853628"/>
  </r>
  <r>
    <x v="0"/>
    <n v="28"/>
    <n v="4"/>
    <x v="1"/>
    <n v="5"/>
    <s v="Doctorate"/>
    <n v="0"/>
    <n v="2"/>
    <n v="871181"/>
    <n v="3"/>
    <x v="4"/>
    <n v="3484724"/>
    <n v="428590.97351392516"/>
    <n v="205915.87390870639"/>
    <n v="130151"/>
    <n v="0"/>
    <n v="1306771.5"/>
    <n v="4997411.373908706"/>
    <n v="558741.97351392522"/>
    <n v="4438669.4003947806"/>
    <n v="0.12299136847392367"/>
  </r>
  <r>
    <x v="0"/>
    <n v="35"/>
    <n v="1"/>
    <x v="4"/>
    <n v="4"/>
    <s v="post graduate"/>
    <n v="1"/>
    <n v="2"/>
    <n v="355774"/>
    <n v="4"/>
    <x v="2"/>
    <n v="1778870"/>
    <n v="1360790.7682170791"/>
    <n v="507607.61074296432"/>
    <n v="394364"/>
    <n v="0"/>
    <n v="533661"/>
    <n v="2820138.6107429643"/>
    <n v="1755154.7682170791"/>
    <n v="1064983.8425258852"/>
    <n v="0.76497482571355924"/>
  </r>
  <r>
    <x v="0"/>
    <n v="26"/>
    <n v="6"/>
    <x v="2"/>
    <n v="1"/>
    <s v="high school"/>
    <n v="1"/>
    <n v="0"/>
    <n v="510143"/>
    <n v="5"/>
    <x v="0"/>
    <n v="3060858"/>
    <n v="2867613.5241804332"/>
    <n v="0"/>
    <n v="0"/>
    <n v="0"/>
    <n v="0"/>
    <n v="3060858"/>
    <n v="2867613.5241804332"/>
    <n v="193244.47581956675"/>
    <n v="0.9368659128193576"/>
  </r>
  <r>
    <x v="0"/>
    <n v="21"/>
    <n v="4"/>
    <x v="1"/>
    <n v="1"/>
    <s v="high school"/>
    <n v="2"/>
    <n v="0"/>
    <n v="305840"/>
    <n v="4"/>
    <x v="2"/>
    <n v="1223360"/>
    <n v="37662.24488919272"/>
    <n v="0"/>
    <n v="0"/>
    <n v="305840"/>
    <n v="0"/>
    <n v="1223360"/>
    <n v="343502.24488919275"/>
    <n v="879857.75511080725"/>
    <n v="3.0785905121299306E-2"/>
  </r>
  <r>
    <x v="0"/>
    <n v="25"/>
    <n v="4"/>
    <x v="1"/>
    <n v="5"/>
    <s v="Doctorate"/>
    <n v="3"/>
    <n v="1"/>
    <n v="718468"/>
    <n v="1"/>
    <x v="5"/>
    <n v="2873872"/>
    <n v="1171025.2255258556"/>
    <n v="704903.49344171584"/>
    <n v="58583"/>
    <n v="0"/>
    <n v="1077702"/>
    <n v="4656477.4934417158"/>
    <n v="1229608.2255258556"/>
    <n v="3426869.2679158603"/>
    <n v="0.40747299306505491"/>
  </r>
  <r>
    <x v="0"/>
    <n v="27"/>
    <n v="1"/>
    <x v="4"/>
    <n v="5"/>
    <s v="Doctorate"/>
    <n v="1"/>
    <n v="0"/>
    <n v="686934"/>
    <n v="4"/>
    <x v="2"/>
    <n v="3434670"/>
    <n v="7208.0034960393259"/>
    <n v="0"/>
    <n v="0"/>
    <n v="0"/>
    <n v="0"/>
    <n v="3434670"/>
    <n v="7208.0034960393259"/>
    <n v="3427461.9965039608"/>
    <n v="2.0986014656544372E-3"/>
  </r>
  <r>
    <x v="0"/>
    <n v="30"/>
    <n v="6"/>
    <x v="2"/>
    <n v="5"/>
    <s v="Doctorate"/>
    <n v="2"/>
    <n v="0"/>
    <n v="392109"/>
    <n v="6"/>
    <x v="1"/>
    <n v="1568436"/>
    <n v="527575.43696820294"/>
    <n v="0"/>
    <n v="0"/>
    <n v="392109"/>
    <n v="0"/>
    <n v="1568436"/>
    <n v="919684.43696820294"/>
    <n v="648751.56303179706"/>
    <n v="0.33637039507394817"/>
  </r>
  <r>
    <x v="1"/>
    <n v="22"/>
    <n v="3"/>
    <x v="3"/>
    <n v="5"/>
    <s v="Doctorate"/>
    <n v="1"/>
    <n v="1"/>
    <n v="604388"/>
    <n v="6"/>
    <x v="1"/>
    <n v="2417552"/>
    <n v="153009.1010224761"/>
    <n v="465188.32332768559"/>
    <n v="418564"/>
    <n v="604388"/>
    <n v="906582"/>
    <n v="3789322.3233276857"/>
    <n v="1175961.1010224761"/>
    <n v="2613361.2223052094"/>
    <n v="6.3290924465110199E-2"/>
  </r>
  <r>
    <x v="1"/>
    <n v="22"/>
    <n v="2"/>
    <x v="0"/>
    <n v="3"/>
    <s v="undergraduate"/>
    <n v="3"/>
    <n v="2"/>
    <n v="531880"/>
    <n v="5"/>
    <x v="0"/>
    <n v="2127520"/>
    <n v="1266038.2216387719"/>
    <n v="714350.2926016954"/>
    <n v="544580"/>
    <n v="0"/>
    <n v="0"/>
    <n v="2841870.2926016953"/>
    <n v="1810618.2216387719"/>
    <n v="1031252.0709629233"/>
    <n v="0.59507700122150298"/>
  </r>
  <r>
    <x v="0"/>
    <n v="27"/>
    <n v="5"/>
    <x v="5"/>
    <n v="5"/>
    <s v="Doctorate"/>
    <n v="2"/>
    <n v="1"/>
    <n v="741187"/>
    <n v="4"/>
    <x v="2"/>
    <n v="2964748"/>
    <n v="1033531.0283817353"/>
    <n v="540722.35105653456"/>
    <n v="138894"/>
    <n v="0"/>
    <n v="0"/>
    <n v="3505470.3510565348"/>
    <n v="1172425.0283817353"/>
    <n v="2333045.3226747997"/>
    <n v="0.34860670397002891"/>
  </r>
  <r>
    <x v="0"/>
    <n v="26"/>
    <n v="5"/>
    <x v="5"/>
    <n v="4"/>
    <s v="post graduate"/>
    <n v="3"/>
    <n v="2"/>
    <n v="313869"/>
    <n v="3"/>
    <x v="4"/>
    <n v="1569345"/>
    <n v="1481939.7006904073"/>
    <n v="165741.56405495698"/>
    <n v="92037"/>
    <n v="0"/>
    <n v="470803.5"/>
    <n v="2205890.0640549567"/>
    <n v="1573976.7006904073"/>
    <n v="631913.36336454935"/>
    <n v="0.9443045988551958"/>
  </r>
  <r>
    <x v="0"/>
    <n v="26"/>
    <n v="5"/>
    <x v="5"/>
    <n v="2"/>
    <s v="college"/>
    <n v="0"/>
    <n v="0"/>
    <n v="563164"/>
    <n v="2"/>
    <x v="3"/>
    <n v="1689492"/>
    <n v="1409846.424805311"/>
    <n v="0"/>
    <n v="0"/>
    <n v="0"/>
    <n v="844746"/>
    <n v="2534238"/>
    <n v="1409846.424805311"/>
    <n v="1124391.575194689"/>
    <n v="0.8344794913532062"/>
  </r>
  <r>
    <x v="1"/>
    <n v="23"/>
    <n v="4"/>
    <x v="1"/>
    <n v="5"/>
    <s v="Doctorate"/>
    <n v="0"/>
    <n v="2"/>
    <n v="790426"/>
    <n v="4"/>
    <x v="2"/>
    <n v="3952130"/>
    <n v="1829717.5773048573"/>
    <n v="1380321.3274773958"/>
    <n v="158983"/>
    <n v="790426"/>
    <n v="1185639"/>
    <n v="6518090.3274773955"/>
    <n v="2779126.5773048573"/>
    <n v="3738963.7501725382"/>
    <n v="0.46296998765345709"/>
  </r>
  <r>
    <x v="0"/>
    <n v="34"/>
    <n v="1"/>
    <x v="4"/>
    <n v="4"/>
    <s v="post graduate"/>
    <n v="3"/>
    <n v="1"/>
    <n v="156425"/>
    <n v="3"/>
    <x v="4"/>
    <n v="938550"/>
    <n v="399374.74851804052"/>
    <n v="35751.054400115019"/>
    <n v="9213"/>
    <n v="156425"/>
    <n v="0"/>
    <n v="974301.05440011504"/>
    <n v="565012.74851804052"/>
    <n v="409288.30588207452"/>
    <n v="0.42552314582924777"/>
  </r>
  <r>
    <x v="0"/>
    <n v="35"/>
    <n v="5"/>
    <x v="5"/>
    <n v="3"/>
    <s v="undergraduate"/>
    <n v="2"/>
    <n v="1"/>
    <n v="516856"/>
    <n v="1"/>
    <x v="5"/>
    <n v="2584280"/>
    <n v="2196297.6840518401"/>
    <n v="31734.457273697615"/>
    <n v="15753"/>
    <n v="516856"/>
    <n v="0"/>
    <n v="2616014.4572736975"/>
    <n v="2728906.6840518401"/>
    <n v="-112892.22677814262"/>
    <n v="0.84986831305115551"/>
  </r>
  <r>
    <x v="1"/>
    <n v="21"/>
    <n v="6"/>
    <x v="2"/>
    <n v="5"/>
    <s v="Doctorate"/>
    <n v="3"/>
    <n v="0"/>
    <n v="105518"/>
    <n v="2"/>
    <x v="3"/>
    <n v="633108"/>
    <n v="487806.51796830306"/>
    <n v="0"/>
    <n v="0"/>
    <n v="0"/>
    <n v="158277"/>
    <n v="791385"/>
    <n v="487806.51796830306"/>
    <n v="303578.48203169694"/>
    <n v="0.77049495183807981"/>
  </r>
  <r>
    <x v="0"/>
    <n v="30"/>
    <n v="5"/>
    <x v="5"/>
    <n v="5"/>
    <s v="Doctorate"/>
    <n v="1"/>
    <n v="2"/>
    <n v="144079"/>
    <n v="6"/>
    <x v="1"/>
    <n v="720395"/>
    <n v="397472.32201746566"/>
    <n v="20092.481767532445"/>
    <n v="2316"/>
    <n v="144079"/>
    <n v="216118.5"/>
    <n v="956605.98176753242"/>
    <n v="543867.32201746572"/>
    <n v="412738.6597500667"/>
    <n v="0.551742199789651"/>
  </r>
  <r>
    <x v="1"/>
    <n v="26"/>
    <n v="6"/>
    <x v="2"/>
    <n v="5"/>
    <s v="Doctorate"/>
    <n v="0"/>
    <n v="1"/>
    <n v="315993"/>
    <n v="6"/>
    <x v="1"/>
    <n v="1895958"/>
    <n v="1105654.4556954443"/>
    <n v="123185.60948311053"/>
    <n v="15159"/>
    <n v="0"/>
    <n v="0"/>
    <n v="2019143.6094831105"/>
    <n v="1120813.4556954443"/>
    <n v="898330.15378766623"/>
    <n v="0.58316400241748201"/>
  </r>
  <r>
    <x v="1"/>
    <n v="30"/>
    <n v="6"/>
    <x v="2"/>
    <n v="4"/>
    <s v="post graduate"/>
    <n v="2"/>
    <n v="1"/>
    <n v="713957"/>
    <n v="4"/>
    <x v="2"/>
    <n v="3569785"/>
    <n v="1179586.1717603614"/>
    <n v="471960.99353048665"/>
    <n v="5562"/>
    <n v="0"/>
    <n v="1070935.5"/>
    <n v="5112681.4935304867"/>
    <n v="1185148.1717603614"/>
    <n v="3927533.3217701251"/>
    <n v="0.33043619482976183"/>
  </r>
  <r>
    <x v="1"/>
    <n v="30"/>
    <n v="3"/>
    <x v="3"/>
    <n v="3"/>
    <s v="undergraduate"/>
    <n v="1"/>
    <n v="0"/>
    <n v="648473"/>
    <n v="4"/>
    <x v="2"/>
    <n v="1945419"/>
    <n v="1463582.2104405954"/>
    <n v="0"/>
    <n v="0"/>
    <n v="0"/>
    <n v="0"/>
    <n v="1945419"/>
    <n v="1463582.2104405954"/>
    <n v="481836.7895594046"/>
    <n v="0.75232235854620289"/>
  </r>
  <r>
    <x v="0"/>
    <n v="31"/>
    <n v="3"/>
    <x v="3"/>
    <n v="3"/>
    <s v="undergraduate"/>
    <n v="1"/>
    <n v="1"/>
    <n v="300055"/>
    <n v="5"/>
    <x v="0"/>
    <n v="900165"/>
    <n v="201342.24224689972"/>
    <n v="87420.37644749436"/>
    <n v="61197"/>
    <n v="0"/>
    <n v="450082.5"/>
    <n v="1437667.8764474944"/>
    <n v="262539.24224689975"/>
    <n v="1175128.6342005946"/>
    <n v="0.22367259585398203"/>
  </r>
  <r>
    <x v="0"/>
    <n v="33"/>
    <n v="1"/>
    <x v="4"/>
    <n v="3"/>
    <s v="undergraduate"/>
    <n v="3"/>
    <n v="0"/>
    <n v="448176"/>
    <n v="5"/>
    <x v="0"/>
    <n v="1344528"/>
    <n v="181358.96669377465"/>
    <n v="0"/>
    <n v="0"/>
    <n v="0"/>
    <n v="672264"/>
    <n v="2016792"/>
    <n v="181358.96669377465"/>
    <n v="1835433.0333062254"/>
    <n v="0.13488671615152281"/>
  </r>
  <r>
    <x v="1"/>
    <n v="22"/>
    <n v="6"/>
    <x v="2"/>
    <n v="3"/>
    <s v="undergraduate"/>
    <n v="0"/>
    <n v="1"/>
    <n v="438191"/>
    <n v="3"/>
    <x v="4"/>
    <n v="2190955"/>
    <n v="803665.12242757517"/>
    <n v="29688.928752143085"/>
    <n v="19826"/>
    <n v="438191"/>
    <n v="657286.5"/>
    <n v="2877930.4287521429"/>
    <n v="1261682.1224275753"/>
    <n v="1616248.3063245676"/>
    <n v="0.36681041939591419"/>
  </r>
  <r>
    <x v="1"/>
    <n v="35"/>
    <n v="1"/>
    <x v="4"/>
    <n v="4"/>
    <s v="post graduate"/>
    <n v="2"/>
    <n v="2"/>
    <n v="232797"/>
    <n v="1"/>
    <x v="5"/>
    <n v="1163985"/>
    <n v="153336.89241721411"/>
    <n v="373796.86447117123"/>
    <n v="137580"/>
    <n v="232797"/>
    <n v="349195.5"/>
    <n v="1886977.3644711713"/>
    <n v="523713.89241721411"/>
    <n v="1363263.4720539572"/>
    <n v="0.13173442305288652"/>
  </r>
  <r>
    <x v="1"/>
    <n v="27"/>
    <n v="5"/>
    <x v="5"/>
    <n v="2"/>
    <s v="college"/>
    <n v="2"/>
    <n v="2"/>
    <n v="756172"/>
    <n v="1"/>
    <x v="5"/>
    <n v="4537032"/>
    <n v="3654202.8825393845"/>
    <n v="281860.19525943708"/>
    <n v="112023"/>
    <n v="0"/>
    <n v="0"/>
    <n v="4818892.195259437"/>
    <n v="3766225.8825393845"/>
    <n v="1052666.3127200524"/>
    <n v="0.80541703971657785"/>
  </r>
  <r>
    <x v="1"/>
    <n v="27"/>
    <n v="1"/>
    <x v="4"/>
    <n v="3"/>
    <s v="undergraduate"/>
    <n v="0"/>
    <n v="1"/>
    <n v="544442"/>
    <n v="2"/>
    <x v="3"/>
    <n v="3266652"/>
    <n v="1060808.227084371"/>
    <n v="538555.66053606186"/>
    <n v="234123"/>
    <n v="0"/>
    <n v="816663"/>
    <n v="4621870.660536062"/>
    <n v="1294931.227084371"/>
    <n v="3326939.4334516907"/>
    <n v="0.32473867038312348"/>
  </r>
  <r>
    <x v="0"/>
    <n v="29"/>
    <n v="6"/>
    <x v="2"/>
    <n v="4"/>
    <s v="post graduate"/>
    <n v="1"/>
    <n v="1"/>
    <n v="536792"/>
    <n v="2"/>
    <x v="3"/>
    <n v="3220752"/>
    <n v="819941.602781191"/>
    <n v="434326.42098113114"/>
    <n v="217926"/>
    <n v="536792"/>
    <n v="0"/>
    <n v="3655078.420981131"/>
    <n v="1574659.602781191"/>
    <n v="2080418.81819994"/>
    <n v="0.25458079441732584"/>
  </r>
  <r>
    <x v="1"/>
    <n v="24"/>
    <n v="1"/>
    <x v="4"/>
    <n v="3"/>
    <s v="undergraduate"/>
    <n v="2"/>
    <n v="2"/>
    <n v="437656"/>
    <n v="5"/>
    <x v="0"/>
    <n v="1312968"/>
    <n v="257750.91338091108"/>
    <n v="519819.72575189621"/>
    <n v="418463"/>
    <n v="0"/>
    <n v="656484"/>
    <n v="2489271.7257518964"/>
    <n v="676213.91338091111"/>
    <n v="1813057.8123709853"/>
    <n v="0.19631164916502997"/>
  </r>
  <r>
    <x v="0"/>
    <n v="35"/>
    <n v="5"/>
    <x v="5"/>
    <n v="5"/>
    <s v="Doctorate"/>
    <n v="0"/>
    <n v="2"/>
    <n v="174832"/>
    <n v="6"/>
    <x v="1"/>
    <n v="699328"/>
    <n v="601120.79474999837"/>
    <n v="243110.54245582919"/>
    <n v="35341"/>
    <n v="0"/>
    <n v="0"/>
    <n v="942438.54245582921"/>
    <n v="636461.79474999837"/>
    <n v="305976.74770583084"/>
    <n v="0.859569178911753"/>
  </r>
  <r>
    <x v="0"/>
    <n v="21"/>
    <n v="4"/>
    <x v="1"/>
    <n v="5"/>
    <s v="Doctorate"/>
    <n v="0"/>
    <n v="1"/>
    <n v="123029"/>
    <n v="6"/>
    <x v="1"/>
    <n v="492116"/>
    <n v="224902.66727431247"/>
    <n v="6530.4950323487919"/>
    <n v="2743"/>
    <n v="123029"/>
    <n v="0"/>
    <n v="498646.49503234879"/>
    <n v="350674.66727431247"/>
    <n v="147971.82775803632"/>
    <n v="0.45701149175054756"/>
  </r>
  <r>
    <x v="1"/>
    <n v="26"/>
    <n v="2"/>
    <x v="0"/>
    <n v="2"/>
    <s v="college"/>
    <n v="1"/>
    <n v="2"/>
    <n v="705709"/>
    <n v="3"/>
    <x v="4"/>
    <n v="2117127"/>
    <n v="1941704.3788631808"/>
    <n v="323881.48338603083"/>
    <n v="226045"/>
    <n v="0"/>
    <n v="0"/>
    <n v="2441008.4833860309"/>
    <n v="2167749.378863181"/>
    <n v="273259.1045228499"/>
    <n v="0.9171411912762818"/>
  </r>
  <r>
    <x v="0"/>
    <n v="35"/>
    <n v="2"/>
    <x v="0"/>
    <n v="4"/>
    <s v="post graduate"/>
    <n v="2"/>
    <n v="1"/>
    <n v="631038"/>
    <n v="5"/>
    <x v="0"/>
    <n v="2524152"/>
    <n v="724235.32519922801"/>
    <n v="445372.18467963801"/>
    <n v="343276"/>
    <n v="0"/>
    <n v="0"/>
    <n v="2969524.1846796381"/>
    <n v="1067511.325199228"/>
    <n v="1902012.8594804101"/>
    <n v="0.28692223178288312"/>
  </r>
  <r>
    <x v="0"/>
    <n v="23"/>
    <n v="2"/>
    <x v="0"/>
    <n v="2"/>
    <s v="college"/>
    <n v="3"/>
    <n v="2"/>
    <n v="452758"/>
    <n v="1"/>
    <x v="5"/>
    <n v="1811032"/>
    <n v="339003.3464881581"/>
    <n v="812274.90847280947"/>
    <n v="156877"/>
    <n v="0"/>
    <n v="679137"/>
    <n v="3302443.9084728095"/>
    <n v="495880.3464881581"/>
    <n v="2806563.5619846513"/>
    <n v="0.18718793841752002"/>
  </r>
  <r>
    <x v="1"/>
    <n v="25"/>
    <n v="2"/>
    <x v="0"/>
    <n v="4"/>
    <s v="post graduate"/>
    <n v="1"/>
    <n v="1"/>
    <n v="378111"/>
    <n v="5"/>
    <x v="0"/>
    <n v="1890555"/>
    <n v="1866523.5643365306"/>
    <n v="104173.01043462868"/>
    <n v="59812"/>
    <n v="0"/>
    <n v="0"/>
    <n v="1994728.0104346287"/>
    <n v="1926335.5643365306"/>
    <n v="68392.446098098066"/>
    <n v="0.98728868736245734"/>
  </r>
  <r>
    <x v="0"/>
    <n v="34"/>
    <n v="3"/>
    <x v="3"/>
    <n v="1"/>
    <s v="high school"/>
    <n v="0"/>
    <n v="0"/>
    <n v="231020"/>
    <n v="3"/>
    <x v="4"/>
    <n v="924080"/>
    <n v="251881.20023543941"/>
    <n v="0"/>
    <n v="0"/>
    <n v="0"/>
    <n v="346530"/>
    <n v="1270610"/>
    <n v="251881.20023543941"/>
    <n v="1018728.7997645605"/>
    <n v="0.27257510197757706"/>
  </r>
  <r>
    <x v="0"/>
    <n v="34"/>
    <n v="2"/>
    <x v="0"/>
    <n v="2"/>
    <s v="college"/>
    <n v="1"/>
    <n v="2"/>
    <n v="156123"/>
    <n v="4"/>
    <x v="2"/>
    <n v="936738"/>
    <n v="634131.1048244728"/>
    <n v="156783.55464693948"/>
    <n v="95152"/>
    <n v="156123"/>
    <n v="234184.5"/>
    <n v="1327706.0546469395"/>
    <n v="885406.1048244728"/>
    <n v="442299.9498224667"/>
    <n v="0.67695674225287417"/>
  </r>
  <r>
    <x v="0"/>
    <n v="32"/>
    <n v="2"/>
    <x v="0"/>
    <n v="3"/>
    <s v="undergraduate"/>
    <n v="3"/>
    <n v="1"/>
    <n v="815664"/>
    <n v="4"/>
    <x v="2"/>
    <n v="4893984"/>
    <n v="3832236.9754622863"/>
    <n v="722635.67605421611"/>
    <n v="306952"/>
    <n v="0"/>
    <n v="0"/>
    <n v="5616619.676054216"/>
    <n v="4139188.9754622863"/>
    <n v="1477430.7005919297"/>
    <n v="0.78305057300193182"/>
  </r>
  <r>
    <x v="1"/>
    <n v="26"/>
    <n v="3"/>
    <x v="3"/>
    <n v="4"/>
    <s v="post graduate"/>
    <n v="3"/>
    <n v="0"/>
    <n v="746533"/>
    <n v="6"/>
    <x v="1"/>
    <n v="3732665"/>
    <n v="1704108.9864975479"/>
    <n v="0"/>
    <n v="0"/>
    <n v="746533"/>
    <n v="1119799.5"/>
    <n v="4852464.5"/>
    <n v="2450641.9864975479"/>
    <n v="2401822.5135024521"/>
    <n v="0.4565394929621458"/>
  </r>
  <r>
    <x v="1"/>
    <n v="32"/>
    <n v="6"/>
    <x v="2"/>
    <n v="1"/>
    <s v="high school"/>
    <n v="3"/>
    <n v="2"/>
    <n v="634483"/>
    <n v="6"/>
    <x v="1"/>
    <n v="3806898"/>
    <n v="1922413.4102706949"/>
    <n v="266388.23821628047"/>
    <n v="147029"/>
    <n v="0"/>
    <n v="951724.5"/>
    <n v="5025010.7382162809"/>
    <n v="2069442.4102706949"/>
    <n v="2955568.3279455863"/>
    <n v="0.50498159138245757"/>
  </r>
  <r>
    <x v="0"/>
    <n v="25"/>
    <n v="1"/>
    <x v="4"/>
    <n v="2"/>
    <s v="college"/>
    <n v="0"/>
    <n v="1"/>
    <n v="942803"/>
    <n v="1"/>
    <x v="5"/>
    <n v="2828409"/>
    <n v="2284060.3488525795"/>
    <n v="536011.37168135121"/>
    <n v="266478"/>
    <n v="0"/>
    <n v="1414204.5"/>
    <n v="4778624.8716813512"/>
    <n v="2550538.3488525795"/>
    <n v="2228086.5228287717"/>
    <n v="0.80754245544140879"/>
  </r>
  <r>
    <x v="1"/>
    <n v="29"/>
    <n v="2"/>
    <x v="0"/>
    <n v="2"/>
    <s v="college"/>
    <n v="1"/>
    <n v="0"/>
    <n v="928960"/>
    <n v="6"/>
    <x v="1"/>
    <n v="2786880"/>
    <n v="1315394.5368261863"/>
    <n v="0"/>
    <n v="0"/>
    <n v="0"/>
    <n v="0"/>
    <n v="2786880"/>
    <n v="1315394.5368261863"/>
    <n v="1471485.4631738137"/>
    <n v="0.47199539873485274"/>
  </r>
  <r>
    <x v="0"/>
    <n v="24"/>
    <n v="1"/>
    <x v="4"/>
    <n v="5"/>
    <s v="Doctorate"/>
    <n v="2"/>
    <n v="0"/>
    <n v="191281"/>
    <n v="2"/>
    <x v="3"/>
    <n v="1147686"/>
    <n v="818063.30143280199"/>
    <n v="0"/>
    <n v="0"/>
    <n v="0"/>
    <n v="0"/>
    <n v="1147686"/>
    <n v="818063.30143280199"/>
    <n v="329622.69856719801"/>
    <n v="0.71279365735297107"/>
  </r>
  <r>
    <x v="0"/>
    <n v="33"/>
    <n v="5"/>
    <x v="5"/>
    <n v="3"/>
    <s v="undergraduate"/>
    <n v="0"/>
    <n v="1"/>
    <n v="317641"/>
    <n v="2"/>
    <x v="3"/>
    <n v="1588205"/>
    <n v="1345920.121437738"/>
    <n v="173938.74366569775"/>
    <n v="101501"/>
    <n v="0"/>
    <n v="476461.5"/>
    <n v="2238605.243665698"/>
    <n v="1447421.121437738"/>
    <n v="791184.12222796003"/>
    <n v="0.84744735184547204"/>
  </r>
  <r>
    <x v="1"/>
    <n v="22"/>
    <n v="6"/>
    <x v="2"/>
    <n v="4"/>
    <s v="post graduate"/>
    <n v="3"/>
    <n v="2"/>
    <n v="237814"/>
    <n v="3"/>
    <x v="4"/>
    <n v="1426884"/>
    <n v="753917.85423893901"/>
    <n v="211006.33654485698"/>
    <n v="9661"/>
    <n v="237814"/>
    <n v="356721"/>
    <n v="1994611.3365448569"/>
    <n v="1001392.854238939"/>
    <n v="993218.48230591789"/>
    <n v="0.52836660460061158"/>
  </r>
  <r>
    <x v="1"/>
    <n v="25"/>
    <n v="6"/>
    <x v="2"/>
    <n v="5"/>
    <s v="Doctorate"/>
    <n v="0"/>
    <n v="0"/>
    <n v="421345"/>
    <n v="4"/>
    <x v="2"/>
    <n v="1264035"/>
    <n v="893431.04926635965"/>
    <n v="0"/>
    <n v="0"/>
    <n v="421345"/>
    <n v="0"/>
    <n v="1264035"/>
    <n v="1314776.0492663598"/>
    <n v="-50741.049266359769"/>
    <n v="0.70680879031542609"/>
  </r>
  <r>
    <x v="0"/>
    <n v="25"/>
    <n v="1"/>
    <x v="4"/>
    <n v="1"/>
    <s v="high school"/>
    <n v="2"/>
    <n v="1"/>
    <n v="556974"/>
    <n v="5"/>
    <x v="0"/>
    <n v="1670922"/>
    <n v="96083.607547818596"/>
    <n v="403481.90733950416"/>
    <n v="349167"/>
    <n v="556974"/>
    <n v="835461"/>
    <n v="2909864.907339504"/>
    <n v="1002224.6075478186"/>
    <n v="1907640.2997916853"/>
    <n v="5.750334698317372E-2"/>
  </r>
  <r>
    <x v="0"/>
    <n v="35"/>
    <n v="3"/>
    <x v="3"/>
    <n v="4"/>
    <s v="post graduate"/>
    <n v="1"/>
    <n v="2"/>
    <n v="884039"/>
    <n v="2"/>
    <x v="3"/>
    <n v="5304234"/>
    <n v="2065782.9781574148"/>
    <n v="712314.6198831466"/>
    <n v="125219"/>
    <n v="0"/>
    <n v="1326058.5"/>
    <n v="7342607.1198831461"/>
    <n v="2191001.9781574151"/>
    <n v="5151605.1417257311"/>
    <n v="0.38945924673711885"/>
  </r>
  <r>
    <x v="1"/>
    <n v="32"/>
    <n v="6"/>
    <x v="2"/>
    <n v="3"/>
    <s v="undergraduate"/>
    <n v="1"/>
    <n v="0"/>
    <n v="857147"/>
    <n v="2"/>
    <x v="3"/>
    <n v="4285735"/>
    <n v="850878.43601793621"/>
    <n v="0"/>
    <n v="0"/>
    <n v="0"/>
    <n v="1285720.5"/>
    <n v="5571455.5"/>
    <n v="850878.43601793621"/>
    <n v="4720577.0639820639"/>
    <n v="0.19853734214036478"/>
  </r>
  <r>
    <x v="1"/>
    <n v="21"/>
    <n v="2"/>
    <x v="0"/>
    <n v="1"/>
    <s v="high school"/>
    <n v="2"/>
    <n v="1"/>
    <n v="706215"/>
    <n v="3"/>
    <x v="4"/>
    <n v="2118645"/>
    <n v="1149714.5861374694"/>
    <n v="693764.96002093039"/>
    <n v="459779"/>
    <n v="706215"/>
    <n v="0"/>
    <n v="2812409.9600209305"/>
    <n v="2315708.5861374694"/>
    <n v="496701.37388346111"/>
    <n v="0.54266504588426534"/>
  </r>
  <r>
    <x v="0"/>
    <n v="25"/>
    <n v="5"/>
    <x v="5"/>
    <n v="2"/>
    <s v="college"/>
    <n v="1"/>
    <n v="2"/>
    <n v="499601"/>
    <n v="5"/>
    <x v="0"/>
    <n v="1998404"/>
    <n v="1669162.844931073"/>
    <n v="39894.962425447011"/>
    <n v="20652"/>
    <n v="499601"/>
    <n v="749401.5"/>
    <n v="2787700.4624254471"/>
    <n v="2189415.844931073"/>
    <n v="598284.61749437405"/>
    <n v="0.83524795032989974"/>
  </r>
  <r>
    <x v="1"/>
    <n v="25"/>
    <n v="6"/>
    <x v="2"/>
    <n v="2"/>
    <s v="college"/>
    <n v="3"/>
    <n v="2"/>
    <n v="330360"/>
    <n v="4"/>
    <x v="2"/>
    <n v="1321440"/>
    <n v="1121273.5797949913"/>
    <n v="40056.78580927341"/>
    <n v="454"/>
    <n v="0"/>
    <n v="495540"/>
    <n v="1857036.7858092734"/>
    <n v="1121727.5797949913"/>
    <n v="735309.20601428207"/>
    <n v="0.84852401909658504"/>
  </r>
  <r>
    <x v="1"/>
    <n v="24"/>
    <n v="2"/>
    <x v="0"/>
    <n v="1"/>
    <s v="high school"/>
    <n v="0"/>
    <n v="2"/>
    <n v="505035"/>
    <n v="6"/>
    <x v="1"/>
    <n v="2525175"/>
    <n v="947745.34692222159"/>
    <n v="232752.50314331157"/>
    <n v="16824"/>
    <n v="0"/>
    <n v="757552.5"/>
    <n v="3515480.0031433115"/>
    <n v="964569.34692222159"/>
    <n v="2550910.6562210899"/>
    <n v="0.37531867966466548"/>
  </r>
  <r>
    <x v="0"/>
    <n v="27"/>
    <n v="3"/>
    <x v="3"/>
    <n v="5"/>
    <s v="Doctorate"/>
    <n v="2"/>
    <n v="2"/>
    <n v="713675"/>
    <n v="6"/>
    <x v="1"/>
    <n v="3568375"/>
    <n v="1052126.0957559901"/>
    <n v="281479.32410684286"/>
    <n v="60586"/>
    <n v="713675"/>
    <n v="0"/>
    <n v="3849854.3241068427"/>
    <n v="1826387.0957559901"/>
    <n v="2023467.2283508526"/>
    <n v="0.29484740133982279"/>
  </r>
  <r>
    <x v="1"/>
    <n v="27"/>
    <n v="2"/>
    <x v="0"/>
    <n v="4"/>
    <s v="post graduate"/>
    <n v="0"/>
    <n v="0"/>
    <n v="475798"/>
    <n v="1"/>
    <x v="5"/>
    <n v="2854788"/>
    <n v="2676854.158031215"/>
    <n v="0"/>
    <n v="0"/>
    <n v="475798"/>
    <n v="713697"/>
    <n v="3568485"/>
    <n v="3152652.158031215"/>
    <n v="415832.84196878504"/>
    <n v="0.93767178439562415"/>
  </r>
  <r>
    <x v="1"/>
    <n v="25"/>
    <n v="5"/>
    <x v="5"/>
    <n v="4"/>
    <s v="post graduate"/>
    <n v="1"/>
    <n v="2"/>
    <n v="998791"/>
    <n v="6"/>
    <x v="1"/>
    <n v="4993955"/>
    <n v="4383225.011469394"/>
    <n v="1791308.1627116848"/>
    <n v="1701444"/>
    <n v="998791"/>
    <n v="1498186.5"/>
    <n v="8283449.6627116846"/>
    <n v="7083460.011469394"/>
    <n v="1199989.6512422906"/>
    <n v="0.87770614902805366"/>
  </r>
  <r>
    <x v="1"/>
    <n v="33"/>
    <n v="5"/>
    <x v="5"/>
    <n v="3"/>
    <s v="undergraduate"/>
    <n v="1"/>
    <n v="2"/>
    <n v="845934"/>
    <n v="4"/>
    <x v="2"/>
    <n v="2537802"/>
    <n v="943521.23374847916"/>
    <n v="227952.58211341986"/>
    <n v="137423"/>
    <n v="845934"/>
    <n v="0"/>
    <n v="2765754.5821134197"/>
    <n v="1926878.2337484793"/>
    <n v="838876.34836494038"/>
    <n v="0.37178677995701759"/>
  </r>
  <r>
    <x v="1"/>
    <n v="27"/>
    <n v="3"/>
    <x v="3"/>
    <n v="3"/>
    <s v="undergraduate"/>
    <n v="1"/>
    <n v="0"/>
    <n v="262657"/>
    <n v="4"/>
    <x v="2"/>
    <n v="1575942"/>
    <n v="374199.89458146319"/>
    <n v="0"/>
    <n v="0"/>
    <n v="262657"/>
    <n v="0"/>
    <n v="1575942"/>
    <n v="636856.89458146319"/>
    <n v="939085.10541853681"/>
    <n v="0.23744521979962663"/>
  </r>
  <r>
    <x v="1"/>
    <n v="34"/>
    <n v="6"/>
    <x v="2"/>
    <n v="1"/>
    <s v="high school"/>
    <n v="2"/>
    <n v="0"/>
    <n v="737494"/>
    <n v="1"/>
    <x v="5"/>
    <n v="3687470"/>
    <n v="2447312.8202087246"/>
    <n v="0"/>
    <n v="0"/>
    <n v="0"/>
    <n v="0"/>
    <n v="3687470"/>
    <n v="2447312.8202087246"/>
    <n v="1240157.1797912754"/>
    <n v="0.66368345239655502"/>
  </r>
  <r>
    <x v="1"/>
    <n v="33"/>
    <n v="6"/>
    <x v="2"/>
    <n v="5"/>
    <s v="Doctorate"/>
    <n v="3"/>
    <n v="2"/>
    <n v="289160"/>
    <n v="5"/>
    <x v="0"/>
    <n v="1734960"/>
    <n v="93824.021772204491"/>
    <n v="556623.52204297704"/>
    <n v="262076"/>
    <n v="0"/>
    <n v="0"/>
    <n v="2291583.5220429772"/>
    <n v="355900.02177220449"/>
    <n v="1935683.5002707727"/>
    <n v="5.4078492744619178E-2"/>
  </r>
  <r>
    <x v="1"/>
    <n v="25"/>
    <n v="6"/>
    <x v="2"/>
    <n v="4"/>
    <s v="post graduate"/>
    <n v="2"/>
    <n v="2"/>
    <n v="841931"/>
    <n v="5"/>
    <x v="0"/>
    <n v="3367724"/>
    <n v="3363079.0874439464"/>
    <n v="1311695.6826892223"/>
    <n v="1225883"/>
    <n v="0"/>
    <n v="0"/>
    <n v="4679419.6826892225"/>
    <n v="4588962.0874439459"/>
    <n v="90457.595245276578"/>
    <n v="0.998620756167651"/>
  </r>
  <r>
    <x v="1"/>
    <n v="31"/>
    <n v="5"/>
    <x v="5"/>
    <n v="5"/>
    <s v="Doctorate"/>
    <n v="3"/>
    <n v="2"/>
    <n v="707589"/>
    <n v="3"/>
    <x v="4"/>
    <n v="4245534"/>
    <n v="1977270.0515019489"/>
    <n v="301083.97206648829"/>
    <n v="17455"/>
    <n v="0"/>
    <n v="0"/>
    <n v="4546617.9720664881"/>
    <n v="1994725.0515019489"/>
    <n v="2551892.9205645393"/>
    <n v="0.46572941154209313"/>
  </r>
  <r>
    <x v="0"/>
    <n v="23"/>
    <n v="3"/>
    <x v="3"/>
    <n v="4"/>
    <s v="post graduate"/>
    <n v="3"/>
    <n v="1"/>
    <n v="385301"/>
    <n v="1"/>
    <x v="5"/>
    <n v="1926505"/>
    <n v="1858941.6387787578"/>
    <n v="93684.929070236365"/>
    <n v="75378"/>
    <n v="0"/>
    <n v="0"/>
    <n v="2020189.9290702364"/>
    <n v="1934319.6387787578"/>
    <n v="85870.290291478625"/>
    <n v="0.9649295687157613"/>
  </r>
  <r>
    <x v="0"/>
    <n v="35"/>
    <n v="2"/>
    <x v="0"/>
    <n v="1"/>
    <s v="high school"/>
    <n v="2"/>
    <n v="0"/>
    <n v="931738"/>
    <n v="6"/>
    <x v="1"/>
    <n v="2795214"/>
    <n v="465482.6340584596"/>
    <n v="0"/>
    <n v="0"/>
    <n v="931738"/>
    <n v="0"/>
    <n v="2795214"/>
    <n v="1397220.6340584597"/>
    <n v="1397993.3659415403"/>
    <n v="0.16652844256592148"/>
  </r>
  <r>
    <x v="1"/>
    <n v="23"/>
    <n v="4"/>
    <x v="1"/>
    <n v="4"/>
    <s v="post graduate"/>
    <n v="2"/>
    <n v="2"/>
    <n v="982313"/>
    <n v="4"/>
    <x v="2"/>
    <n v="4911565"/>
    <n v="3011485.6761329165"/>
    <n v="1521955.8505206166"/>
    <n v="303176"/>
    <n v="0"/>
    <n v="1473469.5"/>
    <n v="7906990.3505206164"/>
    <n v="3314661.6761329165"/>
    <n v="4592328.6743876999"/>
    <n v="0.61314177377941992"/>
  </r>
  <r>
    <x v="1"/>
    <n v="24"/>
    <n v="6"/>
    <x v="2"/>
    <n v="4"/>
    <s v="post graduate"/>
    <n v="1"/>
    <n v="2"/>
    <n v="433835"/>
    <n v="4"/>
    <x v="2"/>
    <n v="2603010"/>
    <n v="791860.23045405443"/>
    <n v="346673.34709058068"/>
    <n v="181118"/>
    <n v="433835"/>
    <n v="650752.5"/>
    <n v="3600435.8470905805"/>
    <n v="1406813.2304540544"/>
    <n v="2193622.6166365258"/>
    <n v="0.30420944616196421"/>
  </r>
  <r>
    <x v="0"/>
    <n v="28"/>
    <n v="4"/>
    <x v="1"/>
    <n v="4"/>
    <s v="post graduate"/>
    <n v="0"/>
    <n v="1"/>
    <n v="894404"/>
    <n v="5"/>
    <x v="0"/>
    <n v="3577616"/>
    <n v="2700281.6968495129"/>
    <n v="623694.14451226208"/>
    <n v="147153"/>
    <n v="894404"/>
    <n v="0"/>
    <n v="4201310.1445122622"/>
    <n v="3741838.6968495129"/>
    <n v="459471.44766274933"/>
    <n v="0.75477124902435389"/>
  </r>
  <r>
    <x v="0"/>
    <n v="28"/>
    <n v="5"/>
    <x v="5"/>
    <n v="1"/>
    <s v="high school"/>
    <n v="1"/>
    <n v="2"/>
    <n v="372908"/>
    <n v="1"/>
    <x v="5"/>
    <n v="1491632"/>
    <n v="496313.47146449558"/>
    <n v="224975.99452428467"/>
    <n v="53568"/>
    <n v="372908"/>
    <n v="559362"/>
    <n v="2275969.9945242847"/>
    <n v="922789.47146449564"/>
    <n v="1353180.5230597891"/>
    <n v="0.33273184771075948"/>
  </r>
  <r>
    <x v="1"/>
    <n v="23"/>
    <n v="1"/>
    <x v="4"/>
    <n v="5"/>
    <s v="Doctorate"/>
    <n v="1"/>
    <n v="1"/>
    <n v="479321"/>
    <n v="4"/>
    <x v="2"/>
    <n v="2396605"/>
    <n v="1491336.3015096791"/>
    <n v="399217.60446023016"/>
    <n v="125936"/>
    <n v="0"/>
    <n v="0"/>
    <n v="2795822.6044602301"/>
    <n v="1617272.3015096791"/>
    <n v="1178550.302950551"/>
    <n v="0.62227037893590265"/>
  </r>
  <r>
    <x v="0"/>
    <n v="23"/>
    <n v="3"/>
    <x v="3"/>
    <n v="2"/>
    <s v="college"/>
    <n v="1"/>
    <n v="1"/>
    <n v="263212"/>
    <n v="2"/>
    <x v="3"/>
    <n v="1316060"/>
    <n v="69571.916275341107"/>
    <n v="247464.76022997464"/>
    <n v="97895"/>
    <n v="263212"/>
    <n v="0"/>
    <n v="1563524.7602299745"/>
    <n v="430678.91627534112"/>
    <n v="1132845.8439546335"/>
    <n v="5.2863787574533916E-2"/>
  </r>
  <r>
    <x v="0"/>
    <n v="33"/>
    <n v="5"/>
    <x v="5"/>
    <n v="3"/>
    <s v="undergraduate"/>
    <n v="3"/>
    <n v="2"/>
    <n v="275806"/>
    <n v="2"/>
    <x v="3"/>
    <n v="827418"/>
    <n v="151690.86724855073"/>
    <n v="318395.92565078795"/>
    <n v="317193"/>
    <n v="0"/>
    <n v="0"/>
    <n v="1145813.925650788"/>
    <n v="468883.86724855076"/>
    <n v="676930.05840223725"/>
    <n v="0.18333039316107544"/>
  </r>
  <r>
    <x v="0"/>
    <n v="31"/>
    <n v="6"/>
    <x v="2"/>
    <n v="2"/>
    <s v="college"/>
    <n v="3"/>
    <n v="0"/>
    <n v="448648"/>
    <n v="5"/>
    <x v="0"/>
    <n v="1345944"/>
    <n v="557283.90524837887"/>
    <n v="0"/>
    <n v="0"/>
    <n v="0"/>
    <n v="0"/>
    <n v="1345944"/>
    <n v="557283.90524837887"/>
    <n v="788660.09475162113"/>
    <n v="0.41404687360572123"/>
  </r>
  <r>
    <x v="0"/>
    <n v="31"/>
    <n v="1"/>
    <x v="4"/>
    <n v="3"/>
    <s v="undergraduate"/>
    <n v="1"/>
    <n v="0"/>
    <n v="919695"/>
    <n v="2"/>
    <x v="3"/>
    <n v="5518170"/>
    <n v="4940650.3015502989"/>
    <n v="0"/>
    <n v="0"/>
    <n v="0"/>
    <n v="0"/>
    <n v="5518170"/>
    <n v="4940650.3015502989"/>
    <n v="577519.69844970107"/>
    <n v="0.89534216987702431"/>
  </r>
  <r>
    <x v="1"/>
    <n v="22"/>
    <n v="2"/>
    <x v="0"/>
    <n v="1"/>
    <s v="high school"/>
    <n v="1"/>
    <n v="0"/>
    <n v="743170"/>
    <n v="1"/>
    <x v="5"/>
    <n v="4459020"/>
    <n v="1113566.2529122243"/>
    <n v="0"/>
    <n v="0"/>
    <n v="743170"/>
    <n v="0"/>
    <n v="4459020"/>
    <n v="1856736.2529122243"/>
    <n v="2602283.7470877757"/>
    <n v="0.24973340619961881"/>
  </r>
  <r>
    <x v="1"/>
    <n v="30"/>
    <n v="5"/>
    <x v="5"/>
    <n v="5"/>
    <s v="Doctorate"/>
    <n v="0"/>
    <n v="0"/>
    <n v="850903"/>
    <n v="4"/>
    <x v="2"/>
    <n v="4254515"/>
    <n v="824296.02404624433"/>
    <n v="0"/>
    <n v="0"/>
    <n v="0"/>
    <n v="0"/>
    <n v="4254515"/>
    <n v="824296.02404624433"/>
    <n v="3430218.9759537559"/>
    <n v="0.19374617883501277"/>
  </r>
  <r>
    <x v="0"/>
    <n v="33"/>
    <n v="3"/>
    <x v="3"/>
    <n v="3"/>
    <s v="undergraduate"/>
    <n v="2"/>
    <n v="2"/>
    <n v="249260"/>
    <n v="6"/>
    <x v="1"/>
    <n v="1495560"/>
    <n v="275411.69131769275"/>
    <n v="353366.4145953281"/>
    <n v="264871"/>
    <n v="249260"/>
    <n v="373890"/>
    <n v="2222816.4145953283"/>
    <n v="789542.69131769275"/>
    <n v="1433273.7232776354"/>
    <n v="0.18415288675659469"/>
  </r>
  <r>
    <x v="0"/>
    <n v="35"/>
    <n v="4"/>
    <x v="1"/>
    <n v="4"/>
    <s v="post graduate"/>
    <n v="0"/>
    <n v="0"/>
    <n v="737321"/>
    <n v="6"/>
    <x v="1"/>
    <n v="2949284"/>
    <n v="2600545.4867188148"/>
    <n v="0"/>
    <n v="0"/>
    <n v="0"/>
    <n v="0"/>
    <n v="2949284"/>
    <n v="2600545.4867188148"/>
    <n v="348738.51328118518"/>
    <n v="0.88175485532041498"/>
  </r>
  <r>
    <x v="0"/>
    <n v="33"/>
    <n v="5"/>
    <x v="5"/>
    <n v="4"/>
    <s v="post graduate"/>
    <n v="1"/>
    <n v="2"/>
    <n v="165631"/>
    <n v="1"/>
    <x v="5"/>
    <n v="662524"/>
    <n v="442213.64382344234"/>
    <n v="65231.204429013065"/>
    <n v="8956"/>
    <n v="0"/>
    <n v="0"/>
    <n v="727755.20442901307"/>
    <n v="451169.64382344234"/>
    <n v="276585.56060557073"/>
    <n v="0.66746811258677774"/>
  </r>
  <r>
    <x v="1"/>
    <n v="33"/>
    <n v="5"/>
    <x v="5"/>
    <n v="3"/>
    <s v="undergraduate"/>
    <n v="2"/>
    <n v="0"/>
    <n v="391350"/>
    <n v="3"/>
    <x v="4"/>
    <n v="1956750"/>
    <n v="388765.82225022913"/>
    <n v="0"/>
    <n v="0"/>
    <n v="391350"/>
    <n v="587025"/>
    <n v="2543775"/>
    <n v="780115.82225022907"/>
    <n v="1763659.1777497709"/>
    <n v="0.19867935211459264"/>
  </r>
  <r>
    <x v="0"/>
    <n v="30"/>
    <n v="4"/>
    <x v="1"/>
    <n v="1"/>
    <s v="high school"/>
    <n v="1"/>
    <n v="2"/>
    <n v="276796"/>
    <n v="6"/>
    <x v="1"/>
    <n v="830388"/>
    <n v="231394.91347341504"/>
    <n v="114530.3886790158"/>
    <n v="30398"/>
    <n v="0"/>
    <n v="415194"/>
    <n v="1360112.3886790159"/>
    <n v="261792.91347341504"/>
    <n v="1098319.475205601"/>
    <n v="0.27865878778765474"/>
  </r>
  <r>
    <x v="0"/>
    <n v="31"/>
    <n v="5"/>
    <x v="5"/>
    <n v="5"/>
    <s v="Doctorate"/>
    <n v="2"/>
    <n v="1"/>
    <n v="407413"/>
    <n v="2"/>
    <x v="3"/>
    <n v="1629652"/>
    <n v="1127204.0109426628"/>
    <n v="3840.2416676516532"/>
    <n v="2731"/>
    <n v="0"/>
    <n v="0"/>
    <n v="1633492.2416676516"/>
    <n v="1129935.0109426628"/>
    <n v="503557.23072498874"/>
    <n v="0.6916838754179806"/>
  </r>
  <r>
    <x v="0"/>
    <n v="30"/>
    <n v="6"/>
    <x v="2"/>
    <n v="3"/>
    <s v="undergraduate"/>
    <n v="2"/>
    <n v="2"/>
    <n v="225637"/>
    <n v="5"/>
    <x v="0"/>
    <n v="676911"/>
    <n v="315464.8289258983"/>
    <n v="105353.26614395769"/>
    <n v="62396"/>
    <n v="225637"/>
    <n v="338455.5"/>
    <n v="1120719.7661439576"/>
    <n v="603497.8289258983"/>
    <n v="517221.93721805932"/>
    <n v="0.4660359026901591"/>
  </r>
  <r>
    <x v="1"/>
    <n v="25"/>
    <n v="4"/>
    <x v="1"/>
    <n v="1"/>
    <s v="high school"/>
    <n v="1"/>
    <n v="0"/>
    <n v="739813"/>
    <n v="2"/>
    <x v="3"/>
    <n v="4438878"/>
    <n v="2638390.2683753227"/>
    <n v="0"/>
    <n v="0"/>
    <n v="0"/>
    <n v="1109719.5"/>
    <n v="5548597.5"/>
    <n v="2638390.2683753227"/>
    <n v="2910207.2316246773"/>
    <n v="0.59438224442647958"/>
  </r>
  <r>
    <x v="0"/>
    <n v="30"/>
    <n v="2"/>
    <x v="0"/>
    <n v="1"/>
    <s v="high school"/>
    <n v="0"/>
    <n v="1"/>
    <n v="845897"/>
    <n v="5"/>
    <x v="0"/>
    <n v="2537691"/>
    <n v="1741378.1516600822"/>
    <n v="521252.91076041281"/>
    <n v="355088"/>
    <n v="0"/>
    <n v="0"/>
    <n v="3058943.9107604129"/>
    <n v="2096466.1516600822"/>
    <n v="962477.75910033076"/>
    <n v="0.68620574832006032"/>
  </r>
  <r>
    <x v="1"/>
    <n v="30"/>
    <n v="1"/>
    <x v="4"/>
    <n v="5"/>
    <s v="Doctorate"/>
    <n v="0"/>
    <n v="2"/>
    <n v="754831"/>
    <n v="4"/>
    <x v="2"/>
    <n v="3774155"/>
    <n v="3031797.9666682053"/>
    <n v="471314.88090211875"/>
    <n v="65491"/>
    <n v="754831"/>
    <n v="0"/>
    <n v="4245469.880902119"/>
    <n v="3852119.9666682053"/>
    <n v="393349.91423391365"/>
    <n v="0.80330510184881265"/>
  </r>
  <r>
    <x v="0"/>
    <n v="22"/>
    <n v="2"/>
    <x v="0"/>
    <n v="4"/>
    <s v="post graduate"/>
    <n v="3"/>
    <n v="0"/>
    <n v="491284"/>
    <n v="2"/>
    <x v="3"/>
    <n v="1965136"/>
    <n v="1046298.4108042931"/>
    <n v="0"/>
    <n v="0"/>
    <n v="491284"/>
    <n v="736926"/>
    <n v="2702062"/>
    <n v="1537582.4108042931"/>
    <n v="1164479.5891957069"/>
    <n v="0.53243053447918776"/>
  </r>
  <r>
    <x v="1"/>
    <n v="33"/>
    <n v="4"/>
    <x v="1"/>
    <n v="1"/>
    <s v="high school"/>
    <n v="2"/>
    <n v="1"/>
    <n v="437324"/>
    <n v="1"/>
    <x v="5"/>
    <n v="1311972"/>
    <n v="1097284.3687589804"/>
    <n v="209175.04360462335"/>
    <n v="199883"/>
    <n v="437324"/>
    <n v="0"/>
    <n v="1521147.0436046233"/>
    <n v="1734491.3687589804"/>
    <n v="-213344.32515435712"/>
    <n v="0.83636264246415348"/>
  </r>
  <r>
    <x v="0"/>
    <n v="33"/>
    <n v="1"/>
    <x v="4"/>
    <n v="4"/>
    <s v="post graduate"/>
    <n v="2"/>
    <n v="1"/>
    <n v="649880"/>
    <n v="5"/>
    <x v="0"/>
    <n v="3899280"/>
    <n v="2364040.0408199616"/>
    <n v="351215.96630185848"/>
    <n v="310775"/>
    <n v="649880"/>
    <n v="974820"/>
    <n v="5225315.9663018584"/>
    <n v="3324695.0408199616"/>
    <n v="1900620.9254818968"/>
    <n v="0.60627604091523601"/>
  </r>
  <r>
    <x v="0"/>
    <n v="34"/>
    <n v="3"/>
    <x v="3"/>
    <n v="2"/>
    <s v="college"/>
    <n v="2"/>
    <n v="2"/>
    <n v="339738"/>
    <n v="6"/>
    <x v="1"/>
    <n v="1019214"/>
    <n v="100531.71172661684"/>
    <n v="11335.122499309873"/>
    <n v="3347"/>
    <n v="339738"/>
    <n v="509607"/>
    <n v="1540156.1224993099"/>
    <n v="443616.71172661684"/>
    <n v="1096539.4107726931"/>
    <n v="9.8636509826804608E-2"/>
  </r>
  <r>
    <x v="1"/>
    <n v="31"/>
    <n v="4"/>
    <x v="1"/>
    <n v="5"/>
    <s v="Doctorate"/>
    <n v="2"/>
    <n v="0"/>
    <n v="453642"/>
    <n v="1"/>
    <x v="5"/>
    <n v="2721852"/>
    <n v="1326425.6023123486"/>
    <n v="0"/>
    <n v="0"/>
    <n v="0"/>
    <n v="680463"/>
    <n v="3402315"/>
    <n v="1326425.6023123486"/>
    <n v="2075889.3976876514"/>
    <n v="0.48732466067675556"/>
  </r>
  <r>
    <x v="1"/>
    <n v="26"/>
    <n v="1"/>
    <x v="4"/>
    <n v="2"/>
    <s v="college"/>
    <n v="2"/>
    <n v="1"/>
    <n v="365885"/>
    <n v="4"/>
    <x v="2"/>
    <n v="2195310"/>
    <n v="803349.26082123036"/>
    <n v="236173.84634076353"/>
    <n v="230864"/>
    <n v="365885"/>
    <n v="548827.5"/>
    <n v="2980311.3463407634"/>
    <n v="1400098.2608212302"/>
    <n v="1580213.0855195331"/>
    <n v="0.36593887005535908"/>
  </r>
  <r>
    <x v="1"/>
    <n v="21"/>
    <n v="5"/>
    <x v="5"/>
    <n v="5"/>
    <s v="Doctorate"/>
    <n v="3"/>
    <n v="2"/>
    <n v="712176"/>
    <n v="2"/>
    <x v="3"/>
    <n v="3560880"/>
    <n v="2546612.0285637192"/>
    <n v="222273.23539783893"/>
    <n v="22194"/>
    <n v="0"/>
    <n v="1068264"/>
    <n v="4851417.235397839"/>
    <n v="2568806.0285637192"/>
    <n v="2282611.2068341197"/>
    <n v="0.71516367542959025"/>
  </r>
  <r>
    <x v="0"/>
    <n v="30"/>
    <n v="1"/>
    <x v="4"/>
    <n v="3"/>
    <s v="undergraduate"/>
    <n v="0"/>
    <n v="0"/>
    <n v="405053"/>
    <n v="5"/>
    <x v="0"/>
    <n v="2430318"/>
    <n v="1357106.8307528503"/>
    <n v="0"/>
    <n v="0"/>
    <n v="0"/>
    <n v="0"/>
    <n v="2430318"/>
    <n v="1357106.8307528503"/>
    <n v="1073211.1692471497"/>
    <n v="0.55840710176727915"/>
  </r>
  <r>
    <x v="0"/>
    <n v="26"/>
    <n v="5"/>
    <x v="5"/>
    <n v="3"/>
    <s v="undergraduate"/>
    <n v="1"/>
    <n v="1"/>
    <n v="227787"/>
    <n v="3"/>
    <x v="4"/>
    <n v="1138935"/>
    <n v="469718.47773287905"/>
    <n v="113287.58439353704"/>
    <n v="65501"/>
    <n v="227787"/>
    <n v="341680.5"/>
    <n v="1593903.0843935371"/>
    <n v="763006.47773287911"/>
    <n v="830896.60666065803"/>
    <n v="0.41241903860437956"/>
  </r>
  <r>
    <x v="1"/>
    <n v="24"/>
    <n v="1"/>
    <x v="4"/>
    <n v="1"/>
    <s v="high school"/>
    <n v="2"/>
    <n v="2"/>
    <n v="152364"/>
    <n v="4"/>
    <x v="2"/>
    <n v="457092"/>
    <n v="269850.18416243757"/>
    <n v="214787.21992124961"/>
    <n v="48596"/>
    <n v="152364"/>
    <n v="228546"/>
    <n v="900425.21992124966"/>
    <n v="470810.18416243757"/>
    <n v="429615.0357588121"/>
    <n v="0.59036295573415765"/>
  </r>
  <r>
    <x v="1"/>
    <n v="34"/>
    <n v="2"/>
    <x v="0"/>
    <n v="2"/>
    <s v="college"/>
    <n v="1"/>
    <n v="2"/>
    <n v="439080"/>
    <n v="4"/>
    <x v="2"/>
    <n v="2634480"/>
    <n v="1060133.0703535241"/>
    <n v="756317.52142417"/>
    <n v="174096"/>
    <n v="0"/>
    <n v="658620"/>
    <n v="4049417.5214241701"/>
    <n v="1234229.0703535241"/>
    <n v="2815188.4510706458"/>
    <n v="0.40240695330901127"/>
  </r>
  <r>
    <x v="0"/>
    <n v="28"/>
    <n v="5"/>
    <x v="5"/>
    <n v="2"/>
    <s v="college"/>
    <n v="3"/>
    <n v="1"/>
    <n v="555802"/>
    <n v="3"/>
    <x v="4"/>
    <n v="1667406"/>
    <n v="768386.37167888787"/>
    <n v="232945.32038996345"/>
    <n v="85979"/>
    <n v="0"/>
    <n v="833703"/>
    <n v="2734054.3203899637"/>
    <n v="854365.37167888787"/>
    <n v="1879688.9487110758"/>
    <n v="0.46082739997270483"/>
  </r>
  <r>
    <x v="1"/>
    <n v="23"/>
    <n v="1"/>
    <x v="4"/>
    <n v="1"/>
    <s v="high school"/>
    <n v="1"/>
    <n v="2"/>
    <n v="885863"/>
    <n v="5"/>
    <x v="0"/>
    <n v="3543452"/>
    <n v="1267353.7630029505"/>
    <n v="380233.4664618448"/>
    <n v="310644"/>
    <n v="885863"/>
    <n v="1328794.5"/>
    <n v="5252479.9664618447"/>
    <n v="2463860.7630029507"/>
    <n v="2788619.203458894"/>
    <n v="0.35766076780578671"/>
  </r>
  <r>
    <x v="1"/>
    <n v="32"/>
    <n v="6"/>
    <x v="2"/>
    <n v="5"/>
    <s v="Doctorate"/>
    <n v="1"/>
    <n v="1"/>
    <n v="396632"/>
    <n v="1"/>
    <x v="5"/>
    <n v="1189896"/>
    <n v="1091769.1803461795"/>
    <n v="327352.50775032782"/>
    <n v="24327"/>
    <n v="396632"/>
    <n v="0"/>
    <n v="1517248.5077503277"/>
    <n v="1512728.1803461795"/>
    <n v="4520.3274041481782"/>
    <n v="0.9175332805103803"/>
  </r>
  <r>
    <x v="1"/>
    <n v="29"/>
    <n v="5"/>
    <x v="5"/>
    <n v="3"/>
    <s v="undergraduate"/>
    <n v="1"/>
    <n v="2"/>
    <n v="501041"/>
    <n v="4"/>
    <x v="2"/>
    <n v="3006246"/>
    <n v="322886.47529991175"/>
    <n v="46931.360844698997"/>
    <n v="44645"/>
    <n v="501041"/>
    <n v="0"/>
    <n v="3053177.3608446992"/>
    <n v="868572.47529991181"/>
    <n v="2184604.8855447872"/>
    <n v="0.10740520745804294"/>
  </r>
  <r>
    <x v="0"/>
    <n v="28"/>
    <n v="5"/>
    <x v="5"/>
    <n v="4"/>
    <s v="post graduate"/>
    <n v="2"/>
    <n v="2"/>
    <n v="961198"/>
    <n v="2"/>
    <x v="3"/>
    <n v="2883594"/>
    <n v="2583570.5349218226"/>
    <n v="1313386.5353555637"/>
    <n v="123399"/>
    <n v="961198"/>
    <n v="0"/>
    <n v="4196980.5353555642"/>
    <n v="3668167.5349218226"/>
    <n v="528813.0004337416"/>
    <n v="0.89595502519488612"/>
  </r>
  <r>
    <x v="0"/>
    <n v="23"/>
    <n v="4"/>
    <x v="1"/>
    <n v="3"/>
    <s v="undergraduate"/>
    <n v="1"/>
    <n v="0"/>
    <n v="760675"/>
    <n v="1"/>
    <x v="5"/>
    <n v="2282025"/>
    <n v="161679.73403280289"/>
    <n v="0"/>
    <n v="0"/>
    <n v="760675"/>
    <n v="0"/>
    <n v="2282025"/>
    <n v="922354.73403280287"/>
    <n v="1359670.2659671973"/>
    <n v="7.084923873875304E-2"/>
  </r>
  <r>
    <x v="0"/>
    <n v="31"/>
    <n v="5"/>
    <x v="5"/>
    <n v="2"/>
    <s v="college"/>
    <n v="1"/>
    <n v="2"/>
    <n v="725774"/>
    <n v="5"/>
    <x v="0"/>
    <n v="3628870"/>
    <n v="3160128.7611131067"/>
    <n v="1061489.0658528593"/>
    <n v="723743"/>
    <n v="725774"/>
    <n v="1088661"/>
    <n v="5779020.0658528591"/>
    <n v="4609645.7611131072"/>
    <n v="1169374.3047397519"/>
    <n v="0.87082997217125624"/>
  </r>
  <r>
    <x v="0"/>
    <n v="22"/>
    <n v="1"/>
    <x v="4"/>
    <n v="1"/>
    <s v="high school"/>
    <n v="3"/>
    <n v="1"/>
    <n v="232552"/>
    <n v="2"/>
    <x v="3"/>
    <n v="697656"/>
    <n v="59628.823160140455"/>
    <n v="127128.65372775718"/>
    <n v="110752"/>
    <n v="0"/>
    <n v="348828"/>
    <n v="1173612.6537277573"/>
    <n v="170380.82316014046"/>
    <n v="1003231.8305676169"/>
    <n v="8.5470236277105704E-2"/>
  </r>
  <r>
    <x v="1"/>
    <n v="28"/>
    <n v="5"/>
    <x v="5"/>
    <n v="5"/>
    <s v="Doctorate"/>
    <n v="2"/>
    <n v="2"/>
    <n v="235168"/>
    <n v="6"/>
    <x v="1"/>
    <n v="705504"/>
    <n v="38286.835003745189"/>
    <n v="209495.54748309695"/>
    <n v="86743"/>
    <n v="235168"/>
    <n v="352752"/>
    <n v="1267751.5474830968"/>
    <n v="360197.83500374516"/>
    <n v="907553.71247935167"/>
    <n v="5.4268770983219354E-2"/>
  </r>
  <r>
    <x v="0"/>
    <n v="25"/>
    <n v="3"/>
    <x v="3"/>
    <n v="1"/>
    <s v="high school"/>
    <n v="0"/>
    <n v="1"/>
    <n v="233082"/>
    <n v="4"/>
    <x v="2"/>
    <n v="1165410"/>
    <n v="1112211.8335631357"/>
    <n v="213645.56531736354"/>
    <n v="115980"/>
    <n v="233082"/>
    <n v="349623"/>
    <n v="1728678.5653173635"/>
    <n v="1461273.8335631357"/>
    <n v="267404.73175422777"/>
    <n v="0.95435240264210508"/>
  </r>
  <r>
    <x v="1"/>
    <n v="26"/>
    <n v="5"/>
    <x v="5"/>
    <n v="5"/>
    <s v="Doctorate"/>
    <n v="3"/>
    <n v="2"/>
    <n v="478951"/>
    <n v="3"/>
    <x v="4"/>
    <n v="1915804"/>
    <n v="477420.03116866481"/>
    <n v="425450.34995063214"/>
    <n v="257926"/>
    <n v="478951"/>
    <n v="718426.5"/>
    <n v="3059680.8499506321"/>
    <n v="1214297.0311686648"/>
    <n v="1845383.8187819673"/>
    <n v="0.24920087397701685"/>
  </r>
  <r>
    <x v="1"/>
    <n v="35"/>
    <n v="1"/>
    <x v="4"/>
    <n v="5"/>
    <s v="Doctorate"/>
    <n v="0"/>
    <n v="2"/>
    <n v="355743"/>
    <n v="6"/>
    <x v="1"/>
    <n v="1422972"/>
    <n v="1301118.9564579746"/>
    <n v="583160.15057161893"/>
    <n v="568995"/>
    <n v="355743"/>
    <n v="533614.5"/>
    <n v="2539746.6505716192"/>
    <n v="2225856.9564579744"/>
    <n v="313889.69411364477"/>
    <n v="0.91436722328898579"/>
  </r>
  <r>
    <x v="0"/>
    <n v="27"/>
    <n v="1"/>
    <x v="4"/>
    <n v="1"/>
    <s v="high school"/>
    <n v="2"/>
    <n v="2"/>
    <n v="832347"/>
    <n v="2"/>
    <x v="3"/>
    <n v="2497041"/>
    <n v="1429984.2220387005"/>
    <n v="1415438.920420537"/>
    <n v="976043"/>
    <n v="0"/>
    <n v="0"/>
    <n v="3912479.9204205368"/>
    <n v="2406027.2220387002"/>
    <n v="1506452.6983818365"/>
    <n v="0.5726715028062016"/>
  </r>
  <r>
    <x v="0"/>
    <n v="25"/>
    <n v="6"/>
    <x v="2"/>
    <n v="3"/>
    <s v="undergraduate"/>
    <n v="3"/>
    <n v="2"/>
    <n v="463850"/>
    <n v="5"/>
    <x v="0"/>
    <n v="2783100"/>
    <n v="1970512.6110447845"/>
    <n v="585291.39056050812"/>
    <n v="76138"/>
    <n v="0"/>
    <n v="0"/>
    <n v="3368391.3905605082"/>
    <n v="2046650.6110447845"/>
    <n v="1321740.7795157237"/>
    <n v="0.70802795840781307"/>
  </r>
  <r>
    <x v="1"/>
    <n v="25"/>
    <n v="3"/>
    <x v="3"/>
    <n v="4"/>
    <s v="post graduate"/>
    <n v="3"/>
    <n v="0"/>
    <n v="290643"/>
    <n v="3"/>
    <x v="4"/>
    <n v="1453215"/>
    <n v="783834.31341603491"/>
    <n v="0"/>
    <n v="0"/>
    <n v="0"/>
    <n v="435964.5"/>
    <n v="1889179.5"/>
    <n v="783834.31341603491"/>
    <n v="1105345.1865839651"/>
    <n v="0.53937945411796251"/>
  </r>
  <r>
    <x v="1"/>
    <n v="34"/>
    <n v="1"/>
    <x v="4"/>
    <n v="2"/>
    <s v="college"/>
    <n v="0"/>
    <n v="0"/>
    <n v="958952"/>
    <n v="4"/>
    <x v="2"/>
    <n v="2876856"/>
    <n v="2109628.6530526215"/>
    <n v="0"/>
    <n v="0"/>
    <n v="0"/>
    <n v="1438428"/>
    <n v="4315284"/>
    <n v="2109628.6530526215"/>
    <n v="2205655.3469473785"/>
    <n v="0.73331047958348328"/>
  </r>
  <r>
    <x v="0"/>
    <n v="32"/>
    <n v="4"/>
    <x v="1"/>
    <n v="2"/>
    <s v="college"/>
    <n v="3"/>
    <n v="0"/>
    <n v="321434"/>
    <n v="5"/>
    <x v="0"/>
    <n v="964302"/>
    <n v="618185.014939619"/>
    <n v="0"/>
    <n v="0"/>
    <n v="0"/>
    <n v="0"/>
    <n v="964302"/>
    <n v="618185.014939619"/>
    <n v="346116.985060381"/>
    <n v="0.64106992927487338"/>
  </r>
  <r>
    <x v="1"/>
    <n v="25"/>
    <n v="1"/>
    <x v="4"/>
    <n v="4"/>
    <s v="post graduate"/>
    <n v="3"/>
    <n v="2"/>
    <n v="460842"/>
    <n v="2"/>
    <x v="3"/>
    <n v="1382526"/>
    <n v="936992.56383830123"/>
    <n v="827576.13262265758"/>
    <n v="298528"/>
    <n v="0"/>
    <n v="0"/>
    <n v="2210102.1326226573"/>
    <n v="1235520.5638383012"/>
    <n v="974581.56878435612"/>
    <n v="0.67773956065802832"/>
  </r>
  <r>
    <x v="0"/>
    <n v="31"/>
    <n v="2"/>
    <x v="0"/>
    <n v="3"/>
    <s v="undergraduate"/>
    <n v="1"/>
    <n v="0"/>
    <n v="828730"/>
    <n v="3"/>
    <x v="4"/>
    <n v="3314920"/>
    <n v="1869235.326584735"/>
    <n v="0"/>
    <n v="0"/>
    <n v="0"/>
    <n v="1243095"/>
    <n v="4558015"/>
    <n v="1869235.326584735"/>
    <n v="2688779.673415265"/>
    <n v="0.56388550148562711"/>
  </r>
  <r>
    <x v="0"/>
    <n v="31"/>
    <n v="6"/>
    <x v="2"/>
    <n v="4"/>
    <s v="post graduate"/>
    <n v="3"/>
    <n v="2"/>
    <n v="596001"/>
    <n v="1"/>
    <x v="5"/>
    <n v="1788003"/>
    <n v="1421934.9992722573"/>
    <n v="215158.25684674428"/>
    <n v="170467"/>
    <n v="0"/>
    <n v="894001.5"/>
    <n v="2897162.7568467446"/>
    <n v="1592401.9992722573"/>
    <n v="1304760.7575744872"/>
    <n v="0.7952643252121262"/>
  </r>
  <r>
    <x v="0"/>
    <n v="28"/>
    <n v="2"/>
    <x v="0"/>
    <n v="1"/>
    <s v="high school"/>
    <n v="3"/>
    <n v="0"/>
    <n v="820820"/>
    <n v="3"/>
    <x v="4"/>
    <n v="4104100"/>
    <n v="75708.541600959506"/>
    <n v="0"/>
    <n v="0"/>
    <n v="820820"/>
    <n v="0"/>
    <n v="4104100"/>
    <n v="896528.54160095949"/>
    <n v="3207571.4583990406"/>
    <n v="1.8447050900552986E-2"/>
  </r>
  <r>
    <x v="0"/>
    <n v="31"/>
    <n v="5"/>
    <x v="5"/>
    <n v="5"/>
    <s v="Doctorate"/>
    <n v="0"/>
    <n v="2"/>
    <n v="273860"/>
    <n v="6"/>
    <x v="1"/>
    <n v="821580"/>
    <n v="42090.401557550336"/>
    <n v="359091.73745971796"/>
    <n v="155372"/>
    <n v="0"/>
    <n v="0"/>
    <n v="1180671.737459718"/>
    <n v="197462.40155755033"/>
    <n v="983209.33590216772"/>
    <n v="5.123104452098437E-2"/>
  </r>
  <r>
    <x v="1"/>
    <n v="22"/>
    <n v="4"/>
    <x v="1"/>
    <n v="3"/>
    <s v="undergraduate"/>
    <n v="3"/>
    <n v="2"/>
    <n v="602404"/>
    <n v="2"/>
    <x v="3"/>
    <n v="3614424"/>
    <n v="282729.34923718788"/>
    <n v="633405.32812997035"/>
    <n v="274450"/>
    <n v="0"/>
    <n v="903606"/>
    <n v="5151435.3281299705"/>
    <n v="557179.34923718788"/>
    <n v="4594255.9788927827"/>
    <n v="7.8222518785064477E-2"/>
  </r>
  <r>
    <x v="0"/>
    <n v="24"/>
    <n v="6"/>
    <x v="2"/>
    <n v="1"/>
    <s v="high school"/>
    <n v="2"/>
    <n v="0"/>
    <n v="584089"/>
    <n v="5"/>
    <x v="0"/>
    <n v="3504534"/>
    <n v="3372705.7206821339"/>
    <n v="0"/>
    <n v="0"/>
    <n v="584089"/>
    <n v="876133.5"/>
    <n v="4380667.5"/>
    <n v="3956794.7206821339"/>
    <n v="423872.77931786608"/>
    <n v="0.96238350681777773"/>
  </r>
  <r>
    <x v="0"/>
    <n v="35"/>
    <n v="3"/>
    <x v="3"/>
    <n v="5"/>
    <s v="Doctorate"/>
    <n v="1"/>
    <n v="0"/>
    <n v="618498"/>
    <n v="2"/>
    <x v="3"/>
    <n v="3710988"/>
    <n v="3556508.1690204632"/>
    <n v="0"/>
    <n v="0"/>
    <n v="618498"/>
    <n v="927747"/>
    <n v="4638735"/>
    <n v="4175006.1690204632"/>
    <n v="463728.83097953675"/>
    <n v="0.95837231729675854"/>
  </r>
  <r>
    <x v="1"/>
    <n v="34"/>
    <n v="5"/>
    <x v="5"/>
    <n v="4"/>
    <s v="post graduate"/>
    <n v="2"/>
    <n v="0"/>
    <n v="557364"/>
    <n v="1"/>
    <x v="5"/>
    <n v="3344184"/>
    <n v="3163360.918423939"/>
    <n v="0"/>
    <n v="0"/>
    <n v="557364"/>
    <n v="836046"/>
    <n v="4180230"/>
    <n v="3720724.918423939"/>
    <n v="459505.08157606097"/>
    <n v="0.9459290871626499"/>
  </r>
  <r>
    <x v="1"/>
    <n v="23"/>
    <n v="5"/>
    <x v="5"/>
    <n v="4"/>
    <s v="post graduate"/>
    <n v="3"/>
    <n v="2"/>
    <n v="254156"/>
    <n v="5"/>
    <x v="0"/>
    <n v="1016624"/>
    <n v="998679.91260739509"/>
    <n v="147022.50413685784"/>
    <n v="145084"/>
    <n v="0"/>
    <n v="0"/>
    <n v="1163646.5041368578"/>
    <n v="1143763.9126073951"/>
    <n v="19882.591529462719"/>
    <n v="0.98234933722536066"/>
  </r>
  <r>
    <x v="1"/>
    <n v="35"/>
    <n v="5"/>
    <x v="5"/>
    <n v="3"/>
    <s v="undergraduate"/>
    <n v="3"/>
    <n v="0"/>
    <n v="997197"/>
    <n v="6"/>
    <x v="1"/>
    <n v="2991591"/>
    <n v="1425448.8567777947"/>
    <n v="0"/>
    <n v="0"/>
    <n v="0"/>
    <n v="1495795.5"/>
    <n v="4487386.5"/>
    <n v="1425448.8567777947"/>
    <n v="3061937.6432222053"/>
    <n v="0.47648520696104335"/>
  </r>
  <r>
    <x v="1"/>
    <n v="23"/>
    <n v="1"/>
    <x v="4"/>
    <n v="2"/>
    <s v="college"/>
    <n v="1"/>
    <n v="1"/>
    <n v="431687"/>
    <n v="1"/>
    <x v="5"/>
    <n v="2590122"/>
    <n v="845877.37171725824"/>
    <n v="73958.689985595454"/>
    <n v="25702"/>
    <n v="0"/>
    <n v="0"/>
    <n v="2664080.6899855956"/>
    <n v="871579.37171725824"/>
    <n v="1792501.3182683373"/>
    <n v="0.32657819659354204"/>
  </r>
  <r>
    <x v="1"/>
    <n v="21"/>
    <n v="4"/>
    <x v="1"/>
    <n v="3"/>
    <s v="undergraduate"/>
    <n v="3"/>
    <n v="0"/>
    <n v="654100"/>
    <n v="3"/>
    <x v="4"/>
    <n v="2616400"/>
    <n v="2548187.3765813499"/>
    <n v="0"/>
    <n v="0"/>
    <n v="654100"/>
    <n v="0"/>
    <n v="2616400"/>
    <n v="3202287.3765813499"/>
    <n v="-585887.37658134988"/>
    <n v="0.97392882456098073"/>
  </r>
  <r>
    <x v="1"/>
    <n v="25"/>
    <n v="2"/>
    <x v="0"/>
    <n v="1"/>
    <s v="high school"/>
    <n v="1"/>
    <n v="1"/>
    <n v="577742"/>
    <n v="3"/>
    <x v="4"/>
    <n v="3466452"/>
    <n v="2657710.0230009262"/>
    <n v="226531.43881297825"/>
    <n v="197536"/>
    <n v="0"/>
    <n v="0"/>
    <n v="3692983.4388129781"/>
    <n v="2855246.0230009262"/>
    <n v="837737.41581205186"/>
    <n v="0.76669459810807306"/>
  </r>
  <r>
    <x v="1"/>
    <n v="34"/>
    <n v="4"/>
    <x v="1"/>
    <n v="4"/>
    <s v="post graduate"/>
    <n v="0"/>
    <n v="0"/>
    <n v="757115"/>
    <n v="2"/>
    <x v="3"/>
    <n v="3028460"/>
    <n v="429063.82264643436"/>
    <n v="0"/>
    <n v="0"/>
    <n v="0"/>
    <n v="0"/>
    <n v="3028460"/>
    <n v="429063.82264643436"/>
    <n v="2599396.1773535656"/>
    <n v="0.14167722956434436"/>
  </r>
  <r>
    <x v="0"/>
    <n v="23"/>
    <n v="2"/>
    <x v="0"/>
    <n v="1"/>
    <s v="high school"/>
    <n v="2"/>
    <n v="1"/>
    <n v="159888"/>
    <n v="5"/>
    <x v="0"/>
    <n v="639552"/>
    <n v="132892.36596477911"/>
    <n v="127401.44191624397"/>
    <n v="6420"/>
    <n v="0"/>
    <n v="239832"/>
    <n v="1006785.441916244"/>
    <n v="139312.36596477911"/>
    <n v="867473.07595146494"/>
    <n v="0.20778977466223092"/>
  </r>
  <r>
    <x v="1"/>
    <n v="22"/>
    <n v="6"/>
    <x v="2"/>
    <n v="4"/>
    <s v="post graduate"/>
    <n v="3"/>
    <n v="2"/>
    <n v="240328"/>
    <n v="4"/>
    <x v="2"/>
    <n v="720984"/>
    <n v="307383.53637773561"/>
    <n v="429415.82536383154"/>
    <n v="263849"/>
    <n v="0"/>
    <n v="360492"/>
    <n v="1510891.8253638316"/>
    <n v="571232.53637773567"/>
    <n v="939659.28898609593"/>
    <n v="0.42633891511841543"/>
  </r>
  <r>
    <x v="0"/>
    <n v="21"/>
    <n v="4"/>
    <x v="1"/>
    <n v="1"/>
    <s v="high school"/>
    <n v="3"/>
    <n v="1"/>
    <n v="617444"/>
    <n v="6"/>
    <x v="1"/>
    <n v="1852332"/>
    <n v="344577.79562847794"/>
    <n v="594273.76475569059"/>
    <n v="690"/>
    <n v="0"/>
    <n v="0"/>
    <n v="2446605.7647556905"/>
    <n v="345267.79562847794"/>
    <n v="2101337.9691272127"/>
    <n v="0.18602377739437528"/>
  </r>
  <r>
    <x v="0"/>
    <n v="32"/>
    <n v="5"/>
    <x v="5"/>
    <n v="1"/>
    <s v="high school"/>
    <n v="1"/>
    <n v="0"/>
    <n v="773123"/>
    <n v="6"/>
    <x v="1"/>
    <n v="3865615"/>
    <n v="171342.32326368245"/>
    <n v="0"/>
    <n v="0"/>
    <n v="773123"/>
    <n v="1159684.5"/>
    <n v="5025299.5"/>
    <n v="944465.32326368243"/>
    <n v="4080834.1767363176"/>
    <n v="4.4324725370654461E-2"/>
  </r>
  <r>
    <x v="1"/>
    <n v="25"/>
    <n v="4"/>
    <x v="1"/>
    <n v="2"/>
    <s v="college"/>
    <n v="1"/>
    <n v="0"/>
    <n v="469292"/>
    <n v="4"/>
    <x v="2"/>
    <n v="1407876"/>
    <n v="120914.64212037418"/>
    <n v="0"/>
    <n v="0"/>
    <n v="469292"/>
    <n v="703938"/>
    <n v="2111814"/>
    <n v="590206.64212037413"/>
    <n v="1521607.3578796259"/>
    <n v="8.5884440192441791E-2"/>
  </r>
  <r>
    <x v="0"/>
    <n v="28"/>
    <n v="1"/>
    <x v="4"/>
    <n v="2"/>
    <s v="college"/>
    <n v="1"/>
    <n v="1"/>
    <n v="475246"/>
    <n v="3"/>
    <x v="4"/>
    <n v="2376230"/>
    <n v="2099447.2520763031"/>
    <n v="151596.68390306248"/>
    <n v="140982"/>
    <n v="0"/>
    <n v="712869"/>
    <n v="3240695.6839030627"/>
    <n v="2240429.2520763031"/>
    <n v="1000266.4318267596"/>
    <n v="0.8835202198761497"/>
  </r>
  <r>
    <x v="0"/>
    <n v="30"/>
    <n v="2"/>
    <x v="0"/>
    <n v="3"/>
    <s v="undergraduate"/>
    <n v="3"/>
    <n v="0"/>
    <n v="190902"/>
    <n v="2"/>
    <x v="3"/>
    <n v="763608"/>
    <n v="59138.695942399587"/>
    <n v="0"/>
    <n v="0"/>
    <n v="190902"/>
    <n v="0"/>
    <n v="763608"/>
    <n v="250040.69594239959"/>
    <n v="513567.30405760044"/>
    <n v="7.7446406981592109E-2"/>
  </r>
  <r>
    <x v="1"/>
    <n v="33"/>
    <n v="4"/>
    <x v="1"/>
    <n v="3"/>
    <s v="undergraduate"/>
    <n v="1"/>
    <n v="2"/>
    <n v="489269"/>
    <n v="1"/>
    <x v="5"/>
    <n v="2446345"/>
    <n v="363149.63683229772"/>
    <n v="879315.26159289794"/>
    <n v="385778"/>
    <n v="0"/>
    <n v="0"/>
    <n v="3325660.2615928981"/>
    <n v="748927.63683229778"/>
    <n v="2576732.6247606003"/>
    <n v="0.14844579845945594"/>
  </r>
  <r>
    <x v="1"/>
    <n v="22"/>
    <n v="4"/>
    <x v="1"/>
    <n v="5"/>
    <s v="Doctorate"/>
    <n v="0"/>
    <n v="0"/>
    <n v="896870"/>
    <n v="1"/>
    <x v="5"/>
    <n v="5381220"/>
    <n v="2713132.0387372086"/>
    <n v="0"/>
    <n v="0"/>
    <n v="0"/>
    <n v="0"/>
    <n v="5381220"/>
    <n v="2713132.0387372086"/>
    <n v="2668087.9612627914"/>
    <n v="0.50418530346969803"/>
  </r>
  <r>
    <x v="0"/>
    <n v="22"/>
    <n v="1"/>
    <x v="4"/>
    <n v="3"/>
    <s v="undergraduate"/>
    <n v="0"/>
    <n v="1"/>
    <n v="494712"/>
    <n v="2"/>
    <x v="3"/>
    <n v="1978848"/>
    <n v="1773783.1908511522"/>
    <n v="369288.15467648534"/>
    <n v="336590"/>
    <n v="494712"/>
    <n v="742068"/>
    <n v="3090204.1546764853"/>
    <n v="2605085.1908511519"/>
    <n v="485118.9638253334"/>
    <n v="0.89637162169663975"/>
  </r>
  <r>
    <x v="0"/>
    <n v="29"/>
    <n v="6"/>
    <x v="2"/>
    <n v="3"/>
    <s v="undergraduate"/>
    <n v="3"/>
    <n v="0"/>
    <n v="852499"/>
    <n v="1"/>
    <x v="5"/>
    <n v="5114994"/>
    <n v="2762878.3953420562"/>
    <n v="0"/>
    <n v="0"/>
    <n v="852499"/>
    <n v="0"/>
    <n v="5114994"/>
    <n v="3615377.3953420562"/>
    <n v="1499616.6046579438"/>
    <n v="0.54015281256284098"/>
  </r>
  <r>
    <x v="0"/>
    <n v="22"/>
    <n v="1"/>
    <x v="4"/>
    <n v="4"/>
    <s v="post graduate"/>
    <n v="1"/>
    <n v="1"/>
    <n v="171088"/>
    <n v="6"/>
    <x v="1"/>
    <n v="1026528"/>
    <n v="769218.78558994154"/>
    <n v="110175.76257797191"/>
    <n v="73366"/>
    <n v="0"/>
    <n v="256632"/>
    <n v="1393335.7625779719"/>
    <n v="842584.78558994154"/>
    <n v="550750.97698803036"/>
    <n v="0.74934028647045337"/>
  </r>
  <r>
    <x v="1"/>
    <n v="24"/>
    <n v="1"/>
    <x v="4"/>
    <n v="1"/>
    <s v="high school"/>
    <n v="1"/>
    <n v="2"/>
    <n v="948910"/>
    <n v="2"/>
    <x v="3"/>
    <n v="2846730"/>
    <n v="205029.6031435309"/>
    <n v="895834.72651716752"/>
    <n v="28771"/>
    <n v="0"/>
    <n v="0"/>
    <n v="3742564.7265171674"/>
    <n v="233800.6031435309"/>
    <n v="3508764.1233736365"/>
    <n v="7.2022848371124382E-2"/>
  </r>
  <r>
    <x v="0"/>
    <n v="34"/>
    <n v="3"/>
    <x v="3"/>
    <n v="4"/>
    <s v="post graduate"/>
    <n v="3"/>
    <n v="1"/>
    <n v="256528"/>
    <n v="1"/>
    <x v="5"/>
    <n v="1539168"/>
    <n v="944416.78410730499"/>
    <n v="64905.612604867521"/>
    <n v="11000"/>
    <n v="256528"/>
    <n v="384792"/>
    <n v="1988865.6126048674"/>
    <n v="1211944.7841073051"/>
    <n v="776920.82849756232"/>
    <n v="0.61358914953228305"/>
  </r>
  <r>
    <x v="0"/>
    <n v="25"/>
    <n v="2"/>
    <x v="0"/>
    <n v="2"/>
    <s v="college"/>
    <n v="0"/>
    <n v="1"/>
    <n v="623360"/>
    <n v="6"/>
    <x v="1"/>
    <n v="2493440"/>
    <n v="1761574.2627077708"/>
    <n v="346746.4468872202"/>
    <n v="305532"/>
    <n v="0"/>
    <n v="0"/>
    <n v="2840186.4468872203"/>
    <n v="2067106.2627077708"/>
    <n v="773080.18417944945"/>
    <n v="0.70648351783390451"/>
  </r>
  <r>
    <x v="1"/>
    <n v="29"/>
    <n v="3"/>
    <x v="3"/>
    <n v="3"/>
    <s v="undergraduate"/>
    <n v="3"/>
    <n v="0"/>
    <n v="846888"/>
    <n v="3"/>
    <x v="4"/>
    <n v="3387552"/>
    <n v="209540.03655494572"/>
    <n v="0"/>
    <n v="0"/>
    <n v="846888"/>
    <n v="1270332"/>
    <n v="4657884"/>
    <n v="1056428.0365549456"/>
    <n v="3601455.9634450544"/>
    <n v="6.185588783727769E-2"/>
  </r>
  <r>
    <x v="1"/>
    <n v="25"/>
    <n v="3"/>
    <x v="3"/>
    <n v="5"/>
    <s v="Doctorate"/>
    <n v="2"/>
    <n v="2"/>
    <n v="453138"/>
    <n v="1"/>
    <x v="5"/>
    <n v="1359414"/>
    <n v="476598.88071075763"/>
    <n v="112427.29311605881"/>
    <n v="74309"/>
    <n v="453138"/>
    <n v="0"/>
    <n v="1471841.2931160587"/>
    <n v="1004045.8807107576"/>
    <n v="467795.41240530112"/>
    <n v="0.35059141711852138"/>
  </r>
  <r>
    <x v="1"/>
    <n v="27"/>
    <n v="1"/>
    <x v="4"/>
    <n v="5"/>
    <s v="Doctorate"/>
    <n v="1"/>
    <n v="1"/>
    <n v="780372"/>
    <n v="3"/>
    <x v="4"/>
    <n v="2341116"/>
    <n v="1454018.3667542753"/>
    <n v="612282.96227550379"/>
    <n v="61285"/>
    <n v="0"/>
    <n v="0"/>
    <n v="2953398.9622755037"/>
    <n v="1515303.3667542753"/>
    <n v="1438095.5955212284"/>
    <n v="0.62107916342217784"/>
  </r>
  <r>
    <x v="1"/>
    <n v="22"/>
    <n v="4"/>
    <x v="1"/>
    <n v="2"/>
    <s v="college"/>
    <n v="1"/>
    <n v="0"/>
    <n v="791923"/>
    <n v="2"/>
    <x v="3"/>
    <n v="4751538"/>
    <n v="1402020.9537726163"/>
    <n v="0"/>
    <n v="0"/>
    <n v="791923"/>
    <n v="0"/>
    <n v="4751538"/>
    <n v="2193943.9537726166"/>
    <n v="2557594.0462273834"/>
    <n v="0.29506676654435182"/>
  </r>
  <r>
    <x v="0"/>
    <n v="22"/>
    <n v="6"/>
    <x v="2"/>
    <n v="3"/>
    <s v="undergraduate"/>
    <n v="0"/>
    <n v="0"/>
    <n v="774533"/>
    <n v="5"/>
    <x v="0"/>
    <n v="3872665"/>
    <n v="2380001.7572716223"/>
    <n v="0"/>
    <n v="0"/>
    <n v="0"/>
    <n v="1161799.5"/>
    <n v="5034464.5"/>
    <n v="2380001.7572716223"/>
    <n v="2654462.7427283777"/>
    <n v="0.61456432644486991"/>
  </r>
  <r>
    <x v="0"/>
    <n v="26"/>
    <n v="4"/>
    <x v="1"/>
    <n v="1"/>
    <s v="high school"/>
    <n v="2"/>
    <n v="1"/>
    <n v="211135"/>
    <n v="4"/>
    <x v="2"/>
    <n v="633405"/>
    <n v="490184.83406333195"/>
    <n v="49376.121582217602"/>
    <n v="44340"/>
    <n v="0"/>
    <n v="316702.5"/>
    <n v="999483.62158221763"/>
    <n v="534524.83406333195"/>
    <n v="464958.78751888569"/>
    <n v="0.77388848219280226"/>
  </r>
  <r>
    <x v="0"/>
    <n v="34"/>
    <n v="4"/>
    <x v="1"/>
    <n v="3"/>
    <s v="undergraduate"/>
    <n v="1"/>
    <n v="1"/>
    <n v="586644"/>
    <n v="5"/>
    <x v="0"/>
    <n v="2346576"/>
    <n v="2099575.552065881"/>
    <n v="361116.5975141711"/>
    <n v="47826"/>
    <n v="586644"/>
    <n v="879966"/>
    <n v="3587658.5975141712"/>
    <n v="2734045.552065881"/>
    <n v="853613.04544829018"/>
    <n v="0.89474006043950038"/>
  </r>
  <r>
    <x v="1"/>
    <n v="26"/>
    <n v="5"/>
    <x v="5"/>
    <n v="1"/>
    <s v="high school"/>
    <n v="2"/>
    <n v="1"/>
    <n v="887526"/>
    <n v="1"/>
    <x v="5"/>
    <n v="3550104"/>
    <n v="2928037.5456430945"/>
    <n v="803409.63291188877"/>
    <n v="214246"/>
    <n v="0"/>
    <n v="1331289"/>
    <n v="5684802.6329118889"/>
    <n v="3142283.5456430945"/>
    <n v="2542519.0872687944"/>
    <n v="0.82477514620503922"/>
  </r>
  <r>
    <x v="0"/>
    <n v="26"/>
    <n v="4"/>
    <x v="1"/>
    <n v="5"/>
    <s v="Doctorate"/>
    <n v="2"/>
    <n v="0"/>
    <n v="600168"/>
    <n v="4"/>
    <x v="2"/>
    <n v="3000840"/>
    <n v="1141677.9005582249"/>
    <n v="0"/>
    <n v="0"/>
    <n v="600168"/>
    <n v="900252"/>
    <n v="3901092"/>
    <n v="1741845.9005582249"/>
    <n v="2159246.0994417751"/>
    <n v="0.38045277340952027"/>
  </r>
  <r>
    <x v="0"/>
    <n v="30"/>
    <n v="6"/>
    <x v="2"/>
    <n v="2"/>
    <s v="college"/>
    <n v="0"/>
    <n v="0"/>
    <n v="339973"/>
    <n v="2"/>
    <x v="3"/>
    <n v="1359892"/>
    <n v="783242.73021796194"/>
    <n v="0"/>
    <n v="0"/>
    <n v="339973"/>
    <n v="0"/>
    <n v="1359892"/>
    <n v="1123215.7302179621"/>
    <n v="236676.26978203794"/>
    <n v="0.5759595101801922"/>
  </r>
  <r>
    <x v="0"/>
    <n v="32"/>
    <n v="4"/>
    <x v="1"/>
    <n v="1"/>
    <s v="high school"/>
    <n v="0"/>
    <n v="1"/>
    <n v="250516"/>
    <n v="6"/>
    <x v="1"/>
    <n v="1252580"/>
    <n v="152758.67369698157"/>
    <n v="98600.037584425663"/>
    <n v="21520"/>
    <n v="0"/>
    <n v="375774"/>
    <n v="1726954.0375844256"/>
    <n v="174278.67369698157"/>
    <n v="1552675.3638874441"/>
    <n v="0.12195522337653608"/>
  </r>
  <r>
    <x v="1"/>
    <n v="22"/>
    <n v="6"/>
    <x v="2"/>
    <n v="5"/>
    <s v="Doctorate"/>
    <n v="0"/>
    <n v="1"/>
    <n v="145930"/>
    <n v="3"/>
    <x v="4"/>
    <n v="729650"/>
    <n v="173258.74756408198"/>
    <n v="1934.9772673015837"/>
    <n v="753"/>
    <n v="0"/>
    <n v="218895"/>
    <n v="950479.97726730164"/>
    <n v="174011.74756408198"/>
    <n v="776468.22970321961"/>
    <n v="0.23745459818280268"/>
  </r>
  <r>
    <x v="1"/>
    <n v="32"/>
    <n v="3"/>
    <x v="3"/>
    <n v="2"/>
    <s v="college"/>
    <n v="2"/>
    <n v="0"/>
    <n v="401660"/>
    <n v="1"/>
    <x v="5"/>
    <n v="1204980"/>
    <n v="552606.26279636659"/>
    <n v="0"/>
    <n v="0"/>
    <n v="401660"/>
    <n v="602490"/>
    <n v="1807470"/>
    <n v="954266.26279636659"/>
    <n v="853203.73720363341"/>
    <n v="0.45860202061143468"/>
  </r>
  <r>
    <x v="0"/>
    <n v="35"/>
    <n v="5"/>
    <x v="5"/>
    <n v="3"/>
    <s v="undergraduate"/>
    <n v="1"/>
    <n v="0"/>
    <n v="754424"/>
    <n v="2"/>
    <x v="3"/>
    <n v="3772120"/>
    <n v="1743713.432322538"/>
    <n v="0"/>
    <n v="0"/>
    <n v="0"/>
    <n v="0"/>
    <n v="3772120"/>
    <n v="1743713.432322538"/>
    <n v="2028406.567677462"/>
    <n v="0.46226351026015555"/>
  </r>
  <r>
    <x v="0"/>
    <n v="32"/>
    <n v="5"/>
    <x v="5"/>
    <n v="4"/>
    <s v="post graduate"/>
    <n v="3"/>
    <n v="1"/>
    <n v="730266"/>
    <n v="4"/>
    <x v="2"/>
    <n v="2921064"/>
    <n v="2523856.3987566684"/>
    <n v="188194.85783059089"/>
    <n v="71154"/>
    <n v="730266"/>
    <n v="1095399"/>
    <n v="4204657.8578305915"/>
    <n v="3325276.3987566684"/>
    <n v="879381.45907392306"/>
    <n v="0.86401954861539099"/>
  </r>
  <r>
    <x v="1"/>
    <n v="31"/>
    <n v="2"/>
    <x v="0"/>
    <n v="2"/>
    <s v="college"/>
    <n v="2"/>
    <n v="0"/>
    <n v="170439"/>
    <n v="4"/>
    <x v="2"/>
    <n v="511317"/>
    <n v="423395.30155062833"/>
    <n v="0"/>
    <n v="0"/>
    <n v="170439"/>
    <n v="255658.5"/>
    <n v="766975.5"/>
    <n v="593834.30155062838"/>
    <n v="173141.19844937162"/>
    <n v="0.82804855217140894"/>
  </r>
  <r>
    <x v="1"/>
    <n v="34"/>
    <n v="5"/>
    <x v="5"/>
    <n v="1"/>
    <s v="high school"/>
    <n v="0"/>
    <n v="2"/>
    <n v="288938"/>
    <n v="6"/>
    <x v="1"/>
    <n v="1733628"/>
    <n v="572727.13243250945"/>
    <n v="23738.830223467427"/>
    <n v="14134"/>
    <n v="0"/>
    <n v="0"/>
    <n v="1757366.8302234674"/>
    <n v="586861.13243250945"/>
    <n v="1170505.697790958"/>
    <n v="0.33036333771288273"/>
  </r>
  <r>
    <x v="1"/>
    <n v="32"/>
    <n v="2"/>
    <x v="0"/>
    <n v="2"/>
    <s v="college"/>
    <n v="1"/>
    <n v="1"/>
    <n v="138022"/>
    <n v="1"/>
    <x v="5"/>
    <n v="690110"/>
    <n v="545532.84182740946"/>
    <n v="47893.104769639016"/>
    <n v="42866"/>
    <n v="138022"/>
    <n v="0"/>
    <n v="738003.10476963897"/>
    <n v="726420.84182740946"/>
    <n v="11582.262942229514"/>
    <n v="0.7905012850522517"/>
  </r>
  <r>
    <x v="1"/>
    <n v="33"/>
    <n v="4"/>
    <x v="1"/>
    <n v="3"/>
    <s v="undergraduate"/>
    <n v="0"/>
    <n v="2"/>
    <n v="202950"/>
    <n v="5"/>
    <x v="0"/>
    <n v="1014750"/>
    <n v="568818.40040988894"/>
    <n v="144223.59540995877"/>
    <n v="54956"/>
    <n v="202950"/>
    <n v="0"/>
    <n v="1158973.5954099589"/>
    <n v="826724.40040988894"/>
    <n v="332249.19500006991"/>
    <n v="0.56055028372494597"/>
  </r>
  <r>
    <x v="0"/>
    <n v="32"/>
    <n v="6"/>
    <x v="2"/>
    <n v="1"/>
    <s v="high school"/>
    <n v="2"/>
    <n v="0"/>
    <n v="629431"/>
    <n v="4"/>
    <x v="2"/>
    <n v="1888293"/>
    <n v="912099.58013137244"/>
    <n v="0"/>
    <n v="0"/>
    <n v="629431"/>
    <n v="944146.5"/>
    <n v="2832439.5"/>
    <n v="1541530.5801313724"/>
    <n v="1290908.9198686276"/>
    <n v="0.48302862963076831"/>
  </r>
  <r>
    <x v="0"/>
    <n v="23"/>
    <n v="5"/>
    <x v="5"/>
    <n v="2"/>
    <s v="college"/>
    <n v="2"/>
    <n v="2"/>
    <n v="118631"/>
    <n v="5"/>
    <x v="0"/>
    <n v="474524"/>
    <n v="350023.20404378482"/>
    <n v="236719.20574356642"/>
    <n v="90635"/>
    <n v="0"/>
    <n v="177946.5"/>
    <n v="889189.70574356639"/>
    <n v="440658.20404378482"/>
    <n v="448531.50169978157"/>
    <n v="0.73763013892613405"/>
  </r>
  <r>
    <x v="1"/>
    <n v="27"/>
    <n v="6"/>
    <x v="2"/>
    <n v="3"/>
    <s v="undergraduate"/>
    <n v="3"/>
    <n v="2"/>
    <n v="987629"/>
    <n v="1"/>
    <x v="5"/>
    <n v="3950516"/>
    <n v="1186391.3655668967"/>
    <n v="851867.40859063377"/>
    <n v="708684"/>
    <n v="0"/>
    <n v="0"/>
    <n v="4802383.4085906334"/>
    <n v="1895075.3655668967"/>
    <n v="2907308.0430237367"/>
    <n v="0.30031301368400903"/>
  </r>
  <r>
    <x v="1"/>
    <n v="31"/>
    <n v="3"/>
    <x v="3"/>
    <n v="2"/>
    <s v="college"/>
    <n v="0"/>
    <n v="1"/>
    <n v="392573"/>
    <n v="4"/>
    <x v="2"/>
    <n v="2355438"/>
    <n v="2339619.7827141616"/>
    <n v="23011.084811190121"/>
    <n v="15483"/>
    <n v="0"/>
    <n v="588859.5"/>
    <n v="2967308.5848111901"/>
    <n v="2355102.7827141616"/>
    <n v="612205.80209702859"/>
    <n v="0.9932843839295119"/>
  </r>
  <r>
    <x v="0"/>
    <n v="32"/>
    <n v="5"/>
    <x v="5"/>
    <n v="4"/>
    <s v="post graduate"/>
    <n v="0"/>
    <n v="2"/>
    <n v="506024"/>
    <n v="5"/>
    <x v="0"/>
    <n v="1518072"/>
    <n v="101627.73722097604"/>
    <n v="716233.99176011642"/>
    <n v="452479"/>
    <n v="506024"/>
    <n v="0"/>
    <n v="2234305.9917601165"/>
    <n v="1060130.737220976"/>
    <n v="1174175.2545391405"/>
    <n v="6.6945268222440069E-2"/>
  </r>
  <r>
    <x v="1"/>
    <n v="31"/>
    <n v="2"/>
    <x v="0"/>
    <n v="1"/>
    <s v="high school"/>
    <n v="0"/>
    <n v="2"/>
    <n v="992100"/>
    <n v="1"/>
    <x v="5"/>
    <n v="3968400"/>
    <n v="1496101.9553086786"/>
    <n v="1009246.8750722915"/>
    <n v="980295"/>
    <n v="992100"/>
    <n v="0"/>
    <n v="4977646.8750722911"/>
    <n v="3468496.9553086786"/>
    <n v="1509149.9197636126"/>
    <n v="0.37700381899724789"/>
  </r>
  <r>
    <x v="0"/>
    <n v="23"/>
    <n v="2"/>
    <x v="0"/>
    <n v="4"/>
    <s v="post graduate"/>
    <n v="1"/>
    <n v="1"/>
    <n v="871441"/>
    <n v="4"/>
    <x v="2"/>
    <n v="2614323"/>
    <n v="955857.29461669899"/>
    <n v="794051.83711555949"/>
    <n v="260796"/>
    <n v="0"/>
    <n v="1307161.5"/>
    <n v="4715536.3371155597"/>
    <n v="1216653.294616699"/>
    <n v="3498883.0424988605"/>
    <n v="0.36562325872384516"/>
  </r>
  <r>
    <x v="0"/>
    <n v="24"/>
    <n v="3"/>
    <x v="3"/>
    <n v="4"/>
    <s v="post graduate"/>
    <n v="2"/>
    <n v="1"/>
    <n v="481462"/>
    <n v="4"/>
    <x v="2"/>
    <n v="1925848"/>
    <n v="293866.47438533435"/>
    <n v="9978.7355778582896"/>
    <n v="5721"/>
    <n v="0"/>
    <n v="0"/>
    <n v="1935826.7355778583"/>
    <n v="299587.47438533435"/>
    <n v="1636239.2611925239"/>
    <n v="0.15259068960028743"/>
  </r>
  <r>
    <x v="1"/>
    <n v="29"/>
    <n v="3"/>
    <x v="3"/>
    <n v="5"/>
    <s v="Doctorate"/>
    <n v="3"/>
    <n v="1"/>
    <n v="345646"/>
    <n v="3"/>
    <x v="4"/>
    <n v="2073876"/>
    <n v="1954781.5389291176"/>
    <n v="273188.67789098195"/>
    <n v="213810"/>
    <n v="0"/>
    <n v="0"/>
    <n v="2347064.677890982"/>
    <n v="2168591.5389291178"/>
    <n v="178473.13896186417"/>
    <n v="0.94257397208372995"/>
  </r>
  <r>
    <x v="1"/>
    <n v="30"/>
    <n v="3"/>
    <x v="3"/>
    <n v="1"/>
    <s v="high school"/>
    <n v="0"/>
    <n v="0"/>
    <n v="526725"/>
    <n v="6"/>
    <x v="1"/>
    <n v="3160350"/>
    <n v="1980655.4187198584"/>
    <n v="0"/>
    <n v="0"/>
    <n v="0"/>
    <n v="0"/>
    <n v="3160350"/>
    <n v="1980655.4187198584"/>
    <n v="1179694.5812801416"/>
    <n v="0.62672027424806065"/>
  </r>
  <r>
    <x v="0"/>
    <n v="21"/>
    <n v="4"/>
    <x v="1"/>
    <n v="5"/>
    <s v="Doctorate"/>
    <n v="2"/>
    <n v="2"/>
    <n v="390081"/>
    <n v="6"/>
    <x v="1"/>
    <n v="2340486"/>
    <n v="458057.86778094119"/>
    <n v="2792.9510595747984"/>
    <n v="300"/>
    <n v="0"/>
    <n v="585121.5"/>
    <n v="2928400.4510595747"/>
    <n v="458357.86778094119"/>
    <n v="2470042.5832786337"/>
    <n v="0.19571057796583324"/>
  </r>
  <r>
    <x v="1"/>
    <n v="28"/>
    <n v="4"/>
    <x v="1"/>
    <n v="5"/>
    <s v="Doctorate"/>
    <n v="0"/>
    <n v="1"/>
    <n v="367746"/>
    <n v="2"/>
    <x v="3"/>
    <n v="1470984"/>
    <n v="963574.5701352302"/>
    <n v="212523.57663194573"/>
    <n v="90636"/>
    <n v="0"/>
    <n v="0"/>
    <n v="1683507.5766319458"/>
    <n v="1054210.5701352302"/>
    <n v="629297.00649671559"/>
    <n v="0.65505441944659504"/>
  </r>
  <r>
    <x v="1"/>
    <n v="33"/>
    <n v="2"/>
    <x v="0"/>
    <n v="5"/>
    <s v="Doctorate"/>
    <n v="2"/>
    <n v="1"/>
    <n v="131186"/>
    <n v="2"/>
    <x v="3"/>
    <n v="655930"/>
    <n v="318460.79807307164"/>
    <n v="86911.779174983239"/>
    <n v="62381"/>
    <n v="131186"/>
    <n v="0"/>
    <n v="742841.77917498327"/>
    <n v="512027.79807307164"/>
    <n v="230813.98110191163"/>
    <n v="0.48551034115389086"/>
  </r>
  <r>
    <x v="1"/>
    <n v="22"/>
    <n v="2"/>
    <x v="0"/>
    <n v="2"/>
    <s v="college"/>
    <n v="1"/>
    <n v="0"/>
    <n v="128137"/>
    <n v="1"/>
    <x v="5"/>
    <n v="768822"/>
    <n v="191244.72267183958"/>
    <n v="0"/>
    <n v="0"/>
    <n v="0"/>
    <n v="192205.5"/>
    <n v="961027.5"/>
    <n v="191244.72267183958"/>
    <n v="769782.77732816036"/>
    <n v="0.24875032539630706"/>
  </r>
  <r>
    <x v="1"/>
    <n v="34"/>
    <n v="3"/>
    <x v="3"/>
    <n v="4"/>
    <s v="post graduate"/>
    <n v="0"/>
    <n v="0"/>
    <n v="884081"/>
    <n v="5"/>
    <x v="0"/>
    <n v="2652243"/>
    <n v="445966.12864327792"/>
    <n v="0"/>
    <n v="0"/>
    <n v="0"/>
    <n v="1326121.5"/>
    <n v="3978364.5"/>
    <n v="445966.12864327792"/>
    <n v="3532398.371356722"/>
    <n v="0.16814678317306442"/>
  </r>
  <r>
    <x v="1"/>
    <n v="31"/>
    <n v="4"/>
    <x v="1"/>
    <n v="4"/>
    <s v="post graduate"/>
    <n v="2"/>
    <n v="1"/>
    <n v="847006"/>
    <n v="6"/>
    <x v="1"/>
    <n v="2541018"/>
    <n v="1422692.8910388851"/>
    <n v="444250.02026448428"/>
    <n v="378019"/>
    <n v="847006"/>
    <n v="1270509"/>
    <n v="4255777.020264484"/>
    <n v="2647717.8910388853"/>
    <n v="1608059.1292255986"/>
    <n v="0.55989091420796122"/>
  </r>
  <r>
    <x v="0"/>
    <n v="30"/>
    <n v="3"/>
    <x v="3"/>
    <n v="2"/>
    <s v="college"/>
    <n v="1"/>
    <n v="0"/>
    <n v="462867"/>
    <n v="1"/>
    <x v="5"/>
    <n v="1851468"/>
    <n v="259279.79053590333"/>
    <n v="0"/>
    <n v="0"/>
    <n v="0"/>
    <n v="694300.5"/>
    <n v="2545768.5"/>
    <n v="259279.79053590333"/>
    <n v="2286488.7094640965"/>
    <n v="0.14004011440430153"/>
  </r>
  <r>
    <x v="0"/>
    <n v="21"/>
    <n v="6"/>
    <x v="2"/>
    <n v="5"/>
    <s v="Doctorate"/>
    <n v="2"/>
    <n v="2"/>
    <n v="243448"/>
    <n v="5"/>
    <x v="0"/>
    <n v="730344"/>
    <n v="697606.55961677409"/>
    <n v="401753.83908317023"/>
    <n v="123891"/>
    <n v="0"/>
    <n v="365172"/>
    <n v="1497269.8390831703"/>
    <n v="821497.55961677409"/>
    <n v="675772.2794663962"/>
    <n v="0.95517531412152912"/>
  </r>
  <r>
    <x v="0"/>
    <n v="34"/>
    <n v="1"/>
    <x v="4"/>
    <n v="5"/>
    <s v="Doctorate"/>
    <n v="1"/>
    <n v="1"/>
    <n v="703988"/>
    <n v="1"/>
    <x v="5"/>
    <n v="2111964"/>
    <n v="968273.60340374534"/>
    <n v="285600.61145940452"/>
    <n v="105769"/>
    <n v="703988"/>
    <n v="1055982"/>
    <n v="3453546.6114594047"/>
    <n v="1778030.6034037452"/>
    <n v="1675516.0080556595"/>
    <n v="0.45847069524089679"/>
  </r>
  <r>
    <x v="0"/>
    <n v="22"/>
    <n v="2"/>
    <x v="0"/>
    <n v="5"/>
    <s v="Doctorate"/>
    <n v="3"/>
    <n v="0"/>
    <n v="196165"/>
    <n v="1"/>
    <x v="5"/>
    <n v="784660"/>
    <n v="65079.26395118457"/>
    <n v="0"/>
    <n v="0"/>
    <n v="0"/>
    <n v="0"/>
    <n v="784660"/>
    <n v="65079.26395118457"/>
    <n v="719580.73604881542"/>
    <n v="8.2939443773334398E-2"/>
  </r>
  <r>
    <x v="0"/>
    <n v="30"/>
    <n v="5"/>
    <x v="5"/>
    <n v="2"/>
    <s v="college"/>
    <n v="3"/>
    <n v="1"/>
    <n v="786144"/>
    <n v="3"/>
    <x v="4"/>
    <n v="2358432"/>
    <n v="2042390.4298662725"/>
    <n v="318775.1367116911"/>
    <n v="54986"/>
    <n v="786144"/>
    <n v="1179216"/>
    <n v="3856423.136711691"/>
    <n v="2883520.4298662725"/>
    <n v="972902.70684541855"/>
    <n v="0.86599504665229798"/>
  </r>
  <r>
    <x v="1"/>
    <n v="25"/>
    <n v="1"/>
    <x v="4"/>
    <n v="5"/>
    <s v="Doctorate"/>
    <n v="1"/>
    <n v="0"/>
    <n v="309603"/>
    <n v="3"/>
    <x v="4"/>
    <n v="1238412"/>
    <n v="502185.08757302177"/>
    <n v="0"/>
    <n v="0"/>
    <n v="0"/>
    <n v="0"/>
    <n v="1238412"/>
    <n v="502185.08757302177"/>
    <n v="736226.91242697823"/>
    <n v="0.40550728479134712"/>
  </r>
  <r>
    <x v="1"/>
    <n v="35"/>
    <n v="3"/>
    <x v="3"/>
    <n v="2"/>
    <s v="college"/>
    <n v="1"/>
    <n v="1"/>
    <n v="399807"/>
    <n v="1"/>
    <x v="5"/>
    <n v="2398842"/>
    <n v="2104622.1509522805"/>
    <n v="398734.67977987585"/>
    <n v="35862"/>
    <n v="399807"/>
    <n v="599710.5"/>
    <n v="3397287.179779876"/>
    <n v="2540291.1509522805"/>
    <n v="856996.02882759552"/>
    <n v="0.87734921722742909"/>
  </r>
  <r>
    <x v="1"/>
    <n v="35"/>
    <n v="3"/>
    <x v="3"/>
    <n v="2"/>
    <s v="college"/>
    <n v="0"/>
    <n v="2"/>
    <n v="959885"/>
    <n v="6"/>
    <x v="1"/>
    <n v="2879655"/>
    <n v="2819937.2341010151"/>
    <n v="130555.90050623855"/>
    <n v="83349"/>
    <n v="0"/>
    <n v="0"/>
    <n v="3010210.9005062385"/>
    <n v="2903286.2341010151"/>
    <n v="106924.66640522331"/>
    <n v="0.97926218040043522"/>
  </r>
  <r>
    <x v="1"/>
    <n v="25"/>
    <n v="3"/>
    <x v="3"/>
    <n v="5"/>
    <s v="Doctorate"/>
    <n v="0"/>
    <n v="0"/>
    <n v="935901"/>
    <n v="2"/>
    <x v="3"/>
    <n v="3743604"/>
    <n v="1444590.1514578105"/>
    <n v="0"/>
    <n v="0"/>
    <n v="0"/>
    <n v="0"/>
    <n v="3743604"/>
    <n v="1444590.1514578105"/>
    <n v="2299013.8485421892"/>
    <n v="0.38588220107089599"/>
  </r>
  <r>
    <x v="1"/>
    <n v="26"/>
    <n v="4"/>
    <x v="1"/>
    <n v="2"/>
    <s v="college"/>
    <n v="2"/>
    <n v="2"/>
    <n v="452496"/>
    <n v="5"/>
    <x v="0"/>
    <n v="1809984"/>
    <n v="337068.72804891778"/>
    <n v="437668.80622705375"/>
    <n v="233724"/>
    <n v="0"/>
    <n v="0"/>
    <n v="2247652.8062270535"/>
    <n v="570792.72804891784"/>
    <n v="1676860.0781781357"/>
    <n v="0.18622746281122804"/>
  </r>
  <r>
    <x v="0"/>
    <n v="32"/>
    <n v="1"/>
    <x v="4"/>
    <n v="1"/>
    <s v="high school"/>
    <n v="0"/>
    <n v="2"/>
    <n v="401661"/>
    <n v="3"/>
    <x v="4"/>
    <n v="1204983"/>
    <n v="1184823.9330684922"/>
    <n v="608004.54123260523"/>
    <n v="302343"/>
    <n v="0"/>
    <n v="602491.5"/>
    <n v="2415479.0412326055"/>
    <n v="1487166.9330684922"/>
    <n v="928312.10816411325"/>
    <n v="0.98327024785286776"/>
  </r>
  <r>
    <x v="0"/>
    <n v="29"/>
    <n v="2"/>
    <x v="0"/>
    <n v="1"/>
    <s v="high school"/>
    <n v="2"/>
    <n v="2"/>
    <n v="673552"/>
    <n v="6"/>
    <x v="1"/>
    <n v="2020656"/>
    <n v="1593597.6356774601"/>
    <n v="709510.49172289937"/>
    <n v="95470"/>
    <n v="673552"/>
    <n v="1010328"/>
    <n v="3740494.4917228995"/>
    <n v="2362619.6356774601"/>
    <n v="1377874.8560454394"/>
    <n v="0.78865360342258162"/>
  </r>
  <r>
    <x v="0"/>
    <n v="25"/>
    <n v="3"/>
    <x v="3"/>
    <n v="1"/>
    <s v="high school"/>
    <n v="3"/>
    <n v="0"/>
    <n v="466707"/>
    <n v="4"/>
    <x v="2"/>
    <n v="1400121"/>
    <n v="603680.07685786532"/>
    <n v="0"/>
    <n v="0"/>
    <n v="0"/>
    <n v="0"/>
    <n v="1400121"/>
    <n v="603680.07685786532"/>
    <n v="796440.92314213468"/>
    <n v="0.43116279011447251"/>
  </r>
  <r>
    <x v="1"/>
    <n v="25"/>
    <n v="6"/>
    <x v="2"/>
    <n v="1"/>
    <s v="high school"/>
    <n v="3"/>
    <n v="0"/>
    <n v="478306"/>
    <n v="4"/>
    <x v="2"/>
    <n v="2869836"/>
    <n v="663740.39938150649"/>
    <n v="0"/>
    <n v="0"/>
    <n v="0"/>
    <n v="717459"/>
    <n v="3587295"/>
    <n v="663740.39938150649"/>
    <n v="2923554.6006184937"/>
    <n v="0.23128164793441383"/>
  </r>
  <r>
    <x v="0"/>
    <n v="24"/>
    <n v="5"/>
    <x v="5"/>
    <n v="4"/>
    <s v="post graduate"/>
    <n v="1"/>
    <n v="2"/>
    <n v="361737"/>
    <n v="2"/>
    <x v="3"/>
    <n v="1808685"/>
    <n v="825764.69405322056"/>
    <n v="106384.74286701012"/>
    <n v="49987"/>
    <n v="0"/>
    <n v="542605.5"/>
    <n v="2457675.2428670102"/>
    <n v="875751.69405322056"/>
    <n v="1581923.5488137896"/>
    <n v="0.45655528411703561"/>
  </r>
  <r>
    <x v="0"/>
    <n v="22"/>
    <n v="1"/>
    <x v="4"/>
    <n v="5"/>
    <s v="Doctorate"/>
    <n v="3"/>
    <n v="2"/>
    <n v="480720"/>
    <n v="3"/>
    <x v="4"/>
    <n v="2884320"/>
    <n v="2552179.4377330942"/>
    <n v="27494.520662980791"/>
    <n v="12872"/>
    <n v="0"/>
    <n v="0"/>
    <n v="2911814.5206629806"/>
    <n v="2565051.4377330942"/>
    <n v="346763.08292988641"/>
    <n v="0.8848461466595573"/>
  </r>
  <r>
    <x v="1"/>
    <n v="29"/>
    <n v="3"/>
    <x v="3"/>
    <n v="1"/>
    <s v="high school"/>
    <n v="3"/>
    <n v="2"/>
    <n v="201200"/>
    <n v="1"/>
    <x v="5"/>
    <n v="1207200"/>
    <n v="677857.42751096317"/>
    <n v="29164.675540466429"/>
    <n v="17054"/>
    <n v="0"/>
    <n v="0"/>
    <n v="1236364.6755404663"/>
    <n v="694911.42751096317"/>
    <n v="541453.24802950316"/>
    <n v="0.56151211689112257"/>
  </r>
  <r>
    <x v="1"/>
    <n v="29"/>
    <n v="3"/>
    <x v="3"/>
    <n v="1"/>
    <s v="high school"/>
    <n v="3"/>
    <n v="1"/>
    <n v="606948"/>
    <n v="4"/>
    <x v="2"/>
    <n v="3034740"/>
    <n v="702648.42198982486"/>
    <n v="400745.09249550937"/>
    <n v="302021"/>
    <n v="0"/>
    <n v="0"/>
    <n v="3435485.0924955094"/>
    <n v="1004669.4219898249"/>
    <n v="2430815.6705056848"/>
    <n v="0.23153496575977675"/>
  </r>
  <r>
    <x v="0"/>
    <n v="25"/>
    <n v="3"/>
    <x v="3"/>
    <n v="4"/>
    <s v="post graduate"/>
    <n v="1"/>
    <n v="2"/>
    <n v="619437"/>
    <n v="3"/>
    <x v="4"/>
    <n v="3097185"/>
    <n v="902995.489413623"/>
    <n v="407094.83667923318"/>
    <n v="386671"/>
    <n v="619437"/>
    <n v="0"/>
    <n v="3504279.8366792332"/>
    <n v="1909103.489413623"/>
    <n v="1595176.3472656102"/>
    <n v="0.29155361704697103"/>
  </r>
  <r>
    <x v="1"/>
    <n v="21"/>
    <n v="2"/>
    <x v="0"/>
    <n v="4"/>
    <s v="post graduate"/>
    <n v="0"/>
    <n v="0"/>
    <n v="718339"/>
    <n v="6"/>
    <x v="1"/>
    <n v="4310034"/>
    <n v="661082.48984633933"/>
    <n v="0"/>
    <n v="0"/>
    <n v="718339"/>
    <n v="0"/>
    <n v="4310034"/>
    <n v="1379421.4898463394"/>
    <n v="2930612.5101536606"/>
    <n v="0.15338219834143751"/>
  </r>
  <r>
    <x v="0"/>
    <n v="21"/>
    <n v="6"/>
    <x v="2"/>
    <n v="3"/>
    <s v="undergraduate"/>
    <n v="1"/>
    <n v="0"/>
    <n v="337117"/>
    <n v="5"/>
    <x v="0"/>
    <n v="1685585"/>
    <n v="573602.21158907306"/>
    <n v="0"/>
    <n v="0"/>
    <n v="337117"/>
    <n v="0"/>
    <n v="1685585"/>
    <n v="910719.21158907306"/>
    <n v="774865.78841092694"/>
    <n v="0.34029859757239955"/>
  </r>
  <r>
    <x v="1"/>
    <n v="24"/>
    <n v="5"/>
    <x v="5"/>
    <n v="2"/>
    <s v="college"/>
    <n v="3"/>
    <n v="0"/>
    <n v="764122"/>
    <n v="4"/>
    <x v="2"/>
    <n v="4584732"/>
    <n v="2287967.8171954425"/>
    <n v="0"/>
    <n v="0"/>
    <n v="0"/>
    <n v="0"/>
    <n v="4584732"/>
    <n v="2287967.8171954425"/>
    <n v="2296764.1828045575"/>
    <n v="0.49904068922576988"/>
  </r>
  <r>
    <x v="0"/>
    <n v="24"/>
    <n v="1"/>
    <x v="4"/>
    <n v="1"/>
    <s v="high school"/>
    <n v="3"/>
    <n v="1"/>
    <n v="875136"/>
    <n v="4"/>
    <x v="2"/>
    <n v="3500544"/>
    <n v="951980.38344751589"/>
    <n v="728951.5323151974"/>
    <n v="664641"/>
    <n v="875136"/>
    <n v="1312704"/>
    <n v="5542199.5323151974"/>
    <n v="2491757.3834475158"/>
    <n v="3050442.1488676816"/>
    <n v="0.27195212614025588"/>
  </r>
  <r>
    <x v="0"/>
    <n v="28"/>
    <n v="5"/>
    <x v="5"/>
    <n v="1"/>
    <s v="high school"/>
    <n v="3"/>
    <n v="1"/>
    <n v="124414"/>
    <n v="2"/>
    <x v="3"/>
    <n v="373242"/>
    <n v="346641.76948958676"/>
    <n v="70457.0653665352"/>
    <n v="49370"/>
    <n v="124414"/>
    <n v="186621"/>
    <n v="630320.06536653521"/>
    <n v="520425.76948958676"/>
    <n v="109894.29587694845"/>
    <n v="0.92873194734136766"/>
  </r>
  <r>
    <x v="1"/>
    <n v="29"/>
    <n v="4"/>
    <x v="1"/>
    <n v="5"/>
    <s v="Doctorate"/>
    <n v="1"/>
    <n v="1"/>
    <n v="527952"/>
    <n v="3"/>
    <x v="4"/>
    <n v="1583856"/>
    <n v="1423091.8840256089"/>
    <n v="253840.0403528173"/>
    <n v="147141"/>
    <n v="527952"/>
    <n v="791928"/>
    <n v="2629624.0403528176"/>
    <n v="2098184.8840256091"/>
    <n v="531439.1563272085"/>
    <n v="0.89849827511188451"/>
  </r>
  <r>
    <x v="1"/>
    <n v="30"/>
    <n v="1"/>
    <x v="4"/>
    <n v="3"/>
    <s v="undergraduate"/>
    <n v="1"/>
    <n v="1"/>
    <n v="442516"/>
    <n v="4"/>
    <x v="2"/>
    <n v="1770064"/>
    <n v="1661028.8698058145"/>
    <n v="183347.33550028512"/>
    <n v="28328"/>
    <n v="0"/>
    <n v="0"/>
    <n v="1953411.335500285"/>
    <n v="1689356.8698058145"/>
    <n v="264054.46569447056"/>
    <n v="0.93840045885675005"/>
  </r>
  <r>
    <x v="0"/>
    <n v="31"/>
    <n v="2"/>
    <x v="0"/>
    <n v="3"/>
    <s v="undergraduate"/>
    <n v="3"/>
    <n v="2"/>
    <n v="287125"/>
    <n v="4"/>
    <x v="2"/>
    <n v="1722750"/>
    <n v="396539.36835291452"/>
    <n v="371230.89789034182"/>
    <n v="147069"/>
    <n v="287125"/>
    <n v="430687.5"/>
    <n v="2524668.3978903419"/>
    <n v="830733.36835291446"/>
    <n v="1693935.0295374275"/>
    <n v="0.23017812703695517"/>
  </r>
  <r>
    <x v="1"/>
    <n v="31"/>
    <n v="4"/>
    <x v="1"/>
    <n v="2"/>
    <s v="college"/>
    <n v="3"/>
    <n v="0"/>
    <n v="482403"/>
    <n v="3"/>
    <x v="4"/>
    <n v="1447209"/>
    <n v="113552.35364079045"/>
    <n v="0"/>
    <n v="0"/>
    <n v="0"/>
    <n v="0"/>
    <n v="1447209"/>
    <n v="113552.35364079045"/>
    <n v="1333656.6463592094"/>
    <n v="7.8462995766879873E-2"/>
  </r>
  <r>
    <x v="1"/>
    <n v="34"/>
    <n v="3"/>
    <x v="3"/>
    <n v="3"/>
    <s v="undergraduate"/>
    <n v="2"/>
    <n v="1"/>
    <n v="875120"/>
    <n v="1"/>
    <x v="5"/>
    <n v="4375600"/>
    <n v="1356585.1530665252"/>
    <n v="237875.07382900763"/>
    <n v="10820"/>
    <n v="0"/>
    <n v="1312680"/>
    <n v="5926155.0738290073"/>
    <n v="1367405.1530665252"/>
    <n v="4558749.9207624821"/>
    <n v="0.31003408745464056"/>
  </r>
  <r>
    <x v="0"/>
    <n v="31"/>
    <n v="6"/>
    <x v="2"/>
    <n v="1"/>
    <s v="high school"/>
    <n v="2"/>
    <n v="0"/>
    <n v="649581"/>
    <n v="2"/>
    <x v="3"/>
    <n v="3897486"/>
    <n v="3283239.7112767696"/>
    <n v="0"/>
    <n v="0"/>
    <n v="0"/>
    <n v="0"/>
    <n v="3897486"/>
    <n v="3283239.7112767696"/>
    <n v="614246.28872323036"/>
    <n v="0.84239935981213776"/>
  </r>
  <r>
    <x v="0"/>
    <n v="23"/>
    <n v="6"/>
    <x v="2"/>
    <n v="3"/>
    <s v="undergraduate"/>
    <n v="2"/>
    <n v="1"/>
    <n v="229588"/>
    <n v="5"/>
    <x v="0"/>
    <n v="688764"/>
    <n v="234134.73235813834"/>
    <n v="186915.43807559373"/>
    <n v="121185"/>
    <n v="0"/>
    <n v="344382"/>
    <n v="1220061.4380755937"/>
    <n v="355319.73235813831"/>
    <n v="864741.70571745536"/>
    <n v="0.33993462544229713"/>
  </r>
  <r>
    <x v="0"/>
    <n v="29"/>
    <n v="4"/>
    <x v="1"/>
    <n v="4"/>
    <s v="post graduate"/>
    <n v="1"/>
    <n v="1"/>
    <n v="355903"/>
    <n v="5"/>
    <x v="0"/>
    <n v="1067709"/>
    <n v="168320.21343610945"/>
    <n v="236366.60947816644"/>
    <n v="194993"/>
    <n v="0"/>
    <n v="0"/>
    <n v="1304075.6094781663"/>
    <n v="363313.21343610948"/>
    <n v="940762.39604205685"/>
    <n v="0.15764615024890627"/>
  </r>
  <r>
    <x v="1"/>
    <n v="24"/>
    <n v="4"/>
    <x v="1"/>
    <n v="3"/>
    <s v="undergraduate"/>
    <n v="3"/>
    <n v="1"/>
    <n v="485950"/>
    <n v="5"/>
    <x v="0"/>
    <n v="1943800"/>
    <n v="1834891.6731536232"/>
    <n v="223645.83122642527"/>
    <n v="95985"/>
    <n v="485950"/>
    <n v="728925"/>
    <n v="2896370.8312264252"/>
    <n v="2416826.673153623"/>
    <n v="479544.15807280224"/>
    <n v="0.9439714338685169"/>
  </r>
  <r>
    <x v="1"/>
    <n v="23"/>
    <n v="2"/>
    <x v="0"/>
    <n v="1"/>
    <s v="high school"/>
    <n v="3"/>
    <n v="0"/>
    <n v="431464"/>
    <n v="1"/>
    <x v="5"/>
    <n v="1725856"/>
    <n v="647295.3467573633"/>
    <n v="0"/>
    <n v="0"/>
    <n v="431464"/>
    <n v="0"/>
    <n v="1725856"/>
    <n v="1078759.3467573633"/>
    <n v="647096.6532426367"/>
    <n v="0.37505756375813698"/>
  </r>
  <r>
    <x v="0"/>
    <n v="30"/>
    <n v="6"/>
    <x v="2"/>
    <n v="5"/>
    <s v="Doctorate"/>
    <n v="1"/>
    <n v="1"/>
    <n v="509532"/>
    <n v="6"/>
    <x v="1"/>
    <n v="2038128"/>
    <n v="1480068.3845751153"/>
    <n v="49043.497847812068"/>
    <n v="12625"/>
    <n v="0"/>
    <n v="764298"/>
    <n v="2851469.4978478123"/>
    <n v="1492693.3845751153"/>
    <n v="1358776.113272697"/>
    <n v="0.72619010414219087"/>
  </r>
  <r>
    <x v="1"/>
    <n v="22"/>
    <n v="1"/>
    <x v="4"/>
    <n v="5"/>
    <s v="Doctorate"/>
    <n v="2"/>
    <n v="1"/>
    <n v="524557"/>
    <n v="4"/>
    <x v="2"/>
    <n v="3147342"/>
    <n v="1355801.807825295"/>
    <n v="340629.66287579539"/>
    <n v="152865"/>
    <n v="524557"/>
    <n v="786835.5"/>
    <n v="4274807.1628757957"/>
    <n v="2033223.807825295"/>
    <n v="2241583.3550505005"/>
    <n v="0.43077676586316166"/>
  </r>
  <r>
    <x v="1"/>
    <n v="29"/>
    <n v="1"/>
    <x v="4"/>
    <n v="4"/>
    <s v="post graduate"/>
    <n v="0"/>
    <n v="0"/>
    <n v="358886"/>
    <n v="5"/>
    <x v="0"/>
    <n v="1435544"/>
    <n v="85160.17769790563"/>
    <n v="0"/>
    <n v="0"/>
    <n v="0"/>
    <n v="0"/>
    <n v="1435544"/>
    <n v="85160.17769790563"/>
    <n v="1350383.8223020944"/>
    <n v="5.9322582726761164E-2"/>
  </r>
  <r>
    <x v="1"/>
    <n v="30"/>
    <n v="6"/>
    <x v="2"/>
    <n v="2"/>
    <s v="college"/>
    <n v="0"/>
    <n v="1"/>
    <n v="534653"/>
    <n v="1"/>
    <x v="5"/>
    <n v="1603959"/>
    <n v="691863.47671401058"/>
    <n v="436118.10559827159"/>
    <n v="20106"/>
    <n v="0"/>
    <n v="801979.5"/>
    <n v="2842056.6055982718"/>
    <n v="711969.47671401058"/>
    <n v="2130087.1288842615"/>
    <n v="0.43134735782773165"/>
  </r>
  <r>
    <x v="1"/>
    <n v="24"/>
    <n v="1"/>
    <x v="4"/>
    <n v="2"/>
    <s v="college"/>
    <n v="2"/>
    <n v="0"/>
    <n v="599696"/>
    <n v="6"/>
    <x v="1"/>
    <n v="3598176"/>
    <n v="1105440.8836592322"/>
    <n v="0"/>
    <n v="0"/>
    <n v="0"/>
    <n v="899544"/>
    <n v="4497720"/>
    <n v="1105440.8836592322"/>
    <n v="3392279.1163407676"/>
    <n v="0.30722257156382349"/>
  </r>
  <r>
    <x v="1"/>
    <n v="26"/>
    <n v="4"/>
    <x v="1"/>
    <n v="1"/>
    <s v="high school"/>
    <n v="3"/>
    <n v="2"/>
    <n v="433636"/>
    <n v="1"/>
    <x v="5"/>
    <n v="2601816"/>
    <n v="450147.65291554463"/>
    <n v="63115.275267579294"/>
    <n v="26487"/>
    <n v="0"/>
    <n v="650454"/>
    <n v="3315385.2752675791"/>
    <n v="476634.65291554463"/>
    <n v="2838750.6223520343"/>
    <n v="0.17301286982459352"/>
  </r>
  <r>
    <x v="0"/>
    <n v="27"/>
    <n v="5"/>
    <x v="5"/>
    <n v="5"/>
    <s v="Doctorate"/>
    <n v="3"/>
    <n v="0"/>
    <n v="346993"/>
    <n v="1"/>
    <x v="5"/>
    <n v="1040979"/>
    <n v="884439.80034934776"/>
    <n v="0"/>
    <n v="0"/>
    <n v="0"/>
    <n v="520489.5"/>
    <n v="1561468.5"/>
    <n v="884439.80034934776"/>
    <n v="677028.69965065224"/>
    <n v="0.8496230955181111"/>
  </r>
  <r>
    <x v="0"/>
    <n v="35"/>
    <n v="3"/>
    <x v="3"/>
    <n v="2"/>
    <s v="college"/>
    <n v="2"/>
    <n v="1"/>
    <n v="801619"/>
    <n v="6"/>
    <x v="1"/>
    <n v="3206476"/>
    <n v="2404830.3172811978"/>
    <n v="697642.25375705562"/>
    <n v="146293"/>
    <n v="0"/>
    <n v="1202428.5"/>
    <n v="5106546.7537570558"/>
    <n v="2551123.3172811978"/>
    <n v="2555423.4364758581"/>
    <n v="0.7499916784910281"/>
  </r>
  <r>
    <x v="1"/>
    <n v="32"/>
    <n v="5"/>
    <x v="5"/>
    <n v="2"/>
    <s v="college"/>
    <n v="3"/>
    <n v="1"/>
    <n v="648424"/>
    <n v="4"/>
    <x v="2"/>
    <n v="1945272"/>
    <n v="542378.13585962402"/>
    <n v="308231.57161700318"/>
    <n v="280714"/>
    <n v="0"/>
    <n v="972636"/>
    <n v="3226139.5716170031"/>
    <n v="823092.13585962402"/>
    <n v="2403047.435757379"/>
    <n v="0.27881866179106263"/>
  </r>
  <r>
    <x v="1"/>
    <n v="24"/>
    <n v="5"/>
    <x v="5"/>
    <n v="3"/>
    <s v="undergraduate"/>
    <n v="3"/>
    <n v="1"/>
    <n v="675114"/>
    <n v="4"/>
    <x v="2"/>
    <n v="2025342"/>
    <n v="856529.09698840708"/>
    <n v="479450.60105842352"/>
    <n v="464849"/>
    <n v="675114"/>
    <n v="0"/>
    <n v="2504792.6010584235"/>
    <n v="1996492.096988407"/>
    <n v="508300.50407001656"/>
    <n v="0.42290590773726466"/>
  </r>
  <r>
    <x v="0"/>
    <n v="28"/>
    <n v="6"/>
    <x v="2"/>
    <n v="2"/>
    <s v="college"/>
    <n v="1"/>
    <n v="0"/>
    <n v="215696"/>
    <n v="3"/>
    <x v="4"/>
    <n v="862784"/>
    <n v="733352.65374189208"/>
    <n v="0"/>
    <n v="0"/>
    <n v="0"/>
    <n v="323544"/>
    <n v="1186328"/>
    <n v="733352.65374189208"/>
    <n v="452975.34625810792"/>
    <n v="0.84998406755560152"/>
  </r>
  <r>
    <x v="0"/>
    <n v="31"/>
    <n v="1"/>
    <x v="4"/>
    <n v="5"/>
    <s v="Doctorate"/>
    <n v="1"/>
    <n v="2"/>
    <n v="213503"/>
    <n v="2"/>
    <x v="3"/>
    <n v="640509"/>
    <n v="198719.3007554377"/>
    <n v="396226.48127761035"/>
    <n v="10685"/>
    <n v="0"/>
    <n v="320254.5"/>
    <n v="1356989.9812776104"/>
    <n v="209404.3007554377"/>
    <n v="1147585.6805221727"/>
    <n v="0.31025216000936395"/>
  </r>
  <r>
    <x v="1"/>
    <n v="23"/>
    <n v="1"/>
    <x v="4"/>
    <n v="5"/>
    <s v="Doctorate"/>
    <n v="3"/>
    <n v="1"/>
    <n v="502147"/>
    <n v="2"/>
    <x v="3"/>
    <n v="2008588"/>
    <n v="1273839.2233235766"/>
    <n v="118535.93206782959"/>
    <n v="62732"/>
    <n v="502147"/>
    <n v="0"/>
    <n v="2127123.9320678296"/>
    <n v="1838718.2233235766"/>
    <n v="288405.70874425303"/>
    <n v="0.63419637243853721"/>
  </r>
  <r>
    <x v="0"/>
    <n v="32"/>
    <n v="5"/>
    <x v="5"/>
    <n v="3"/>
    <s v="undergraduate"/>
    <n v="1"/>
    <n v="2"/>
    <n v="969135"/>
    <n v="4"/>
    <x v="2"/>
    <n v="4845675"/>
    <n v="1641049.6189383278"/>
    <n v="1666998.9448450855"/>
    <n v="93929"/>
    <n v="969135"/>
    <n v="1453702.5"/>
    <n v="7966376.444845086"/>
    <n v="2704113.6189383278"/>
    <n v="5262262.8259067582"/>
    <n v="0.33866274955260678"/>
  </r>
  <r>
    <x v="1"/>
    <n v="27"/>
    <n v="3"/>
    <x v="3"/>
    <n v="4"/>
    <s v="post graduate"/>
    <n v="3"/>
    <n v="0"/>
    <n v="431419"/>
    <n v="6"/>
    <x v="1"/>
    <n v="2588514"/>
    <n v="1513472.9769214725"/>
    <n v="0"/>
    <n v="0"/>
    <n v="431419"/>
    <n v="647128.5"/>
    <n v="3235642.5"/>
    <n v="1944891.9769214725"/>
    <n v="1290750.5230785275"/>
    <n v="0.58468796263859202"/>
  </r>
  <r>
    <x v="1"/>
    <n v="25"/>
    <n v="5"/>
    <x v="5"/>
    <n v="1"/>
    <s v="high school"/>
    <n v="2"/>
    <n v="1"/>
    <n v="911303"/>
    <n v="1"/>
    <x v="5"/>
    <n v="4556515"/>
    <n v="3026039.1391305742"/>
    <n v="739381.92494651943"/>
    <n v="344155"/>
    <n v="0"/>
    <n v="0"/>
    <n v="5295896.9249465195"/>
    <n v="3370194.1391305742"/>
    <n v="1925702.7858159454"/>
    <n v="0.66411262535744409"/>
  </r>
  <r>
    <x v="1"/>
    <n v="32"/>
    <n v="2"/>
    <x v="0"/>
    <n v="5"/>
    <s v="Doctorate"/>
    <n v="0"/>
    <n v="2"/>
    <n v="749801"/>
    <n v="5"/>
    <x v="0"/>
    <n v="2999204"/>
    <n v="330051.21483327477"/>
    <n v="715895.73752646137"/>
    <n v="35370"/>
    <n v="749801"/>
    <n v="0"/>
    <n v="3715099.7375264615"/>
    <n v="1115222.2148332747"/>
    <n v="2599877.522693187"/>
    <n v="0.11004627055487883"/>
  </r>
  <r>
    <x v="0"/>
    <n v="22"/>
    <n v="5"/>
    <x v="5"/>
    <n v="1"/>
    <s v="high school"/>
    <n v="2"/>
    <n v="2"/>
    <n v="439876"/>
    <n v="2"/>
    <x v="3"/>
    <n v="1319628"/>
    <n v="1205620.1231424736"/>
    <n v="875278.59521957464"/>
    <n v="870308"/>
    <n v="0"/>
    <n v="0"/>
    <n v="2194906.5952195749"/>
    <n v="2075928.1231424736"/>
    <n v="118978.47207710124"/>
    <n v="0.91360604893384623"/>
  </r>
  <r>
    <x v="1"/>
    <n v="28"/>
    <n v="5"/>
    <x v="5"/>
    <n v="4"/>
    <s v="post graduate"/>
    <n v="3"/>
    <n v="1"/>
    <n v="127479"/>
    <n v="3"/>
    <x v="4"/>
    <n v="509916"/>
    <n v="393039.18427765404"/>
    <n v="107102.81305260085"/>
    <n v="5992"/>
    <n v="0"/>
    <n v="191218.5"/>
    <n v="808237.31305260083"/>
    <n v="399031.18427765404"/>
    <n v="409206.12877494679"/>
    <n v="0.77079202119104728"/>
  </r>
  <r>
    <x v="0"/>
    <n v="31"/>
    <n v="3"/>
    <x v="3"/>
    <n v="3"/>
    <s v="undergraduate"/>
    <n v="3"/>
    <n v="0"/>
    <n v="685421"/>
    <n v="1"/>
    <x v="5"/>
    <n v="2056263"/>
    <n v="1660640.1818033559"/>
    <n v="0"/>
    <n v="0"/>
    <n v="0"/>
    <n v="0"/>
    <n v="2056263"/>
    <n v="1660640.1818033559"/>
    <n v="395622.81819664408"/>
    <n v="0.80760106163625756"/>
  </r>
  <r>
    <x v="1"/>
    <n v="23"/>
    <n v="5"/>
    <x v="5"/>
    <n v="5"/>
    <s v="Doctorate"/>
    <n v="3"/>
    <n v="0"/>
    <n v="906513"/>
    <n v="3"/>
    <x v="4"/>
    <n v="3626052"/>
    <n v="2502070.4434938137"/>
    <n v="0"/>
    <n v="0"/>
    <n v="0"/>
    <n v="1359769.5"/>
    <n v="4985821.5"/>
    <n v="2502070.4434938137"/>
    <n v="2483751.0565061863"/>
    <n v="0.69002607891277168"/>
  </r>
  <r>
    <x v="0"/>
    <n v="29"/>
    <n v="6"/>
    <x v="2"/>
    <n v="2"/>
    <s v="college"/>
    <n v="2"/>
    <n v="1"/>
    <n v="658297"/>
    <n v="2"/>
    <x v="3"/>
    <n v="1974891"/>
    <n v="1322938.1337251251"/>
    <n v="429404.14689898549"/>
    <n v="59808"/>
    <n v="0"/>
    <n v="0"/>
    <n v="2404295.1468989854"/>
    <n v="1382746.1337251251"/>
    <n v="1021549.0131738603"/>
    <n v="0.66987906356610316"/>
  </r>
  <r>
    <x v="1"/>
    <n v="23"/>
    <n v="3"/>
    <x v="3"/>
    <n v="1"/>
    <s v="high school"/>
    <n v="3"/>
    <n v="2"/>
    <n v="173341"/>
    <n v="6"/>
    <x v="1"/>
    <n v="866705"/>
    <n v="298416.36276662955"/>
    <n v="37956.822993940536"/>
    <n v="11558"/>
    <n v="0"/>
    <n v="0"/>
    <n v="904661.82299394056"/>
    <n v="309974.36276662955"/>
    <n v="594687.46022731101"/>
    <n v="0.34431134326746649"/>
  </r>
  <r>
    <x v="0"/>
    <n v="30"/>
    <n v="1"/>
    <x v="4"/>
    <n v="2"/>
    <s v="college"/>
    <n v="3"/>
    <n v="0"/>
    <n v="724274"/>
    <n v="4"/>
    <x v="2"/>
    <n v="4345644"/>
    <n v="1955132.1450249786"/>
    <n v="0"/>
    <n v="0"/>
    <n v="0"/>
    <n v="0"/>
    <n v="4345644"/>
    <n v="1955132.1450249786"/>
    <n v="2390511.8549750214"/>
    <n v="0.44990619227552431"/>
  </r>
  <r>
    <x v="1"/>
    <n v="21"/>
    <n v="5"/>
    <x v="5"/>
    <n v="3"/>
    <s v="undergraduate"/>
    <n v="1"/>
    <n v="2"/>
    <n v="863073"/>
    <n v="3"/>
    <x v="4"/>
    <n v="4315365"/>
    <n v="3772404.1009280072"/>
    <n v="304596.76982218464"/>
    <n v="171886"/>
    <n v="863073"/>
    <n v="1294609.5"/>
    <n v="5914571.2698221849"/>
    <n v="4807363.1009280067"/>
    <n v="1107208.1688941782"/>
    <n v="0.87417961190490423"/>
  </r>
  <r>
    <x v="1"/>
    <n v="31"/>
    <n v="5"/>
    <x v="5"/>
    <n v="5"/>
    <s v="Doctorate"/>
    <n v="2"/>
    <n v="0"/>
    <n v="904594"/>
    <n v="5"/>
    <x v="0"/>
    <n v="4522970"/>
    <n v="682731.59253260517"/>
    <n v="0"/>
    <n v="0"/>
    <n v="0"/>
    <n v="1356891"/>
    <n v="5879861"/>
    <n v="682731.59253260517"/>
    <n v="5197129.4074673951"/>
    <n v="0.15094762789331018"/>
  </r>
  <r>
    <x v="0"/>
    <n v="26"/>
    <n v="5"/>
    <x v="5"/>
    <n v="4"/>
    <s v="post graduate"/>
    <n v="2"/>
    <n v="1"/>
    <n v="387080"/>
    <n v="4"/>
    <x v="2"/>
    <n v="2322480"/>
    <n v="1414572.2493852079"/>
    <n v="160928.08164290478"/>
    <n v="216"/>
    <n v="387080"/>
    <n v="580620"/>
    <n v="3064028.0816429048"/>
    <n v="1801868.2493852079"/>
    <n v="1262159.8322576969"/>
    <n v="0.60907833410199785"/>
  </r>
  <r>
    <x v="0"/>
    <n v="25"/>
    <n v="5"/>
    <x v="5"/>
    <n v="5"/>
    <s v="Doctorate"/>
    <n v="0"/>
    <n v="1"/>
    <n v="998977"/>
    <n v="5"/>
    <x v="0"/>
    <n v="2996931"/>
    <n v="2003362.845239186"/>
    <n v="194637.39362626334"/>
    <n v="31771"/>
    <n v="0"/>
    <n v="0"/>
    <n v="3191568.3936262634"/>
    <n v="2035133.845239186"/>
    <n v="1156434.5483870774"/>
    <n v="0.66847146138472524"/>
  </r>
  <r>
    <x v="1"/>
    <n v="24"/>
    <n v="6"/>
    <x v="2"/>
    <n v="1"/>
    <s v="high school"/>
    <n v="3"/>
    <n v="2"/>
    <n v="975778"/>
    <n v="6"/>
    <x v="1"/>
    <n v="4878890"/>
    <n v="1363762.5391623441"/>
    <n v="1329852.4064842255"/>
    <n v="780319"/>
    <n v="0"/>
    <n v="1463667"/>
    <n v="7672409.4064842258"/>
    <n v="2144081.5391623443"/>
    <n v="5528327.8673218815"/>
    <n v="0.27952311676679409"/>
  </r>
  <r>
    <x v="1"/>
    <n v="25"/>
    <n v="1"/>
    <x v="4"/>
    <n v="3"/>
    <s v="undergraduate"/>
    <n v="0"/>
    <n v="1"/>
    <n v="511012"/>
    <n v="6"/>
    <x v="1"/>
    <n v="2555060"/>
    <n v="2285065.3383586691"/>
    <n v="285015.00067301322"/>
    <n v="170735"/>
    <n v="0"/>
    <n v="0"/>
    <n v="2840075.0006730133"/>
    <n v="2455800.3383586691"/>
    <n v="384274.6623143442"/>
    <n v="0.8943294241069365"/>
  </r>
  <r>
    <x v="1"/>
    <n v="27"/>
    <n v="3"/>
    <x v="3"/>
    <n v="5"/>
    <s v="Doctorate"/>
    <n v="2"/>
    <n v="0"/>
    <n v="339075"/>
    <n v="3"/>
    <x v="4"/>
    <n v="2034450"/>
    <n v="349184.77762388188"/>
    <n v="0"/>
    <n v="0"/>
    <n v="339075"/>
    <n v="508612.5"/>
    <n v="2543062.5"/>
    <n v="688259.77762388182"/>
    <n v="1854802.7223761182"/>
    <n v="0.171635959411085"/>
  </r>
  <r>
    <x v="0"/>
    <n v="23"/>
    <n v="1"/>
    <x v="4"/>
    <n v="1"/>
    <s v="high school"/>
    <n v="3"/>
    <n v="1"/>
    <n v="654196"/>
    <n v="1"/>
    <x v="5"/>
    <n v="2616784"/>
    <n v="2478177.1115526794"/>
    <n v="175565.66089851782"/>
    <n v="115378"/>
    <n v="654196"/>
    <n v="981294"/>
    <n v="3773643.6608985178"/>
    <n v="3247751.1115526794"/>
    <n v="525892.54934583837"/>
    <n v="0.94703158975012058"/>
  </r>
  <r>
    <x v="0"/>
    <n v="34"/>
    <n v="4"/>
    <x v="1"/>
    <n v="3"/>
    <s v="undergraduate"/>
    <n v="3"/>
    <n v="0"/>
    <n v="789393"/>
    <n v="4"/>
    <x v="2"/>
    <n v="3157572"/>
    <n v="1970368.1432859201"/>
    <n v="0"/>
    <n v="0"/>
    <n v="0"/>
    <n v="0"/>
    <n v="3157572"/>
    <n v="1970368.1432859201"/>
    <n v="1187203.8567140799"/>
    <n v="0.624013686239275"/>
  </r>
  <r>
    <x v="0"/>
    <n v="24"/>
    <n v="6"/>
    <x v="2"/>
    <n v="5"/>
    <s v="Doctorate"/>
    <n v="0"/>
    <n v="0"/>
    <n v="668901"/>
    <n v="3"/>
    <x v="4"/>
    <n v="4013406"/>
    <n v="2687775.4514085534"/>
    <n v="0"/>
    <n v="0"/>
    <n v="0"/>
    <n v="1003351.5"/>
    <n v="5016757.5"/>
    <n v="2687775.4514085534"/>
    <n v="2328982.0485914466"/>
    <n v="0.6696993654289034"/>
  </r>
  <r>
    <x v="0"/>
    <n v="31"/>
    <n v="2"/>
    <x v="0"/>
    <n v="1"/>
    <s v="high school"/>
    <n v="3"/>
    <n v="2"/>
    <n v="265195"/>
    <n v="4"/>
    <x v="2"/>
    <n v="1060780"/>
    <n v="618236.33301937918"/>
    <n v="150855.54153422106"/>
    <n v="21651"/>
    <n v="265195"/>
    <n v="397792.5"/>
    <n v="1609428.041534221"/>
    <n v="905082.33301937918"/>
    <n v="704345.70851484186"/>
    <n v="0.58281296123548632"/>
  </r>
  <r>
    <x v="1"/>
    <n v="27"/>
    <n v="1"/>
    <x v="4"/>
    <n v="3"/>
    <s v="undergraduate"/>
    <n v="1"/>
    <n v="1"/>
    <n v="322381"/>
    <n v="5"/>
    <x v="0"/>
    <n v="967143"/>
    <n v="742456.00897727837"/>
    <n v="228685.73470928331"/>
    <n v="7373"/>
    <n v="322381"/>
    <n v="0"/>
    <n v="1195828.7347092833"/>
    <n v="1072210.0089772784"/>
    <n v="123618.72573200497"/>
    <n v="0.76767965955115047"/>
  </r>
  <r>
    <x v="0"/>
    <n v="22"/>
    <n v="5"/>
    <x v="5"/>
    <n v="1"/>
    <s v="high school"/>
    <n v="0"/>
    <n v="1"/>
    <n v="758871"/>
    <n v="1"/>
    <x v="5"/>
    <n v="3035484"/>
    <n v="1020296.7490296457"/>
    <n v="357038.08149182057"/>
    <n v="272928"/>
    <n v="0"/>
    <n v="1138306.5"/>
    <n v="4530828.5814918205"/>
    <n v="1293224.7490296457"/>
    <n v="3237603.8324621748"/>
    <n v="0.33612325053587688"/>
  </r>
  <r>
    <x v="0"/>
    <n v="33"/>
    <n v="2"/>
    <x v="0"/>
    <n v="3"/>
    <s v="undergraduate"/>
    <n v="1"/>
    <n v="2"/>
    <n v="909057"/>
    <n v="3"/>
    <x v="4"/>
    <n v="2727171"/>
    <n v="567907.33282172843"/>
    <n v="571854.34090817568"/>
    <n v="78095"/>
    <n v="909057"/>
    <n v="1363585.5"/>
    <n v="4662610.8409081753"/>
    <n v="1555059.3328217284"/>
    <n v="3107551.5080864467"/>
    <n v="0.20824045607031186"/>
  </r>
  <r>
    <x v="1"/>
    <n v="26"/>
    <n v="5"/>
    <x v="5"/>
    <n v="5"/>
    <s v="Doctorate"/>
    <n v="3"/>
    <n v="2"/>
    <n v="999347"/>
    <n v="4"/>
    <x v="2"/>
    <n v="2998041"/>
    <n v="2830184.0697871177"/>
    <n v="1449074.452284046"/>
    <n v="1083014"/>
    <n v="0"/>
    <n v="1499020.5"/>
    <n v="5946135.9522840455"/>
    <n v="3913198.0697871177"/>
    <n v="2032937.8824969279"/>
    <n v="0.94401112919640451"/>
  </r>
  <r>
    <x v="1"/>
    <n v="28"/>
    <n v="2"/>
    <x v="0"/>
    <n v="2"/>
    <s v="college"/>
    <n v="3"/>
    <n v="0"/>
    <n v="664877"/>
    <n v="4"/>
    <x v="2"/>
    <n v="1994631"/>
    <n v="76039.220293633101"/>
    <n v="0"/>
    <n v="0"/>
    <n v="664877"/>
    <n v="0"/>
    <n v="1994631"/>
    <n v="740916.22029363306"/>
    <n v="1253714.7797063668"/>
    <n v="3.8121948517612081E-2"/>
  </r>
  <r>
    <x v="1"/>
    <n v="24"/>
    <n v="5"/>
    <x v="5"/>
    <n v="3"/>
    <s v="undergraduate"/>
    <n v="3"/>
    <n v="2"/>
    <n v="327949"/>
    <n v="3"/>
    <x v="4"/>
    <n v="1639745"/>
    <n v="801866.88676558901"/>
    <n v="579281.30366673006"/>
    <n v="15122"/>
    <n v="0"/>
    <n v="491923.5"/>
    <n v="2710949.8036667299"/>
    <n v="816988.88676558901"/>
    <n v="1893960.9169011409"/>
    <n v="0.48901926016886099"/>
  </r>
  <r>
    <x v="0"/>
    <n v="31"/>
    <n v="3"/>
    <x v="3"/>
    <n v="2"/>
    <s v="college"/>
    <n v="0"/>
    <n v="2"/>
    <n v="570304"/>
    <n v="3"/>
    <x v="4"/>
    <n v="3421824"/>
    <n v="3132445.4897486423"/>
    <n v="69006.804533467977"/>
    <n v="10066"/>
    <n v="570304"/>
    <n v="855456"/>
    <n v="4346286.8045334686"/>
    <n v="3712815.4897486423"/>
    <n v="633471.31478482625"/>
    <n v="0.91543150370932058"/>
  </r>
  <r>
    <x v="1"/>
    <n v="27"/>
    <n v="2"/>
    <x v="0"/>
    <n v="5"/>
    <s v="Doctorate"/>
    <n v="2"/>
    <n v="0"/>
    <n v="426726"/>
    <n v="5"/>
    <x v="0"/>
    <n v="2133630"/>
    <n v="1686298.6984221363"/>
    <n v="0"/>
    <n v="0"/>
    <n v="0"/>
    <n v="0"/>
    <n v="2133630"/>
    <n v="1686298.6984221363"/>
    <n v="447331.30157786375"/>
    <n v="0.79034260786646993"/>
  </r>
  <r>
    <x v="0"/>
    <n v="30"/>
    <n v="4"/>
    <x v="1"/>
    <n v="2"/>
    <s v="college"/>
    <n v="0"/>
    <n v="0"/>
    <n v="304422"/>
    <n v="6"/>
    <x v="1"/>
    <n v="1217688"/>
    <n v="568105.67892277811"/>
    <n v="0"/>
    <n v="0"/>
    <n v="304422"/>
    <n v="456633"/>
    <n v="1674321"/>
    <n v="872527.67892277811"/>
    <n v="801793.32107722189"/>
    <n v="0.46654453269045776"/>
  </r>
  <r>
    <x v="1"/>
    <n v="23"/>
    <n v="1"/>
    <x v="4"/>
    <n v="5"/>
    <s v="Doctorate"/>
    <n v="0"/>
    <n v="2"/>
    <n v="747228"/>
    <n v="2"/>
    <x v="3"/>
    <n v="4483368"/>
    <n v="2737882.7302614432"/>
    <n v="75989.29090248498"/>
    <n v="51715"/>
    <n v="747228"/>
    <n v="1120842"/>
    <n v="5680199.2909024851"/>
    <n v="3536825.7302614432"/>
    <n v="2143373.560641042"/>
    <n v="0.61067544093222847"/>
  </r>
  <r>
    <x v="0"/>
    <n v="22"/>
    <n v="4"/>
    <x v="1"/>
    <n v="5"/>
    <s v="Doctorate"/>
    <n v="0"/>
    <n v="0"/>
    <n v="460804"/>
    <n v="5"/>
    <x v="0"/>
    <n v="2304020"/>
    <n v="1271278.1182431953"/>
    <n v="0"/>
    <n v="0"/>
    <n v="460804"/>
    <n v="0"/>
    <n v="2304020"/>
    <n v="1732082.1182431953"/>
    <n v="571937.88175680465"/>
    <n v="0.55176522696990271"/>
  </r>
  <r>
    <x v="1"/>
    <n v="23"/>
    <n v="4"/>
    <x v="1"/>
    <n v="2"/>
    <s v="college"/>
    <n v="1"/>
    <n v="1"/>
    <n v="595504"/>
    <n v="2"/>
    <x v="3"/>
    <n v="2382016"/>
    <n v="2022204.0845126505"/>
    <n v="145982.66946412297"/>
    <n v="136948"/>
    <n v="595504"/>
    <n v="0"/>
    <n v="2527998.669464123"/>
    <n v="2754656.0845126505"/>
    <n v="-226657.41504852753"/>
    <n v="0.84894647412639146"/>
  </r>
  <r>
    <x v="0"/>
    <n v="21"/>
    <n v="5"/>
    <x v="5"/>
    <n v="1"/>
    <s v="high school"/>
    <n v="0"/>
    <n v="1"/>
    <n v="135803"/>
    <n v="4"/>
    <x v="2"/>
    <n v="407409"/>
    <n v="52552.643666019736"/>
    <n v="113572.86819180449"/>
    <n v="20297"/>
    <n v="135803"/>
    <n v="0"/>
    <n v="520981.8681918045"/>
    <n v="208652.64366601972"/>
    <n v="312329.22452578478"/>
    <n v="0.12899234839195928"/>
  </r>
  <r>
    <x v="1"/>
    <n v="29"/>
    <n v="1"/>
    <x v="4"/>
    <n v="1"/>
    <s v="high school"/>
    <n v="1"/>
    <n v="2"/>
    <n v="345658"/>
    <n v="5"/>
    <x v="0"/>
    <n v="1728290"/>
    <n v="921826.97672560497"/>
    <n v="178336.16658522253"/>
    <n v="13386"/>
    <n v="345658"/>
    <n v="0"/>
    <n v="1906626.1665852226"/>
    <n v="1280870.9767256049"/>
    <n v="625755.18985961773"/>
    <n v="0.53337517241065158"/>
  </r>
  <r>
    <x v="1"/>
    <n v="23"/>
    <n v="6"/>
    <x v="2"/>
    <n v="1"/>
    <s v="high school"/>
    <n v="3"/>
    <n v="0"/>
    <n v="643177"/>
    <n v="5"/>
    <x v="0"/>
    <n v="1929531"/>
    <n v="1348051.2730688872"/>
    <n v="0"/>
    <n v="0"/>
    <n v="643177"/>
    <n v="0"/>
    <n v="1929531"/>
    <n v="1991228.2730688872"/>
    <n v="-61697.273068887182"/>
    <n v="0.69864193582216982"/>
  </r>
  <r>
    <x v="0"/>
    <n v="22"/>
    <n v="2"/>
    <x v="0"/>
    <n v="1"/>
    <s v="high school"/>
    <n v="2"/>
    <n v="1"/>
    <n v="743489"/>
    <n v="3"/>
    <x v="4"/>
    <n v="4460934"/>
    <n v="2697033.8755444246"/>
    <n v="427553.53575463267"/>
    <n v="95164"/>
    <n v="743489"/>
    <n v="1115233.5"/>
    <n v="6003721.0357546322"/>
    <n v="3535686.8755444246"/>
    <n v="2468034.1602102076"/>
    <n v="0.60458950424830871"/>
  </r>
  <r>
    <x v="0"/>
    <n v="28"/>
    <n v="6"/>
    <x v="2"/>
    <n v="5"/>
    <s v="Doctorate"/>
    <n v="3"/>
    <n v="2"/>
    <n v="572383"/>
    <n v="2"/>
    <x v="3"/>
    <n v="3434298"/>
    <n v="1994182.8083549049"/>
    <n v="236337.25054918011"/>
    <n v="126055"/>
    <n v="572383"/>
    <n v="858574.5"/>
    <n v="4529209.7505491804"/>
    <n v="2692620.8083549049"/>
    <n v="1836588.9421942756"/>
    <n v="0.5806667937246287"/>
  </r>
  <r>
    <x v="0"/>
    <n v="35"/>
    <n v="2"/>
    <x v="0"/>
    <n v="3"/>
    <s v="undergraduate"/>
    <n v="0"/>
    <n v="2"/>
    <n v="468163"/>
    <n v="3"/>
    <x v="4"/>
    <n v="2808978"/>
    <n v="156598.54909441696"/>
    <n v="402117.82654428011"/>
    <n v="64737"/>
    <n v="468163"/>
    <n v="702244.5"/>
    <n v="3913340.3265442802"/>
    <n v="689498.5490944169"/>
    <n v="3223841.777449863"/>
    <n v="5.574929710891896E-2"/>
  </r>
  <r>
    <x v="1"/>
    <n v="33"/>
    <n v="2"/>
    <x v="0"/>
    <n v="5"/>
    <s v="Doctorate"/>
    <n v="0"/>
    <n v="2"/>
    <n v="285517"/>
    <n v="4"/>
    <x v="2"/>
    <n v="1142068"/>
    <n v="570767.61862456193"/>
    <n v="66213.62361068312"/>
    <n v="9526"/>
    <n v="285517"/>
    <n v="0"/>
    <n v="1208281.623610683"/>
    <n v="865810.61862456193"/>
    <n v="342471.00498612109"/>
    <n v="0.49976675524098557"/>
  </r>
  <r>
    <x v="1"/>
    <n v="24"/>
    <n v="6"/>
    <x v="2"/>
    <n v="3"/>
    <s v="undergraduate"/>
    <n v="2"/>
    <n v="2"/>
    <n v="948355"/>
    <n v="1"/>
    <x v="5"/>
    <n v="4741775"/>
    <n v="3655554.4749598922"/>
    <n v="439828.38189779833"/>
    <n v="36341"/>
    <n v="948355"/>
    <n v="1422532.5"/>
    <n v="6604135.8818977987"/>
    <n v="4640250.4749598922"/>
    <n v="1963885.4069379065"/>
    <n v="0.77092533385913342"/>
  </r>
  <r>
    <x v="0"/>
    <n v="27"/>
    <n v="3"/>
    <x v="3"/>
    <n v="5"/>
    <s v="Doctorate"/>
    <n v="0"/>
    <n v="0"/>
    <n v="795338"/>
    <n v="3"/>
    <x v="4"/>
    <n v="3181352"/>
    <n v="558113.34605916112"/>
    <n v="0"/>
    <n v="0"/>
    <n v="795338"/>
    <n v="0"/>
    <n v="3181352"/>
    <n v="1353451.3460591612"/>
    <n v="1827900.6539408388"/>
    <n v="0.17543275502338665"/>
  </r>
  <r>
    <x v="1"/>
    <n v="27"/>
    <n v="2"/>
    <x v="0"/>
    <n v="5"/>
    <s v="Doctorate"/>
    <n v="3"/>
    <n v="1"/>
    <n v="877579"/>
    <n v="1"/>
    <x v="5"/>
    <n v="5265474"/>
    <n v="248639.76525537015"/>
    <n v="856647.44113290589"/>
    <n v="740562"/>
    <n v="877579"/>
    <n v="0"/>
    <n v="6122121.4411329059"/>
    <n v="1866780.7652553702"/>
    <n v="4255340.6758775357"/>
    <n v="4.7220775424087202E-2"/>
  </r>
  <r>
    <x v="0"/>
    <n v="30"/>
    <n v="1"/>
    <x v="4"/>
    <n v="4"/>
    <s v="post graduate"/>
    <n v="0"/>
    <n v="1"/>
    <n v="327551"/>
    <n v="5"/>
    <x v="0"/>
    <n v="1965306"/>
    <n v="909426.49141774699"/>
    <n v="104600.74732563496"/>
    <n v="85323"/>
    <n v="327551"/>
    <n v="0"/>
    <n v="2069906.747325635"/>
    <n v="1322300.491417747"/>
    <n v="747606.25590788806"/>
    <n v="0.46274040348818302"/>
  </r>
  <r>
    <x v="1"/>
    <n v="33"/>
    <n v="4"/>
    <x v="1"/>
    <n v="5"/>
    <s v="Doctorate"/>
    <n v="0"/>
    <n v="0"/>
    <n v="862196"/>
    <n v="1"/>
    <x v="5"/>
    <n v="3448784"/>
    <n v="3221074.3561513242"/>
    <n v="0"/>
    <n v="0"/>
    <n v="862196"/>
    <n v="0"/>
    <n v="3448784"/>
    <n v="4083270.3561513242"/>
    <n v="-634486.35615132423"/>
    <n v="0.93397393288513408"/>
  </r>
  <r>
    <x v="1"/>
    <n v="29"/>
    <n v="1"/>
    <x v="4"/>
    <n v="1"/>
    <s v="high school"/>
    <n v="3"/>
    <n v="0"/>
    <n v="171210"/>
    <n v="3"/>
    <x v="4"/>
    <n v="684840"/>
    <n v="220564.94096538585"/>
    <n v="0"/>
    <n v="0"/>
    <n v="0"/>
    <n v="0"/>
    <n v="684840"/>
    <n v="220564.94096538585"/>
    <n v="464275.05903461413"/>
    <n v="0.3220678420731643"/>
  </r>
  <r>
    <x v="0"/>
    <n v="24"/>
    <n v="1"/>
    <x v="4"/>
    <n v="4"/>
    <s v="post graduate"/>
    <n v="2"/>
    <n v="1"/>
    <n v="732808"/>
    <n v="6"/>
    <x v="1"/>
    <n v="2931232"/>
    <n v="625569.16754935379"/>
    <n v="576033.30916399369"/>
    <n v="63867"/>
    <n v="732808"/>
    <n v="0"/>
    <n v="3507265.3091639937"/>
    <n v="1422244.1675493538"/>
    <n v="2085021.1416146399"/>
    <n v="0.21341509902640043"/>
  </r>
  <r>
    <x v="0"/>
    <n v="23"/>
    <n v="5"/>
    <x v="5"/>
    <n v="3"/>
    <s v="undergraduate"/>
    <n v="3"/>
    <n v="1"/>
    <n v="373452"/>
    <n v="6"/>
    <x v="1"/>
    <n v="2240712"/>
    <n v="389444.74602018454"/>
    <n v="5236.7233664689438"/>
    <n v="2909"/>
    <n v="373452"/>
    <n v="0"/>
    <n v="2245948.7233664691"/>
    <n v="765805.7460201846"/>
    <n v="1480142.9773462845"/>
    <n v="0.17380401676796686"/>
  </r>
  <r>
    <x v="0"/>
    <n v="35"/>
    <n v="1"/>
    <x v="4"/>
    <n v="1"/>
    <s v="high school"/>
    <n v="0"/>
    <n v="1"/>
    <n v="887865"/>
    <n v="3"/>
    <x v="4"/>
    <n v="4439325"/>
    <n v="308341.92119915847"/>
    <n v="244649.13621655887"/>
    <n v="234962"/>
    <n v="887865"/>
    <n v="0"/>
    <n v="4683974.1362165585"/>
    <n v="1431168.9211991585"/>
    <n v="3252805.2150173998"/>
    <n v="6.9456937980246658E-2"/>
  </r>
  <r>
    <x v="0"/>
    <n v="33"/>
    <n v="4"/>
    <x v="1"/>
    <n v="3"/>
    <s v="undergraduate"/>
    <n v="2"/>
    <n v="1"/>
    <n v="689361"/>
    <n v="2"/>
    <x v="3"/>
    <n v="2068083"/>
    <n v="1222533.0826506107"/>
    <n v="59864.149620558361"/>
    <n v="43609"/>
    <n v="689361"/>
    <n v="1034041.5"/>
    <n v="3161988.6496205581"/>
    <n v="1955503.0826506107"/>
    <n v="1206485.5669699474"/>
    <n v="0.59114314205503871"/>
  </r>
  <r>
    <x v="1"/>
    <n v="27"/>
    <n v="4"/>
    <x v="1"/>
    <n v="3"/>
    <s v="undergraduate"/>
    <n v="0"/>
    <n v="0"/>
    <n v="554033"/>
    <n v="2"/>
    <x v="3"/>
    <n v="3324198"/>
    <n v="649231.52653773455"/>
    <n v="0"/>
    <n v="0"/>
    <n v="0"/>
    <n v="831049.5"/>
    <n v="4155247.5"/>
    <n v="649231.52653773455"/>
    <n v="3506015.9734622655"/>
    <n v="0.19530471004968253"/>
  </r>
  <r>
    <x v="0"/>
    <n v="21"/>
    <n v="3"/>
    <x v="3"/>
    <n v="1"/>
    <s v="high school"/>
    <n v="0"/>
    <n v="2"/>
    <n v="766907"/>
    <n v="6"/>
    <x v="1"/>
    <n v="3067628"/>
    <n v="2819027.1595612518"/>
    <n v="1304530.5704083801"/>
    <n v="58179"/>
    <n v="766907"/>
    <n v="0"/>
    <n v="4372158.5704083797"/>
    <n v="3644113.1595612518"/>
    <n v="728045.4108471279"/>
    <n v="0.91895991285816003"/>
  </r>
  <r>
    <x v="0"/>
    <n v="23"/>
    <n v="6"/>
    <x v="2"/>
    <n v="4"/>
    <s v="post graduate"/>
    <n v="2"/>
    <n v="0"/>
    <n v="788217"/>
    <n v="6"/>
    <x v="1"/>
    <n v="4729302"/>
    <n v="510847.77920639201"/>
    <n v="0"/>
    <n v="0"/>
    <n v="788217"/>
    <n v="1182325.5"/>
    <n v="5911627.5"/>
    <n v="1299064.7792063919"/>
    <n v="4612562.7207936086"/>
    <n v="0.10801758466817979"/>
  </r>
  <r>
    <x v="1"/>
    <n v="22"/>
    <n v="5"/>
    <x v="5"/>
    <n v="1"/>
    <s v="high school"/>
    <n v="0"/>
    <n v="0"/>
    <n v="664751"/>
    <n v="6"/>
    <x v="1"/>
    <n v="1994253"/>
    <n v="445637.55788004928"/>
    <n v="0"/>
    <n v="0"/>
    <n v="664751"/>
    <n v="0"/>
    <n v="1994253"/>
    <n v="1110388.5578800493"/>
    <n v="883864.44211995066"/>
    <n v="0.22346089381841186"/>
  </r>
  <r>
    <x v="1"/>
    <n v="27"/>
    <n v="4"/>
    <x v="1"/>
    <n v="5"/>
    <s v="Doctorate"/>
    <n v="1"/>
    <n v="1"/>
    <n v="270290"/>
    <n v="3"/>
    <x v="4"/>
    <n v="1621740"/>
    <n v="38582.745075746105"/>
    <n v="208244.9739833443"/>
    <n v="128487"/>
    <n v="270290"/>
    <n v="0"/>
    <n v="1829984.9739833444"/>
    <n v="437359.74507574609"/>
    <n v="1392625.2289075982"/>
    <n v="2.3790956056917945E-2"/>
  </r>
  <r>
    <x v="1"/>
    <n v="24"/>
    <n v="3"/>
    <x v="3"/>
    <n v="1"/>
    <s v="high school"/>
    <n v="1"/>
    <n v="0"/>
    <n v="675509"/>
    <n v="2"/>
    <x v="3"/>
    <n v="2702036"/>
    <n v="667270.66843439627"/>
    <n v="0"/>
    <n v="0"/>
    <n v="675509"/>
    <n v="0"/>
    <n v="2702036"/>
    <n v="1342779.6684343964"/>
    <n v="1359256.3315656036"/>
    <n v="0.2469510652094925"/>
  </r>
  <r>
    <x v="1"/>
    <n v="21"/>
    <n v="3"/>
    <x v="3"/>
    <n v="1"/>
    <s v="high school"/>
    <n v="3"/>
    <n v="1"/>
    <n v="598545"/>
    <n v="3"/>
    <x v="4"/>
    <n v="1795635"/>
    <n v="103705.11607137584"/>
    <n v="584970.27363736741"/>
    <n v="273469"/>
    <n v="0"/>
    <n v="897817.5"/>
    <n v="3278422.7736373674"/>
    <n v="377174.11607137584"/>
    <n v="2901248.6575659914"/>
    <n v="5.775400683957254E-2"/>
  </r>
  <r>
    <x v="1"/>
    <n v="33"/>
    <n v="2"/>
    <x v="0"/>
    <n v="2"/>
    <s v="college"/>
    <n v="2"/>
    <n v="1"/>
    <n v="527158"/>
    <n v="6"/>
    <x v="1"/>
    <n v="2635790"/>
    <n v="116923.4947190372"/>
    <n v="310925.86353469983"/>
    <n v="118439"/>
    <n v="0"/>
    <n v="0"/>
    <n v="2946715.8635346997"/>
    <n v="235362.4947190372"/>
    <n v="2711353.3688156623"/>
    <n v="4.4359943212106123E-2"/>
  </r>
  <r>
    <x v="1"/>
    <n v="24"/>
    <n v="4"/>
    <x v="1"/>
    <n v="5"/>
    <s v="Doctorate"/>
    <n v="1"/>
    <n v="0"/>
    <n v="558330"/>
    <n v="5"/>
    <x v="0"/>
    <n v="1674990"/>
    <n v="1251419.4030349306"/>
    <n v="0"/>
    <n v="0"/>
    <n v="558330"/>
    <n v="837495"/>
    <n v="2512485"/>
    <n v="1809749.4030349306"/>
    <n v="702735.59696506942"/>
    <n v="0.74712052193441791"/>
  </r>
  <r>
    <x v="0"/>
    <n v="34"/>
    <n v="4"/>
    <x v="1"/>
    <n v="5"/>
    <s v="Doctorate"/>
    <n v="0"/>
    <n v="2"/>
    <n v="953463"/>
    <n v="6"/>
    <x v="1"/>
    <n v="5720778"/>
    <n v="2084694.9707564486"/>
    <n v="1012418.0028083383"/>
    <n v="370644"/>
    <n v="0"/>
    <n v="1430194.5"/>
    <n v="8163390.502808338"/>
    <n v="2455338.9707564488"/>
    <n v="5708051.5320518892"/>
    <n v="0.36440759818969526"/>
  </r>
  <r>
    <x v="1"/>
    <n v="23"/>
    <n v="1"/>
    <x v="4"/>
    <n v="5"/>
    <s v="Doctorate"/>
    <n v="1"/>
    <n v="1"/>
    <n v="693806"/>
    <n v="6"/>
    <x v="1"/>
    <n v="3469030"/>
    <n v="3386550.4181612586"/>
    <n v="564195.17786732828"/>
    <n v="375964"/>
    <n v="693806"/>
    <n v="0"/>
    <n v="4033225.1778673283"/>
    <n v="4456320.4181612581"/>
    <n v="-423095.24029392982"/>
    <n v="0.9762240217470759"/>
  </r>
  <r>
    <x v="0"/>
    <n v="25"/>
    <n v="5"/>
    <x v="5"/>
    <n v="3"/>
    <s v="undergraduate"/>
    <n v="0"/>
    <n v="0"/>
    <n v="184695"/>
    <n v="6"/>
    <x v="1"/>
    <n v="738780"/>
    <n v="607426.82248098624"/>
    <n v="0"/>
    <n v="0"/>
    <n v="0"/>
    <n v="0"/>
    <n v="738780"/>
    <n v="607426.82248098624"/>
    <n v="131353.17751901376"/>
    <n v="0.82220258058012707"/>
  </r>
  <r>
    <x v="1"/>
    <n v="29"/>
    <n v="2"/>
    <x v="0"/>
    <n v="2"/>
    <s v="college"/>
    <n v="0"/>
    <n v="0"/>
    <n v="840445"/>
    <n v="4"/>
    <x v="2"/>
    <n v="4202225"/>
    <n v="190566.34972637595"/>
    <n v="0"/>
    <n v="0"/>
    <n v="0"/>
    <n v="0"/>
    <n v="4202225"/>
    <n v="190566.34972637595"/>
    <n v="4011658.6502736239"/>
    <n v="4.5348916282773044E-2"/>
  </r>
  <r>
    <x v="1"/>
    <n v="32"/>
    <n v="3"/>
    <x v="3"/>
    <n v="4"/>
    <s v="post graduate"/>
    <n v="0"/>
    <n v="0"/>
    <n v="267851"/>
    <n v="4"/>
    <x v="2"/>
    <n v="1071404"/>
    <n v="625221.7055877893"/>
    <n v="0"/>
    <n v="0"/>
    <n v="0"/>
    <n v="0"/>
    <n v="1071404"/>
    <n v="625221.7055877893"/>
    <n v="446182.2944122107"/>
    <n v="0.58355364137877896"/>
  </r>
  <r>
    <x v="1"/>
    <n v="32"/>
    <n v="5"/>
    <x v="5"/>
    <n v="4"/>
    <s v="post graduate"/>
    <n v="0"/>
    <n v="1"/>
    <n v="873204"/>
    <n v="3"/>
    <x v="4"/>
    <n v="2619612"/>
    <n v="391168.06201150495"/>
    <n v="152617.99916906355"/>
    <n v="76279"/>
    <n v="873204"/>
    <n v="0"/>
    <n v="2772229.9991690638"/>
    <n v="1340651.062011505"/>
    <n v="1431578.9371575587"/>
    <n v="0.14932290049499886"/>
  </r>
  <r>
    <x v="0"/>
    <n v="30"/>
    <n v="4"/>
    <x v="1"/>
    <n v="2"/>
    <s v="college"/>
    <n v="3"/>
    <n v="0"/>
    <n v="172153"/>
    <n v="6"/>
    <x v="1"/>
    <n v="860765"/>
    <n v="422652.58933259198"/>
    <n v="0"/>
    <n v="0"/>
    <n v="0"/>
    <n v="0"/>
    <n v="860765"/>
    <n v="422652.58933259198"/>
    <n v="438112.41066740802"/>
    <n v="0.4910197200543609"/>
  </r>
  <r>
    <x v="1"/>
    <n v="26"/>
    <n v="1"/>
    <x v="4"/>
    <n v="2"/>
    <s v="college"/>
    <n v="3"/>
    <n v="1"/>
    <n v="791194"/>
    <n v="4"/>
    <x v="2"/>
    <n v="3164776"/>
    <n v="1671381.0472695918"/>
    <n v="272577.74512239412"/>
    <n v="148748"/>
    <n v="0"/>
    <n v="1186791"/>
    <n v="4624144.7451223936"/>
    <n v="1820129.0472695918"/>
    <n v="2804015.6978528015"/>
    <n v="0.52811985659319705"/>
  </r>
  <r>
    <x v="0"/>
    <n v="21"/>
    <n v="1"/>
    <x v="4"/>
    <n v="3"/>
    <s v="undergraduate"/>
    <n v="3"/>
    <n v="2"/>
    <n v="840288"/>
    <n v="5"/>
    <x v="0"/>
    <n v="2520864"/>
    <n v="685019.95042325254"/>
    <n v="332720.56798386364"/>
    <n v="113360"/>
    <n v="840288"/>
    <n v="0"/>
    <n v="2853584.5679838639"/>
    <n v="1638667.9504232525"/>
    <n v="1214916.6175606113"/>
    <n v="0.27174014561009741"/>
  </r>
  <r>
    <x v="0"/>
    <n v="32"/>
    <n v="6"/>
    <x v="2"/>
    <n v="2"/>
    <s v="college"/>
    <n v="2"/>
    <n v="2"/>
    <n v="859662"/>
    <n v="1"/>
    <x v="5"/>
    <n v="3438648"/>
    <n v="1737452.512740802"/>
    <n v="1548034.6142199549"/>
    <n v="1091999"/>
    <n v="859662"/>
    <n v="1289493"/>
    <n v="6276175.6142199552"/>
    <n v="3689113.512740802"/>
    <n v="2587062.1014791531"/>
    <n v="0.50527198850850741"/>
  </r>
  <r>
    <x v="1"/>
    <n v="24"/>
    <n v="4"/>
    <x v="1"/>
    <n v="5"/>
    <s v="Doctorate"/>
    <n v="0"/>
    <n v="2"/>
    <n v="274400"/>
    <n v="5"/>
    <x v="0"/>
    <n v="1372000"/>
    <n v="73331.994128151578"/>
    <n v="371036.50557575567"/>
    <n v="162834"/>
    <n v="274400"/>
    <n v="411600"/>
    <n v="2154636.5055757556"/>
    <n v="510565.99412815156"/>
    <n v="1644070.511447604"/>
    <n v="5.3448975312063836E-2"/>
  </r>
  <r>
    <x v="1"/>
    <n v="26"/>
    <n v="4"/>
    <x v="1"/>
    <n v="1"/>
    <s v="high school"/>
    <n v="0"/>
    <n v="0"/>
    <n v="150673"/>
    <n v="2"/>
    <x v="3"/>
    <n v="452019"/>
    <n v="83492.012623118804"/>
    <n v="0"/>
    <n v="0"/>
    <n v="0"/>
    <n v="0"/>
    <n v="452019"/>
    <n v="83492.012623118804"/>
    <n v="368526.98737688118"/>
    <n v="0.18470907776690537"/>
  </r>
  <r>
    <x v="0"/>
    <n v="27"/>
    <n v="5"/>
    <x v="5"/>
    <n v="1"/>
    <s v="high school"/>
    <n v="1"/>
    <n v="0"/>
    <n v="486324"/>
    <n v="1"/>
    <x v="5"/>
    <n v="1945296"/>
    <n v="475009.8616347186"/>
    <n v="0"/>
    <n v="0"/>
    <n v="486324"/>
    <n v="729486"/>
    <n v="2674782"/>
    <n v="961333.8616347186"/>
    <n v="1713448.1383652813"/>
    <n v="0.24418384741176594"/>
  </r>
  <r>
    <x v="1"/>
    <n v="32"/>
    <n v="6"/>
    <x v="2"/>
    <n v="3"/>
    <s v="undergraduate"/>
    <n v="1"/>
    <n v="2"/>
    <n v="441784"/>
    <n v="3"/>
    <x v="4"/>
    <n v="2650704"/>
    <n v="361567.93988636113"/>
    <n v="485370.82800151821"/>
    <n v="380729"/>
    <n v="0"/>
    <n v="662676"/>
    <n v="3798750.8280015183"/>
    <n v="742296.93988636113"/>
    <n v="3056453.8881151574"/>
    <n v="0.13640449476303695"/>
  </r>
  <r>
    <x v="1"/>
    <n v="35"/>
    <n v="4"/>
    <x v="1"/>
    <n v="2"/>
    <s v="college"/>
    <n v="3"/>
    <n v="0"/>
    <n v="582364"/>
    <n v="6"/>
    <x v="1"/>
    <n v="2911820"/>
    <n v="1537205.0022541634"/>
    <n v="0"/>
    <n v="0"/>
    <n v="0"/>
    <n v="0"/>
    <n v="2911820"/>
    <n v="1537205.0022541634"/>
    <n v="1374614.9977458366"/>
    <n v="0.52791896554531648"/>
  </r>
  <r>
    <x v="1"/>
    <n v="33"/>
    <n v="3"/>
    <x v="3"/>
    <n v="2"/>
    <s v="college"/>
    <n v="0"/>
    <n v="2"/>
    <n v="751937"/>
    <n v="1"/>
    <x v="5"/>
    <n v="3007748"/>
    <n v="615786.11975560524"/>
    <n v="354485.88804551179"/>
    <n v="105491"/>
    <n v="0"/>
    <n v="0"/>
    <n v="3362233.8880455117"/>
    <n v="721277.11975560524"/>
    <n v="2640956.7682899064"/>
    <n v="0.20473328209531025"/>
  </r>
  <r>
    <x v="0"/>
    <n v="34"/>
    <n v="2"/>
    <x v="0"/>
    <n v="1"/>
    <s v="high school"/>
    <n v="0"/>
    <n v="0"/>
    <n v="413473"/>
    <n v="4"/>
    <x v="2"/>
    <n v="2067365"/>
    <n v="768752.20907190139"/>
    <n v="0"/>
    <n v="0"/>
    <n v="413473"/>
    <n v="620209.5"/>
    <n v="2687574.5"/>
    <n v="1182225.2090719014"/>
    <n v="1505349.2909280986"/>
    <n v="0.37185122562871159"/>
  </r>
  <r>
    <x v="0"/>
    <n v="24"/>
    <n v="6"/>
    <x v="2"/>
    <n v="5"/>
    <s v="Doctorate"/>
    <n v="3"/>
    <n v="1"/>
    <n v="505819"/>
    <n v="4"/>
    <x v="2"/>
    <n v="3034914"/>
    <n v="1332416.5406146285"/>
    <n v="72902.973520033789"/>
    <n v="32118"/>
    <n v="0"/>
    <n v="0"/>
    <n v="3107816.973520034"/>
    <n v="1364534.5406146285"/>
    <n v="1743282.4329054055"/>
    <n v="0.43902942245303439"/>
  </r>
  <r>
    <x v="0"/>
    <n v="21"/>
    <n v="1"/>
    <x v="4"/>
    <n v="1"/>
    <s v="high school"/>
    <n v="3"/>
    <n v="0"/>
    <n v="331534"/>
    <n v="2"/>
    <x v="3"/>
    <n v="1326136"/>
    <n v="737653.25815622718"/>
    <n v="0"/>
    <n v="0"/>
    <n v="0"/>
    <n v="497301"/>
    <n v="1823437"/>
    <n v="737653.25815622718"/>
    <n v="1085783.7418437728"/>
    <n v="0.5562425408526932"/>
  </r>
  <r>
    <x v="1"/>
    <n v="32"/>
    <n v="4"/>
    <x v="1"/>
    <n v="2"/>
    <s v="college"/>
    <n v="1"/>
    <n v="0"/>
    <n v="297228"/>
    <n v="1"/>
    <x v="5"/>
    <n v="1188912"/>
    <n v="455023.02227379364"/>
    <n v="0"/>
    <n v="0"/>
    <n v="0"/>
    <n v="0"/>
    <n v="1188912"/>
    <n v="455023.02227379364"/>
    <n v="733888.97772620642"/>
    <n v="0.38272220506967181"/>
  </r>
  <r>
    <x v="0"/>
    <n v="28"/>
    <n v="2"/>
    <x v="0"/>
    <n v="3"/>
    <s v="undergraduate"/>
    <n v="2"/>
    <n v="2"/>
    <n v="989215"/>
    <n v="6"/>
    <x v="1"/>
    <n v="5935290"/>
    <n v="3461026.2184336134"/>
    <n v="884633.02713336714"/>
    <n v="839147"/>
    <n v="989215"/>
    <n v="1483822.5"/>
    <n v="8303745.527133367"/>
    <n v="5289388.218433613"/>
    <n v="3014357.3086997541"/>
    <n v="0.58312672479922856"/>
  </r>
  <r>
    <x v="0"/>
    <n v="32"/>
    <n v="2"/>
    <x v="0"/>
    <n v="2"/>
    <s v="college"/>
    <n v="1"/>
    <n v="1"/>
    <n v="260521"/>
    <n v="2"/>
    <x v="3"/>
    <n v="1563126"/>
    <n v="480843.49028158747"/>
    <n v="69377.021984796476"/>
    <n v="54333"/>
    <n v="0"/>
    <n v="0"/>
    <n v="1632503.0219847965"/>
    <n v="535176.49028158747"/>
    <n v="1097326.531703209"/>
    <n v="0.3076165902694904"/>
  </r>
  <r>
    <x v="0"/>
    <n v="33"/>
    <n v="6"/>
    <x v="2"/>
    <n v="4"/>
    <s v="post graduate"/>
    <n v="0"/>
    <n v="0"/>
    <n v="590423"/>
    <n v="2"/>
    <x v="3"/>
    <n v="1771269"/>
    <n v="154878.56374454236"/>
    <n v="0"/>
    <n v="0"/>
    <n v="0"/>
    <n v="0"/>
    <n v="1771269"/>
    <n v="154878.56374454236"/>
    <n v="1616390.4362554576"/>
    <n v="8.7439323865851182E-2"/>
  </r>
  <r>
    <x v="1"/>
    <n v="22"/>
    <n v="3"/>
    <x v="3"/>
    <n v="5"/>
    <s v="Doctorate"/>
    <n v="3"/>
    <n v="1"/>
    <n v="656859"/>
    <n v="3"/>
    <x v="4"/>
    <n v="1970577"/>
    <n v="1705864.8942496947"/>
    <n v="433939.57265358116"/>
    <n v="380652"/>
    <n v="0"/>
    <n v="985288.5"/>
    <n v="3389805.0726535814"/>
    <n v="2086516.8942496947"/>
    <n v="1303288.1784038867"/>
    <n v="0.86566771775459406"/>
  </r>
  <r>
    <x v="0"/>
    <n v="24"/>
    <n v="2"/>
    <x v="0"/>
    <n v="3"/>
    <s v="undergraduate"/>
    <n v="1"/>
    <n v="2"/>
    <n v="868268"/>
    <n v="6"/>
    <x v="1"/>
    <n v="3473072"/>
    <n v="2282533.3879378196"/>
    <n v="1144824.5065120098"/>
    <n v="177261"/>
    <n v="868268"/>
    <n v="0"/>
    <n v="4617896.5065120095"/>
    <n v="3328062.3879378196"/>
    <n v="1289834.11857419"/>
    <n v="0.65720877307980363"/>
  </r>
  <r>
    <x v="1"/>
    <n v="21"/>
    <n v="1"/>
    <x v="4"/>
    <n v="5"/>
    <s v="Doctorate"/>
    <n v="0"/>
    <n v="2"/>
    <n v="215508"/>
    <n v="6"/>
    <x v="1"/>
    <n v="862032"/>
    <n v="449567.25078318344"/>
    <n v="93493.455963853412"/>
    <n v="60663"/>
    <n v="215508"/>
    <n v="323262"/>
    <n v="1278787.4559638533"/>
    <n v="725738.25078318338"/>
    <n v="553049.2051806699"/>
    <n v="0.52152037370211712"/>
  </r>
  <r>
    <x v="0"/>
    <n v="23"/>
    <n v="5"/>
    <x v="5"/>
    <n v="4"/>
    <s v="post graduate"/>
    <n v="2"/>
    <n v="0"/>
    <n v="226718"/>
    <n v="4"/>
    <x v="2"/>
    <n v="1133590"/>
    <n v="904425.9893155219"/>
    <n v="0"/>
    <n v="0"/>
    <n v="226718"/>
    <n v="0"/>
    <n v="1133590"/>
    <n v="1131143.9893155219"/>
    <n v="2446.0106844780967"/>
    <n v="0.79784224394668435"/>
  </r>
  <r>
    <x v="0"/>
    <n v="34"/>
    <n v="4"/>
    <x v="1"/>
    <n v="4"/>
    <s v="post graduate"/>
    <n v="0"/>
    <n v="0"/>
    <n v="849940"/>
    <n v="5"/>
    <x v="0"/>
    <n v="5099640"/>
    <n v="1387000.4322749507"/>
    <n v="0"/>
    <n v="0"/>
    <n v="0"/>
    <n v="0"/>
    <n v="5099640"/>
    <n v="1387000.4322749507"/>
    <n v="3712639.5677250493"/>
    <n v="0.27198006766653149"/>
  </r>
  <r>
    <x v="0"/>
    <n v="29"/>
    <n v="3"/>
    <x v="3"/>
    <n v="5"/>
    <s v="Doctorate"/>
    <n v="2"/>
    <n v="1"/>
    <n v="360099"/>
    <n v="1"/>
    <x v="5"/>
    <n v="1440396"/>
    <n v="995705.00617815508"/>
    <n v="124306.64745265177"/>
    <n v="119459"/>
    <n v="360099"/>
    <n v="0"/>
    <n v="1564702.6474526518"/>
    <n v="1475263.0061781551"/>
    <n v="89439.64127449668"/>
    <n v="0.69127171012565647"/>
  </r>
  <r>
    <x v="1"/>
    <n v="27"/>
    <n v="5"/>
    <x v="5"/>
    <n v="1"/>
    <s v="high school"/>
    <n v="3"/>
    <n v="1"/>
    <n v="727403"/>
    <n v="5"/>
    <x v="0"/>
    <n v="3637015"/>
    <n v="935074.43496803578"/>
    <n v="63880.739566211341"/>
    <n v="35086"/>
    <n v="0"/>
    <n v="1091104.5"/>
    <n v="4792000.2395662107"/>
    <n v="970160.43496803578"/>
    <n v="3821839.804598175"/>
    <n v="0.25709941668319647"/>
  </r>
  <r>
    <x v="0"/>
    <n v="32"/>
    <n v="3"/>
    <x v="3"/>
    <n v="4"/>
    <s v="post graduate"/>
    <n v="0"/>
    <n v="2"/>
    <n v="357668"/>
    <n v="4"/>
    <x v="2"/>
    <n v="1073004"/>
    <n v="811465.22008075984"/>
    <n v="386831.79224702029"/>
    <n v="253755"/>
    <n v="0"/>
    <n v="536502"/>
    <n v="1996337.7922470202"/>
    <n v="1065220.2200807598"/>
    <n v="931117.57216626033"/>
    <n v="0.75625554059515143"/>
  </r>
  <r>
    <x v="1"/>
    <n v="32"/>
    <n v="2"/>
    <x v="0"/>
    <n v="2"/>
    <s v="college"/>
    <n v="2"/>
    <n v="0"/>
    <n v="307526"/>
    <n v="4"/>
    <x v="2"/>
    <n v="922578"/>
    <n v="391867.66015681304"/>
    <n v="0"/>
    <n v="0"/>
    <n v="307526"/>
    <n v="461289"/>
    <n v="1383867"/>
    <n v="699393.66015681298"/>
    <n v="684473.33984318702"/>
    <n v="0.4247528774334669"/>
  </r>
  <r>
    <x v="0"/>
    <n v="32"/>
    <n v="5"/>
    <x v="5"/>
    <n v="4"/>
    <s v="post graduate"/>
    <n v="0"/>
    <n v="0"/>
    <n v="573112"/>
    <n v="6"/>
    <x v="1"/>
    <n v="2865560"/>
    <n v="264191.49320937897"/>
    <n v="0"/>
    <n v="0"/>
    <n v="573112"/>
    <n v="0"/>
    <n v="2865560"/>
    <n v="837303.49320937903"/>
    <n v="2028256.506790621"/>
    <n v="9.2195414930896225E-2"/>
  </r>
  <r>
    <x v="0"/>
    <n v="29"/>
    <n v="6"/>
    <x v="2"/>
    <n v="1"/>
    <s v="high school"/>
    <n v="0"/>
    <n v="2"/>
    <n v="978323"/>
    <n v="5"/>
    <x v="0"/>
    <n v="2934969"/>
    <n v="727174.91114878526"/>
    <n v="1376628.316400798"/>
    <n v="1111609"/>
    <n v="978323"/>
    <n v="1467484.5"/>
    <n v="5779081.816400798"/>
    <n v="2817106.9111487851"/>
    <n v="2961974.9052520129"/>
    <n v="0.24776238220873381"/>
  </r>
  <r>
    <x v="1"/>
    <n v="24"/>
    <n v="3"/>
    <x v="3"/>
    <n v="5"/>
    <s v="Doctorate"/>
    <n v="2"/>
    <n v="1"/>
    <n v="247656"/>
    <n v="1"/>
    <x v="5"/>
    <n v="990624"/>
    <n v="344135.78678317182"/>
    <n v="117454.94837851747"/>
    <n v="94682"/>
    <n v="247656"/>
    <n v="0"/>
    <n v="1108078.9483785175"/>
    <n v="686473.78678317182"/>
    <n v="421605.16159534571"/>
    <n v="0.34739294301689827"/>
  </r>
  <r>
    <x v="1"/>
    <n v="22"/>
    <n v="3"/>
    <x v="3"/>
    <n v="3"/>
    <s v="undergraduate"/>
    <n v="3"/>
    <n v="2"/>
    <n v="158830"/>
    <n v="2"/>
    <x v="3"/>
    <n v="952980"/>
    <n v="556364.77009711566"/>
    <n v="145313.27067146573"/>
    <n v="136114"/>
    <n v="158830"/>
    <n v="0"/>
    <n v="1098293.2706714657"/>
    <n v="851308.77009711566"/>
    <n v="246984.50057435001"/>
    <n v="0.58381578847102322"/>
  </r>
  <r>
    <x v="0"/>
    <n v="26"/>
    <n v="1"/>
    <x v="4"/>
    <n v="4"/>
    <s v="post graduate"/>
    <n v="0"/>
    <n v="1"/>
    <n v="578589"/>
    <n v="3"/>
    <x v="4"/>
    <n v="3471534"/>
    <n v="330785.92807321757"/>
    <n v="128815.96835030749"/>
    <n v="97677"/>
    <n v="0"/>
    <n v="0"/>
    <n v="3600349.9683503076"/>
    <n v="428462.92807321757"/>
    <n v="3171887.0402770899"/>
    <n v="9.5285233580664222E-2"/>
  </r>
  <r>
    <x v="0"/>
    <n v="23"/>
    <n v="2"/>
    <x v="0"/>
    <n v="2"/>
    <s v="college"/>
    <n v="3"/>
    <n v="0"/>
    <n v="565918"/>
    <n v="3"/>
    <x v="4"/>
    <n v="1697754"/>
    <n v="1571086.5446957729"/>
    <n v="0"/>
    <n v="0"/>
    <n v="565918"/>
    <n v="848877"/>
    <n v="2546631"/>
    <n v="2137004.5446957732"/>
    <n v="409626.45530422684"/>
    <n v="0.92539116073104399"/>
  </r>
  <r>
    <x v="1"/>
    <n v="25"/>
    <n v="6"/>
    <x v="2"/>
    <n v="4"/>
    <s v="post graduate"/>
    <n v="0"/>
    <n v="2"/>
    <n v="171275"/>
    <n v="3"/>
    <x v="4"/>
    <n v="1027650"/>
    <n v="283358.25438519468"/>
    <n v="309862.49747260101"/>
    <n v="5281"/>
    <n v="171275"/>
    <n v="256912.5"/>
    <n v="1594424.997472601"/>
    <n v="459914.25438519468"/>
    <n v="1134510.7430874063"/>
    <n v="0.27573420365415724"/>
  </r>
  <r>
    <x v="0"/>
    <n v="34"/>
    <n v="2"/>
    <x v="0"/>
    <n v="4"/>
    <s v="post graduate"/>
    <n v="0"/>
    <n v="2"/>
    <n v="654851"/>
    <n v="2"/>
    <x v="3"/>
    <n v="1964553"/>
    <n v="1290808.6232863993"/>
    <n v="112924.59172340752"/>
    <n v="6220"/>
    <n v="0"/>
    <n v="0"/>
    <n v="2077477.5917234076"/>
    <n v="1297028.6232863993"/>
    <n v="780448.96843700833"/>
    <n v="0.65704952896989766"/>
  </r>
  <r>
    <x v="1"/>
    <n v="29"/>
    <n v="5"/>
    <x v="5"/>
    <n v="1"/>
    <s v="high school"/>
    <n v="1"/>
    <n v="0"/>
    <n v="646571"/>
    <n v="4"/>
    <x v="2"/>
    <n v="3232855"/>
    <n v="1309833.6534680172"/>
    <n v="0"/>
    <n v="0"/>
    <n v="646571"/>
    <n v="0"/>
    <n v="3232855"/>
    <n v="1956404.6534680172"/>
    <n v="1276450.3465319828"/>
    <n v="0.40516313087596484"/>
  </r>
  <r>
    <x v="0"/>
    <n v="31"/>
    <n v="4"/>
    <x v="1"/>
    <n v="3"/>
    <s v="undergraduate"/>
    <n v="1"/>
    <n v="1"/>
    <n v="306651"/>
    <n v="1"/>
    <x v="5"/>
    <n v="1226604"/>
    <n v="188289.82526360109"/>
    <n v="105365.84945682262"/>
    <n v="1204"/>
    <n v="0"/>
    <n v="0"/>
    <n v="1331969.8494568225"/>
    <n v="189493.82526360109"/>
    <n v="1142476.0241932215"/>
    <n v="0.1535049822628991"/>
  </r>
  <r>
    <x v="1"/>
    <n v="29"/>
    <n v="6"/>
    <x v="2"/>
    <n v="3"/>
    <s v="undergraduate"/>
    <n v="2"/>
    <n v="0"/>
    <n v="208309"/>
    <n v="4"/>
    <x v="2"/>
    <n v="1041545"/>
    <n v="330813.63660235581"/>
    <n v="0"/>
    <n v="0"/>
    <n v="208309"/>
    <n v="0"/>
    <n v="1041545"/>
    <n v="539122.63660235587"/>
    <n v="502422.36339764413"/>
    <n v="0.31761818894273008"/>
  </r>
  <r>
    <x v="1"/>
    <n v="26"/>
    <n v="5"/>
    <x v="5"/>
    <n v="4"/>
    <s v="post graduate"/>
    <n v="2"/>
    <n v="0"/>
    <n v="443556"/>
    <n v="2"/>
    <x v="3"/>
    <n v="2661336"/>
    <n v="2162721.7824085541"/>
    <n v="0"/>
    <n v="0"/>
    <n v="0"/>
    <n v="0"/>
    <n v="2661336"/>
    <n v="2162721.7824085541"/>
    <n v="498614.21759144589"/>
    <n v="0.81264514605016203"/>
  </r>
  <r>
    <x v="1"/>
    <n v="28"/>
    <n v="3"/>
    <x v="3"/>
    <n v="2"/>
    <s v="college"/>
    <n v="3"/>
    <n v="0"/>
    <n v="511248"/>
    <n v="1"/>
    <x v="5"/>
    <n v="2556240"/>
    <n v="2484811.1208558981"/>
    <n v="0"/>
    <n v="0"/>
    <n v="0"/>
    <n v="0"/>
    <n v="2556240"/>
    <n v="2484811.1208558981"/>
    <n v="71428.879144101869"/>
    <n v="0.97205705288075384"/>
  </r>
  <r>
    <x v="1"/>
    <n v="33"/>
    <n v="2"/>
    <x v="0"/>
    <n v="4"/>
    <s v="post graduate"/>
    <n v="1"/>
    <n v="2"/>
    <n v="552288"/>
    <n v="4"/>
    <x v="2"/>
    <n v="2761440"/>
    <n v="1333988.2805036122"/>
    <n v="664689.09414698987"/>
    <n v="238662"/>
    <n v="552288"/>
    <n v="828432"/>
    <n v="4254561.0941469893"/>
    <n v="2124938.280503612"/>
    <n v="2129622.8136433773"/>
    <n v="0.48307704694058617"/>
  </r>
  <r>
    <x v="0"/>
    <n v="30"/>
    <n v="1"/>
    <x v="4"/>
    <n v="3"/>
    <s v="undergraduate"/>
    <n v="1"/>
    <n v="1"/>
    <n v="471244"/>
    <n v="3"/>
    <x v="4"/>
    <n v="2356220"/>
    <n v="731531.95722353505"/>
    <n v="372906.39191235253"/>
    <n v="368032"/>
    <n v="471244"/>
    <n v="706866"/>
    <n v="3435992.3919123523"/>
    <n v="1570807.957223535"/>
    <n v="1865184.4346888172"/>
    <n v="0.31046844404322815"/>
  </r>
  <r>
    <x v="1"/>
    <n v="23"/>
    <n v="3"/>
    <x v="3"/>
    <n v="3"/>
    <s v="undergraduate"/>
    <n v="1"/>
    <n v="2"/>
    <n v="746355"/>
    <n v="6"/>
    <x v="1"/>
    <n v="2239065"/>
    <n v="886689.86540998728"/>
    <n v="866996.2318963306"/>
    <n v="498438"/>
    <n v="746355"/>
    <n v="0"/>
    <n v="3106061.2318963306"/>
    <n v="2131482.865409987"/>
    <n v="974578.36648634356"/>
    <n v="0.39600898830984688"/>
  </r>
  <r>
    <x v="0"/>
    <n v="30"/>
    <n v="2"/>
    <x v="0"/>
    <n v="1"/>
    <s v="high school"/>
    <n v="1"/>
    <n v="1"/>
    <n v="431696"/>
    <n v="4"/>
    <x v="2"/>
    <n v="1295088"/>
    <n v="306943.53167509357"/>
    <n v="265679.46369680046"/>
    <n v="242157"/>
    <n v="431696"/>
    <n v="0"/>
    <n v="1560767.4636968004"/>
    <n v="980796.53167509357"/>
    <n v="579970.93202170683"/>
    <n v="0.23700592675948937"/>
  </r>
  <r>
    <x v="0"/>
    <n v="34"/>
    <n v="5"/>
    <x v="5"/>
    <n v="2"/>
    <s v="college"/>
    <n v="2"/>
    <n v="0"/>
    <n v="176557"/>
    <n v="5"/>
    <x v="0"/>
    <n v="882785"/>
    <n v="646355.71204395266"/>
    <n v="0"/>
    <n v="0"/>
    <n v="176557"/>
    <n v="264835.5"/>
    <n v="1147620.5"/>
    <n v="822912.71204395266"/>
    <n v="324707.78795604734"/>
    <n v="0.73217795051337831"/>
  </r>
  <r>
    <x v="1"/>
    <n v="28"/>
    <n v="6"/>
    <x v="2"/>
    <n v="4"/>
    <s v="post graduate"/>
    <n v="0"/>
    <n v="0"/>
    <n v="542633"/>
    <n v="4"/>
    <x v="2"/>
    <n v="2170532"/>
    <n v="1104367.3234253838"/>
    <n v="0"/>
    <n v="0"/>
    <n v="542633"/>
    <n v="0"/>
    <n v="2170532"/>
    <n v="1647000.3234253838"/>
    <n v="523531.67657461623"/>
    <n v="0.50880029569957219"/>
  </r>
  <r>
    <x v="1"/>
    <n v="21"/>
    <n v="3"/>
    <x v="3"/>
    <n v="4"/>
    <s v="post graduate"/>
    <n v="2"/>
    <n v="2"/>
    <n v="638056"/>
    <n v="3"/>
    <x v="4"/>
    <n v="3190280"/>
    <n v="533074.7078821219"/>
    <n v="372216.25501510955"/>
    <n v="191162"/>
    <n v="0"/>
    <n v="0"/>
    <n v="3562496.2550151097"/>
    <n v="724236.7078821219"/>
    <n v="2838259.5471329875"/>
    <n v="0.1670933923925555"/>
  </r>
  <r>
    <x v="0"/>
    <n v="29"/>
    <n v="3"/>
    <x v="3"/>
    <n v="3"/>
    <s v="undergraduate"/>
    <n v="1"/>
    <n v="0"/>
    <n v="205298"/>
    <n v="1"/>
    <x v="5"/>
    <n v="1026490"/>
    <n v="806745.07028054888"/>
    <n v="0"/>
    <n v="0"/>
    <n v="205298"/>
    <n v="307947"/>
    <n v="1334437"/>
    <n v="1012043.0702805489"/>
    <n v="322393.92971945112"/>
    <n v="0.78592589336530205"/>
  </r>
  <r>
    <x v="0"/>
    <n v="28"/>
    <n v="6"/>
    <x v="2"/>
    <n v="1"/>
    <s v="high school"/>
    <n v="0"/>
    <n v="1"/>
    <n v="296928"/>
    <n v="2"/>
    <x v="3"/>
    <n v="1781568"/>
    <n v="413433.4734263586"/>
    <n v="117350.51248506544"/>
    <n v="66134"/>
    <n v="296928"/>
    <n v="445392"/>
    <n v="2344310.5124850655"/>
    <n v="776495.47342635854"/>
    <n v="1567815.039058707"/>
    <n v="0.23206157352756593"/>
  </r>
  <r>
    <x v="0"/>
    <n v="34"/>
    <n v="3"/>
    <x v="3"/>
    <n v="4"/>
    <s v="post graduate"/>
    <n v="1"/>
    <n v="0"/>
    <n v="268149"/>
    <n v="6"/>
    <x v="1"/>
    <n v="1072596"/>
    <n v="1006276.4275194928"/>
    <n v="0"/>
    <n v="0"/>
    <n v="268149"/>
    <n v="0"/>
    <n v="1072596"/>
    <n v="1274425.4275194928"/>
    <n v="-201829.42751949281"/>
    <n v="0.938169103296574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3:E20" firstHeaderRow="1" firstDataRow="1" firstDataCol="1"/>
  <pivotFields count="21">
    <pivotField showAll="0"/>
    <pivotField numFmtId="1" showAll="0"/>
    <pivotField numFmtId="1"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" showAll="0"/>
    <pivotField showAll="0"/>
    <pivotField numFmtId="1" showAll="0"/>
    <pivotField numFmtId="1" showAll="0"/>
    <pivotField dataField="1" numFmtId="165" showAll="0"/>
    <pivotField numFmtId="1" showAll="0"/>
    <pivotField showAll="0"/>
    <pivotField numFmtId="165" showAll="0"/>
    <pivotField numFmtId="1" showAll="0"/>
    <pivotField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come" fld="8" subtotal="average" baseField="3" baseItem="0" numFmtId="165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B20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4"/>
        <item x="2"/>
        <item x="3"/>
        <item x="0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 defaultSubtota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ncome" fld="8" subtotal="average" baseField="10" baseItem="0" numFmtId="165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1">
    <pivotField axis="axisRow" dataField="1" showAll="0">
      <items count="3">
        <item x="0"/>
        <item x="1"/>
        <item t="default"/>
      </items>
    </pivotField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65" showAll="0"/>
    <pivotField numFmtId="1" showAll="0"/>
    <pivotField showAll="0"/>
    <pivotField numFmtId="165" showAll="0"/>
    <pivotField numFmtId="1" showAll="0"/>
    <pivotField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A10" firstHeaderRow="1" firstDataRow="1" firstDataCol="0"/>
  <pivotFields count="21">
    <pivotField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dataField="1" numFmtId="165" showAll="0"/>
    <pivotField numFmtId="1" showAll="0"/>
    <pivotField showAll="0"/>
    <pivotField numFmtId="165" showAll="0"/>
    <pivotField numFmtId="1" showAll="0"/>
    <pivotField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Items count="1">
    <i/>
  </rowItems>
  <colItems count="1">
    <i/>
  </colItems>
  <dataFields count="1">
    <dataField name="Average of Income" fld="8" subtotal="average" baseField="0" baseItem="9433176" numFmtId="165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F3:G10" firstHeaderRow="1" firstDataRow="1" firstDataCol="1"/>
  <pivotFields count="21">
    <pivotField showAll="0"/>
    <pivotField numFmtId="1" showAll="0"/>
    <pivotField numFmtId="1" showAll="0"/>
    <pivotField axis="axisRow" dataField="1" showAll="0">
      <items count="7">
        <item x="5"/>
        <item x="2"/>
        <item x="1"/>
        <item x="3"/>
        <item x="4"/>
        <item x="0"/>
        <item t="default"/>
      </items>
    </pivotField>
    <pivotField numFmtId="1" showAll="0"/>
    <pivotField showAll="0"/>
    <pivotField numFmtId="1" showAll="0"/>
    <pivotField numFmtId="1" showAll="0"/>
    <pivotField numFmtId="165" showAll="0"/>
    <pivotField numFmtId="1" showAll="0"/>
    <pivotField showAll="0"/>
    <pivotField numFmtId="165" showAll="0"/>
    <pivotField numFmtId="1" showAll="0"/>
    <pivotField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eld of work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9:C10" firstHeaderRow="1" firstDataRow="1" firstDataCol="0"/>
  <pivotFields count="21">
    <pivotField showAll="0"/>
    <pivotField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65" showAll="0"/>
    <pivotField numFmtId="1" showAll="0"/>
    <pivotField showAll="0"/>
    <pivotField numFmtId="165" showAll="0"/>
    <pivotField numFmtId="1" showAll="0"/>
    <pivotField dataField="1"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Items count="1">
    <i/>
  </rowItems>
  <colItems count="1">
    <i/>
  </colItems>
  <dataFields count="1">
    <dataField name="Average of Cars Value" fld="13" subtotal="average" baseField="0" baseItem="9433176" numFmtId="165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D4" firstHeaderRow="1" firstDataRow="1" firstDataCol="0"/>
  <pivotFields count="21">
    <pivotField showAll="0"/>
    <pivotField dataField="1" numFmtId="1" showAll="0"/>
    <pivotField numFmtId="1" showAll="0"/>
    <pivotField showAll="0"/>
    <pivotField numFmtId="1" showAll="0"/>
    <pivotField showAll="0"/>
    <pivotField numFmtId="1" showAll="0"/>
    <pivotField numFmtId="1" showAll="0"/>
    <pivotField numFmtId="165" showAll="0"/>
    <pivotField numFmtId="1" showAll="0"/>
    <pivotField showAll="0"/>
    <pivotField numFmtId="165" showAll="0"/>
    <pivotField numFmtId="1" showAll="0"/>
    <pivotField numFmtId="1" showAll="0"/>
    <pivotField numFmtId="165" showAll="0"/>
    <pivotField numFmtId="1" showAll="0"/>
    <pivotField numFmtId="165" showAll="0"/>
    <pivotField numFmtId="165" showAll="0"/>
    <pivotField numFmtId="164" showAll="0"/>
    <pivotField numFmtId="165" showAll="0"/>
    <pivotField numFmtId="9" showAll="0" defaultSubtotal="0"/>
  </pivotFields>
  <rowItems count="1">
    <i/>
  </rowItems>
  <colItems count="1">
    <i/>
  </colItems>
  <dataFields count="1">
    <dataField name="Average of age" fld="1" subtotal="average" baseField="0" baseItem="9433176" numFmtId="2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T133" totalsRowShown="0">
  <autoFilter ref="A1:T133"/>
  <tableColumns count="20">
    <tableColumn id="1" name="Gender"/>
    <tableColumn id="2" name="age"/>
    <tableColumn id="3" name="Field option"/>
    <tableColumn id="4" name="Field of work"/>
    <tableColumn id="5" name="Edu option"/>
    <tableColumn id="6" name="Education"/>
    <tableColumn id="7" name="kids"/>
    <tableColumn id="8" name="Cars"/>
    <tableColumn id="9" name="Income"/>
    <tableColumn id="10" name="City code"/>
    <tableColumn id="11" name="City"/>
    <tableColumn id="12" name="Value of House"/>
    <tableColumn id="13" name="Mortage left"/>
    <tableColumn id="14" name="Cars Value"/>
    <tableColumn id="15" name="left to pay on cars"/>
    <tableColumn id="16" name="Debts"/>
    <tableColumn id="17" name="Investments"/>
    <tableColumn id="18" name="Value of person"/>
    <tableColumn id="19" name="Value of debt"/>
    <tableColumn id="20" name="Net wor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eople" displayName="People" ref="B3:V733" totalsRowShown="0">
  <autoFilter ref="B3:V733"/>
  <tableColumns count="21">
    <tableColumn id="1" name="Gender" dataDxfId="20">
      <calculatedColumnFormula>IF($A4=1, "Man", "Woman")</calculatedColumnFormula>
    </tableColumn>
    <tableColumn id="2" name="age" dataDxfId="19">
      <calculatedColumnFormula>RANDBETWEEN(21,35)</calculatedColumnFormula>
    </tableColumn>
    <tableColumn id="3" name="Field option" dataDxfId="18">
      <calculatedColumnFormula>RANDBETWEEN(1,6)</calculatedColumnFormula>
    </tableColumn>
    <tableColumn id="4" name="Field of work" dataDxfId="17">
      <calculatedColumnFormula>VLOOKUP($D4,Data!$A$2:$B$7,2,FALSE)</calculatedColumnFormula>
    </tableColumn>
    <tableColumn id="5" name="Edu option" dataDxfId="16">
      <calculatedColumnFormula>RANDBETWEEN(1,5)</calculatedColumnFormula>
    </tableColumn>
    <tableColumn id="6" name="Education" dataDxfId="15">
      <calculatedColumnFormula>VLOOKUP($F4,Data!$D$2:$E$6,2,FALSE)</calculatedColumnFormula>
    </tableColumn>
    <tableColumn id="7" name="kids" dataDxfId="14">
      <calculatedColumnFormula>RANDBETWEEN(0,3)</calculatedColumnFormula>
    </tableColumn>
    <tableColumn id="8" name="Cars" dataDxfId="13">
      <calculatedColumnFormula>RANDBETWEEN(0,2)</calculatedColumnFormula>
    </tableColumn>
    <tableColumn id="9" name="Income" dataDxfId="12">
      <calculatedColumnFormula>RANDBETWEEN(100000,1000000)</calculatedColumnFormula>
    </tableColumn>
    <tableColumn id="10" name="City code" dataDxfId="11">
      <calculatedColumnFormula>RANDBETWEEN(1,6)</calculatedColumnFormula>
    </tableColumn>
    <tableColumn id="11" name="City" dataDxfId="10">
      <calculatedColumnFormula>VLOOKUP($K4,Data!$G$2:$H$11,2,FALSE)</calculatedColumnFormula>
    </tableColumn>
    <tableColumn id="12" name="Value of House" dataDxfId="9">
      <calculatedColumnFormula>$J4*RANDBETWEEN(3,6)</calculatedColumnFormula>
    </tableColumn>
    <tableColumn id="13" name="Mortage left" dataDxfId="8">
      <calculatedColumnFormula>RAND()*$M4</calculatedColumnFormula>
    </tableColumn>
    <tableColumn id="14" name="Cars Value" dataDxfId="7">
      <calculatedColumnFormula>(I4*RAND())*$J4</calculatedColumnFormula>
    </tableColumn>
    <tableColumn id="15" name="left to pay on cars" dataDxfId="6">
      <calculatedColumnFormula>RANDBETWEEN(0,O4)</calculatedColumnFormula>
    </tableColumn>
    <tableColumn id="16" name="Debts" dataDxfId="5">
      <calculatedColumnFormula>RANDBETWEEN(0,1)*$J4</calculatedColumnFormula>
    </tableColumn>
    <tableColumn id="17" name="Investments" dataDxfId="4">
      <calculatedColumnFormula>RANDBETWEEN(0,1)*$J4*1.5</calculatedColumnFormula>
    </tableColumn>
    <tableColumn id="18" name="Value of person" dataDxfId="3">
      <calculatedColumnFormula>$M4+$O4+$R4</calculatedColumnFormula>
    </tableColumn>
    <tableColumn id="19" name="Value of debt" dataDxfId="2">
      <calculatedColumnFormula>$N4+$P4+$Q4</calculatedColumnFormula>
    </tableColumn>
    <tableColumn id="20" name="Net worth" dataDxfId="1">
      <calculatedColumnFormula>$S4-$T4</calculatedColumnFormula>
    </tableColumn>
    <tableColumn id="21" name="% mortage left" dataDxfId="0" dataCellStyle="Percent">
      <calculatedColumnFormula>People[[#This Row],[Mortage left]]/People[[#This Row],[Value of House]]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workbookViewId="0">
      <selection sqref="A1:T133"/>
    </sheetView>
  </sheetViews>
  <sheetFormatPr defaultRowHeight="15" x14ac:dyDescent="0.25"/>
  <cols>
    <col min="1" max="1" width="9.85546875" customWidth="1"/>
    <col min="3" max="3" width="13.85546875" customWidth="1"/>
    <col min="4" max="4" width="14.7109375" customWidth="1"/>
    <col min="5" max="5" width="12.7109375" customWidth="1"/>
    <col min="6" max="6" width="11.85546875" customWidth="1"/>
    <col min="9" max="9" width="9.7109375" customWidth="1"/>
    <col min="10" max="10" width="11.28515625" customWidth="1"/>
    <col min="12" max="12" width="16.5703125" customWidth="1"/>
    <col min="13" max="13" width="14.28515625" customWidth="1"/>
    <col min="14" max="14" width="12.42578125" customWidth="1"/>
    <col min="15" max="15" width="18.7109375" customWidth="1"/>
    <col min="17" max="17" width="14.140625" customWidth="1"/>
    <col min="18" max="18" width="17.140625" customWidth="1"/>
    <col min="19" max="19" width="15.140625" customWidth="1"/>
    <col min="20" max="20" width="12.140625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8</v>
      </c>
      <c r="G1" t="s">
        <v>18</v>
      </c>
      <c r="H1" t="s">
        <v>19</v>
      </c>
      <c r="I1" t="s">
        <v>20</v>
      </c>
      <c r="J1" t="s">
        <v>29</v>
      </c>
      <c r="K1" t="s">
        <v>28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</row>
    <row r="2" spans="1:20" x14ac:dyDescent="0.25">
      <c r="A2" t="s">
        <v>44</v>
      </c>
      <c r="B2">
        <v>28</v>
      </c>
      <c r="C2">
        <v>1</v>
      </c>
      <c r="D2" t="s">
        <v>2</v>
      </c>
      <c r="E2">
        <v>1</v>
      </c>
      <c r="F2" t="s">
        <v>9</v>
      </c>
      <c r="G2">
        <v>0</v>
      </c>
      <c r="H2">
        <v>1</v>
      </c>
      <c r="I2">
        <v>138420</v>
      </c>
      <c r="J2">
        <v>1</v>
      </c>
      <c r="K2" t="s">
        <v>22</v>
      </c>
      <c r="L2">
        <v>415260</v>
      </c>
      <c r="M2">
        <v>277706.10531619075</v>
      </c>
      <c r="N2">
        <v>62270.560286529326</v>
      </c>
      <c r="O2">
        <v>26230</v>
      </c>
      <c r="P2">
        <v>138420</v>
      </c>
      <c r="Q2">
        <v>207630</v>
      </c>
      <c r="R2">
        <v>685160.56028652936</v>
      </c>
      <c r="S2">
        <v>442356.10531619075</v>
      </c>
      <c r="T2">
        <v>242804.45497033861</v>
      </c>
    </row>
    <row r="3" spans="1:20" x14ac:dyDescent="0.25">
      <c r="A3" t="s">
        <v>44</v>
      </c>
      <c r="B3">
        <v>34</v>
      </c>
      <c r="C3">
        <v>1</v>
      </c>
      <c r="D3" t="s">
        <v>2</v>
      </c>
      <c r="E3">
        <v>5</v>
      </c>
      <c r="F3" t="s">
        <v>13</v>
      </c>
      <c r="G3">
        <v>1</v>
      </c>
      <c r="H3">
        <v>0</v>
      </c>
      <c r="I3">
        <v>618171</v>
      </c>
      <c r="J3">
        <v>6</v>
      </c>
      <c r="K3" t="s">
        <v>27</v>
      </c>
      <c r="L3">
        <v>3709026</v>
      </c>
      <c r="M3">
        <v>3466895.351587418</v>
      </c>
      <c r="N3">
        <v>0</v>
      </c>
      <c r="O3">
        <v>0</v>
      </c>
      <c r="P3">
        <v>618171</v>
      </c>
      <c r="Q3">
        <v>927256.5</v>
      </c>
      <c r="R3">
        <v>4636282.5</v>
      </c>
      <c r="S3">
        <v>4085066.351587418</v>
      </c>
      <c r="T3">
        <v>551216.148412582</v>
      </c>
    </row>
    <row r="4" spans="1:20" x14ac:dyDescent="0.25">
      <c r="A4" t="s">
        <v>44</v>
      </c>
      <c r="B4">
        <v>32</v>
      </c>
      <c r="C4">
        <v>1</v>
      </c>
      <c r="D4" t="s">
        <v>2</v>
      </c>
      <c r="E4">
        <v>1</v>
      </c>
      <c r="F4" t="s">
        <v>9</v>
      </c>
      <c r="G4">
        <v>2</v>
      </c>
      <c r="H4">
        <v>2</v>
      </c>
      <c r="I4">
        <v>617959</v>
      </c>
      <c r="J4">
        <v>4</v>
      </c>
      <c r="K4" t="s">
        <v>25</v>
      </c>
      <c r="L4">
        <v>1853877</v>
      </c>
      <c r="M4">
        <v>386343.59859283559</v>
      </c>
      <c r="N4">
        <v>976093.96582072205</v>
      </c>
      <c r="O4">
        <v>80501</v>
      </c>
      <c r="P4">
        <v>0</v>
      </c>
      <c r="Q4">
        <v>926938.5</v>
      </c>
      <c r="R4">
        <v>3756909.4658207223</v>
      </c>
      <c r="S4">
        <v>466844.59859283559</v>
      </c>
      <c r="T4">
        <v>3290064.8672278868</v>
      </c>
    </row>
    <row r="5" spans="1:20" x14ac:dyDescent="0.25">
      <c r="A5" t="s">
        <v>45</v>
      </c>
      <c r="B5">
        <v>26</v>
      </c>
      <c r="C5">
        <v>1</v>
      </c>
      <c r="D5" t="s">
        <v>2</v>
      </c>
      <c r="E5">
        <v>4</v>
      </c>
      <c r="F5" t="s">
        <v>12</v>
      </c>
      <c r="G5">
        <v>0</v>
      </c>
      <c r="H5">
        <v>0</v>
      </c>
      <c r="I5">
        <v>269876</v>
      </c>
      <c r="J5">
        <v>4</v>
      </c>
      <c r="K5" t="s">
        <v>25</v>
      </c>
      <c r="L5">
        <v>1079504</v>
      </c>
      <c r="M5">
        <v>364737.62276515685</v>
      </c>
      <c r="N5">
        <v>0</v>
      </c>
      <c r="O5">
        <v>0</v>
      </c>
      <c r="P5">
        <v>269876</v>
      </c>
      <c r="Q5">
        <v>0</v>
      </c>
      <c r="R5">
        <v>1079504</v>
      </c>
      <c r="S5">
        <v>634613.62276515691</v>
      </c>
      <c r="T5">
        <v>444890.37723484309</v>
      </c>
    </row>
    <row r="6" spans="1:20" x14ac:dyDescent="0.25">
      <c r="A6" t="s">
        <v>45</v>
      </c>
      <c r="B6">
        <v>27</v>
      </c>
      <c r="C6">
        <v>1</v>
      </c>
      <c r="D6" t="s">
        <v>2</v>
      </c>
      <c r="E6">
        <v>5</v>
      </c>
      <c r="F6" t="s">
        <v>13</v>
      </c>
      <c r="G6">
        <v>0</v>
      </c>
      <c r="H6">
        <v>0</v>
      </c>
      <c r="I6">
        <v>833672</v>
      </c>
      <c r="J6">
        <v>1</v>
      </c>
      <c r="K6" t="s">
        <v>22</v>
      </c>
      <c r="L6">
        <v>4168360</v>
      </c>
      <c r="M6">
        <v>3103161.6921446305</v>
      </c>
      <c r="N6">
        <v>0</v>
      </c>
      <c r="O6">
        <v>0</v>
      </c>
      <c r="P6">
        <v>0</v>
      </c>
      <c r="Q6">
        <v>1250508</v>
      </c>
      <c r="R6">
        <v>5418868</v>
      </c>
      <c r="S6">
        <v>3103161.6921446305</v>
      </c>
      <c r="T6">
        <v>2315706.3078553695</v>
      </c>
    </row>
    <row r="7" spans="1:20" x14ac:dyDescent="0.25">
      <c r="A7" t="s">
        <v>45</v>
      </c>
      <c r="B7">
        <v>24</v>
      </c>
      <c r="C7">
        <v>1</v>
      </c>
      <c r="D7" t="s">
        <v>2</v>
      </c>
      <c r="E7">
        <v>5</v>
      </c>
      <c r="F7" t="s">
        <v>13</v>
      </c>
      <c r="G7">
        <v>1</v>
      </c>
      <c r="H7">
        <v>1</v>
      </c>
      <c r="I7">
        <v>573740</v>
      </c>
      <c r="J7">
        <v>5</v>
      </c>
      <c r="K7" t="s">
        <v>26</v>
      </c>
      <c r="L7">
        <v>2294960</v>
      </c>
      <c r="M7">
        <v>1417893.5168276161</v>
      </c>
      <c r="N7">
        <v>78683.73540869134</v>
      </c>
      <c r="O7">
        <v>7554</v>
      </c>
      <c r="P7">
        <v>573740</v>
      </c>
      <c r="Q7">
        <v>860610</v>
      </c>
      <c r="R7">
        <v>3234253.7354086912</v>
      </c>
      <c r="S7">
        <v>1999187.5168276161</v>
      </c>
      <c r="T7">
        <v>1235066.2185810751</v>
      </c>
    </row>
    <row r="8" spans="1:20" x14ac:dyDescent="0.25">
      <c r="A8" t="s">
        <v>44</v>
      </c>
      <c r="B8">
        <v>21</v>
      </c>
      <c r="C8">
        <v>1</v>
      </c>
      <c r="D8" t="s">
        <v>2</v>
      </c>
      <c r="E8">
        <v>1</v>
      </c>
      <c r="F8" t="s">
        <v>9</v>
      </c>
      <c r="G8">
        <v>1</v>
      </c>
      <c r="H8">
        <v>2</v>
      </c>
      <c r="I8">
        <v>107399</v>
      </c>
      <c r="J8">
        <v>2</v>
      </c>
      <c r="K8" t="s">
        <v>23</v>
      </c>
      <c r="L8">
        <v>536995</v>
      </c>
      <c r="M8">
        <v>180520.83622277674</v>
      </c>
      <c r="N8">
        <v>200624.56769291623</v>
      </c>
      <c r="O8">
        <v>43573</v>
      </c>
      <c r="P8">
        <v>0</v>
      </c>
      <c r="Q8">
        <v>0</v>
      </c>
      <c r="R8">
        <v>737619.56769291626</v>
      </c>
      <c r="S8">
        <v>224093.83622277674</v>
      </c>
      <c r="T8">
        <v>513525.73147013952</v>
      </c>
    </row>
    <row r="9" spans="1:20" x14ac:dyDescent="0.25">
      <c r="A9" t="s">
        <v>44</v>
      </c>
      <c r="B9">
        <v>29</v>
      </c>
      <c r="C9">
        <v>1</v>
      </c>
      <c r="D9" t="s">
        <v>2</v>
      </c>
      <c r="E9">
        <v>4</v>
      </c>
      <c r="F9" t="s">
        <v>12</v>
      </c>
      <c r="G9">
        <v>0</v>
      </c>
      <c r="H9">
        <v>0</v>
      </c>
      <c r="I9">
        <v>497615</v>
      </c>
      <c r="J9">
        <v>6</v>
      </c>
      <c r="K9" t="s">
        <v>27</v>
      </c>
      <c r="L9">
        <v>1492845</v>
      </c>
      <c r="M9">
        <v>735556.05554999248</v>
      </c>
      <c r="N9">
        <v>0</v>
      </c>
      <c r="O9">
        <v>0</v>
      </c>
      <c r="P9">
        <v>497615</v>
      </c>
      <c r="Q9">
        <v>0</v>
      </c>
      <c r="R9">
        <v>1492845</v>
      </c>
      <c r="S9">
        <v>1233171.0555499925</v>
      </c>
      <c r="T9">
        <v>259673.94445000752</v>
      </c>
    </row>
    <row r="10" spans="1:20" x14ac:dyDescent="0.25">
      <c r="A10" t="s">
        <v>44</v>
      </c>
      <c r="B10">
        <v>23</v>
      </c>
      <c r="C10">
        <v>1</v>
      </c>
      <c r="D10" t="s">
        <v>2</v>
      </c>
      <c r="E10">
        <v>3</v>
      </c>
      <c r="F10" t="s">
        <v>11</v>
      </c>
      <c r="G10">
        <v>1</v>
      </c>
      <c r="H10">
        <v>0</v>
      </c>
      <c r="I10">
        <v>638428</v>
      </c>
      <c r="J10">
        <v>6</v>
      </c>
      <c r="K10" t="s">
        <v>27</v>
      </c>
      <c r="L10">
        <v>2553712</v>
      </c>
      <c r="M10">
        <v>1481894.8840083224</v>
      </c>
      <c r="N10">
        <v>0</v>
      </c>
      <c r="O10">
        <v>0</v>
      </c>
      <c r="P10">
        <v>638428</v>
      </c>
      <c r="Q10">
        <v>0</v>
      </c>
      <c r="R10">
        <v>2553712</v>
      </c>
      <c r="S10">
        <v>2120322.8840083224</v>
      </c>
      <c r="T10">
        <v>433389.11599167762</v>
      </c>
    </row>
    <row r="11" spans="1:20" x14ac:dyDescent="0.25">
      <c r="A11" t="s">
        <v>45</v>
      </c>
      <c r="B11">
        <v>23</v>
      </c>
      <c r="C11">
        <v>1</v>
      </c>
      <c r="D11" t="s">
        <v>2</v>
      </c>
      <c r="E11">
        <v>5</v>
      </c>
      <c r="F11" t="s">
        <v>13</v>
      </c>
      <c r="G11">
        <v>2</v>
      </c>
      <c r="H11">
        <v>2</v>
      </c>
      <c r="I11">
        <v>368499</v>
      </c>
      <c r="J11">
        <v>4</v>
      </c>
      <c r="K11" t="s">
        <v>25</v>
      </c>
      <c r="L11">
        <v>2210994</v>
      </c>
      <c r="M11">
        <v>1139519.1635340357</v>
      </c>
      <c r="N11">
        <v>726862.48738686205</v>
      </c>
      <c r="O11">
        <v>570161</v>
      </c>
      <c r="P11">
        <v>368499</v>
      </c>
      <c r="Q11">
        <v>0</v>
      </c>
      <c r="R11">
        <v>2937856.4873868618</v>
      </c>
      <c r="S11">
        <v>2078179.1635340357</v>
      </c>
      <c r="T11">
        <v>859677.32385282614</v>
      </c>
    </row>
    <row r="12" spans="1:20" x14ac:dyDescent="0.25">
      <c r="A12" t="s">
        <v>45</v>
      </c>
      <c r="B12">
        <v>21</v>
      </c>
      <c r="C12">
        <v>1</v>
      </c>
      <c r="D12" t="s">
        <v>2</v>
      </c>
      <c r="E12">
        <v>2</v>
      </c>
      <c r="F12" t="s">
        <v>10</v>
      </c>
      <c r="G12">
        <v>3</v>
      </c>
      <c r="H12">
        <v>0</v>
      </c>
      <c r="I12">
        <v>923673</v>
      </c>
      <c r="J12">
        <v>2</v>
      </c>
      <c r="K12" t="s">
        <v>23</v>
      </c>
      <c r="L12">
        <v>2771019</v>
      </c>
      <c r="M12">
        <v>2130460.1052582855</v>
      </c>
      <c r="N12">
        <v>0</v>
      </c>
      <c r="O12">
        <v>0</v>
      </c>
      <c r="P12">
        <v>0</v>
      </c>
      <c r="Q12">
        <v>1385509.5</v>
      </c>
      <c r="R12">
        <v>4156528.5</v>
      </c>
      <c r="S12">
        <v>2130460.1052582855</v>
      </c>
      <c r="T12">
        <v>2026068.3947417145</v>
      </c>
    </row>
    <row r="13" spans="1:20" x14ac:dyDescent="0.25">
      <c r="A13" t="s">
        <v>44</v>
      </c>
      <c r="B13">
        <v>34</v>
      </c>
      <c r="C13">
        <v>1</v>
      </c>
      <c r="D13" t="s">
        <v>2</v>
      </c>
      <c r="E13">
        <v>1</v>
      </c>
      <c r="F13" t="s">
        <v>9</v>
      </c>
      <c r="G13">
        <v>1</v>
      </c>
      <c r="H13">
        <v>0</v>
      </c>
      <c r="I13">
        <v>242532</v>
      </c>
      <c r="J13">
        <v>3</v>
      </c>
      <c r="K13" t="s">
        <v>24</v>
      </c>
      <c r="L13">
        <v>1455192</v>
      </c>
      <c r="M13">
        <v>1035756.8142349814</v>
      </c>
      <c r="N13">
        <v>0</v>
      </c>
      <c r="O13">
        <v>0</v>
      </c>
      <c r="P13">
        <v>0</v>
      </c>
      <c r="Q13">
        <v>363798</v>
      </c>
      <c r="R13">
        <v>1818990</v>
      </c>
      <c r="S13">
        <v>1035756.8142349814</v>
      </c>
      <c r="T13">
        <v>783233.18576501857</v>
      </c>
    </row>
    <row r="14" spans="1:20" x14ac:dyDescent="0.25">
      <c r="A14" t="s">
        <v>45</v>
      </c>
      <c r="B14">
        <v>29</v>
      </c>
      <c r="C14">
        <v>1</v>
      </c>
      <c r="D14" t="s">
        <v>2</v>
      </c>
      <c r="E14">
        <v>5</v>
      </c>
      <c r="F14" t="s">
        <v>13</v>
      </c>
      <c r="G14">
        <v>3</v>
      </c>
      <c r="H14">
        <v>1</v>
      </c>
      <c r="I14">
        <v>705062</v>
      </c>
      <c r="J14">
        <v>1</v>
      </c>
      <c r="K14" t="s">
        <v>22</v>
      </c>
      <c r="L14">
        <v>2820248</v>
      </c>
      <c r="M14">
        <v>88452.443849558549</v>
      </c>
      <c r="N14">
        <v>178472.83732366428</v>
      </c>
      <c r="O14">
        <v>53161</v>
      </c>
      <c r="P14">
        <v>0</v>
      </c>
      <c r="Q14">
        <v>0</v>
      </c>
      <c r="R14">
        <v>2998720.8373236642</v>
      </c>
      <c r="S14">
        <v>141613.44384955853</v>
      </c>
      <c r="T14">
        <v>2857107.3934741057</v>
      </c>
    </row>
    <row r="15" spans="1:20" x14ac:dyDescent="0.25">
      <c r="A15" t="s">
        <v>44</v>
      </c>
      <c r="B15">
        <v>32</v>
      </c>
      <c r="C15">
        <v>1</v>
      </c>
      <c r="D15" t="s">
        <v>2</v>
      </c>
      <c r="E15">
        <v>2</v>
      </c>
      <c r="F15" t="s">
        <v>10</v>
      </c>
      <c r="G15">
        <v>1</v>
      </c>
      <c r="H15">
        <v>1</v>
      </c>
      <c r="I15">
        <v>939544</v>
      </c>
      <c r="J15">
        <v>2</v>
      </c>
      <c r="K15" t="s">
        <v>23</v>
      </c>
      <c r="L15">
        <v>5637264</v>
      </c>
      <c r="M15">
        <v>2427392.7788600875</v>
      </c>
      <c r="N15">
        <v>864384.3344996922</v>
      </c>
      <c r="O15">
        <v>622624</v>
      </c>
      <c r="P15">
        <v>0</v>
      </c>
      <c r="Q15">
        <v>0</v>
      </c>
      <c r="R15">
        <v>6501648.3344996925</v>
      </c>
      <c r="S15">
        <v>3050016.7788600875</v>
      </c>
      <c r="T15">
        <v>3451631.555639605</v>
      </c>
    </row>
    <row r="16" spans="1:20" x14ac:dyDescent="0.25">
      <c r="A16" t="s">
        <v>45</v>
      </c>
      <c r="B16">
        <v>32</v>
      </c>
      <c r="C16">
        <v>1</v>
      </c>
      <c r="D16" t="s">
        <v>2</v>
      </c>
      <c r="E16">
        <v>1</v>
      </c>
      <c r="F16" t="s">
        <v>9</v>
      </c>
      <c r="G16">
        <v>3</v>
      </c>
      <c r="H16">
        <v>0</v>
      </c>
      <c r="I16">
        <v>348683</v>
      </c>
      <c r="J16">
        <v>2</v>
      </c>
      <c r="K16" t="s">
        <v>23</v>
      </c>
      <c r="L16">
        <v>1394732</v>
      </c>
      <c r="M16">
        <v>977574.95721318712</v>
      </c>
      <c r="N16">
        <v>0</v>
      </c>
      <c r="O16">
        <v>0</v>
      </c>
      <c r="P16">
        <v>0</v>
      </c>
      <c r="Q16">
        <v>523024.5</v>
      </c>
      <c r="R16">
        <v>1917756.5</v>
      </c>
      <c r="S16">
        <v>977574.95721318712</v>
      </c>
      <c r="T16">
        <v>940181.54278681288</v>
      </c>
    </row>
    <row r="17" spans="1:20" x14ac:dyDescent="0.25">
      <c r="A17" t="s">
        <v>45</v>
      </c>
      <c r="B17">
        <v>23</v>
      </c>
      <c r="C17">
        <v>1</v>
      </c>
      <c r="D17" t="s">
        <v>2</v>
      </c>
      <c r="E17">
        <v>2</v>
      </c>
      <c r="F17" t="s">
        <v>10</v>
      </c>
      <c r="G17">
        <v>2</v>
      </c>
      <c r="H17">
        <v>0</v>
      </c>
      <c r="I17">
        <v>157932</v>
      </c>
      <c r="J17">
        <v>6</v>
      </c>
      <c r="K17" t="s">
        <v>27</v>
      </c>
      <c r="L17">
        <v>631728</v>
      </c>
      <c r="M17">
        <v>52036.633142001607</v>
      </c>
      <c r="N17">
        <v>0</v>
      </c>
      <c r="O17">
        <v>0</v>
      </c>
      <c r="P17">
        <v>0</v>
      </c>
      <c r="Q17">
        <v>0</v>
      </c>
      <c r="R17">
        <v>631728</v>
      </c>
      <c r="S17">
        <v>52036.633142001607</v>
      </c>
      <c r="T17">
        <v>579691.36685799842</v>
      </c>
    </row>
    <row r="18" spans="1:20" x14ac:dyDescent="0.25">
      <c r="A18" t="s">
        <v>44</v>
      </c>
      <c r="B18">
        <v>28</v>
      </c>
      <c r="C18">
        <v>1</v>
      </c>
      <c r="D18" t="s">
        <v>2</v>
      </c>
      <c r="E18">
        <v>4</v>
      </c>
      <c r="F18" t="s">
        <v>12</v>
      </c>
      <c r="G18">
        <v>3</v>
      </c>
      <c r="H18">
        <v>0</v>
      </c>
      <c r="I18">
        <v>507344</v>
      </c>
      <c r="J18">
        <v>2</v>
      </c>
      <c r="K18" t="s">
        <v>23</v>
      </c>
      <c r="L18">
        <v>1522032</v>
      </c>
      <c r="M18">
        <v>132282.90138639839</v>
      </c>
      <c r="N18">
        <v>0</v>
      </c>
      <c r="O18">
        <v>0</v>
      </c>
      <c r="P18">
        <v>507344</v>
      </c>
      <c r="Q18">
        <v>0</v>
      </c>
      <c r="R18">
        <v>1522032</v>
      </c>
      <c r="S18">
        <v>639626.90138639836</v>
      </c>
      <c r="T18">
        <v>882405.09861360164</v>
      </c>
    </row>
    <row r="19" spans="1:20" x14ac:dyDescent="0.25">
      <c r="A19" t="s">
        <v>44</v>
      </c>
      <c r="B19">
        <v>22</v>
      </c>
      <c r="C19">
        <v>1</v>
      </c>
      <c r="D19" t="s">
        <v>2</v>
      </c>
      <c r="E19">
        <v>5</v>
      </c>
      <c r="F19" t="s">
        <v>13</v>
      </c>
      <c r="G19">
        <v>2</v>
      </c>
      <c r="H19">
        <v>0</v>
      </c>
      <c r="I19">
        <v>111017</v>
      </c>
      <c r="J19">
        <v>3</v>
      </c>
      <c r="K19" t="s">
        <v>24</v>
      </c>
      <c r="L19">
        <v>555085</v>
      </c>
      <c r="M19">
        <v>2613.5984251094446</v>
      </c>
      <c r="N19">
        <v>0</v>
      </c>
      <c r="O19">
        <v>0</v>
      </c>
      <c r="P19">
        <v>0</v>
      </c>
      <c r="Q19">
        <v>166525.5</v>
      </c>
      <c r="R19">
        <v>721610.5</v>
      </c>
      <c r="S19">
        <v>2613.5984251094446</v>
      </c>
      <c r="T19">
        <v>718996.90157489059</v>
      </c>
    </row>
    <row r="20" spans="1:20" x14ac:dyDescent="0.25">
      <c r="A20" t="s">
        <v>45</v>
      </c>
      <c r="B20">
        <v>28</v>
      </c>
      <c r="C20">
        <v>1</v>
      </c>
      <c r="D20" t="s">
        <v>2</v>
      </c>
      <c r="E20">
        <v>2</v>
      </c>
      <c r="F20" t="s">
        <v>10</v>
      </c>
      <c r="G20">
        <v>3</v>
      </c>
      <c r="H20">
        <v>2</v>
      </c>
      <c r="I20">
        <v>365448</v>
      </c>
      <c r="J20">
        <v>4</v>
      </c>
      <c r="K20" t="s">
        <v>25</v>
      </c>
      <c r="L20">
        <v>1827240</v>
      </c>
      <c r="M20">
        <v>1167054.5596310538</v>
      </c>
      <c r="N20">
        <v>724560.38400892913</v>
      </c>
      <c r="O20">
        <v>692498</v>
      </c>
      <c r="P20">
        <v>365448</v>
      </c>
      <c r="Q20">
        <v>548172</v>
      </c>
      <c r="R20">
        <v>3099972.3840089291</v>
      </c>
      <c r="S20">
        <v>2225000.5596310538</v>
      </c>
      <c r="T20">
        <v>874971.82437787531</v>
      </c>
    </row>
    <row r="21" spans="1:20" x14ac:dyDescent="0.25">
      <c r="A21" t="s">
        <v>45</v>
      </c>
      <c r="B21">
        <v>25</v>
      </c>
      <c r="C21">
        <v>1</v>
      </c>
      <c r="D21" t="s">
        <v>2</v>
      </c>
      <c r="E21">
        <v>4</v>
      </c>
      <c r="F21" t="s">
        <v>12</v>
      </c>
      <c r="G21">
        <v>2</v>
      </c>
      <c r="H21">
        <v>2</v>
      </c>
      <c r="I21">
        <v>268851</v>
      </c>
      <c r="J21">
        <v>5</v>
      </c>
      <c r="K21" t="s">
        <v>26</v>
      </c>
      <c r="L21">
        <v>1613106</v>
      </c>
      <c r="M21">
        <v>194842.73665743036</v>
      </c>
      <c r="N21">
        <v>123366.17173016137</v>
      </c>
      <c r="O21">
        <v>98786</v>
      </c>
      <c r="P21">
        <v>0</v>
      </c>
      <c r="Q21">
        <v>0</v>
      </c>
      <c r="R21">
        <v>1736472.1717301614</v>
      </c>
      <c r="S21">
        <v>293628.73665743036</v>
      </c>
      <c r="T21">
        <v>1442843.435072731</v>
      </c>
    </row>
    <row r="22" spans="1:20" x14ac:dyDescent="0.25">
      <c r="A22" t="s">
        <v>45</v>
      </c>
      <c r="B22">
        <v>21</v>
      </c>
      <c r="C22">
        <v>1</v>
      </c>
      <c r="D22" t="s">
        <v>2</v>
      </c>
      <c r="E22">
        <v>2</v>
      </c>
      <c r="F22" t="s">
        <v>10</v>
      </c>
      <c r="G22">
        <v>3</v>
      </c>
      <c r="H22">
        <v>2</v>
      </c>
      <c r="I22">
        <v>161492</v>
      </c>
      <c r="J22">
        <v>5</v>
      </c>
      <c r="K22" t="s">
        <v>26</v>
      </c>
      <c r="L22">
        <v>807460</v>
      </c>
      <c r="M22">
        <v>214765.00462434732</v>
      </c>
      <c r="N22">
        <v>30065.252387387169</v>
      </c>
      <c r="O22">
        <v>17435</v>
      </c>
      <c r="P22">
        <v>0</v>
      </c>
      <c r="Q22">
        <v>0</v>
      </c>
      <c r="R22">
        <v>837525.25238738721</v>
      </c>
      <c r="S22">
        <v>232200.00462434732</v>
      </c>
      <c r="T22">
        <v>605325.24776303989</v>
      </c>
    </row>
    <row r="23" spans="1:20" x14ac:dyDescent="0.25">
      <c r="A23" t="s">
        <v>45</v>
      </c>
      <c r="B23">
        <v>28</v>
      </c>
      <c r="C23">
        <v>1</v>
      </c>
      <c r="D23" t="s">
        <v>2</v>
      </c>
      <c r="E23">
        <v>5</v>
      </c>
      <c r="F23" t="s">
        <v>13</v>
      </c>
      <c r="G23">
        <v>0</v>
      </c>
      <c r="H23">
        <v>2</v>
      </c>
      <c r="I23">
        <v>749883</v>
      </c>
      <c r="J23">
        <v>6</v>
      </c>
      <c r="K23" t="s">
        <v>27</v>
      </c>
      <c r="L23">
        <v>4499298</v>
      </c>
      <c r="M23">
        <v>1876542.0576253983</v>
      </c>
      <c r="N23">
        <v>824063.1698216974</v>
      </c>
      <c r="O23">
        <v>420114</v>
      </c>
      <c r="P23">
        <v>749883</v>
      </c>
      <c r="Q23">
        <v>1124824.5</v>
      </c>
      <c r="R23">
        <v>6448185.6698216973</v>
      </c>
      <c r="S23">
        <v>3046539.057625398</v>
      </c>
      <c r="T23">
        <v>3401646.6121962992</v>
      </c>
    </row>
    <row r="24" spans="1:20" x14ac:dyDescent="0.25">
      <c r="A24" t="s">
        <v>44</v>
      </c>
      <c r="B24">
        <v>26</v>
      </c>
      <c r="C24">
        <v>1</v>
      </c>
      <c r="D24" t="s">
        <v>2</v>
      </c>
      <c r="E24">
        <v>4</v>
      </c>
      <c r="F24" t="s">
        <v>12</v>
      </c>
      <c r="G24">
        <v>0</v>
      </c>
      <c r="H24">
        <v>2</v>
      </c>
      <c r="I24">
        <v>685238</v>
      </c>
      <c r="J24">
        <v>1</v>
      </c>
      <c r="K24" t="s">
        <v>22</v>
      </c>
      <c r="L24">
        <v>2740952</v>
      </c>
      <c r="M24">
        <v>2020579.0463849287</v>
      </c>
      <c r="N24">
        <v>235833.79605938814</v>
      </c>
      <c r="O24">
        <v>48321</v>
      </c>
      <c r="P24">
        <v>0</v>
      </c>
      <c r="Q24">
        <v>0</v>
      </c>
      <c r="R24">
        <v>2976785.7960593882</v>
      </c>
      <c r="S24">
        <v>2068900.0463849287</v>
      </c>
      <c r="T24">
        <v>907885.74967445945</v>
      </c>
    </row>
    <row r="25" spans="1:20" x14ac:dyDescent="0.25">
      <c r="A25" t="s">
        <v>44</v>
      </c>
      <c r="B25">
        <v>35</v>
      </c>
      <c r="C25">
        <v>1</v>
      </c>
      <c r="D25" t="s">
        <v>2</v>
      </c>
      <c r="E25">
        <v>3</v>
      </c>
      <c r="F25" t="s">
        <v>11</v>
      </c>
      <c r="G25">
        <v>0</v>
      </c>
      <c r="H25">
        <v>1</v>
      </c>
      <c r="I25">
        <v>688474</v>
      </c>
      <c r="J25">
        <v>2</v>
      </c>
      <c r="K25" t="s">
        <v>23</v>
      </c>
      <c r="L25">
        <v>4130844</v>
      </c>
      <c r="M25">
        <v>3874784.421002734</v>
      </c>
      <c r="N25">
        <v>108745.94316935584</v>
      </c>
      <c r="O25">
        <v>41806</v>
      </c>
      <c r="P25">
        <v>0</v>
      </c>
      <c r="Q25">
        <v>1032711</v>
      </c>
      <c r="R25">
        <v>5272300.9431693554</v>
      </c>
      <c r="S25">
        <v>3916590.421002734</v>
      </c>
      <c r="T25">
        <v>1355710.5221666214</v>
      </c>
    </row>
    <row r="26" spans="1:20" x14ac:dyDescent="0.25">
      <c r="A26" t="s">
        <v>44</v>
      </c>
      <c r="B26">
        <v>27</v>
      </c>
      <c r="C26">
        <v>1</v>
      </c>
      <c r="D26" t="s">
        <v>2</v>
      </c>
      <c r="E26">
        <v>1</v>
      </c>
      <c r="F26" t="s">
        <v>9</v>
      </c>
      <c r="G26">
        <v>0</v>
      </c>
      <c r="H26">
        <v>2</v>
      </c>
      <c r="I26">
        <v>359473</v>
      </c>
      <c r="J26">
        <v>3</v>
      </c>
      <c r="K26" t="s">
        <v>24</v>
      </c>
      <c r="L26">
        <v>1437892</v>
      </c>
      <c r="M26">
        <v>662600.61829115404</v>
      </c>
      <c r="N26">
        <v>139264.84108546627</v>
      </c>
      <c r="O26">
        <v>53949</v>
      </c>
      <c r="P26">
        <v>0</v>
      </c>
      <c r="Q26">
        <v>539209.5</v>
      </c>
      <c r="R26">
        <v>2116366.3410854666</v>
      </c>
      <c r="S26">
        <v>716549.61829115404</v>
      </c>
      <c r="T26">
        <v>1399816.7227943125</v>
      </c>
    </row>
    <row r="27" spans="1:20" x14ac:dyDescent="0.25">
      <c r="A27" t="s">
        <v>44</v>
      </c>
      <c r="B27">
        <v>23</v>
      </c>
      <c r="C27">
        <v>1</v>
      </c>
      <c r="D27" t="s">
        <v>2</v>
      </c>
      <c r="E27">
        <v>2</v>
      </c>
      <c r="F27" t="s">
        <v>10</v>
      </c>
      <c r="G27">
        <v>2</v>
      </c>
      <c r="H27">
        <v>1</v>
      </c>
      <c r="I27">
        <v>775691</v>
      </c>
      <c r="J27">
        <v>6</v>
      </c>
      <c r="K27" t="s">
        <v>27</v>
      </c>
      <c r="L27">
        <v>3878455</v>
      </c>
      <c r="M27">
        <v>1223301.8464245782</v>
      </c>
      <c r="N27">
        <v>104210.74320198134</v>
      </c>
      <c r="O27">
        <v>23842</v>
      </c>
      <c r="P27">
        <v>0</v>
      </c>
      <c r="Q27">
        <v>1163536.5</v>
      </c>
      <c r="R27">
        <v>5146202.2432019813</v>
      </c>
      <c r="S27">
        <v>1247143.8464245782</v>
      </c>
      <c r="T27">
        <v>3899058.3967774031</v>
      </c>
    </row>
    <row r="28" spans="1:20" x14ac:dyDescent="0.25">
      <c r="A28" t="s">
        <v>44</v>
      </c>
      <c r="B28">
        <v>34</v>
      </c>
      <c r="C28">
        <v>1</v>
      </c>
      <c r="D28" t="s">
        <v>2</v>
      </c>
      <c r="E28">
        <v>5</v>
      </c>
      <c r="F28" t="s">
        <v>13</v>
      </c>
      <c r="G28">
        <v>0</v>
      </c>
      <c r="H28">
        <v>1</v>
      </c>
      <c r="I28">
        <v>340166</v>
      </c>
      <c r="J28">
        <v>1</v>
      </c>
      <c r="K28" t="s">
        <v>22</v>
      </c>
      <c r="L28">
        <v>1700830</v>
      </c>
      <c r="M28">
        <v>1455357.6366893523</v>
      </c>
      <c r="N28">
        <v>79014.374994118785</v>
      </c>
      <c r="O28">
        <v>2014</v>
      </c>
      <c r="P28">
        <v>0</v>
      </c>
      <c r="Q28">
        <v>0</v>
      </c>
      <c r="R28">
        <v>1779844.3749941187</v>
      </c>
      <c r="S28">
        <v>1457371.6366893523</v>
      </c>
      <c r="T28">
        <v>322472.73830476636</v>
      </c>
    </row>
    <row r="29" spans="1:20" x14ac:dyDescent="0.25">
      <c r="A29" t="s">
        <v>45</v>
      </c>
      <c r="B29">
        <v>22</v>
      </c>
      <c r="C29">
        <v>1</v>
      </c>
      <c r="D29" t="s">
        <v>2</v>
      </c>
      <c r="E29">
        <v>1</v>
      </c>
      <c r="F29" t="s">
        <v>9</v>
      </c>
      <c r="G29">
        <v>1</v>
      </c>
      <c r="H29">
        <v>0</v>
      </c>
      <c r="I29">
        <v>404830</v>
      </c>
      <c r="J29">
        <v>5</v>
      </c>
      <c r="K29" t="s">
        <v>26</v>
      </c>
      <c r="L29">
        <v>1619320</v>
      </c>
      <c r="M29">
        <v>1098382.4565146731</v>
      </c>
      <c r="N29">
        <v>0</v>
      </c>
      <c r="O29">
        <v>0</v>
      </c>
      <c r="P29">
        <v>404830</v>
      </c>
      <c r="Q29">
        <v>607245</v>
      </c>
      <c r="R29">
        <v>2226565</v>
      </c>
      <c r="S29">
        <v>1503212.4565146731</v>
      </c>
      <c r="T29">
        <v>723352.54348532693</v>
      </c>
    </row>
    <row r="30" spans="1:20" x14ac:dyDescent="0.25">
      <c r="A30" t="s">
        <v>45</v>
      </c>
      <c r="B30">
        <v>35</v>
      </c>
      <c r="C30">
        <v>1</v>
      </c>
      <c r="D30" t="s">
        <v>2</v>
      </c>
      <c r="E30">
        <v>1</v>
      </c>
      <c r="F30" t="s">
        <v>9</v>
      </c>
      <c r="G30">
        <v>1</v>
      </c>
      <c r="H30">
        <v>1</v>
      </c>
      <c r="I30">
        <v>221410</v>
      </c>
      <c r="J30">
        <v>4</v>
      </c>
      <c r="K30" t="s">
        <v>25</v>
      </c>
      <c r="L30">
        <v>664230</v>
      </c>
      <c r="M30">
        <v>378403.30261176784</v>
      </c>
      <c r="N30">
        <v>123465.08964430084</v>
      </c>
      <c r="O30">
        <v>73803</v>
      </c>
      <c r="P30">
        <v>0</v>
      </c>
      <c r="Q30">
        <v>332115</v>
      </c>
      <c r="R30">
        <v>1119810.0896443008</v>
      </c>
      <c r="S30">
        <v>452206.30261176784</v>
      </c>
      <c r="T30">
        <v>667603.78703253297</v>
      </c>
    </row>
    <row r="31" spans="1:20" x14ac:dyDescent="0.25">
      <c r="A31" t="s">
        <v>44</v>
      </c>
      <c r="B31">
        <v>24</v>
      </c>
      <c r="C31">
        <v>1</v>
      </c>
      <c r="D31" t="s">
        <v>2</v>
      </c>
      <c r="E31">
        <v>5</v>
      </c>
      <c r="F31" t="s">
        <v>13</v>
      </c>
      <c r="G31">
        <v>2</v>
      </c>
      <c r="H31">
        <v>1</v>
      </c>
      <c r="I31">
        <v>174400</v>
      </c>
      <c r="J31">
        <v>6</v>
      </c>
      <c r="K31" t="s">
        <v>27</v>
      </c>
      <c r="L31">
        <v>872000</v>
      </c>
      <c r="M31">
        <v>462540.501713167</v>
      </c>
      <c r="N31">
        <v>23076.908348225272</v>
      </c>
      <c r="O31">
        <v>15209</v>
      </c>
      <c r="P31">
        <v>174400</v>
      </c>
      <c r="Q31">
        <v>0</v>
      </c>
      <c r="R31">
        <v>895076.90834822529</v>
      </c>
      <c r="S31">
        <v>652149.50171316694</v>
      </c>
      <c r="T31">
        <v>242927.40663505835</v>
      </c>
    </row>
    <row r="32" spans="1:20" x14ac:dyDescent="0.25">
      <c r="A32" t="s">
        <v>45</v>
      </c>
      <c r="B32">
        <v>23</v>
      </c>
      <c r="C32">
        <v>1</v>
      </c>
      <c r="D32" t="s">
        <v>2</v>
      </c>
      <c r="E32">
        <v>1</v>
      </c>
      <c r="F32" t="s">
        <v>9</v>
      </c>
      <c r="G32">
        <v>0</v>
      </c>
      <c r="H32">
        <v>1</v>
      </c>
      <c r="I32">
        <v>744515</v>
      </c>
      <c r="J32">
        <v>2</v>
      </c>
      <c r="K32" t="s">
        <v>23</v>
      </c>
      <c r="L32">
        <v>2233545</v>
      </c>
      <c r="M32">
        <v>1213529.8845804154</v>
      </c>
      <c r="N32">
        <v>543895.06957397098</v>
      </c>
      <c r="O32">
        <v>152214</v>
      </c>
      <c r="P32">
        <v>744515</v>
      </c>
      <c r="Q32">
        <v>1116772.5</v>
      </c>
      <c r="R32">
        <v>3894212.569573971</v>
      </c>
      <c r="S32">
        <v>2110258.8845804157</v>
      </c>
      <c r="T32">
        <v>1783953.6849935553</v>
      </c>
    </row>
    <row r="33" spans="1:20" x14ac:dyDescent="0.25">
      <c r="A33" t="s">
        <v>45</v>
      </c>
      <c r="B33">
        <v>21</v>
      </c>
      <c r="C33">
        <v>1</v>
      </c>
      <c r="D33" t="s">
        <v>2</v>
      </c>
      <c r="E33">
        <v>3</v>
      </c>
      <c r="F33" t="s">
        <v>11</v>
      </c>
      <c r="G33">
        <v>3</v>
      </c>
      <c r="H33">
        <v>0</v>
      </c>
      <c r="I33">
        <v>497460</v>
      </c>
      <c r="J33">
        <v>4</v>
      </c>
      <c r="K33" t="s">
        <v>25</v>
      </c>
      <c r="L33">
        <v>1492380</v>
      </c>
      <c r="M33">
        <v>423862.08745870617</v>
      </c>
      <c r="N33">
        <v>0</v>
      </c>
      <c r="O33">
        <v>0</v>
      </c>
      <c r="P33">
        <v>497460</v>
      </c>
      <c r="Q33">
        <v>746190</v>
      </c>
      <c r="R33">
        <v>2238570</v>
      </c>
      <c r="S33">
        <v>921322.08745870623</v>
      </c>
      <c r="T33">
        <v>1317247.9125412938</v>
      </c>
    </row>
    <row r="34" spans="1:20" x14ac:dyDescent="0.25">
      <c r="A34" t="s">
        <v>45</v>
      </c>
      <c r="B34">
        <v>28</v>
      </c>
      <c r="C34">
        <v>1</v>
      </c>
      <c r="D34" t="s">
        <v>2</v>
      </c>
      <c r="E34">
        <v>2</v>
      </c>
      <c r="F34" t="s">
        <v>10</v>
      </c>
      <c r="G34">
        <v>0</v>
      </c>
      <c r="H34">
        <v>0</v>
      </c>
      <c r="I34">
        <v>315115</v>
      </c>
      <c r="J34">
        <v>2</v>
      </c>
      <c r="K34" t="s">
        <v>23</v>
      </c>
      <c r="L34">
        <v>1575575</v>
      </c>
      <c r="M34">
        <v>1467874.0928991246</v>
      </c>
      <c r="N34">
        <v>0</v>
      </c>
      <c r="O34">
        <v>0</v>
      </c>
      <c r="P34">
        <v>0</v>
      </c>
      <c r="Q34">
        <v>472672.5</v>
      </c>
      <c r="R34">
        <v>2048247.5</v>
      </c>
      <c r="S34">
        <v>1467874.0928991246</v>
      </c>
      <c r="T34">
        <v>580373.4071008754</v>
      </c>
    </row>
    <row r="35" spans="1:20" x14ac:dyDescent="0.25">
      <c r="A35" t="s">
        <v>44</v>
      </c>
      <c r="B35">
        <v>29</v>
      </c>
      <c r="C35">
        <v>1</v>
      </c>
      <c r="D35" t="s">
        <v>2</v>
      </c>
      <c r="E35">
        <v>4</v>
      </c>
      <c r="F35" t="s">
        <v>12</v>
      </c>
      <c r="G35">
        <v>1</v>
      </c>
      <c r="H35">
        <v>2</v>
      </c>
      <c r="I35">
        <v>389364</v>
      </c>
      <c r="J35">
        <v>4</v>
      </c>
      <c r="K35" t="s">
        <v>25</v>
      </c>
      <c r="L35">
        <v>2336184</v>
      </c>
      <c r="M35">
        <v>720552.96403965179</v>
      </c>
      <c r="N35">
        <v>2415.0364304226223</v>
      </c>
      <c r="O35">
        <v>63</v>
      </c>
      <c r="P35">
        <v>389364</v>
      </c>
      <c r="Q35">
        <v>584046</v>
      </c>
      <c r="R35">
        <v>2922645.0364304227</v>
      </c>
      <c r="S35">
        <v>1109979.9640396517</v>
      </c>
      <c r="T35">
        <v>1812665.072390771</v>
      </c>
    </row>
    <row r="36" spans="1:20" x14ac:dyDescent="0.25">
      <c r="A36" t="s">
        <v>45</v>
      </c>
      <c r="B36">
        <v>33</v>
      </c>
      <c r="C36">
        <v>1</v>
      </c>
      <c r="D36" t="s">
        <v>2</v>
      </c>
      <c r="E36">
        <v>1</v>
      </c>
      <c r="F36" t="s">
        <v>9</v>
      </c>
      <c r="G36">
        <v>0</v>
      </c>
      <c r="H36">
        <v>1</v>
      </c>
      <c r="I36">
        <v>717298</v>
      </c>
      <c r="J36">
        <v>3</v>
      </c>
      <c r="K36" t="s">
        <v>24</v>
      </c>
      <c r="L36">
        <v>2869192</v>
      </c>
      <c r="M36">
        <v>610874.44750569074</v>
      </c>
      <c r="N36">
        <v>408420.18850493955</v>
      </c>
      <c r="O36">
        <v>326273</v>
      </c>
      <c r="P36">
        <v>717298</v>
      </c>
      <c r="Q36">
        <v>0</v>
      </c>
      <c r="R36">
        <v>3277612.1885049394</v>
      </c>
      <c r="S36">
        <v>1654445.4475056906</v>
      </c>
      <c r="T36">
        <v>1623166.7409992488</v>
      </c>
    </row>
    <row r="37" spans="1:20" x14ac:dyDescent="0.25">
      <c r="A37" t="s">
        <v>45</v>
      </c>
      <c r="B37">
        <v>24</v>
      </c>
      <c r="C37">
        <v>1</v>
      </c>
      <c r="D37" t="s">
        <v>2</v>
      </c>
      <c r="E37">
        <v>5</v>
      </c>
      <c r="F37" t="s">
        <v>13</v>
      </c>
      <c r="G37">
        <v>3</v>
      </c>
      <c r="H37">
        <v>0</v>
      </c>
      <c r="I37">
        <v>565423</v>
      </c>
      <c r="J37">
        <v>1</v>
      </c>
      <c r="K37" t="s">
        <v>22</v>
      </c>
      <c r="L37">
        <v>2261692</v>
      </c>
      <c r="M37">
        <v>1921831.4373550338</v>
      </c>
      <c r="N37">
        <v>0</v>
      </c>
      <c r="O37">
        <v>0</v>
      </c>
      <c r="P37">
        <v>0</v>
      </c>
      <c r="Q37">
        <v>0</v>
      </c>
      <c r="R37">
        <v>2261692</v>
      </c>
      <c r="S37">
        <v>1921831.4373550338</v>
      </c>
      <c r="T37">
        <v>339860.56264496618</v>
      </c>
    </row>
    <row r="38" spans="1:20" x14ac:dyDescent="0.25">
      <c r="A38" t="s">
        <v>44</v>
      </c>
      <c r="B38">
        <v>30</v>
      </c>
      <c r="C38">
        <v>1</v>
      </c>
      <c r="D38" t="s">
        <v>2</v>
      </c>
      <c r="E38">
        <v>3</v>
      </c>
      <c r="F38" t="s">
        <v>11</v>
      </c>
      <c r="G38">
        <v>2</v>
      </c>
      <c r="H38">
        <v>0</v>
      </c>
      <c r="I38">
        <v>914032</v>
      </c>
      <c r="J38">
        <v>1</v>
      </c>
      <c r="K38" t="s">
        <v>22</v>
      </c>
      <c r="L38">
        <v>4570160</v>
      </c>
      <c r="M38">
        <v>1344909.0782529821</v>
      </c>
      <c r="N38">
        <v>0</v>
      </c>
      <c r="O38">
        <v>0</v>
      </c>
      <c r="P38">
        <v>0</v>
      </c>
      <c r="Q38">
        <v>0</v>
      </c>
      <c r="R38">
        <v>4570160</v>
      </c>
      <c r="S38">
        <v>1344909.0782529821</v>
      </c>
      <c r="T38">
        <v>3225250.9217470177</v>
      </c>
    </row>
    <row r="39" spans="1:20" x14ac:dyDescent="0.25">
      <c r="A39" t="s">
        <v>45</v>
      </c>
      <c r="B39">
        <v>33</v>
      </c>
      <c r="C39">
        <v>1</v>
      </c>
      <c r="D39" t="s">
        <v>2</v>
      </c>
      <c r="E39">
        <v>5</v>
      </c>
      <c r="F39" t="s">
        <v>13</v>
      </c>
      <c r="G39">
        <v>0</v>
      </c>
      <c r="H39">
        <v>1</v>
      </c>
      <c r="I39">
        <v>684346</v>
      </c>
      <c r="J39">
        <v>2</v>
      </c>
      <c r="K39" t="s">
        <v>23</v>
      </c>
      <c r="L39">
        <v>4106076</v>
      </c>
      <c r="M39">
        <v>1347959.9410962195</v>
      </c>
      <c r="N39">
        <v>298944.1086683129</v>
      </c>
      <c r="O39">
        <v>36548</v>
      </c>
      <c r="P39">
        <v>684346</v>
      </c>
      <c r="Q39">
        <v>0</v>
      </c>
      <c r="R39">
        <v>4405020.1086683124</v>
      </c>
      <c r="S39">
        <v>2068853.9410962195</v>
      </c>
      <c r="T39">
        <v>2336166.1675720932</v>
      </c>
    </row>
    <row r="40" spans="1:20" x14ac:dyDescent="0.25">
      <c r="A40" t="s">
        <v>45</v>
      </c>
      <c r="B40">
        <v>26</v>
      </c>
      <c r="C40">
        <v>1</v>
      </c>
      <c r="D40" t="s">
        <v>2</v>
      </c>
      <c r="E40">
        <v>2</v>
      </c>
      <c r="F40" t="s">
        <v>10</v>
      </c>
      <c r="G40">
        <v>3</v>
      </c>
      <c r="H40">
        <v>2</v>
      </c>
      <c r="I40">
        <v>183626</v>
      </c>
      <c r="J40">
        <v>1</v>
      </c>
      <c r="K40" t="s">
        <v>22</v>
      </c>
      <c r="L40">
        <v>550878</v>
      </c>
      <c r="M40">
        <v>99157.99154477063</v>
      </c>
      <c r="N40">
        <v>120192.74107970027</v>
      </c>
      <c r="O40">
        <v>32424</v>
      </c>
      <c r="P40">
        <v>183626</v>
      </c>
      <c r="Q40">
        <v>275439</v>
      </c>
      <c r="R40">
        <v>946509.7410797003</v>
      </c>
      <c r="S40">
        <v>315207.99154477066</v>
      </c>
      <c r="T40">
        <v>631301.74953492964</v>
      </c>
    </row>
    <row r="41" spans="1:20" x14ac:dyDescent="0.25">
      <c r="A41" t="s">
        <v>44</v>
      </c>
      <c r="B41">
        <v>22</v>
      </c>
      <c r="C41">
        <v>1</v>
      </c>
      <c r="D41" t="s">
        <v>2</v>
      </c>
      <c r="E41">
        <v>2</v>
      </c>
      <c r="F41" t="s">
        <v>10</v>
      </c>
      <c r="G41">
        <v>3</v>
      </c>
      <c r="H41">
        <v>2</v>
      </c>
      <c r="I41">
        <v>396578</v>
      </c>
      <c r="J41">
        <v>2</v>
      </c>
      <c r="K41" t="s">
        <v>23</v>
      </c>
      <c r="L41">
        <v>2379468</v>
      </c>
      <c r="M41">
        <v>314410.2652885784</v>
      </c>
      <c r="N41">
        <v>554680.38798297686</v>
      </c>
      <c r="O41">
        <v>111987</v>
      </c>
      <c r="P41">
        <v>396578</v>
      </c>
      <c r="Q41">
        <v>594867</v>
      </c>
      <c r="R41">
        <v>3529015.3879829766</v>
      </c>
      <c r="S41">
        <v>822975.26528857835</v>
      </c>
      <c r="T41">
        <v>2706040.1226943983</v>
      </c>
    </row>
    <row r="42" spans="1:20" x14ac:dyDescent="0.25">
      <c r="A42" t="s">
        <v>45</v>
      </c>
      <c r="B42">
        <v>21</v>
      </c>
      <c r="C42">
        <v>1</v>
      </c>
      <c r="D42" t="s">
        <v>2</v>
      </c>
      <c r="E42">
        <v>4</v>
      </c>
      <c r="F42" t="s">
        <v>12</v>
      </c>
      <c r="G42">
        <v>2</v>
      </c>
      <c r="H42">
        <v>2</v>
      </c>
      <c r="I42">
        <v>466872</v>
      </c>
      <c r="J42">
        <v>4</v>
      </c>
      <c r="K42" t="s">
        <v>25</v>
      </c>
      <c r="L42">
        <v>1400616</v>
      </c>
      <c r="M42">
        <v>692260.16839054076</v>
      </c>
      <c r="N42">
        <v>187802.03213703353</v>
      </c>
      <c r="O42">
        <v>133629</v>
      </c>
      <c r="P42">
        <v>0</v>
      </c>
      <c r="Q42">
        <v>700308</v>
      </c>
      <c r="R42">
        <v>2288726.0321370335</v>
      </c>
      <c r="S42">
        <v>825889.16839054076</v>
      </c>
      <c r="T42">
        <v>1462836.8637464927</v>
      </c>
    </row>
    <row r="43" spans="1:20" x14ac:dyDescent="0.25">
      <c r="A43" t="s">
        <v>45</v>
      </c>
      <c r="B43">
        <v>23</v>
      </c>
      <c r="C43">
        <v>1</v>
      </c>
      <c r="D43" t="s">
        <v>2</v>
      </c>
      <c r="E43">
        <v>3</v>
      </c>
      <c r="F43" t="s">
        <v>11</v>
      </c>
      <c r="G43">
        <v>0</v>
      </c>
      <c r="H43">
        <v>0</v>
      </c>
      <c r="I43">
        <v>640773</v>
      </c>
      <c r="J43">
        <v>3</v>
      </c>
      <c r="K43" t="s">
        <v>24</v>
      </c>
      <c r="L43">
        <v>3844638</v>
      </c>
      <c r="M43">
        <v>2974678.3093756381</v>
      </c>
      <c r="N43">
        <v>0</v>
      </c>
      <c r="O43">
        <v>0</v>
      </c>
      <c r="P43">
        <v>640773</v>
      </c>
      <c r="Q43">
        <v>0</v>
      </c>
      <c r="R43">
        <v>3844638</v>
      </c>
      <c r="S43">
        <v>3615451.3093756381</v>
      </c>
      <c r="T43">
        <v>229186.69062436186</v>
      </c>
    </row>
    <row r="44" spans="1:20" x14ac:dyDescent="0.25">
      <c r="A44" t="s">
        <v>45</v>
      </c>
      <c r="B44">
        <v>22</v>
      </c>
      <c r="C44">
        <v>1</v>
      </c>
      <c r="D44" t="s">
        <v>2</v>
      </c>
      <c r="E44">
        <v>5</v>
      </c>
      <c r="F44" t="s">
        <v>13</v>
      </c>
      <c r="G44">
        <v>0</v>
      </c>
      <c r="H44">
        <v>0</v>
      </c>
      <c r="I44">
        <v>679772</v>
      </c>
      <c r="J44">
        <v>1</v>
      </c>
      <c r="K44" t="s">
        <v>22</v>
      </c>
      <c r="L44">
        <v>4078632</v>
      </c>
      <c r="M44">
        <v>2226287.4628122477</v>
      </c>
      <c r="N44">
        <v>0</v>
      </c>
      <c r="O44">
        <v>0</v>
      </c>
      <c r="P44">
        <v>0</v>
      </c>
      <c r="Q44">
        <v>1019658</v>
      </c>
      <c r="R44">
        <v>5098290</v>
      </c>
      <c r="S44">
        <v>2226287.4628122477</v>
      </c>
      <c r="T44">
        <v>2872002.5371877523</v>
      </c>
    </row>
    <row r="45" spans="1:20" x14ac:dyDescent="0.25">
      <c r="A45" t="s">
        <v>44</v>
      </c>
      <c r="B45">
        <v>22</v>
      </c>
      <c r="C45">
        <v>1</v>
      </c>
      <c r="D45" t="s">
        <v>2</v>
      </c>
      <c r="E45">
        <v>4</v>
      </c>
      <c r="F45" t="s">
        <v>12</v>
      </c>
      <c r="G45">
        <v>3</v>
      </c>
      <c r="H45">
        <v>1</v>
      </c>
      <c r="I45">
        <v>377139</v>
      </c>
      <c r="J45">
        <v>3</v>
      </c>
      <c r="K45" t="s">
        <v>24</v>
      </c>
      <c r="L45">
        <v>1508556</v>
      </c>
      <c r="M45">
        <v>1271827.383014984</v>
      </c>
      <c r="N45">
        <v>130269.7517335375</v>
      </c>
      <c r="O45">
        <v>69352</v>
      </c>
      <c r="P45">
        <v>0</v>
      </c>
      <c r="Q45">
        <v>565708.5</v>
      </c>
      <c r="R45">
        <v>2204534.2517335378</v>
      </c>
      <c r="S45">
        <v>1341179.383014984</v>
      </c>
      <c r="T45">
        <v>863354.8687185538</v>
      </c>
    </row>
    <row r="46" spans="1:20" x14ac:dyDescent="0.25">
      <c r="A46" t="s">
        <v>44</v>
      </c>
      <c r="B46">
        <v>25</v>
      </c>
      <c r="C46">
        <v>1</v>
      </c>
      <c r="D46" t="s">
        <v>2</v>
      </c>
      <c r="E46">
        <v>2</v>
      </c>
      <c r="F46" t="s">
        <v>10</v>
      </c>
      <c r="G46">
        <v>3</v>
      </c>
      <c r="H46">
        <v>2</v>
      </c>
      <c r="I46">
        <v>989623</v>
      </c>
      <c r="J46">
        <v>3</v>
      </c>
      <c r="K46" t="s">
        <v>24</v>
      </c>
      <c r="L46">
        <v>2968869</v>
      </c>
      <c r="M46">
        <v>2874858.6804508823</v>
      </c>
      <c r="N46">
        <v>2503.2580665660557</v>
      </c>
      <c r="O46">
        <v>992</v>
      </c>
      <c r="P46">
        <v>0</v>
      </c>
      <c r="Q46">
        <v>1484434.5</v>
      </c>
      <c r="R46">
        <v>4455806.7580665667</v>
      </c>
      <c r="S46">
        <v>2875850.6804508823</v>
      </c>
      <c r="T46">
        <v>1579956.0776156844</v>
      </c>
    </row>
    <row r="47" spans="1:20" x14ac:dyDescent="0.25">
      <c r="A47" t="s">
        <v>44</v>
      </c>
      <c r="B47">
        <v>24</v>
      </c>
      <c r="C47">
        <v>1</v>
      </c>
      <c r="D47" t="s">
        <v>2</v>
      </c>
      <c r="E47">
        <v>2</v>
      </c>
      <c r="F47" t="s">
        <v>10</v>
      </c>
      <c r="G47">
        <v>2</v>
      </c>
      <c r="H47">
        <v>1</v>
      </c>
      <c r="I47">
        <v>497776</v>
      </c>
      <c r="J47">
        <v>1</v>
      </c>
      <c r="K47" t="s">
        <v>22</v>
      </c>
      <c r="L47">
        <v>2986656</v>
      </c>
      <c r="M47">
        <v>2772615.24723151</v>
      </c>
      <c r="N47">
        <v>114372.88774889336</v>
      </c>
      <c r="O47">
        <v>85659</v>
      </c>
      <c r="P47">
        <v>497776</v>
      </c>
      <c r="Q47">
        <v>0</v>
      </c>
      <c r="R47">
        <v>3101028.8877488934</v>
      </c>
      <c r="S47">
        <v>3356050.24723151</v>
      </c>
      <c r="T47">
        <v>-255021.35948261665</v>
      </c>
    </row>
    <row r="48" spans="1:20" x14ac:dyDescent="0.25">
      <c r="A48" t="s">
        <v>45</v>
      </c>
      <c r="B48">
        <v>27</v>
      </c>
      <c r="C48">
        <v>1</v>
      </c>
      <c r="D48" t="s">
        <v>2</v>
      </c>
      <c r="E48">
        <v>1</v>
      </c>
      <c r="F48" t="s">
        <v>9</v>
      </c>
      <c r="G48">
        <v>1</v>
      </c>
      <c r="H48">
        <v>1</v>
      </c>
      <c r="I48">
        <v>683379</v>
      </c>
      <c r="J48">
        <v>4</v>
      </c>
      <c r="K48" t="s">
        <v>25</v>
      </c>
      <c r="L48">
        <v>2050137</v>
      </c>
      <c r="M48">
        <v>380062.37919902697</v>
      </c>
      <c r="N48">
        <v>25902.873619058984</v>
      </c>
      <c r="O48">
        <v>4069</v>
      </c>
      <c r="P48">
        <v>0</v>
      </c>
      <c r="Q48">
        <v>0</v>
      </c>
      <c r="R48">
        <v>2076039.8736190591</v>
      </c>
      <c r="S48">
        <v>384131.37919902697</v>
      </c>
      <c r="T48">
        <v>1691908.494420032</v>
      </c>
    </row>
    <row r="49" spans="1:20" x14ac:dyDescent="0.25">
      <c r="A49" t="s">
        <v>44</v>
      </c>
      <c r="B49">
        <v>24</v>
      </c>
      <c r="C49">
        <v>1</v>
      </c>
      <c r="D49" t="s">
        <v>2</v>
      </c>
      <c r="E49">
        <v>5</v>
      </c>
      <c r="F49" t="s">
        <v>13</v>
      </c>
      <c r="G49">
        <v>0</v>
      </c>
      <c r="H49">
        <v>1</v>
      </c>
      <c r="I49">
        <v>322889</v>
      </c>
      <c r="J49">
        <v>4</v>
      </c>
      <c r="K49" t="s">
        <v>25</v>
      </c>
      <c r="L49">
        <v>1614445</v>
      </c>
      <c r="M49">
        <v>311917.29334475938</v>
      </c>
      <c r="N49">
        <v>148396.28838438797</v>
      </c>
      <c r="O49">
        <v>72918</v>
      </c>
      <c r="P49">
        <v>322889</v>
      </c>
      <c r="Q49">
        <v>0</v>
      </c>
      <c r="R49">
        <v>1762841.288384388</v>
      </c>
      <c r="S49">
        <v>707724.29334475938</v>
      </c>
      <c r="T49">
        <v>1055116.9950396286</v>
      </c>
    </row>
    <row r="50" spans="1:20" x14ac:dyDescent="0.25">
      <c r="A50" t="s">
        <v>44</v>
      </c>
      <c r="B50">
        <v>30</v>
      </c>
      <c r="C50">
        <v>1</v>
      </c>
      <c r="D50" t="s">
        <v>2</v>
      </c>
      <c r="E50">
        <v>4</v>
      </c>
      <c r="F50" t="s">
        <v>12</v>
      </c>
      <c r="G50">
        <v>3</v>
      </c>
      <c r="H50">
        <v>2</v>
      </c>
      <c r="I50">
        <v>570764</v>
      </c>
      <c r="J50">
        <v>3</v>
      </c>
      <c r="K50" t="s">
        <v>24</v>
      </c>
      <c r="L50">
        <v>3424584</v>
      </c>
      <c r="M50">
        <v>1256737.9655646272</v>
      </c>
      <c r="N50">
        <v>326227.82390389056</v>
      </c>
      <c r="O50">
        <v>123247</v>
      </c>
      <c r="P50">
        <v>570764</v>
      </c>
      <c r="Q50">
        <v>0</v>
      </c>
      <c r="R50">
        <v>3750811.8239038903</v>
      </c>
      <c r="S50">
        <v>1950748.9655646272</v>
      </c>
      <c r="T50">
        <v>1800062.8583392631</v>
      </c>
    </row>
    <row r="51" spans="1:20" x14ac:dyDescent="0.25">
      <c r="A51" t="s">
        <v>44</v>
      </c>
      <c r="B51">
        <v>24</v>
      </c>
      <c r="C51">
        <v>1</v>
      </c>
      <c r="D51" t="s">
        <v>2</v>
      </c>
      <c r="E51">
        <v>1</v>
      </c>
      <c r="F51" t="s">
        <v>9</v>
      </c>
      <c r="G51">
        <v>0</v>
      </c>
      <c r="H51">
        <v>0</v>
      </c>
      <c r="I51">
        <v>261620</v>
      </c>
      <c r="J51">
        <v>4</v>
      </c>
      <c r="K51" t="s">
        <v>25</v>
      </c>
      <c r="L51">
        <v>1569720</v>
      </c>
      <c r="M51">
        <v>116554.54784861236</v>
      </c>
      <c r="N51">
        <v>0</v>
      </c>
      <c r="O51">
        <v>0</v>
      </c>
      <c r="P51">
        <v>261620</v>
      </c>
      <c r="Q51">
        <v>392430</v>
      </c>
      <c r="R51">
        <v>1962150</v>
      </c>
      <c r="S51">
        <v>378174.54784861236</v>
      </c>
      <c r="T51">
        <v>1583975.4521513877</v>
      </c>
    </row>
    <row r="52" spans="1:20" x14ac:dyDescent="0.25">
      <c r="A52" t="s">
        <v>45</v>
      </c>
      <c r="B52">
        <v>23</v>
      </c>
      <c r="C52">
        <v>1</v>
      </c>
      <c r="D52" t="s">
        <v>2</v>
      </c>
      <c r="E52">
        <v>3</v>
      </c>
      <c r="F52" t="s">
        <v>11</v>
      </c>
      <c r="G52">
        <v>2</v>
      </c>
      <c r="H52">
        <v>1</v>
      </c>
      <c r="I52">
        <v>823533</v>
      </c>
      <c r="J52">
        <v>5</v>
      </c>
      <c r="K52" t="s">
        <v>26</v>
      </c>
      <c r="L52">
        <v>4941198</v>
      </c>
      <c r="M52">
        <v>876033.66169974138</v>
      </c>
      <c r="N52">
        <v>119115.03354508859</v>
      </c>
      <c r="O52">
        <v>109180</v>
      </c>
      <c r="P52">
        <v>0</v>
      </c>
      <c r="Q52">
        <v>0</v>
      </c>
      <c r="R52">
        <v>5060313.033545089</v>
      </c>
      <c r="S52">
        <v>985213.66169974138</v>
      </c>
      <c r="T52">
        <v>4075099.3718453478</v>
      </c>
    </row>
    <row r="53" spans="1:20" x14ac:dyDescent="0.25">
      <c r="A53" t="s">
        <v>44</v>
      </c>
      <c r="B53">
        <v>34</v>
      </c>
      <c r="C53">
        <v>1</v>
      </c>
      <c r="D53" t="s">
        <v>2</v>
      </c>
      <c r="E53">
        <v>1</v>
      </c>
      <c r="F53" t="s">
        <v>9</v>
      </c>
      <c r="G53">
        <v>3</v>
      </c>
      <c r="H53">
        <v>2</v>
      </c>
      <c r="I53">
        <v>158480</v>
      </c>
      <c r="J53">
        <v>3</v>
      </c>
      <c r="K53" t="s">
        <v>24</v>
      </c>
      <c r="L53">
        <v>475440</v>
      </c>
      <c r="M53">
        <v>183846.70214101285</v>
      </c>
      <c r="N53">
        <v>189419.62772966607</v>
      </c>
      <c r="O53">
        <v>124573</v>
      </c>
      <c r="P53">
        <v>158480</v>
      </c>
      <c r="Q53">
        <v>237720</v>
      </c>
      <c r="R53">
        <v>902579.62772966607</v>
      </c>
      <c r="S53">
        <v>466899.70214101288</v>
      </c>
      <c r="T53">
        <v>435679.92558865319</v>
      </c>
    </row>
    <row r="54" spans="1:20" x14ac:dyDescent="0.25">
      <c r="A54" t="s">
        <v>45</v>
      </c>
      <c r="B54">
        <v>35</v>
      </c>
      <c r="C54">
        <v>1</v>
      </c>
      <c r="D54" t="s">
        <v>2</v>
      </c>
      <c r="E54">
        <v>3</v>
      </c>
      <c r="F54" t="s">
        <v>11</v>
      </c>
      <c r="G54">
        <v>3</v>
      </c>
      <c r="H54">
        <v>1</v>
      </c>
      <c r="I54">
        <v>575995</v>
      </c>
      <c r="J54">
        <v>2</v>
      </c>
      <c r="K54" t="s">
        <v>23</v>
      </c>
      <c r="L54">
        <v>1727985</v>
      </c>
      <c r="M54">
        <v>817537.57415618922</v>
      </c>
      <c r="N54">
        <v>120927.93378717679</v>
      </c>
      <c r="O54">
        <v>13576</v>
      </c>
      <c r="P54">
        <v>575995</v>
      </c>
      <c r="Q54">
        <v>863992.5</v>
      </c>
      <c r="R54">
        <v>2712905.4337871769</v>
      </c>
      <c r="S54">
        <v>1407108.5741561893</v>
      </c>
      <c r="T54">
        <v>1305796.8596309875</v>
      </c>
    </row>
    <row r="55" spans="1:20" x14ac:dyDescent="0.25">
      <c r="A55" t="s">
        <v>44</v>
      </c>
      <c r="B55">
        <v>32</v>
      </c>
      <c r="C55">
        <v>1</v>
      </c>
      <c r="D55" t="s">
        <v>2</v>
      </c>
      <c r="E55">
        <v>5</v>
      </c>
      <c r="F55" t="s">
        <v>13</v>
      </c>
      <c r="G55">
        <v>2</v>
      </c>
      <c r="H55">
        <v>1</v>
      </c>
      <c r="I55">
        <v>544837</v>
      </c>
      <c r="J55">
        <v>4</v>
      </c>
      <c r="K55" t="s">
        <v>25</v>
      </c>
      <c r="L55">
        <v>2724185</v>
      </c>
      <c r="M55">
        <v>1504520.5138952048</v>
      </c>
      <c r="N55">
        <v>451212.31718888588</v>
      </c>
      <c r="O55">
        <v>345367</v>
      </c>
      <c r="P55">
        <v>544837</v>
      </c>
      <c r="Q55">
        <v>0</v>
      </c>
      <c r="R55">
        <v>3175397.317188886</v>
      </c>
      <c r="S55">
        <v>2394724.5138952048</v>
      </c>
      <c r="T55">
        <v>780672.80329368124</v>
      </c>
    </row>
    <row r="56" spans="1:20" x14ac:dyDescent="0.25">
      <c r="A56" t="s">
        <v>45</v>
      </c>
      <c r="B56">
        <v>29</v>
      </c>
      <c r="C56">
        <v>1</v>
      </c>
      <c r="D56" t="s">
        <v>2</v>
      </c>
      <c r="E56">
        <v>2</v>
      </c>
      <c r="F56" t="s">
        <v>10</v>
      </c>
      <c r="G56">
        <v>3</v>
      </c>
      <c r="H56">
        <v>0</v>
      </c>
      <c r="I56">
        <v>127064</v>
      </c>
      <c r="J56">
        <v>6</v>
      </c>
      <c r="K56" t="s">
        <v>27</v>
      </c>
      <c r="L56">
        <v>635320</v>
      </c>
      <c r="M56">
        <v>56280.829163180635</v>
      </c>
      <c r="N56">
        <v>0</v>
      </c>
      <c r="O56">
        <v>0</v>
      </c>
      <c r="P56">
        <v>0</v>
      </c>
      <c r="Q56">
        <v>190596</v>
      </c>
      <c r="R56">
        <v>825916</v>
      </c>
      <c r="S56">
        <v>56280.829163180635</v>
      </c>
      <c r="T56">
        <v>769635.17083681934</v>
      </c>
    </row>
    <row r="57" spans="1:20" x14ac:dyDescent="0.25">
      <c r="A57" t="s">
        <v>45</v>
      </c>
      <c r="B57">
        <v>22</v>
      </c>
      <c r="C57">
        <v>1</v>
      </c>
      <c r="D57" t="s">
        <v>2</v>
      </c>
      <c r="E57">
        <v>2</v>
      </c>
      <c r="F57" t="s">
        <v>10</v>
      </c>
      <c r="G57">
        <v>0</v>
      </c>
      <c r="H57">
        <v>0</v>
      </c>
      <c r="I57">
        <v>653060</v>
      </c>
      <c r="J57">
        <v>2</v>
      </c>
      <c r="K57" t="s">
        <v>23</v>
      </c>
      <c r="L57">
        <v>3918360</v>
      </c>
      <c r="M57">
        <v>634341.30875549302</v>
      </c>
      <c r="N57">
        <v>0</v>
      </c>
      <c r="O57">
        <v>0</v>
      </c>
      <c r="P57">
        <v>0</v>
      </c>
      <c r="Q57">
        <v>979590</v>
      </c>
      <c r="R57">
        <v>4897950</v>
      </c>
      <c r="S57">
        <v>634341.30875549302</v>
      </c>
      <c r="T57">
        <v>4263608.6912445072</v>
      </c>
    </row>
    <row r="58" spans="1:20" x14ac:dyDescent="0.25">
      <c r="A58" t="s">
        <v>45</v>
      </c>
      <c r="B58">
        <v>32</v>
      </c>
      <c r="C58">
        <v>1</v>
      </c>
      <c r="D58" t="s">
        <v>2</v>
      </c>
      <c r="E58">
        <v>2</v>
      </c>
      <c r="F58" t="s">
        <v>10</v>
      </c>
      <c r="G58">
        <v>1</v>
      </c>
      <c r="H58">
        <v>1</v>
      </c>
      <c r="I58">
        <v>576738</v>
      </c>
      <c r="J58">
        <v>6</v>
      </c>
      <c r="K58" t="s">
        <v>27</v>
      </c>
      <c r="L58">
        <v>1730214</v>
      </c>
      <c r="M58">
        <v>980932.54930462362</v>
      </c>
      <c r="N58">
        <v>270838.80167951452</v>
      </c>
      <c r="O58">
        <v>78028</v>
      </c>
      <c r="P58">
        <v>576738</v>
      </c>
      <c r="Q58">
        <v>865107</v>
      </c>
      <c r="R58">
        <v>2866159.8016795143</v>
      </c>
      <c r="S58">
        <v>1635698.5493046236</v>
      </c>
      <c r="T58">
        <v>1230461.2523748907</v>
      </c>
    </row>
    <row r="59" spans="1:20" x14ac:dyDescent="0.25">
      <c r="A59" t="s">
        <v>45</v>
      </c>
      <c r="B59">
        <v>28</v>
      </c>
      <c r="C59">
        <v>1</v>
      </c>
      <c r="D59" t="s">
        <v>2</v>
      </c>
      <c r="E59">
        <v>2</v>
      </c>
      <c r="F59" t="s">
        <v>10</v>
      </c>
      <c r="G59">
        <v>3</v>
      </c>
      <c r="H59">
        <v>0</v>
      </c>
      <c r="I59">
        <v>952464</v>
      </c>
      <c r="J59">
        <v>4</v>
      </c>
      <c r="K59" t="s">
        <v>25</v>
      </c>
      <c r="L59">
        <v>5714784</v>
      </c>
      <c r="M59">
        <v>1118114.0902544966</v>
      </c>
      <c r="N59">
        <v>0</v>
      </c>
      <c r="O59">
        <v>0</v>
      </c>
      <c r="P59">
        <v>0</v>
      </c>
      <c r="Q59">
        <v>0</v>
      </c>
      <c r="R59">
        <v>5714784</v>
      </c>
      <c r="S59">
        <v>1118114.0902544966</v>
      </c>
      <c r="T59">
        <v>4596669.9097455032</v>
      </c>
    </row>
    <row r="60" spans="1:20" x14ac:dyDescent="0.25">
      <c r="A60" t="s">
        <v>44</v>
      </c>
      <c r="B60">
        <v>30</v>
      </c>
      <c r="C60">
        <v>1</v>
      </c>
      <c r="D60" t="s">
        <v>2</v>
      </c>
      <c r="E60">
        <v>2</v>
      </c>
      <c r="F60" t="s">
        <v>10</v>
      </c>
      <c r="G60">
        <v>3</v>
      </c>
      <c r="H60">
        <v>2</v>
      </c>
      <c r="I60">
        <v>282170</v>
      </c>
      <c r="J60">
        <v>5</v>
      </c>
      <c r="K60" t="s">
        <v>26</v>
      </c>
      <c r="L60">
        <v>1693020</v>
      </c>
      <c r="M60">
        <v>470880.64991146961</v>
      </c>
      <c r="N60">
        <v>421705.21627391735</v>
      </c>
      <c r="O60">
        <v>271360</v>
      </c>
      <c r="P60">
        <v>282170</v>
      </c>
      <c r="Q60">
        <v>0</v>
      </c>
      <c r="R60">
        <v>2114725.2162739174</v>
      </c>
      <c r="S60">
        <v>1024410.6499114695</v>
      </c>
      <c r="T60">
        <v>1090314.5663624478</v>
      </c>
    </row>
    <row r="61" spans="1:20" x14ac:dyDescent="0.25">
      <c r="A61" t="s">
        <v>45</v>
      </c>
      <c r="B61">
        <v>24</v>
      </c>
      <c r="C61">
        <v>1</v>
      </c>
      <c r="D61" t="s">
        <v>2</v>
      </c>
      <c r="E61">
        <v>2</v>
      </c>
      <c r="F61" t="s">
        <v>10</v>
      </c>
      <c r="G61">
        <v>3</v>
      </c>
      <c r="H61">
        <v>0</v>
      </c>
      <c r="I61">
        <v>839646</v>
      </c>
      <c r="J61">
        <v>6</v>
      </c>
      <c r="K61" t="s">
        <v>27</v>
      </c>
      <c r="L61">
        <v>4198230</v>
      </c>
      <c r="M61">
        <v>139523.29157715233</v>
      </c>
      <c r="N61">
        <v>0</v>
      </c>
      <c r="O61">
        <v>0</v>
      </c>
      <c r="P61">
        <v>839646</v>
      </c>
      <c r="Q61">
        <v>1259469</v>
      </c>
      <c r="R61">
        <v>5457699</v>
      </c>
      <c r="S61">
        <v>979169.29157715233</v>
      </c>
      <c r="T61">
        <v>4478529.708422848</v>
      </c>
    </row>
    <row r="62" spans="1:20" x14ac:dyDescent="0.25">
      <c r="A62" t="s">
        <v>45</v>
      </c>
      <c r="B62">
        <v>33</v>
      </c>
      <c r="C62">
        <v>1</v>
      </c>
      <c r="D62" t="s">
        <v>2</v>
      </c>
      <c r="E62">
        <v>4</v>
      </c>
      <c r="F62" t="s">
        <v>12</v>
      </c>
      <c r="G62">
        <v>1</v>
      </c>
      <c r="H62">
        <v>0</v>
      </c>
      <c r="I62">
        <v>940728</v>
      </c>
      <c r="J62">
        <v>2</v>
      </c>
      <c r="K62" t="s">
        <v>23</v>
      </c>
      <c r="L62">
        <v>2822184</v>
      </c>
      <c r="M62">
        <v>1555041.3358740984</v>
      </c>
      <c r="N62">
        <v>0</v>
      </c>
      <c r="O62">
        <v>0</v>
      </c>
      <c r="P62">
        <v>940728</v>
      </c>
      <c r="Q62">
        <v>0</v>
      </c>
      <c r="R62">
        <v>2822184</v>
      </c>
      <c r="S62">
        <v>2495769.3358740984</v>
      </c>
      <c r="T62">
        <v>326414.66412590165</v>
      </c>
    </row>
    <row r="63" spans="1:20" x14ac:dyDescent="0.25">
      <c r="A63" t="s">
        <v>45</v>
      </c>
      <c r="B63">
        <v>29</v>
      </c>
      <c r="C63">
        <v>1</v>
      </c>
      <c r="D63" t="s">
        <v>2</v>
      </c>
      <c r="E63">
        <v>5</v>
      </c>
      <c r="F63" t="s">
        <v>13</v>
      </c>
      <c r="G63">
        <v>2</v>
      </c>
      <c r="H63">
        <v>1</v>
      </c>
      <c r="I63">
        <v>417969</v>
      </c>
      <c r="J63">
        <v>4</v>
      </c>
      <c r="K63" t="s">
        <v>25</v>
      </c>
      <c r="L63">
        <v>2089845</v>
      </c>
      <c r="M63">
        <v>1267093.9515597569</v>
      </c>
      <c r="N63">
        <v>176023.17303570767</v>
      </c>
      <c r="O63">
        <v>170649</v>
      </c>
      <c r="P63">
        <v>417969</v>
      </c>
      <c r="Q63">
        <v>0</v>
      </c>
      <c r="R63">
        <v>2265868.1730357078</v>
      </c>
      <c r="S63">
        <v>1855711.9515597569</v>
      </c>
      <c r="T63">
        <v>410156.22147595091</v>
      </c>
    </row>
    <row r="64" spans="1:20" x14ac:dyDescent="0.25">
      <c r="A64" t="s">
        <v>45</v>
      </c>
      <c r="B64">
        <v>26</v>
      </c>
      <c r="C64">
        <v>1</v>
      </c>
      <c r="D64" t="s">
        <v>2</v>
      </c>
      <c r="E64">
        <v>5</v>
      </c>
      <c r="F64" t="s">
        <v>13</v>
      </c>
      <c r="G64">
        <v>3</v>
      </c>
      <c r="H64">
        <v>1</v>
      </c>
      <c r="I64">
        <v>995437</v>
      </c>
      <c r="J64">
        <v>4</v>
      </c>
      <c r="K64" t="s">
        <v>25</v>
      </c>
      <c r="L64">
        <v>2986311</v>
      </c>
      <c r="M64">
        <v>787745.15731363732</v>
      </c>
      <c r="N64">
        <v>18453.14638928567</v>
      </c>
      <c r="O64">
        <v>6778</v>
      </c>
      <c r="P64">
        <v>995437</v>
      </c>
      <c r="Q64">
        <v>1493155.5</v>
      </c>
      <c r="R64">
        <v>4497919.6463892851</v>
      </c>
      <c r="S64">
        <v>1789960.1573136374</v>
      </c>
      <c r="T64">
        <v>2707959.4890756477</v>
      </c>
    </row>
    <row r="65" spans="1:20" x14ac:dyDescent="0.25">
      <c r="A65" t="s">
        <v>45</v>
      </c>
      <c r="B65">
        <v>22</v>
      </c>
      <c r="C65">
        <v>1</v>
      </c>
      <c r="D65" t="s">
        <v>2</v>
      </c>
      <c r="E65">
        <v>2</v>
      </c>
      <c r="F65" t="s">
        <v>10</v>
      </c>
      <c r="G65">
        <v>2</v>
      </c>
      <c r="H65">
        <v>2</v>
      </c>
      <c r="I65">
        <v>292235</v>
      </c>
      <c r="J65">
        <v>5</v>
      </c>
      <c r="K65" t="s">
        <v>26</v>
      </c>
      <c r="L65">
        <v>1753410</v>
      </c>
      <c r="M65">
        <v>1395874.7548287723</v>
      </c>
      <c r="N65">
        <v>276314.40050819656</v>
      </c>
      <c r="O65">
        <v>215842</v>
      </c>
      <c r="P65">
        <v>0</v>
      </c>
      <c r="Q65">
        <v>438352.5</v>
      </c>
      <c r="R65">
        <v>2468076.9005081966</v>
      </c>
      <c r="S65">
        <v>1611716.7548287723</v>
      </c>
      <c r="T65">
        <v>856360.14567942428</v>
      </c>
    </row>
    <row r="66" spans="1:20" x14ac:dyDescent="0.25">
      <c r="A66" t="s">
        <v>44</v>
      </c>
      <c r="B66">
        <v>26</v>
      </c>
      <c r="C66">
        <v>1</v>
      </c>
      <c r="D66" t="s">
        <v>2</v>
      </c>
      <c r="E66">
        <v>1</v>
      </c>
      <c r="F66" t="s">
        <v>9</v>
      </c>
      <c r="G66">
        <v>1</v>
      </c>
      <c r="H66">
        <v>1</v>
      </c>
      <c r="I66">
        <v>899536</v>
      </c>
      <c r="J66">
        <v>3</v>
      </c>
      <c r="K66" t="s">
        <v>24</v>
      </c>
      <c r="L66">
        <v>4497680</v>
      </c>
      <c r="M66">
        <v>4266192.8394675022</v>
      </c>
      <c r="N66">
        <v>267325.92552495393</v>
      </c>
      <c r="O66">
        <v>127917</v>
      </c>
      <c r="P66">
        <v>899536</v>
      </c>
      <c r="Q66">
        <v>1349304</v>
      </c>
      <c r="R66">
        <v>6114309.9255249538</v>
      </c>
      <c r="S66">
        <v>5293645.8394675022</v>
      </c>
      <c r="T66">
        <v>820664.08605745155</v>
      </c>
    </row>
    <row r="67" spans="1:20" x14ac:dyDescent="0.25">
      <c r="A67" t="s">
        <v>45</v>
      </c>
      <c r="B67">
        <v>32</v>
      </c>
      <c r="C67">
        <v>1</v>
      </c>
      <c r="D67" t="s">
        <v>2</v>
      </c>
      <c r="E67">
        <v>2</v>
      </c>
      <c r="F67" t="s">
        <v>10</v>
      </c>
      <c r="G67">
        <v>0</v>
      </c>
      <c r="H67">
        <v>1</v>
      </c>
      <c r="I67">
        <v>870506</v>
      </c>
      <c r="J67">
        <v>5</v>
      </c>
      <c r="K67" t="s">
        <v>26</v>
      </c>
      <c r="L67">
        <v>2611518</v>
      </c>
      <c r="M67">
        <v>982184.57655137428</v>
      </c>
      <c r="N67">
        <v>678021.37973910943</v>
      </c>
      <c r="O67">
        <v>8172</v>
      </c>
      <c r="P67">
        <v>0</v>
      </c>
      <c r="Q67">
        <v>1305759</v>
      </c>
      <c r="R67">
        <v>4595298.3797391094</v>
      </c>
      <c r="S67">
        <v>990356.57655137428</v>
      </c>
      <c r="T67">
        <v>3604941.8031877354</v>
      </c>
    </row>
    <row r="68" spans="1:20" x14ac:dyDescent="0.25">
      <c r="A68" t="s">
        <v>44</v>
      </c>
      <c r="B68">
        <v>31</v>
      </c>
      <c r="C68">
        <v>1</v>
      </c>
      <c r="D68" t="s">
        <v>2</v>
      </c>
      <c r="E68">
        <v>3</v>
      </c>
      <c r="F68" t="s">
        <v>11</v>
      </c>
      <c r="G68">
        <v>1</v>
      </c>
      <c r="H68">
        <v>1</v>
      </c>
      <c r="I68">
        <v>863469</v>
      </c>
      <c r="J68">
        <v>6</v>
      </c>
      <c r="K68" t="s">
        <v>27</v>
      </c>
      <c r="L68">
        <v>4317345</v>
      </c>
      <c r="M68">
        <v>304234.02560637315</v>
      </c>
      <c r="N68">
        <v>496973.27406201971</v>
      </c>
      <c r="O68">
        <v>335818</v>
      </c>
      <c r="P68">
        <v>0</v>
      </c>
      <c r="Q68">
        <v>0</v>
      </c>
      <c r="R68">
        <v>4814318.2740620198</v>
      </c>
      <c r="S68">
        <v>640052.02560637309</v>
      </c>
      <c r="T68">
        <v>4174266.2484556464</v>
      </c>
    </row>
    <row r="69" spans="1:20" x14ac:dyDescent="0.25">
      <c r="A69" t="s">
        <v>45</v>
      </c>
      <c r="B69">
        <v>23</v>
      </c>
      <c r="C69">
        <v>1</v>
      </c>
      <c r="D69" t="s">
        <v>2</v>
      </c>
      <c r="E69">
        <v>3</v>
      </c>
      <c r="F69" t="s">
        <v>11</v>
      </c>
      <c r="G69">
        <v>0</v>
      </c>
      <c r="H69">
        <v>0</v>
      </c>
      <c r="I69">
        <v>830852</v>
      </c>
      <c r="J69">
        <v>5</v>
      </c>
      <c r="K69" t="s">
        <v>26</v>
      </c>
      <c r="L69">
        <v>4154260</v>
      </c>
      <c r="M69">
        <v>2946601.725798429</v>
      </c>
      <c r="N69">
        <v>0</v>
      </c>
      <c r="O69">
        <v>0</v>
      </c>
      <c r="P69">
        <v>830852</v>
      </c>
      <c r="Q69">
        <v>1246278</v>
      </c>
      <c r="R69">
        <v>5400538</v>
      </c>
      <c r="S69">
        <v>3777453.725798429</v>
      </c>
      <c r="T69">
        <v>1623084.274201571</v>
      </c>
    </row>
    <row r="70" spans="1:20" x14ac:dyDescent="0.25">
      <c r="A70" t="s">
        <v>45</v>
      </c>
      <c r="B70">
        <v>21</v>
      </c>
      <c r="C70">
        <v>1</v>
      </c>
      <c r="D70" t="s">
        <v>2</v>
      </c>
      <c r="E70">
        <v>3</v>
      </c>
      <c r="F70" t="s">
        <v>11</v>
      </c>
      <c r="G70">
        <v>2</v>
      </c>
      <c r="H70">
        <v>1</v>
      </c>
      <c r="I70">
        <v>426986</v>
      </c>
      <c r="J70">
        <v>6</v>
      </c>
      <c r="K70" t="s">
        <v>27</v>
      </c>
      <c r="L70">
        <v>2561916</v>
      </c>
      <c r="M70">
        <v>2308035.0557941128</v>
      </c>
      <c r="N70">
        <v>384780.79099029163</v>
      </c>
      <c r="O70">
        <v>127801</v>
      </c>
      <c r="P70">
        <v>0</v>
      </c>
      <c r="Q70">
        <v>640479</v>
      </c>
      <c r="R70">
        <v>3587175.7909902916</v>
      </c>
      <c r="S70">
        <v>2435836.0557941128</v>
      </c>
      <c r="T70">
        <v>1151339.7351961788</v>
      </c>
    </row>
    <row r="71" spans="1:20" x14ac:dyDescent="0.25">
      <c r="A71" t="s">
        <v>44</v>
      </c>
      <c r="B71">
        <v>28</v>
      </c>
      <c r="C71">
        <v>1</v>
      </c>
      <c r="D71" t="s">
        <v>2</v>
      </c>
      <c r="E71">
        <v>5</v>
      </c>
      <c r="F71" t="s">
        <v>13</v>
      </c>
      <c r="G71">
        <v>2</v>
      </c>
      <c r="H71">
        <v>1</v>
      </c>
      <c r="I71">
        <v>676200</v>
      </c>
      <c r="J71">
        <v>1</v>
      </c>
      <c r="K71" t="s">
        <v>22</v>
      </c>
      <c r="L71">
        <v>2704800</v>
      </c>
      <c r="M71">
        <v>2314293.3716860013</v>
      </c>
      <c r="N71">
        <v>86856.098225192065</v>
      </c>
      <c r="O71">
        <v>11485</v>
      </c>
      <c r="P71">
        <v>676200</v>
      </c>
      <c r="Q71">
        <v>1014300</v>
      </c>
      <c r="R71">
        <v>3805956.0982251922</v>
      </c>
      <c r="S71">
        <v>3001978.3716860013</v>
      </c>
      <c r="T71">
        <v>803977.72653919086</v>
      </c>
    </row>
    <row r="72" spans="1:20" x14ac:dyDescent="0.25">
      <c r="A72" t="s">
        <v>45</v>
      </c>
      <c r="B72">
        <v>26</v>
      </c>
      <c r="C72">
        <v>1</v>
      </c>
      <c r="D72" t="s">
        <v>2</v>
      </c>
      <c r="E72">
        <v>4</v>
      </c>
      <c r="F72" t="s">
        <v>12</v>
      </c>
      <c r="G72">
        <v>2</v>
      </c>
      <c r="H72">
        <v>1</v>
      </c>
      <c r="I72">
        <v>838914</v>
      </c>
      <c r="J72">
        <v>2</v>
      </c>
      <c r="K72" t="s">
        <v>23</v>
      </c>
      <c r="L72">
        <v>5033484</v>
      </c>
      <c r="M72">
        <v>3418641.1687567937</v>
      </c>
      <c r="N72">
        <v>113313.17725362164</v>
      </c>
      <c r="O72">
        <v>53710</v>
      </c>
      <c r="P72">
        <v>838914</v>
      </c>
      <c r="Q72">
        <v>1258371</v>
      </c>
      <c r="R72">
        <v>6405168.1772536216</v>
      </c>
      <c r="S72">
        <v>4311265.1687567942</v>
      </c>
      <c r="T72">
        <v>2093903.0084968274</v>
      </c>
    </row>
    <row r="73" spans="1:20" x14ac:dyDescent="0.25">
      <c r="A73" t="s">
        <v>45</v>
      </c>
      <c r="B73">
        <v>25</v>
      </c>
      <c r="C73">
        <v>1</v>
      </c>
      <c r="D73" t="s">
        <v>2</v>
      </c>
      <c r="E73">
        <v>5</v>
      </c>
      <c r="F73" t="s">
        <v>13</v>
      </c>
      <c r="G73">
        <v>0</v>
      </c>
      <c r="H73">
        <v>0</v>
      </c>
      <c r="I73">
        <v>252847</v>
      </c>
      <c r="J73">
        <v>4</v>
      </c>
      <c r="K73" t="s">
        <v>25</v>
      </c>
      <c r="L73">
        <v>1011388</v>
      </c>
      <c r="M73">
        <v>382688.85530012328</v>
      </c>
      <c r="N73">
        <v>0</v>
      </c>
      <c r="O73">
        <v>0</v>
      </c>
      <c r="P73">
        <v>0</v>
      </c>
      <c r="Q73">
        <v>379270.5</v>
      </c>
      <c r="R73">
        <v>1390658.5</v>
      </c>
      <c r="S73">
        <v>382688.85530012328</v>
      </c>
      <c r="T73">
        <v>1007969.6446998767</v>
      </c>
    </row>
    <row r="74" spans="1:20" x14ac:dyDescent="0.25">
      <c r="A74" t="s">
        <v>45</v>
      </c>
      <c r="B74">
        <v>26</v>
      </c>
      <c r="C74">
        <v>1</v>
      </c>
      <c r="D74" t="s">
        <v>2</v>
      </c>
      <c r="E74">
        <v>1</v>
      </c>
      <c r="F74" t="s">
        <v>9</v>
      </c>
      <c r="G74">
        <v>3</v>
      </c>
      <c r="H74">
        <v>2</v>
      </c>
      <c r="I74">
        <v>374553</v>
      </c>
      <c r="J74">
        <v>1</v>
      </c>
      <c r="K74" t="s">
        <v>22</v>
      </c>
      <c r="L74">
        <v>1872765</v>
      </c>
      <c r="M74">
        <v>1556804.758557179</v>
      </c>
      <c r="N74">
        <v>97165.568295243807</v>
      </c>
      <c r="O74">
        <v>24587</v>
      </c>
      <c r="P74">
        <v>0</v>
      </c>
      <c r="Q74">
        <v>0</v>
      </c>
      <c r="R74">
        <v>1969930.5682952439</v>
      </c>
      <c r="S74">
        <v>1581391.758557179</v>
      </c>
      <c r="T74">
        <v>388538.80973806488</v>
      </c>
    </row>
    <row r="75" spans="1:20" x14ac:dyDescent="0.25">
      <c r="A75" t="s">
        <v>45</v>
      </c>
      <c r="B75">
        <v>23</v>
      </c>
      <c r="C75">
        <v>1</v>
      </c>
      <c r="D75" t="s">
        <v>2</v>
      </c>
      <c r="E75">
        <v>4</v>
      </c>
      <c r="F75" t="s">
        <v>12</v>
      </c>
      <c r="G75">
        <v>1</v>
      </c>
      <c r="H75">
        <v>1</v>
      </c>
      <c r="I75">
        <v>644880</v>
      </c>
      <c r="J75">
        <v>1</v>
      </c>
      <c r="K75" t="s">
        <v>22</v>
      </c>
      <c r="L75">
        <v>1934640</v>
      </c>
      <c r="M75">
        <v>612605.35329048266</v>
      </c>
      <c r="N75">
        <v>175722.21018669358</v>
      </c>
      <c r="O75">
        <v>163926</v>
      </c>
      <c r="P75">
        <v>644880</v>
      </c>
      <c r="Q75">
        <v>967320</v>
      </c>
      <c r="R75">
        <v>3077682.2101866938</v>
      </c>
      <c r="S75">
        <v>1421411.3532904827</v>
      </c>
      <c r="T75">
        <v>1656270.8568962112</v>
      </c>
    </row>
    <row r="76" spans="1:20" x14ac:dyDescent="0.25">
      <c r="A76" t="s">
        <v>44</v>
      </c>
      <c r="B76">
        <v>29</v>
      </c>
      <c r="C76">
        <v>1</v>
      </c>
      <c r="D76" t="s">
        <v>2</v>
      </c>
      <c r="E76">
        <v>2</v>
      </c>
      <c r="F76" t="s">
        <v>10</v>
      </c>
      <c r="G76">
        <v>3</v>
      </c>
      <c r="H76">
        <v>2</v>
      </c>
      <c r="I76">
        <v>608575</v>
      </c>
      <c r="J76">
        <v>3</v>
      </c>
      <c r="K76" t="s">
        <v>24</v>
      </c>
      <c r="L76">
        <v>3042875</v>
      </c>
      <c r="M76">
        <v>2464531.2824039492</v>
      </c>
      <c r="N76">
        <v>538975.31588090304</v>
      </c>
      <c r="O76">
        <v>403751</v>
      </c>
      <c r="P76">
        <v>608575</v>
      </c>
      <c r="Q76">
        <v>912862.5</v>
      </c>
      <c r="R76">
        <v>4494712.815880903</v>
      </c>
      <c r="S76">
        <v>3476857.2824039492</v>
      </c>
      <c r="T76">
        <v>1017855.5334769539</v>
      </c>
    </row>
    <row r="77" spans="1:20" x14ac:dyDescent="0.25">
      <c r="A77" t="s">
        <v>44</v>
      </c>
      <c r="B77">
        <v>30</v>
      </c>
      <c r="C77">
        <v>1</v>
      </c>
      <c r="D77" t="s">
        <v>2</v>
      </c>
      <c r="E77">
        <v>4</v>
      </c>
      <c r="F77" t="s">
        <v>12</v>
      </c>
      <c r="G77">
        <v>0</v>
      </c>
      <c r="H77">
        <v>1</v>
      </c>
      <c r="I77">
        <v>443052</v>
      </c>
      <c r="J77">
        <v>5</v>
      </c>
      <c r="K77" t="s">
        <v>26</v>
      </c>
      <c r="L77">
        <v>2658312</v>
      </c>
      <c r="M77">
        <v>1639407.27632702</v>
      </c>
      <c r="N77">
        <v>333874.63728216663</v>
      </c>
      <c r="O77">
        <v>307137</v>
      </c>
      <c r="P77">
        <v>443052</v>
      </c>
      <c r="Q77">
        <v>664578</v>
      </c>
      <c r="R77">
        <v>3656764.6372821666</v>
      </c>
      <c r="S77">
        <v>2389596.27632702</v>
      </c>
      <c r="T77">
        <v>1267168.3609551466</v>
      </c>
    </row>
    <row r="78" spans="1:20" x14ac:dyDescent="0.25">
      <c r="A78" t="s">
        <v>44</v>
      </c>
      <c r="B78">
        <v>21</v>
      </c>
      <c r="C78">
        <v>1</v>
      </c>
      <c r="D78" t="s">
        <v>2</v>
      </c>
      <c r="E78">
        <v>2</v>
      </c>
      <c r="F78" t="s">
        <v>10</v>
      </c>
      <c r="G78">
        <v>1</v>
      </c>
      <c r="H78">
        <v>0</v>
      </c>
      <c r="I78">
        <v>959358</v>
      </c>
      <c r="J78">
        <v>1</v>
      </c>
      <c r="K78" t="s">
        <v>22</v>
      </c>
      <c r="L78">
        <v>5756148</v>
      </c>
      <c r="M78">
        <v>3106995.539287407</v>
      </c>
      <c r="N78">
        <v>0</v>
      </c>
      <c r="O78">
        <v>0</v>
      </c>
      <c r="P78">
        <v>959358</v>
      </c>
      <c r="Q78">
        <v>0</v>
      </c>
      <c r="R78">
        <v>5756148</v>
      </c>
      <c r="S78">
        <v>4066353.539287407</v>
      </c>
      <c r="T78">
        <v>1689794.460712593</v>
      </c>
    </row>
    <row r="79" spans="1:20" x14ac:dyDescent="0.25">
      <c r="A79" t="s">
        <v>44</v>
      </c>
      <c r="B79">
        <v>30</v>
      </c>
      <c r="C79">
        <v>1</v>
      </c>
      <c r="D79" t="s">
        <v>2</v>
      </c>
      <c r="E79">
        <v>2</v>
      </c>
      <c r="F79" t="s">
        <v>10</v>
      </c>
      <c r="G79">
        <v>2</v>
      </c>
      <c r="H79">
        <v>1</v>
      </c>
      <c r="I79">
        <v>342172</v>
      </c>
      <c r="J79">
        <v>2</v>
      </c>
      <c r="K79" t="s">
        <v>23</v>
      </c>
      <c r="L79">
        <v>2053032</v>
      </c>
      <c r="M79">
        <v>110243.02195408048</v>
      </c>
      <c r="N79">
        <v>134605.36891819001</v>
      </c>
      <c r="O79">
        <v>132790</v>
      </c>
      <c r="P79">
        <v>342172</v>
      </c>
      <c r="Q79">
        <v>0</v>
      </c>
      <c r="R79">
        <v>2187637.3689181898</v>
      </c>
      <c r="S79">
        <v>585205.02195408056</v>
      </c>
      <c r="T79">
        <v>1602432.3469641092</v>
      </c>
    </row>
    <row r="80" spans="1:20" x14ac:dyDescent="0.25">
      <c r="A80" t="s">
        <v>44</v>
      </c>
      <c r="B80">
        <v>24</v>
      </c>
      <c r="C80">
        <v>1</v>
      </c>
      <c r="D80" t="s">
        <v>2</v>
      </c>
      <c r="E80">
        <v>3</v>
      </c>
      <c r="F80" t="s">
        <v>11</v>
      </c>
      <c r="G80">
        <v>2</v>
      </c>
      <c r="H80">
        <v>0</v>
      </c>
      <c r="I80">
        <v>151565</v>
      </c>
      <c r="J80">
        <v>1</v>
      </c>
      <c r="K80" t="s">
        <v>22</v>
      </c>
      <c r="L80">
        <v>454695</v>
      </c>
      <c r="M80">
        <v>126249.34461061678</v>
      </c>
      <c r="N80">
        <v>0</v>
      </c>
      <c r="O80">
        <v>0</v>
      </c>
      <c r="P80">
        <v>151565</v>
      </c>
      <c r="Q80">
        <v>0</v>
      </c>
      <c r="R80">
        <v>454695</v>
      </c>
      <c r="S80">
        <v>277814.3446106168</v>
      </c>
      <c r="T80">
        <v>176880.6553893832</v>
      </c>
    </row>
    <row r="81" spans="1:20" x14ac:dyDescent="0.25">
      <c r="A81" t="s">
        <v>45</v>
      </c>
      <c r="B81">
        <v>30</v>
      </c>
      <c r="C81">
        <v>1</v>
      </c>
      <c r="D81" t="s">
        <v>2</v>
      </c>
      <c r="E81">
        <v>4</v>
      </c>
      <c r="F81" t="s">
        <v>12</v>
      </c>
      <c r="G81">
        <v>2</v>
      </c>
      <c r="H81">
        <v>0</v>
      </c>
      <c r="I81">
        <v>229533</v>
      </c>
      <c r="J81">
        <v>1</v>
      </c>
      <c r="K81" t="s">
        <v>22</v>
      </c>
      <c r="L81">
        <v>918132</v>
      </c>
      <c r="M81">
        <v>101794.22080633169</v>
      </c>
      <c r="N81">
        <v>0</v>
      </c>
      <c r="O81">
        <v>0</v>
      </c>
      <c r="P81">
        <v>229533</v>
      </c>
      <c r="Q81">
        <v>0</v>
      </c>
      <c r="R81">
        <v>918132</v>
      </c>
      <c r="S81">
        <v>331327.22080633172</v>
      </c>
      <c r="T81">
        <v>586804.77919366828</v>
      </c>
    </row>
    <row r="82" spans="1:20" x14ac:dyDescent="0.25">
      <c r="A82" t="s">
        <v>44</v>
      </c>
      <c r="B82">
        <v>28</v>
      </c>
      <c r="C82">
        <v>1</v>
      </c>
      <c r="D82" t="s">
        <v>2</v>
      </c>
      <c r="E82">
        <v>2</v>
      </c>
      <c r="F82" t="s">
        <v>10</v>
      </c>
      <c r="G82">
        <v>2</v>
      </c>
      <c r="H82">
        <v>0</v>
      </c>
      <c r="I82">
        <v>602341</v>
      </c>
      <c r="J82">
        <v>1</v>
      </c>
      <c r="K82" t="s">
        <v>22</v>
      </c>
      <c r="L82">
        <v>3614046</v>
      </c>
      <c r="M82">
        <v>1365791.2214326772</v>
      </c>
      <c r="N82">
        <v>0</v>
      </c>
      <c r="O82">
        <v>0</v>
      </c>
      <c r="P82">
        <v>0</v>
      </c>
      <c r="Q82">
        <v>903511.5</v>
      </c>
      <c r="R82">
        <v>4517557.5</v>
      </c>
      <c r="S82">
        <v>1365791.2214326772</v>
      </c>
      <c r="T82">
        <v>3151766.2785673225</v>
      </c>
    </row>
    <row r="83" spans="1:20" x14ac:dyDescent="0.25">
      <c r="A83" t="s">
        <v>44</v>
      </c>
      <c r="B83">
        <v>30</v>
      </c>
      <c r="C83">
        <v>1</v>
      </c>
      <c r="D83" t="s">
        <v>2</v>
      </c>
      <c r="E83">
        <v>1</v>
      </c>
      <c r="F83" t="s">
        <v>9</v>
      </c>
      <c r="G83">
        <v>2</v>
      </c>
      <c r="H83">
        <v>2</v>
      </c>
      <c r="I83">
        <v>360444</v>
      </c>
      <c r="J83">
        <v>2</v>
      </c>
      <c r="K83" t="s">
        <v>23</v>
      </c>
      <c r="L83">
        <v>2162664</v>
      </c>
      <c r="M83">
        <v>500951.46650758735</v>
      </c>
      <c r="N83">
        <v>561239.59470025694</v>
      </c>
      <c r="O83">
        <v>237726</v>
      </c>
      <c r="P83">
        <v>0</v>
      </c>
      <c r="Q83">
        <v>540666</v>
      </c>
      <c r="R83">
        <v>3264569.5947002568</v>
      </c>
      <c r="S83">
        <v>738677.46650758735</v>
      </c>
      <c r="T83">
        <v>2525892.1281926697</v>
      </c>
    </row>
    <row r="84" spans="1:20" x14ac:dyDescent="0.25">
      <c r="A84" t="s">
        <v>44</v>
      </c>
      <c r="B84">
        <v>22</v>
      </c>
      <c r="C84">
        <v>1</v>
      </c>
      <c r="D84" t="s">
        <v>2</v>
      </c>
      <c r="E84">
        <v>3</v>
      </c>
      <c r="F84" t="s">
        <v>11</v>
      </c>
      <c r="G84">
        <v>1</v>
      </c>
      <c r="H84">
        <v>2</v>
      </c>
      <c r="I84">
        <v>452120</v>
      </c>
      <c r="J84">
        <v>1</v>
      </c>
      <c r="K84" t="s">
        <v>22</v>
      </c>
      <c r="L84">
        <v>2260600</v>
      </c>
      <c r="M84">
        <v>1142339.2511196996</v>
      </c>
      <c r="N84">
        <v>159260.79595571948</v>
      </c>
      <c r="O84">
        <v>46002</v>
      </c>
      <c r="P84">
        <v>452120</v>
      </c>
      <c r="Q84">
        <v>0</v>
      </c>
      <c r="R84">
        <v>2419860.7959557194</v>
      </c>
      <c r="S84">
        <v>1640461.2511196996</v>
      </c>
      <c r="T84">
        <v>779399.54483601986</v>
      </c>
    </row>
    <row r="85" spans="1:20" x14ac:dyDescent="0.25">
      <c r="A85" t="s">
        <v>45</v>
      </c>
      <c r="B85">
        <v>33</v>
      </c>
      <c r="C85">
        <v>1</v>
      </c>
      <c r="D85" t="s">
        <v>2</v>
      </c>
      <c r="E85">
        <v>2</v>
      </c>
      <c r="F85" t="s">
        <v>10</v>
      </c>
      <c r="G85">
        <v>2</v>
      </c>
      <c r="H85">
        <v>1</v>
      </c>
      <c r="I85">
        <v>242299</v>
      </c>
      <c r="J85">
        <v>1</v>
      </c>
      <c r="K85" t="s">
        <v>22</v>
      </c>
      <c r="L85">
        <v>969196</v>
      </c>
      <c r="M85">
        <v>250748.11763595432</v>
      </c>
      <c r="N85">
        <v>161180.54790505933</v>
      </c>
      <c r="O85">
        <v>143388</v>
      </c>
      <c r="P85">
        <v>242299</v>
      </c>
      <c r="Q85">
        <v>363448.5</v>
      </c>
      <c r="R85">
        <v>1493825.0479050593</v>
      </c>
      <c r="S85">
        <v>636435.11763595429</v>
      </c>
      <c r="T85">
        <v>857389.93026910501</v>
      </c>
    </row>
    <row r="86" spans="1:20" x14ac:dyDescent="0.25">
      <c r="A86" t="s">
        <v>44</v>
      </c>
      <c r="B86">
        <v>34</v>
      </c>
      <c r="C86">
        <v>1</v>
      </c>
      <c r="D86" t="s">
        <v>2</v>
      </c>
      <c r="E86">
        <v>4</v>
      </c>
      <c r="F86" t="s">
        <v>12</v>
      </c>
      <c r="G86">
        <v>1</v>
      </c>
      <c r="H86">
        <v>0</v>
      </c>
      <c r="I86">
        <v>165427</v>
      </c>
      <c r="J86">
        <v>6</v>
      </c>
      <c r="K86" t="s">
        <v>27</v>
      </c>
      <c r="L86">
        <v>992562</v>
      </c>
      <c r="M86">
        <v>383322.1095629679</v>
      </c>
      <c r="N86">
        <v>0</v>
      </c>
      <c r="O86">
        <v>0</v>
      </c>
      <c r="P86">
        <v>0</v>
      </c>
      <c r="Q86">
        <v>248140.5</v>
      </c>
      <c r="R86">
        <v>1240702.5</v>
      </c>
      <c r="S86">
        <v>383322.1095629679</v>
      </c>
      <c r="T86">
        <v>857380.3904370321</v>
      </c>
    </row>
    <row r="87" spans="1:20" x14ac:dyDescent="0.25">
      <c r="A87" t="s">
        <v>44</v>
      </c>
      <c r="B87">
        <v>21</v>
      </c>
      <c r="C87">
        <v>1</v>
      </c>
      <c r="D87" t="s">
        <v>2</v>
      </c>
      <c r="E87">
        <v>1</v>
      </c>
      <c r="F87" t="s">
        <v>9</v>
      </c>
      <c r="G87">
        <v>2</v>
      </c>
      <c r="H87">
        <v>1</v>
      </c>
      <c r="I87">
        <v>355810</v>
      </c>
      <c r="J87">
        <v>2</v>
      </c>
      <c r="K87" t="s">
        <v>23</v>
      </c>
      <c r="L87">
        <v>2134860</v>
      </c>
      <c r="M87">
        <v>2010760.7629269774</v>
      </c>
      <c r="N87">
        <v>280007.31700267887</v>
      </c>
      <c r="O87">
        <v>247697</v>
      </c>
      <c r="P87">
        <v>0</v>
      </c>
      <c r="Q87">
        <v>0</v>
      </c>
      <c r="R87">
        <v>2414867.3170026788</v>
      </c>
      <c r="S87">
        <v>2258457.7629269771</v>
      </c>
      <c r="T87">
        <v>156409.55407570163</v>
      </c>
    </row>
    <row r="88" spans="1:20" x14ac:dyDescent="0.25">
      <c r="A88" t="s">
        <v>44</v>
      </c>
      <c r="B88">
        <v>31</v>
      </c>
      <c r="C88">
        <v>1</v>
      </c>
      <c r="D88" t="s">
        <v>2</v>
      </c>
      <c r="E88">
        <v>1</v>
      </c>
      <c r="F88" t="s">
        <v>9</v>
      </c>
      <c r="G88">
        <v>1</v>
      </c>
      <c r="H88">
        <v>1</v>
      </c>
      <c r="I88">
        <v>642284</v>
      </c>
      <c r="J88">
        <v>2</v>
      </c>
      <c r="K88" t="s">
        <v>23</v>
      </c>
      <c r="L88">
        <v>1926852</v>
      </c>
      <c r="M88">
        <v>315205.05367302889</v>
      </c>
      <c r="N88">
        <v>429078.4650279854</v>
      </c>
      <c r="O88">
        <v>148751</v>
      </c>
      <c r="P88">
        <v>642284</v>
      </c>
      <c r="Q88">
        <v>0</v>
      </c>
      <c r="R88">
        <v>2355930.4650279852</v>
      </c>
      <c r="S88">
        <v>1106240.0536730289</v>
      </c>
      <c r="T88">
        <v>1249690.4113549562</v>
      </c>
    </row>
    <row r="89" spans="1:20" x14ac:dyDescent="0.25">
      <c r="A89" t="s">
        <v>44</v>
      </c>
      <c r="B89">
        <v>26</v>
      </c>
      <c r="C89">
        <v>1</v>
      </c>
      <c r="D89" t="s">
        <v>2</v>
      </c>
      <c r="E89">
        <v>4</v>
      </c>
      <c r="F89" t="s">
        <v>12</v>
      </c>
      <c r="G89">
        <v>0</v>
      </c>
      <c r="H89">
        <v>0</v>
      </c>
      <c r="I89">
        <v>117064</v>
      </c>
      <c r="J89">
        <v>5</v>
      </c>
      <c r="K89" t="s">
        <v>26</v>
      </c>
      <c r="L89">
        <v>702384</v>
      </c>
      <c r="M89">
        <v>172766.52287960376</v>
      </c>
      <c r="N89">
        <v>0</v>
      </c>
      <c r="O89">
        <v>0</v>
      </c>
      <c r="P89">
        <v>0</v>
      </c>
      <c r="Q89">
        <v>175596</v>
      </c>
      <c r="R89">
        <v>877980</v>
      </c>
      <c r="S89">
        <v>172766.52287960376</v>
      </c>
      <c r="T89">
        <v>705213.47712039622</v>
      </c>
    </row>
    <row r="90" spans="1:20" x14ac:dyDescent="0.25">
      <c r="A90" t="s">
        <v>45</v>
      </c>
      <c r="B90">
        <v>27</v>
      </c>
      <c r="C90">
        <v>1</v>
      </c>
      <c r="D90" t="s">
        <v>2</v>
      </c>
      <c r="E90">
        <v>1</v>
      </c>
      <c r="F90" t="s">
        <v>9</v>
      </c>
      <c r="G90">
        <v>0</v>
      </c>
      <c r="H90">
        <v>1</v>
      </c>
      <c r="I90">
        <v>390660</v>
      </c>
      <c r="J90">
        <v>3</v>
      </c>
      <c r="K90" t="s">
        <v>24</v>
      </c>
      <c r="L90">
        <v>1562640</v>
      </c>
      <c r="M90">
        <v>915041.32467717829</v>
      </c>
      <c r="N90">
        <v>12754.057546236018</v>
      </c>
      <c r="O90">
        <v>32</v>
      </c>
      <c r="P90">
        <v>390660</v>
      </c>
      <c r="Q90">
        <v>585990</v>
      </c>
      <c r="R90">
        <v>2161384.0575462361</v>
      </c>
      <c r="S90">
        <v>1305733.3246771782</v>
      </c>
      <c r="T90">
        <v>855650.73286905792</v>
      </c>
    </row>
    <row r="91" spans="1:20" x14ac:dyDescent="0.25">
      <c r="A91" t="s">
        <v>44</v>
      </c>
      <c r="B91">
        <v>23</v>
      </c>
      <c r="C91">
        <v>1</v>
      </c>
      <c r="D91" t="s">
        <v>2</v>
      </c>
      <c r="E91">
        <v>5</v>
      </c>
      <c r="F91" t="s">
        <v>13</v>
      </c>
      <c r="G91">
        <v>1</v>
      </c>
      <c r="H91">
        <v>0</v>
      </c>
      <c r="I91">
        <v>941379</v>
      </c>
      <c r="J91">
        <v>5</v>
      </c>
      <c r="K91" t="s">
        <v>26</v>
      </c>
      <c r="L91">
        <v>5648274</v>
      </c>
      <c r="M91">
        <v>4964119.9931989349</v>
      </c>
      <c r="N91">
        <v>0</v>
      </c>
      <c r="O91">
        <v>0</v>
      </c>
      <c r="P91">
        <v>0</v>
      </c>
      <c r="Q91">
        <v>0</v>
      </c>
      <c r="R91">
        <v>5648274</v>
      </c>
      <c r="S91">
        <v>4964119.9931989349</v>
      </c>
      <c r="T91">
        <v>684154.00680106506</v>
      </c>
    </row>
    <row r="92" spans="1:20" x14ac:dyDescent="0.25">
      <c r="A92" t="s">
        <v>45</v>
      </c>
      <c r="B92">
        <v>30</v>
      </c>
      <c r="C92">
        <v>1</v>
      </c>
      <c r="D92" t="s">
        <v>2</v>
      </c>
      <c r="E92">
        <v>4</v>
      </c>
      <c r="F92" t="s">
        <v>12</v>
      </c>
      <c r="G92">
        <v>0</v>
      </c>
      <c r="H92">
        <v>2</v>
      </c>
      <c r="I92">
        <v>454051</v>
      </c>
      <c r="J92">
        <v>3</v>
      </c>
      <c r="K92" t="s">
        <v>24</v>
      </c>
      <c r="L92">
        <v>1816204</v>
      </c>
      <c r="M92">
        <v>970449.86059429159</v>
      </c>
      <c r="N92">
        <v>483101.94554448233</v>
      </c>
      <c r="O92">
        <v>324958</v>
      </c>
      <c r="P92">
        <v>454051</v>
      </c>
      <c r="Q92">
        <v>681076.5</v>
      </c>
      <c r="R92">
        <v>2980382.4455444822</v>
      </c>
      <c r="S92">
        <v>1749458.8605942917</v>
      </c>
      <c r="T92">
        <v>1230923.5849501905</v>
      </c>
    </row>
    <row r="93" spans="1:20" x14ac:dyDescent="0.25">
      <c r="A93" t="s">
        <v>44</v>
      </c>
      <c r="B93">
        <v>28</v>
      </c>
      <c r="C93">
        <v>1</v>
      </c>
      <c r="D93" t="s">
        <v>2</v>
      </c>
      <c r="E93">
        <v>5</v>
      </c>
      <c r="F93" t="s">
        <v>13</v>
      </c>
      <c r="G93">
        <v>3</v>
      </c>
      <c r="H93">
        <v>2</v>
      </c>
      <c r="I93">
        <v>376270</v>
      </c>
      <c r="J93">
        <v>5</v>
      </c>
      <c r="K93" t="s">
        <v>26</v>
      </c>
      <c r="L93">
        <v>2257620</v>
      </c>
      <c r="M93">
        <v>1834036.7193426497</v>
      </c>
      <c r="N93">
        <v>52578.522461544308</v>
      </c>
      <c r="O93">
        <v>10405</v>
      </c>
      <c r="P93">
        <v>376270</v>
      </c>
      <c r="Q93">
        <v>564405</v>
      </c>
      <c r="R93">
        <v>2874603.5224615443</v>
      </c>
      <c r="S93">
        <v>2220711.7193426499</v>
      </c>
      <c r="T93">
        <v>653891.80311889434</v>
      </c>
    </row>
    <row r="94" spans="1:20" x14ac:dyDescent="0.25">
      <c r="A94" t="s">
        <v>45</v>
      </c>
      <c r="B94">
        <v>28</v>
      </c>
      <c r="C94">
        <v>1</v>
      </c>
      <c r="D94" t="s">
        <v>2</v>
      </c>
      <c r="E94">
        <v>3</v>
      </c>
      <c r="F94" t="s">
        <v>11</v>
      </c>
      <c r="G94">
        <v>3</v>
      </c>
      <c r="H94">
        <v>2</v>
      </c>
      <c r="I94">
        <v>655950</v>
      </c>
      <c r="J94">
        <v>5</v>
      </c>
      <c r="K94" t="s">
        <v>26</v>
      </c>
      <c r="L94">
        <v>3935700</v>
      </c>
      <c r="M94">
        <v>2868638.9360493124</v>
      </c>
      <c r="N94">
        <v>717107.88278881251</v>
      </c>
      <c r="O94">
        <v>591384</v>
      </c>
      <c r="P94">
        <v>0</v>
      </c>
      <c r="Q94">
        <v>983925</v>
      </c>
      <c r="R94">
        <v>5636732.8827888127</v>
      </c>
      <c r="S94">
        <v>3460022.9360493124</v>
      </c>
      <c r="T94">
        <v>2176709.9467395004</v>
      </c>
    </row>
    <row r="95" spans="1:20" x14ac:dyDescent="0.25">
      <c r="A95" t="s">
        <v>44</v>
      </c>
      <c r="B95">
        <v>29</v>
      </c>
      <c r="C95">
        <v>1</v>
      </c>
      <c r="D95" t="s">
        <v>2</v>
      </c>
      <c r="E95">
        <v>4</v>
      </c>
      <c r="F95" t="s">
        <v>12</v>
      </c>
      <c r="G95">
        <v>2</v>
      </c>
      <c r="H95">
        <v>0</v>
      </c>
      <c r="I95">
        <v>666037</v>
      </c>
      <c r="J95">
        <v>3</v>
      </c>
      <c r="K95" t="s">
        <v>24</v>
      </c>
      <c r="L95">
        <v>1998111</v>
      </c>
      <c r="M95">
        <v>58015.340854956048</v>
      </c>
      <c r="N95">
        <v>0</v>
      </c>
      <c r="O95">
        <v>0</v>
      </c>
      <c r="P95">
        <v>0</v>
      </c>
      <c r="Q95">
        <v>999055.5</v>
      </c>
      <c r="R95">
        <v>2997166.5</v>
      </c>
      <c r="S95">
        <v>58015.340854956048</v>
      </c>
      <c r="T95">
        <v>2939151.1591450442</v>
      </c>
    </row>
    <row r="96" spans="1:20" x14ac:dyDescent="0.25">
      <c r="A96" t="s">
        <v>45</v>
      </c>
      <c r="B96">
        <v>28</v>
      </c>
      <c r="C96">
        <v>1</v>
      </c>
      <c r="D96" t="s">
        <v>2</v>
      </c>
      <c r="E96">
        <v>3</v>
      </c>
      <c r="F96" t="s">
        <v>11</v>
      </c>
      <c r="G96">
        <v>1</v>
      </c>
      <c r="H96">
        <v>2</v>
      </c>
      <c r="I96">
        <v>654665</v>
      </c>
      <c r="J96">
        <v>3</v>
      </c>
      <c r="K96" t="s">
        <v>24</v>
      </c>
      <c r="L96">
        <v>3927990</v>
      </c>
      <c r="M96">
        <v>3460786.8288997393</v>
      </c>
      <c r="N96">
        <v>1185025.9417111813</v>
      </c>
      <c r="O96">
        <v>1092471</v>
      </c>
      <c r="P96">
        <v>654665</v>
      </c>
      <c r="Q96">
        <v>981997.5</v>
      </c>
      <c r="R96">
        <v>6095013.4417111818</v>
      </c>
      <c r="S96">
        <v>5207922.8288997393</v>
      </c>
      <c r="T96">
        <v>887090.61281144246</v>
      </c>
    </row>
    <row r="97" spans="1:20" x14ac:dyDescent="0.25">
      <c r="A97" t="s">
        <v>44</v>
      </c>
      <c r="B97">
        <v>21</v>
      </c>
      <c r="C97">
        <v>1</v>
      </c>
      <c r="D97" t="s">
        <v>2</v>
      </c>
      <c r="E97">
        <v>5</v>
      </c>
      <c r="F97" t="s">
        <v>13</v>
      </c>
      <c r="G97">
        <v>3</v>
      </c>
      <c r="H97">
        <v>0</v>
      </c>
      <c r="I97">
        <v>494355</v>
      </c>
      <c r="J97">
        <v>6</v>
      </c>
      <c r="K97" t="s">
        <v>27</v>
      </c>
      <c r="L97">
        <v>2471775</v>
      </c>
      <c r="M97">
        <v>1580623.5589218393</v>
      </c>
      <c r="N97">
        <v>0</v>
      </c>
      <c r="O97">
        <v>0</v>
      </c>
      <c r="P97">
        <v>494355</v>
      </c>
      <c r="Q97">
        <v>741532.5</v>
      </c>
      <c r="R97">
        <v>3213307.5</v>
      </c>
      <c r="S97">
        <v>2074978.5589218393</v>
      </c>
      <c r="T97">
        <v>1138328.9410781607</v>
      </c>
    </row>
    <row r="98" spans="1:20" x14ac:dyDescent="0.25">
      <c r="A98" t="s">
        <v>45</v>
      </c>
      <c r="B98">
        <v>26</v>
      </c>
      <c r="C98">
        <v>1</v>
      </c>
      <c r="D98" t="s">
        <v>2</v>
      </c>
      <c r="E98">
        <v>2</v>
      </c>
      <c r="F98" t="s">
        <v>10</v>
      </c>
      <c r="G98">
        <v>3</v>
      </c>
      <c r="H98">
        <v>2</v>
      </c>
      <c r="I98">
        <v>464533</v>
      </c>
      <c r="J98">
        <v>5</v>
      </c>
      <c r="K98" t="s">
        <v>26</v>
      </c>
      <c r="L98">
        <v>1858132</v>
      </c>
      <c r="M98">
        <v>110992.34939695349</v>
      </c>
      <c r="N98">
        <v>661868.90301346791</v>
      </c>
      <c r="O98">
        <v>514937</v>
      </c>
      <c r="P98">
        <v>0</v>
      </c>
      <c r="Q98">
        <v>0</v>
      </c>
      <c r="R98">
        <v>2520000.9030134678</v>
      </c>
      <c r="S98">
        <v>625929.34939695348</v>
      </c>
      <c r="T98">
        <v>1894071.5536165144</v>
      </c>
    </row>
    <row r="99" spans="1:20" x14ac:dyDescent="0.25">
      <c r="A99" t="s">
        <v>44</v>
      </c>
      <c r="B99">
        <v>32</v>
      </c>
      <c r="C99">
        <v>1</v>
      </c>
      <c r="D99" t="s">
        <v>2</v>
      </c>
      <c r="E99">
        <v>4</v>
      </c>
      <c r="F99" t="s">
        <v>12</v>
      </c>
      <c r="G99">
        <v>1</v>
      </c>
      <c r="H99">
        <v>0</v>
      </c>
      <c r="I99">
        <v>615949</v>
      </c>
      <c r="J99">
        <v>4</v>
      </c>
      <c r="K99" t="s">
        <v>25</v>
      </c>
      <c r="L99">
        <v>3079745</v>
      </c>
      <c r="M99">
        <v>1092252.2713151383</v>
      </c>
      <c r="N99">
        <v>0</v>
      </c>
      <c r="O99">
        <v>0</v>
      </c>
      <c r="P99">
        <v>615949</v>
      </c>
      <c r="Q99">
        <v>0</v>
      </c>
      <c r="R99">
        <v>3079745</v>
      </c>
      <c r="S99">
        <v>1708201.2713151383</v>
      </c>
      <c r="T99">
        <v>1371543.7286848617</v>
      </c>
    </row>
    <row r="100" spans="1:20" x14ac:dyDescent="0.25">
      <c r="A100" t="s">
        <v>45</v>
      </c>
      <c r="B100">
        <v>28</v>
      </c>
      <c r="C100">
        <v>1</v>
      </c>
      <c r="D100" t="s">
        <v>2</v>
      </c>
      <c r="E100">
        <v>4</v>
      </c>
      <c r="F100" t="s">
        <v>12</v>
      </c>
      <c r="G100">
        <v>3</v>
      </c>
      <c r="H100">
        <v>0</v>
      </c>
      <c r="I100">
        <v>791838</v>
      </c>
      <c r="J100">
        <v>2</v>
      </c>
      <c r="K100" t="s">
        <v>23</v>
      </c>
      <c r="L100">
        <v>3167352</v>
      </c>
      <c r="M100">
        <v>2933772.9066361659</v>
      </c>
      <c r="N100">
        <v>0</v>
      </c>
      <c r="O100">
        <v>0</v>
      </c>
      <c r="P100">
        <v>0</v>
      </c>
      <c r="Q100">
        <v>1187757</v>
      </c>
      <c r="R100">
        <v>4355109</v>
      </c>
      <c r="S100">
        <v>2933772.9066361659</v>
      </c>
      <c r="T100">
        <v>1421336.0933638341</v>
      </c>
    </row>
    <row r="101" spans="1:20" x14ac:dyDescent="0.25">
      <c r="A101" t="s">
        <v>44</v>
      </c>
      <c r="B101">
        <v>23</v>
      </c>
      <c r="C101">
        <v>1</v>
      </c>
      <c r="D101" t="s">
        <v>2</v>
      </c>
      <c r="E101">
        <v>1</v>
      </c>
      <c r="F101" t="s">
        <v>9</v>
      </c>
      <c r="G101">
        <v>1</v>
      </c>
      <c r="H101">
        <v>1</v>
      </c>
      <c r="I101">
        <v>833893</v>
      </c>
      <c r="J101">
        <v>5</v>
      </c>
      <c r="K101" t="s">
        <v>26</v>
      </c>
      <c r="L101">
        <v>4169465</v>
      </c>
      <c r="M101">
        <v>3467692.9676633994</v>
      </c>
      <c r="N101">
        <v>833682.68017872458</v>
      </c>
      <c r="O101">
        <v>776343</v>
      </c>
      <c r="P101">
        <v>833893</v>
      </c>
      <c r="Q101">
        <v>1250839.5</v>
      </c>
      <c r="R101">
        <v>6253987.1801787242</v>
      </c>
      <c r="S101">
        <v>5077928.9676633999</v>
      </c>
      <c r="T101">
        <v>1176058.2125153244</v>
      </c>
    </row>
    <row r="102" spans="1:20" x14ac:dyDescent="0.25">
      <c r="A102" t="s">
        <v>44</v>
      </c>
      <c r="B102">
        <v>35</v>
      </c>
      <c r="C102">
        <v>1</v>
      </c>
      <c r="D102" t="s">
        <v>2</v>
      </c>
      <c r="E102">
        <v>2</v>
      </c>
      <c r="F102" t="s">
        <v>10</v>
      </c>
      <c r="G102">
        <v>0</v>
      </c>
      <c r="H102">
        <v>0</v>
      </c>
      <c r="I102">
        <v>799762</v>
      </c>
      <c r="J102">
        <v>5</v>
      </c>
      <c r="K102" t="s">
        <v>26</v>
      </c>
      <c r="L102">
        <v>3199048</v>
      </c>
      <c r="M102">
        <v>683828.08289841446</v>
      </c>
      <c r="N102">
        <v>0</v>
      </c>
      <c r="O102">
        <v>0</v>
      </c>
      <c r="P102">
        <v>0</v>
      </c>
      <c r="Q102">
        <v>1199643</v>
      </c>
      <c r="R102">
        <v>4398691</v>
      </c>
      <c r="S102">
        <v>683828.08289841446</v>
      </c>
      <c r="T102">
        <v>3714862.9171015853</v>
      </c>
    </row>
    <row r="103" spans="1:20" x14ac:dyDescent="0.25">
      <c r="A103" t="s">
        <v>45</v>
      </c>
      <c r="B103">
        <v>32</v>
      </c>
      <c r="C103">
        <v>1</v>
      </c>
      <c r="D103" t="s">
        <v>2</v>
      </c>
      <c r="E103">
        <v>1</v>
      </c>
      <c r="F103" t="s">
        <v>9</v>
      </c>
      <c r="G103">
        <v>0</v>
      </c>
      <c r="H103">
        <v>1</v>
      </c>
      <c r="I103">
        <v>560149</v>
      </c>
      <c r="J103">
        <v>2</v>
      </c>
      <c r="K103" t="s">
        <v>23</v>
      </c>
      <c r="L103">
        <v>3360894</v>
      </c>
      <c r="M103">
        <v>2060501.7843882253</v>
      </c>
      <c r="N103">
        <v>462279.88271925948</v>
      </c>
      <c r="O103">
        <v>174686</v>
      </c>
      <c r="P103">
        <v>560149</v>
      </c>
      <c r="Q103">
        <v>0</v>
      </c>
      <c r="R103">
        <v>3823173.8827192597</v>
      </c>
      <c r="S103">
        <v>2795336.7843882255</v>
      </c>
      <c r="T103">
        <v>1027837.0983310342</v>
      </c>
    </row>
    <row r="104" spans="1:20" x14ac:dyDescent="0.25">
      <c r="A104" t="s">
        <v>44</v>
      </c>
      <c r="B104">
        <v>34</v>
      </c>
      <c r="C104">
        <v>1</v>
      </c>
      <c r="D104" t="s">
        <v>2</v>
      </c>
      <c r="E104">
        <v>2</v>
      </c>
      <c r="F104" t="s">
        <v>10</v>
      </c>
      <c r="G104">
        <v>3</v>
      </c>
      <c r="H104">
        <v>0</v>
      </c>
      <c r="I104">
        <v>150721</v>
      </c>
      <c r="J104">
        <v>1</v>
      </c>
      <c r="K104" t="s">
        <v>22</v>
      </c>
      <c r="L104">
        <v>753605</v>
      </c>
      <c r="M104">
        <v>673834.83250110585</v>
      </c>
      <c r="N104">
        <v>0</v>
      </c>
      <c r="O104">
        <v>0</v>
      </c>
      <c r="P104">
        <v>150721</v>
      </c>
      <c r="Q104">
        <v>226081.5</v>
      </c>
      <c r="R104">
        <v>979686.5</v>
      </c>
      <c r="S104">
        <v>824555.83250110585</v>
      </c>
      <c r="T104">
        <v>155130.66749889415</v>
      </c>
    </row>
    <row r="105" spans="1:20" x14ac:dyDescent="0.25">
      <c r="A105" t="s">
        <v>44</v>
      </c>
      <c r="B105">
        <v>33</v>
      </c>
      <c r="C105">
        <v>1</v>
      </c>
      <c r="D105" t="s">
        <v>2</v>
      </c>
      <c r="E105">
        <v>3</v>
      </c>
      <c r="F105" t="s">
        <v>11</v>
      </c>
      <c r="G105">
        <v>0</v>
      </c>
      <c r="H105">
        <v>0</v>
      </c>
      <c r="I105">
        <v>208296</v>
      </c>
      <c r="J105">
        <v>6</v>
      </c>
      <c r="K105" t="s">
        <v>27</v>
      </c>
      <c r="L105">
        <v>833184</v>
      </c>
      <c r="M105">
        <v>327125.86826586101</v>
      </c>
      <c r="N105">
        <v>0</v>
      </c>
      <c r="O105">
        <v>0</v>
      </c>
      <c r="P105">
        <v>0</v>
      </c>
      <c r="Q105">
        <v>312444</v>
      </c>
      <c r="R105">
        <v>1145628</v>
      </c>
      <c r="S105">
        <v>327125.86826586101</v>
      </c>
      <c r="T105">
        <v>818502.13173413905</v>
      </c>
    </row>
    <row r="106" spans="1:20" x14ac:dyDescent="0.25">
      <c r="A106" t="s">
        <v>45</v>
      </c>
      <c r="B106">
        <v>26</v>
      </c>
      <c r="C106">
        <v>1</v>
      </c>
      <c r="D106" t="s">
        <v>2</v>
      </c>
      <c r="E106">
        <v>4</v>
      </c>
      <c r="F106" t="s">
        <v>12</v>
      </c>
      <c r="G106">
        <v>3</v>
      </c>
      <c r="H106">
        <v>0</v>
      </c>
      <c r="I106">
        <v>967848</v>
      </c>
      <c r="J106">
        <v>4</v>
      </c>
      <c r="K106" t="s">
        <v>25</v>
      </c>
      <c r="L106">
        <v>3871392</v>
      </c>
      <c r="M106">
        <v>510601.43270243821</v>
      </c>
      <c r="N106">
        <v>0</v>
      </c>
      <c r="O106">
        <v>0</v>
      </c>
      <c r="P106">
        <v>967848</v>
      </c>
      <c r="Q106">
        <v>1451772</v>
      </c>
      <c r="R106">
        <v>5323164</v>
      </c>
      <c r="S106">
        <v>1478449.4327024382</v>
      </c>
      <c r="T106">
        <v>3844714.567297562</v>
      </c>
    </row>
    <row r="107" spans="1:20" x14ac:dyDescent="0.25">
      <c r="A107" t="s">
        <v>44</v>
      </c>
      <c r="B107">
        <v>27</v>
      </c>
      <c r="C107">
        <v>1</v>
      </c>
      <c r="D107" t="s">
        <v>2</v>
      </c>
      <c r="E107">
        <v>3</v>
      </c>
      <c r="F107" t="s">
        <v>11</v>
      </c>
      <c r="G107">
        <v>0</v>
      </c>
      <c r="H107">
        <v>1</v>
      </c>
      <c r="I107">
        <v>356558</v>
      </c>
      <c r="J107">
        <v>6</v>
      </c>
      <c r="K107" t="s">
        <v>27</v>
      </c>
      <c r="L107">
        <v>1069674</v>
      </c>
      <c r="M107">
        <v>481480.62492685532</v>
      </c>
      <c r="N107">
        <v>95792.265854007113</v>
      </c>
      <c r="O107">
        <v>44830</v>
      </c>
      <c r="P107">
        <v>356558</v>
      </c>
      <c r="Q107">
        <v>534837</v>
      </c>
      <c r="R107">
        <v>1700303.2658540071</v>
      </c>
      <c r="S107">
        <v>882868.62492685532</v>
      </c>
      <c r="T107">
        <v>817434.64092715178</v>
      </c>
    </row>
    <row r="108" spans="1:20" x14ac:dyDescent="0.25">
      <c r="A108" t="s">
        <v>45</v>
      </c>
      <c r="B108">
        <v>24</v>
      </c>
      <c r="C108">
        <v>1</v>
      </c>
      <c r="D108" t="s">
        <v>2</v>
      </c>
      <c r="E108">
        <v>2</v>
      </c>
      <c r="F108" t="s">
        <v>10</v>
      </c>
      <c r="G108">
        <v>0</v>
      </c>
      <c r="H108">
        <v>0</v>
      </c>
      <c r="I108">
        <v>652060</v>
      </c>
      <c r="J108">
        <v>2</v>
      </c>
      <c r="K108" t="s">
        <v>23</v>
      </c>
      <c r="L108">
        <v>3260300</v>
      </c>
      <c r="M108">
        <v>1407925.4681075935</v>
      </c>
      <c r="N108">
        <v>0</v>
      </c>
      <c r="O108">
        <v>0</v>
      </c>
      <c r="P108">
        <v>0</v>
      </c>
      <c r="Q108">
        <v>978090</v>
      </c>
      <c r="R108">
        <v>4238390</v>
      </c>
      <c r="S108">
        <v>1407925.4681075935</v>
      </c>
      <c r="T108">
        <v>2830464.5318924068</v>
      </c>
    </row>
    <row r="109" spans="1:20" x14ac:dyDescent="0.25">
      <c r="A109" t="s">
        <v>44</v>
      </c>
      <c r="B109">
        <v>32</v>
      </c>
      <c r="C109">
        <v>1</v>
      </c>
      <c r="D109" t="s">
        <v>2</v>
      </c>
      <c r="E109">
        <v>1</v>
      </c>
      <c r="F109" t="s">
        <v>9</v>
      </c>
      <c r="G109">
        <v>2</v>
      </c>
      <c r="H109">
        <v>0</v>
      </c>
      <c r="I109">
        <v>510453</v>
      </c>
      <c r="J109">
        <v>5</v>
      </c>
      <c r="K109" t="s">
        <v>26</v>
      </c>
      <c r="L109">
        <v>2552265</v>
      </c>
      <c r="M109">
        <v>2505476.834027241</v>
      </c>
      <c r="N109">
        <v>0</v>
      </c>
      <c r="O109">
        <v>0</v>
      </c>
      <c r="P109">
        <v>0</v>
      </c>
      <c r="Q109">
        <v>765679.5</v>
      </c>
      <c r="R109">
        <v>3317944.5</v>
      </c>
      <c r="S109">
        <v>2505476.834027241</v>
      </c>
      <c r="T109">
        <v>812467.66597275902</v>
      </c>
    </row>
    <row r="110" spans="1:20" x14ac:dyDescent="0.25">
      <c r="A110" t="s">
        <v>44</v>
      </c>
      <c r="B110">
        <v>33</v>
      </c>
      <c r="C110">
        <v>1</v>
      </c>
      <c r="D110" t="s">
        <v>2</v>
      </c>
      <c r="E110">
        <v>5</v>
      </c>
      <c r="F110" t="s">
        <v>13</v>
      </c>
      <c r="G110">
        <v>0</v>
      </c>
      <c r="H110">
        <v>0</v>
      </c>
      <c r="I110">
        <v>837951</v>
      </c>
      <c r="J110">
        <v>3</v>
      </c>
      <c r="K110" t="s">
        <v>24</v>
      </c>
      <c r="L110">
        <v>4189755</v>
      </c>
      <c r="M110">
        <v>1232222.0787093199</v>
      </c>
      <c r="N110">
        <v>0</v>
      </c>
      <c r="O110">
        <v>0</v>
      </c>
      <c r="P110">
        <v>837951</v>
      </c>
      <c r="Q110">
        <v>1256926.5</v>
      </c>
      <c r="R110">
        <v>5446681.5</v>
      </c>
      <c r="S110">
        <v>2070173.0787093199</v>
      </c>
      <c r="T110">
        <v>3376508.4212906798</v>
      </c>
    </row>
    <row r="111" spans="1:20" x14ac:dyDescent="0.25">
      <c r="A111" t="s">
        <v>44</v>
      </c>
      <c r="B111">
        <v>31</v>
      </c>
      <c r="C111">
        <v>1</v>
      </c>
      <c r="D111" t="s">
        <v>2</v>
      </c>
      <c r="E111">
        <v>3</v>
      </c>
      <c r="F111" t="s">
        <v>11</v>
      </c>
      <c r="G111">
        <v>1</v>
      </c>
      <c r="H111">
        <v>2</v>
      </c>
      <c r="I111">
        <v>417211</v>
      </c>
      <c r="J111">
        <v>1</v>
      </c>
      <c r="K111" t="s">
        <v>22</v>
      </c>
      <c r="L111">
        <v>1251633</v>
      </c>
      <c r="M111">
        <v>876387.91445553768</v>
      </c>
      <c r="N111">
        <v>704212.29666890996</v>
      </c>
      <c r="O111">
        <v>437069</v>
      </c>
      <c r="P111">
        <v>0</v>
      </c>
      <c r="Q111">
        <v>0</v>
      </c>
      <c r="R111">
        <v>1955845.29666891</v>
      </c>
      <c r="S111">
        <v>1313456.9144555377</v>
      </c>
      <c r="T111">
        <v>642388.38221337227</v>
      </c>
    </row>
    <row r="112" spans="1:20" x14ac:dyDescent="0.25">
      <c r="A112" t="s">
        <v>45</v>
      </c>
      <c r="B112">
        <v>33</v>
      </c>
      <c r="C112">
        <v>1</v>
      </c>
      <c r="D112" t="s">
        <v>2</v>
      </c>
      <c r="E112">
        <v>4</v>
      </c>
      <c r="F112" t="s">
        <v>12</v>
      </c>
      <c r="G112">
        <v>2</v>
      </c>
      <c r="H112">
        <v>2</v>
      </c>
      <c r="I112">
        <v>906609</v>
      </c>
      <c r="J112">
        <v>5</v>
      </c>
      <c r="K112" t="s">
        <v>26</v>
      </c>
      <c r="L112">
        <v>2719827</v>
      </c>
      <c r="M112">
        <v>844607.92999077507</v>
      </c>
      <c r="N112">
        <v>20933.429211701732</v>
      </c>
      <c r="O112">
        <v>4547</v>
      </c>
      <c r="P112">
        <v>906609</v>
      </c>
      <c r="Q112">
        <v>0</v>
      </c>
      <c r="R112">
        <v>2740760.4292117017</v>
      </c>
      <c r="S112">
        <v>1755763.929990775</v>
      </c>
      <c r="T112">
        <v>984996.49922092678</v>
      </c>
    </row>
    <row r="113" spans="1:20" x14ac:dyDescent="0.25">
      <c r="A113" t="s">
        <v>44</v>
      </c>
      <c r="B113">
        <v>31</v>
      </c>
      <c r="C113">
        <v>1</v>
      </c>
      <c r="D113" t="s">
        <v>2</v>
      </c>
      <c r="E113">
        <v>4</v>
      </c>
      <c r="F113" t="s">
        <v>12</v>
      </c>
      <c r="G113">
        <v>0</v>
      </c>
      <c r="H113">
        <v>0</v>
      </c>
      <c r="I113">
        <v>681492</v>
      </c>
      <c r="J113">
        <v>5</v>
      </c>
      <c r="K113" t="s">
        <v>26</v>
      </c>
      <c r="L113">
        <v>2725968</v>
      </c>
      <c r="M113">
        <v>881669.87164648285</v>
      </c>
      <c r="N113">
        <v>0</v>
      </c>
      <c r="O113">
        <v>0</v>
      </c>
      <c r="P113">
        <v>0</v>
      </c>
      <c r="Q113">
        <v>1022238</v>
      </c>
      <c r="R113">
        <v>3748206</v>
      </c>
      <c r="S113">
        <v>881669.87164648285</v>
      </c>
      <c r="T113">
        <v>2866536.128353517</v>
      </c>
    </row>
    <row r="114" spans="1:20" x14ac:dyDescent="0.25">
      <c r="A114" t="s">
        <v>45</v>
      </c>
      <c r="B114">
        <v>30</v>
      </c>
      <c r="C114">
        <v>1</v>
      </c>
      <c r="D114" t="s">
        <v>2</v>
      </c>
      <c r="E114">
        <v>2</v>
      </c>
      <c r="F114" t="s">
        <v>10</v>
      </c>
      <c r="G114">
        <v>3</v>
      </c>
      <c r="H114">
        <v>0</v>
      </c>
      <c r="I114">
        <v>545317</v>
      </c>
      <c r="J114">
        <v>2</v>
      </c>
      <c r="K114" t="s">
        <v>23</v>
      </c>
      <c r="L114">
        <v>2726585</v>
      </c>
      <c r="M114">
        <v>2514483.686111365</v>
      </c>
      <c r="N114">
        <v>0</v>
      </c>
      <c r="O114">
        <v>0</v>
      </c>
      <c r="P114">
        <v>0</v>
      </c>
      <c r="Q114">
        <v>0</v>
      </c>
      <c r="R114">
        <v>2726585</v>
      </c>
      <c r="S114">
        <v>2514483.686111365</v>
      </c>
      <c r="T114">
        <v>212101.31388863502</v>
      </c>
    </row>
    <row r="115" spans="1:20" x14ac:dyDescent="0.25">
      <c r="A115" t="s">
        <v>44</v>
      </c>
      <c r="B115">
        <v>25</v>
      </c>
      <c r="C115">
        <v>1</v>
      </c>
      <c r="D115" t="s">
        <v>2</v>
      </c>
      <c r="E115">
        <v>1</v>
      </c>
      <c r="F115" t="s">
        <v>9</v>
      </c>
      <c r="G115">
        <v>2</v>
      </c>
      <c r="H115">
        <v>0</v>
      </c>
      <c r="I115">
        <v>284340</v>
      </c>
      <c r="J115">
        <v>4</v>
      </c>
      <c r="K115" t="s">
        <v>25</v>
      </c>
      <c r="L115">
        <v>1421700</v>
      </c>
      <c r="M115">
        <v>1170627.8839283907</v>
      </c>
      <c r="N115">
        <v>0</v>
      </c>
      <c r="O115">
        <v>0</v>
      </c>
      <c r="P115">
        <v>284340</v>
      </c>
      <c r="Q115">
        <v>0</v>
      </c>
      <c r="R115">
        <v>1421700</v>
      </c>
      <c r="S115">
        <v>1454967.8839283907</v>
      </c>
      <c r="T115">
        <v>-33267.883928390685</v>
      </c>
    </row>
    <row r="116" spans="1:20" x14ac:dyDescent="0.25">
      <c r="A116" t="s">
        <v>45</v>
      </c>
      <c r="B116">
        <v>33</v>
      </c>
      <c r="C116">
        <v>1</v>
      </c>
      <c r="D116" t="s">
        <v>2</v>
      </c>
      <c r="E116">
        <v>4</v>
      </c>
      <c r="F116" t="s">
        <v>12</v>
      </c>
      <c r="G116">
        <v>0</v>
      </c>
      <c r="H116">
        <v>1</v>
      </c>
      <c r="I116">
        <v>324237</v>
      </c>
      <c r="J116">
        <v>4</v>
      </c>
      <c r="K116" t="s">
        <v>25</v>
      </c>
      <c r="L116">
        <v>1621185</v>
      </c>
      <c r="M116">
        <v>436420.85226871521</v>
      </c>
      <c r="N116">
        <v>281837.87230335874</v>
      </c>
      <c r="O116">
        <v>233382</v>
      </c>
      <c r="P116">
        <v>324237</v>
      </c>
      <c r="Q116">
        <v>486355.5</v>
      </c>
      <c r="R116">
        <v>2389378.3723033587</v>
      </c>
      <c r="S116">
        <v>994039.85226871516</v>
      </c>
      <c r="T116">
        <v>1395338.5200346436</v>
      </c>
    </row>
    <row r="117" spans="1:20" x14ac:dyDescent="0.25">
      <c r="A117" t="s">
        <v>45</v>
      </c>
      <c r="B117">
        <v>26</v>
      </c>
      <c r="C117">
        <v>1</v>
      </c>
      <c r="D117" t="s">
        <v>2</v>
      </c>
      <c r="E117">
        <v>1</v>
      </c>
      <c r="F117" t="s">
        <v>9</v>
      </c>
      <c r="G117">
        <v>2</v>
      </c>
      <c r="H117">
        <v>2</v>
      </c>
      <c r="I117">
        <v>781609</v>
      </c>
      <c r="J117">
        <v>3</v>
      </c>
      <c r="K117" t="s">
        <v>24</v>
      </c>
      <c r="L117">
        <v>4689654</v>
      </c>
      <c r="M117">
        <v>2032559.5888931733</v>
      </c>
      <c r="N117">
        <v>235672.62229902082</v>
      </c>
      <c r="O117">
        <v>346</v>
      </c>
      <c r="P117">
        <v>0</v>
      </c>
      <c r="Q117">
        <v>0</v>
      </c>
      <c r="R117">
        <v>4925326.6222990211</v>
      </c>
      <c r="S117">
        <v>2032905.5888931733</v>
      </c>
      <c r="T117">
        <v>2892421.0334058478</v>
      </c>
    </row>
    <row r="118" spans="1:20" x14ac:dyDescent="0.25">
      <c r="A118" t="s">
        <v>45</v>
      </c>
      <c r="B118">
        <v>22</v>
      </c>
      <c r="C118">
        <v>1</v>
      </c>
      <c r="D118" t="s">
        <v>2</v>
      </c>
      <c r="E118">
        <v>4</v>
      </c>
      <c r="F118" t="s">
        <v>12</v>
      </c>
      <c r="G118">
        <v>2</v>
      </c>
      <c r="H118">
        <v>2</v>
      </c>
      <c r="I118">
        <v>279249</v>
      </c>
      <c r="J118">
        <v>4</v>
      </c>
      <c r="K118" t="s">
        <v>25</v>
      </c>
      <c r="L118">
        <v>1675494</v>
      </c>
      <c r="M118">
        <v>379243.27736397285</v>
      </c>
      <c r="N118">
        <v>68556.374100431218</v>
      </c>
      <c r="O118">
        <v>28295</v>
      </c>
      <c r="P118">
        <v>279249</v>
      </c>
      <c r="Q118">
        <v>0</v>
      </c>
      <c r="R118">
        <v>1744050.3741004313</v>
      </c>
      <c r="S118">
        <v>686787.27736397285</v>
      </c>
      <c r="T118">
        <v>1057263.0967364586</v>
      </c>
    </row>
    <row r="119" spans="1:20" x14ac:dyDescent="0.25">
      <c r="A119" t="s">
        <v>44</v>
      </c>
      <c r="B119">
        <v>23</v>
      </c>
      <c r="C119">
        <v>1</v>
      </c>
      <c r="D119" t="s">
        <v>2</v>
      </c>
      <c r="E119">
        <v>4</v>
      </c>
      <c r="F119" t="s">
        <v>12</v>
      </c>
      <c r="G119">
        <v>1</v>
      </c>
      <c r="H119">
        <v>1</v>
      </c>
      <c r="I119">
        <v>960522</v>
      </c>
      <c r="J119">
        <v>4</v>
      </c>
      <c r="K119" t="s">
        <v>25</v>
      </c>
      <c r="L119">
        <v>3842088</v>
      </c>
      <c r="M119">
        <v>2800157.3848742498</v>
      </c>
      <c r="N119">
        <v>530508.39706330455</v>
      </c>
      <c r="O119">
        <v>26742</v>
      </c>
      <c r="P119">
        <v>960522</v>
      </c>
      <c r="Q119">
        <v>0</v>
      </c>
      <c r="R119">
        <v>4372596.3970633047</v>
      </c>
      <c r="S119">
        <v>3787421.3848742498</v>
      </c>
      <c r="T119">
        <v>585175.01218905486</v>
      </c>
    </row>
    <row r="120" spans="1:20" x14ac:dyDescent="0.25">
      <c r="A120" t="s">
        <v>45</v>
      </c>
      <c r="B120">
        <v>29</v>
      </c>
      <c r="C120">
        <v>1</v>
      </c>
      <c r="D120" t="s">
        <v>2</v>
      </c>
      <c r="E120">
        <v>2</v>
      </c>
      <c r="F120" t="s">
        <v>10</v>
      </c>
      <c r="G120">
        <v>2</v>
      </c>
      <c r="H120">
        <v>2</v>
      </c>
      <c r="I120">
        <v>294866</v>
      </c>
      <c r="J120">
        <v>5</v>
      </c>
      <c r="K120" t="s">
        <v>26</v>
      </c>
      <c r="L120">
        <v>884598</v>
      </c>
      <c r="M120">
        <v>241743.06099456665</v>
      </c>
      <c r="N120">
        <v>403743.4431955425</v>
      </c>
      <c r="O120">
        <v>163058</v>
      </c>
      <c r="P120">
        <v>0</v>
      </c>
      <c r="Q120">
        <v>442299</v>
      </c>
      <c r="R120">
        <v>1730640.4431955426</v>
      </c>
      <c r="S120">
        <v>404801.06099456665</v>
      </c>
      <c r="T120">
        <v>1325839.3822009759</v>
      </c>
    </row>
    <row r="121" spans="1:20" x14ac:dyDescent="0.25">
      <c r="A121" t="s">
        <v>44</v>
      </c>
      <c r="B121">
        <v>27</v>
      </c>
      <c r="C121">
        <v>1</v>
      </c>
      <c r="D121" t="s">
        <v>2</v>
      </c>
      <c r="E121">
        <v>5</v>
      </c>
      <c r="F121" t="s">
        <v>13</v>
      </c>
      <c r="G121">
        <v>1</v>
      </c>
      <c r="H121">
        <v>1</v>
      </c>
      <c r="I121">
        <v>378435</v>
      </c>
      <c r="J121">
        <v>2</v>
      </c>
      <c r="K121" t="s">
        <v>23</v>
      </c>
      <c r="L121">
        <v>1513740</v>
      </c>
      <c r="M121">
        <v>249221.81174318897</v>
      </c>
      <c r="N121">
        <v>118190.15711167207</v>
      </c>
      <c r="O121">
        <v>14326</v>
      </c>
      <c r="P121">
        <v>0</v>
      </c>
      <c r="Q121">
        <v>0</v>
      </c>
      <c r="R121">
        <v>1631930.157111672</v>
      </c>
      <c r="S121">
        <v>263547.811743189</v>
      </c>
      <c r="T121">
        <v>1368382.3453684831</v>
      </c>
    </row>
    <row r="122" spans="1:20" x14ac:dyDescent="0.25">
      <c r="A122" t="s">
        <v>45</v>
      </c>
      <c r="B122">
        <v>32</v>
      </c>
      <c r="C122">
        <v>1</v>
      </c>
      <c r="D122" t="s">
        <v>2</v>
      </c>
      <c r="E122">
        <v>1</v>
      </c>
      <c r="F122" t="s">
        <v>9</v>
      </c>
      <c r="G122">
        <v>2</v>
      </c>
      <c r="H122">
        <v>1</v>
      </c>
      <c r="I122">
        <v>503573</v>
      </c>
      <c r="J122">
        <v>2</v>
      </c>
      <c r="K122" t="s">
        <v>23</v>
      </c>
      <c r="L122">
        <v>2517865</v>
      </c>
      <c r="M122">
        <v>2361823.6941561666</v>
      </c>
      <c r="N122">
        <v>254190.99984167173</v>
      </c>
      <c r="O122">
        <v>21148</v>
      </c>
      <c r="P122">
        <v>503573</v>
      </c>
      <c r="Q122">
        <v>0</v>
      </c>
      <c r="R122">
        <v>2772055.9998416719</v>
      </c>
      <c r="S122">
        <v>2886544.6941561666</v>
      </c>
      <c r="T122">
        <v>-114488.69431449473</v>
      </c>
    </row>
    <row r="123" spans="1:20" x14ac:dyDescent="0.25">
      <c r="A123" t="s">
        <v>44</v>
      </c>
      <c r="B123">
        <v>27</v>
      </c>
      <c r="C123">
        <v>1</v>
      </c>
      <c r="D123" t="s">
        <v>2</v>
      </c>
      <c r="E123">
        <v>4</v>
      </c>
      <c r="F123" t="s">
        <v>12</v>
      </c>
      <c r="G123">
        <v>3</v>
      </c>
      <c r="H123">
        <v>2</v>
      </c>
      <c r="I123">
        <v>624111</v>
      </c>
      <c r="J123">
        <v>2</v>
      </c>
      <c r="K123" t="s">
        <v>23</v>
      </c>
      <c r="L123">
        <v>2496444</v>
      </c>
      <c r="M123">
        <v>1721943.8649311499</v>
      </c>
      <c r="N123">
        <v>799656.19809761154</v>
      </c>
      <c r="O123">
        <v>112226</v>
      </c>
      <c r="P123">
        <v>0</v>
      </c>
      <c r="Q123">
        <v>0</v>
      </c>
      <c r="R123">
        <v>3296100.1980976118</v>
      </c>
      <c r="S123">
        <v>1834169.8649311499</v>
      </c>
      <c r="T123">
        <v>1461930.3331664619</v>
      </c>
    </row>
    <row r="124" spans="1:20" x14ac:dyDescent="0.25">
      <c r="A124" t="s">
        <v>44</v>
      </c>
      <c r="B124">
        <v>35</v>
      </c>
      <c r="C124">
        <v>1</v>
      </c>
      <c r="D124" t="s">
        <v>2</v>
      </c>
      <c r="E124">
        <v>2</v>
      </c>
      <c r="F124" t="s">
        <v>10</v>
      </c>
      <c r="G124">
        <v>0</v>
      </c>
      <c r="H124">
        <v>0</v>
      </c>
      <c r="I124">
        <v>581379</v>
      </c>
      <c r="J124">
        <v>4</v>
      </c>
      <c r="K124" t="s">
        <v>25</v>
      </c>
      <c r="L124">
        <v>2906895</v>
      </c>
      <c r="M124">
        <v>2676344.3354309425</v>
      </c>
      <c r="N124">
        <v>0</v>
      </c>
      <c r="O124">
        <v>0</v>
      </c>
      <c r="P124">
        <v>581379</v>
      </c>
      <c r="Q124">
        <v>0</v>
      </c>
      <c r="R124">
        <v>2906895</v>
      </c>
      <c r="S124">
        <v>3257723.3354309425</v>
      </c>
      <c r="T124">
        <v>-350828.33543094248</v>
      </c>
    </row>
    <row r="125" spans="1:20" x14ac:dyDescent="0.25">
      <c r="A125" t="s">
        <v>44</v>
      </c>
      <c r="B125">
        <v>25</v>
      </c>
      <c r="C125">
        <v>1</v>
      </c>
      <c r="D125" t="s">
        <v>2</v>
      </c>
      <c r="E125">
        <v>2</v>
      </c>
      <c r="F125" t="s">
        <v>10</v>
      </c>
      <c r="G125">
        <v>2</v>
      </c>
      <c r="H125">
        <v>2</v>
      </c>
      <c r="I125">
        <v>283661</v>
      </c>
      <c r="J125">
        <v>2</v>
      </c>
      <c r="K125" t="s">
        <v>23</v>
      </c>
      <c r="L125">
        <v>850983</v>
      </c>
      <c r="M125">
        <v>3097.0988836028364</v>
      </c>
      <c r="N125">
        <v>563747.96933301713</v>
      </c>
      <c r="O125">
        <v>237086</v>
      </c>
      <c r="P125">
        <v>283661</v>
      </c>
      <c r="Q125">
        <v>425491.5</v>
      </c>
      <c r="R125">
        <v>1840222.4693330172</v>
      </c>
      <c r="S125">
        <v>523844.09888360283</v>
      </c>
      <c r="T125">
        <v>1316378.3704494145</v>
      </c>
    </row>
    <row r="126" spans="1:20" x14ac:dyDescent="0.25">
      <c r="A126" t="s">
        <v>44</v>
      </c>
      <c r="B126">
        <v>33</v>
      </c>
      <c r="C126">
        <v>1</v>
      </c>
      <c r="D126" t="s">
        <v>2</v>
      </c>
      <c r="E126">
        <v>2</v>
      </c>
      <c r="F126" t="s">
        <v>10</v>
      </c>
      <c r="G126">
        <v>2</v>
      </c>
      <c r="H126">
        <v>1</v>
      </c>
      <c r="I126">
        <v>431650</v>
      </c>
      <c r="J126">
        <v>2</v>
      </c>
      <c r="K126" t="s">
        <v>23</v>
      </c>
      <c r="L126">
        <v>2589900</v>
      </c>
      <c r="M126">
        <v>2062496.2666575969</v>
      </c>
      <c r="N126">
        <v>159534.63245910371</v>
      </c>
      <c r="O126">
        <v>27028</v>
      </c>
      <c r="P126">
        <v>0</v>
      </c>
      <c r="Q126">
        <v>647475</v>
      </c>
      <c r="R126">
        <v>3396909.6324591036</v>
      </c>
      <c r="S126">
        <v>2089524.2666575969</v>
      </c>
      <c r="T126">
        <v>1307385.3658015067</v>
      </c>
    </row>
    <row r="127" spans="1:20" x14ac:dyDescent="0.25">
      <c r="A127" t="s">
        <v>45</v>
      </c>
      <c r="B127">
        <v>30</v>
      </c>
      <c r="C127">
        <v>1</v>
      </c>
      <c r="D127" t="s">
        <v>2</v>
      </c>
      <c r="E127">
        <v>3</v>
      </c>
      <c r="F127" t="s">
        <v>11</v>
      </c>
      <c r="G127">
        <v>1</v>
      </c>
      <c r="H127">
        <v>0</v>
      </c>
      <c r="I127">
        <v>483671</v>
      </c>
      <c r="J127">
        <v>6</v>
      </c>
      <c r="K127" t="s">
        <v>27</v>
      </c>
      <c r="L127">
        <v>2418355</v>
      </c>
      <c r="M127">
        <v>1018567.7744451902</v>
      </c>
      <c r="N127">
        <v>0</v>
      </c>
      <c r="O127">
        <v>0</v>
      </c>
      <c r="P127">
        <v>483671</v>
      </c>
      <c r="Q127">
        <v>725506.5</v>
      </c>
      <c r="R127">
        <v>3143861.5</v>
      </c>
      <c r="S127">
        <v>1502238.7744451901</v>
      </c>
      <c r="T127">
        <v>1641622.7255548099</v>
      </c>
    </row>
    <row r="128" spans="1:20" x14ac:dyDescent="0.25">
      <c r="A128" t="s">
        <v>44</v>
      </c>
      <c r="B128">
        <v>32</v>
      </c>
      <c r="C128">
        <v>1</v>
      </c>
      <c r="D128" t="s">
        <v>2</v>
      </c>
      <c r="E128">
        <v>2</v>
      </c>
      <c r="F128" t="s">
        <v>10</v>
      </c>
      <c r="G128">
        <v>3</v>
      </c>
      <c r="H128">
        <v>2</v>
      </c>
      <c r="I128">
        <v>524623</v>
      </c>
      <c r="J128">
        <v>4</v>
      </c>
      <c r="K128" t="s">
        <v>25</v>
      </c>
      <c r="L128">
        <v>2098492</v>
      </c>
      <c r="M128">
        <v>623359.76584714442</v>
      </c>
      <c r="N128">
        <v>732963.36622093327</v>
      </c>
      <c r="O128">
        <v>113563</v>
      </c>
      <c r="P128">
        <v>524623</v>
      </c>
      <c r="Q128">
        <v>0</v>
      </c>
      <c r="R128">
        <v>2831455.3662209334</v>
      </c>
      <c r="S128">
        <v>1261545.7658471444</v>
      </c>
      <c r="T128">
        <v>1569909.600373789</v>
      </c>
    </row>
    <row r="129" spans="1:20" x14ac:dyDescent="0.25">
      <c r="A129" t="s">
        <v>44</v>
      </c>
      <c r="B129">
        <v>25</v>
      </c>
      <c r="C129">
        <v>1</v>
      </c>
      <c r="D129" t="s">
        <v>2</v>
      </c>
      <c r="E129">
        <v>2</v>
      </c>
      <c r="F129" t="s">
        <v>10</v>
      </c>
      <c r="G129">
        <v>1</v>
      </c>
      <c r="H129">
        <v>2</v>
      </c>
      <c r="I129">
        <v>205745</v>
      </c>
      <c r="J129">
        <v>4</v>
      </c>
      <c r="K129" t="s">
        <v>25</v>
      </c>
      <c r="L129">
        <v>822980</v>
      </c>
      <c r="M129">
        <v>515279.65166928433</v>
      </c>
      <c r="N129">
        <v>326692.12142420339</v>
      </c>
      <c r="O129">
        <v>323431</v>
      </c>
      <c r="P129">
        <v>0</v>
      </c>
      <c r="Q129">
        <v>308617.5</v>
      </c>
      <c r="R129">
        <v>1458289.6214242033</v>
      </c>
      <c r="S129">
        <v>838710.65166928433</v>
      </c>
      <c r="T129">
        <v>619578.96975491894</v>
      </c>
    </row>
    <row r="130" spans="1:20" x14ac:dyDescent="0.25">
      <c r="A130" t="s">
        <v>44</v>
      </c>
      <c r="B130">
        <v>35</v>
      </c>
      <c r="C130">
        <v>1</v>
      </c>
      <c r="D130" t="s">
        <v>2</v>
      </c>
      <c r="E130">
        <v>5</v>
      </c>
      <c r="F130" t="s">
        <v>13</v>
      </c>
      <c r="G130">
        <v>0</v>
      </c>
      <c r="H130">
        <v>0</v>
      </c>
      <c r="I130">
        <v>550137</v>
      </c>
      <c r="J130">
        <v>3</v>
      </c>
      <c r="K130" t="s">
        <v>24</v>
      </c>
      <c r="L130">
        <v>3300822</v>
      </c>
      <c r="M130">
        <v>583694.02618329728</v>
      </c>
      <c r="N130">
        <v>0</v>
      </c>
      <c r="O130">
        <v>0</v>
      </c>
      <c r="P130">
        <v>0</v>
      </c>
      <c r="Q130">
        <v>825205.5</v>
      </c>
      <c r="R130">
        <v>4126027.5</v>
      </c>
      <c r="S130">
        <v>583694.02618329728</v>
      </c>
      <c r="T130">
        <v>3542333.4738167026</v>
      </c>
    </row>
    <row r="131" spans="1:20" x14ac:dyDescent="0.25">
      <c r="A131" t="s">
        <v>44</v>
      </c>
      <c r="B131">
        <v>23</v>
      </c>
      <c r="C131">
        <v>1</v>
      </c>
      <c r="D131" t="s">
        <v>2</v>
      </c>
      <c r="E131">
        <v>2</v>
      </c>
      <c r="F131" t="s">
        <v>10</v>
      </c>
      <c r="G131">
        <v>3</v>
      </c>
      <c r="H131">
        <v>2</v>
      </c>
      <c r="I131">
        <v>139006</v>
      </c>
      <c r="J131">
        <v>1</v>
      </c>
      <c r="K131" t="s">
        <v>22</v>
      </c>
      <c r="L131">
        <v>556024</v>
      </c>
      <c r="M131">
        <v>257899.59387793683</v>
      </c>
      <c r="N131">
        <v>82304.191935591283</v>
      </c>
      <c r="O131">
        <v>27545</v>
      </c>
      <c r="P131">
        <v>0</v>
      </c>
      <c r="Q131">
        <v>0</v>
      </c>
      <c r="R131">
        <v>638328.19193559128</v>
      </c>
      <c r="S131">
        <v>285444.59387793683</v>
      </c>
      <c r="T131">
        <v>352883.59805765445</v>
      </c>
    </row>
    <row r="132" spans="1:20" x14ac:dyDescent="0.25">
      <c r="A132" t="s">
        <v>45</v>
      </c>
      <c r="B132">
        <v>25</v>
      </c>
      <c r="C132">
        <v>1</v>
      </c>
      <c r="D132" t="s">
        <v>2</v>
      </c>
      <c r="E132">
        <v>2</v>
      </c>
      <c r="F132" t="s">
        <v>10</v>
      </c>
      <c r="G132">
        <v>0</v>
      </c>
      <c r="H132">
        <v>0</v>
      </c>
      <c r="I132">
        <v>261379</v>
      </c>
      <c r="J132">
        <v>1</v>
      </c>
      <c r="K132" t="s">
        <v>22</v>
      </c>
      <c r="L132">
        <v>1568274</v>
      </c>
      <c r="M132">
        <v>1554464.2153971773</v>
      </c>
      <c r="N132">
        <v>0</v>
      </c>
      <c r="O132">
        <v>0</v>
      </c>
      <c r="P132">
        <v>261379</v>
      </c>
      <c r="Q132">
        <v>0</v>
      </c>
      <c r="R132">
        <v>1568274</v>
      </c>
      <c r="S132">
        <v>1815843.2153971773</v>
      </c>
      <c r="T132">
        <v>-247569.21539717726</v>
      </c>
    </row>
    <row r="133" spans="1:20" x14ac:dyDescent="0.25">
      <c r="A133" t="s">
        <v>45</v>
      </c>
      <c r="B133">
        <v>22</v>
      </c>
      <c r="C133">
        <v>1</v>
      </c>
      <c r="D133" t="s">
        <v>2</v>
      </c>
      <c r="E133">
        <v>2</v>
      </c>
      <c r="F133" t="s">
        <v>10</v>
      </c>
      <c r="G133">
        <v>2</v>
      </c>
      <c r="H133">
        <v>0</v>
      </c>
      <c r="I133">
        <v>183312</v>
      </c>
      <c r="J133">
        <v>5</v>
      </c>
      <c r="K133" t="s">
        <v>26</v>
      </c>
      <c r="L133">
        <v>916560</v>
      </c>
      <c r="M133">
        <v>475608.45947975497</v>
      </c>
      <c r="N133">
        <v>0</v>
      </c>
      <c r="O133">
        <v>0</v>
      </c>
      <c r="P133">
        <v>0</v>
      </c>
      <c r="Q133">
        <v>274968</v>
      </c>
      <c r="R133">
        <v>1191528</v>
      </c>
      <c r="S133">
        <v>475608.45947975497</v>
      </c>
      <c r="T133">
        <v>715919.54052024498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G14" sqref="G14"/>
    </sheetView>
  </sheetViews>
  <sheetFormatPr defaultRowHeight="15" x14ac:dyDescent="0.25"/>
  <cols>
    <col min="1" max="1" width="13.140625" customWidth="1"/>
    <col min="2" max="2" width="15.85546875" customWidth="1"/>
    <col min="3" max="3" width="20.5703125" bestFit="1" customWidth="1"/>
    <col min="4" max="4" width="13.140625" customWidth="1"/>
    <col min="5" max="5" width="17.85546875" customWidth="1"/>
    <col min="6" max="6" width="13.140625" customWidth="1"/>
    <col min="7" max="7" width="20.85546875" bestFit="1" customWidth="1"/>
    <col min="8" max="733" width="16.28515625" bestFit="1" customWidth="1"/>
    <col min="734" max="734" width="11.28515625" bestFit="1" customWidth="1"/>
  </cols>
  <sheetData>
    <row r="3" spans="1:7" x14ac:dyDescent="0.25">
      <c r="A3" s="5" t="s">
        <v>43</v>
      </c>
      <c r="B3" t="s">
        <v>47</v>
      </c>
      <c r="D3" t="s">
        <v>48</v>
      </c>
      <c r="F3" s="5" t="s">
        <v>43</v>
      </c>
      <c r="G3" t="s">
        <v>49</v>
      </c>
    </row>
    <row r="4" spans="1:7" x14ac:dyDescent="0.25">
      <c r="A4" s="6" t="s">
        <v>44</v>
      </c>
      <c r="B4" s="7">
        <v>374</v>
      </c>
      <c r="D4" s="2">
        <v>27.875342465753423</v>
      </c>
      <c r="F4" s="6" t="s">
        <v>6</v>
      </c>
      <c r="G4" s="7">
        <v>122</v>
      </c>
    </row>
    <row r="5" spans="1:7" x14ac:dyDescent="0.25">
      <c r="A5" s="6" t="s">
        <v>45</v>
      </c>
      <c r="B5" s="7">
        <v>356</v>
      </c>
      <c r="F5" s="6" t="s">
        <v>7</v>
      </c>
      <c r="G5" s="7">
        <v>121</v>
      </c>
    </row>
    <row r="6" spans="1:7" x14ac:dyDescent="0.25">
      <c r="A6" s="6" t="s">
        <v>46</v>
      </c>
      <c r="B6" s="7">
        <v>730</v>
      </c>
      <c r="F6" s="6" t="s">
        <v>5</v>
      </c>
      <c r="G6" s="7">
        <v>120</v>
      </c>
    </row>
    <row r="7" spans="1:7" x14ac:dyDescent="0.25">
      <c r="F7" s="6" t="s">
        <v>4</v>
      </c>
      <c r="G7" s="7">
        <v>114</v>
      </c>
    </row>
    <row r="8" spans="1:7" x14ac:dyDescent="0.25">
      <c r="F8" s="6" t="s">
        <v>2</v>
      </c>
      <c r="G8" s="7">
        <v>131</v>
      </c>
    </row>
    <row r="9" spans="1:7" x14ac:dyDescent="0.25">
      <c r="A9" t="s">
        <v>50</v>
      </c>
      <c r="C9" t="s">
        <v>51</v>
      </c>
      <c r="F9" s="6" t="s">
        <v>3</v>
      </c>
      <c r="G9" s="7">
        <v>122</v>
      </c>
    </row>
    <row r="10" spans="1:7" x14ac:dyDescent="0.25">
      <c r="A10" s="4">
        <v>547905.46986301371</v>
      </c>
      <c r="C10" s="4">
        <v>266706.81438341812</v>
      </c>
      <c r="F10" s="6" t="s">
        <v>46</v>
      </c>
      <c r="G10" s="7">
        <v>730</v>
      </c>
    </row>
    <row r="13" spans="1:7" x14ac:dyDescent="0.25">
      <c r="A13" s="5" t="s">
        <v>43</v>
      </c>
      <c r="B13" t="s">
        <v>50</v>
      </c>
      <c r="D13" s="5" t="s">
        <v>43</v>
      </c>
      <c r="E13" t="s">
        <v>50</v>
      </c>
      <c r="G13" s="60" t="s">
        <v>67</v>
      </c>
    </row>
    <row r="14" spans="1:7" x14ac:dyDescent="0.25">
      <c r="A14" s="6" t="s">
        <v>24</v>
      </c>
      <c r="B14" s="4">
        <v>565484.72477064223</v>
      </c>
      <c r="D14" s="6" t="s">
        <v>5</v>
      </c>
      <c r="E14" s="4">
        <v>549138.47499999998</v>
      </c>
      <c r="G14" s="61">
        <f ca="1">COUNTIF(People[Income],"&gt;"&amp;Dashboard!O9)/COUNT(People[Income])</f>
        <v>0.5602739726027397</v>
      </c>
    </row>
    <row r="15" spans="1:7" x14ac:dyDescent="0.25">
      <c r="A15" s="6" t="s">
        <v>25</v>
      </c>
      <c r="B15" s="4">
        <v>515758.37313432834</v>
      </c>
      <c r="D15" s="6" t="s">
        <v>6</v>
      </c>
      <c r="E15" s="4">
        <v>551150.4590163934</v>
      </c>
    </row>
    <row r="16" spans="1:7" x14ac:dyDescent="0.25">
      <c r="A16" s="6" t="s">
        <v>23</v>
      </c>
      <c r="B16" s="4">
        <v>531413.52727272722</v>
      </c>
      <c r="D16" s="6" t="s">
        <v>2</v>
      </c>
      <c r="E16" s="4">
        <v>553952.9007633588</v>
      </c>
      <c r="G16" s="9" t="s">
        <v>52</v>
      </c>
    </row>
    <row r="17" spans="1:7" x14ac:dyDescent="0.25">
      <c r="A17" s="6" t="s">
        <v>26</v>
      </c>
      <c r="B17" s="4">
        <v>538769.18548387091</v>
      </c>
      <c r="D17" s="6" t="s">
        <v>3</v>
      </c>
      <c r="E17" s="4">
        <v>538631.54918032791</v>
      </c>
      <c r="G17">
        <f ca="1">COUNTIF(People[Debts],"&gt;" &amp;'People Table'!$J4)</f>
        <v>36</v>
      </c>
    </row>
    <row r="18" spans="1:7" x14ac:dyDescent="0.25">
      <c r="A18" s="6" t="s">
        <v>22</v>
      </c>
      <c r="B18" s="4">
        <v>568640.20769230765</v>
      </c>
      <c r="D18" s="6" t="s">
        <v>7</v>
      </c>
      <c r="E18" s="4">
        <v>532056.30578512396</v>
      </c>
    </row>
    <row r="19" spans="1:7" x14ac:dyDescent="0.25">
      <c r="A19" s="6" t="s">
        <v>27</v>
      </c>
      <c r="B19" s="4">
        <v>569393.83739837399</v>
      </c>
      <c r="D19" s="6" t="s">
        <v>4</v>
      </c>
      <c r="E19" s="4">
        <v>562932.70175438595</v>
      </c>
      <c r="G19" s="60" t="s">
        <v>65</v>
      </c>
    </row>
    <row r="20" spans="1:7" x14ac:dyDescent="0.25">
      <c r="A20" s="6" t="s">
        <v>46</v>
      </c>
      <c r="B20" s="4">
        <v>547905.46986301371</v>
      </c>
      <c r="D20" s="6" t="s">
        <v>46</v>
      </c>
      <c r="E20" s="4">
        <v>547905.46986301371</v>
      </c>
      <c r="G20" s="61">
        <f ca="1">COUNTIF(People[% mortage left],"&lt;"&amp;Dashboard!Q9)/COUNT(People[Mortage left])</f>
        <v>0.29315068493150687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33"/>
  <sheetViews>
    <sheetView topLeftCell="H709" workbookViewId="0">
      <selection activeCell="V15" sqref="V15"/>
    </sheetView>
  </sheetViews>
  <sheetFormatPr defaultRowHeight="15" x14ac:dyDescent="0.25"/>
  <cols>
    <col min="1" max="1" width="6" hidden="1" customWidth="1"/>
    <col min="2" max="2" width="9.85546875" customWidth="1"/>
    <col min="3" max="3" width="7" customWidth="1"/>
    <col min="4" max="4" width="12.42578125" hidden="1" customWidth="1"/>
    <col min="5" max="5" width="14.7109375" customWidth="1"/>
    <col min="6" max="6" width="11.28515625" hidden="1" customWidth="1"/>
    <col min="7" max="7" width="13.28515625" bestFit="1" customWidth="1"/>
    <col min="8" max="8" width="9.5703125" customWidth="1"/>
    <col min="9" max="9" width="8.7109375" customWidth="1"/>
    <col min="10" max="10" width="11.140625" bestFit="1" customWidth="1"/>
    <col min="11" max="11" width="10.5703125" hidden="1" customWidth="1"/>
    <col min="12" max="12" width="10.5703125" bestFit="1" customWidth="1"/>
    <col min="13" max="13" width="16.5703125" customWidth="1"/>
    <col min="14" max="14" width="16.7109375" bestFit="1" customWidth="1"/>
    <col min="15" max="15" width="12.42578125" customWidth="1"/>
    <col min="16" max="16" width="18.7109375" customWidth="1"/>
    <col min="17" max="17" width="8.28515625" customWidth="1"/>
    <col min="18" max="18" width="16.7109375" bestFit="1" customWidth="1"/>
    <col min="19" max="19" width="17.140625" customWidth="1"/>
    <col min="20" max="20" width="15.140625" customWidth="1"/>
    <col min="21" max="21" width="12.140625" customWidth="1"/>
    <col min="22" max="22" width="9.140625" style="8"/>
  </cols>
  <sheetData>
    <row r="3" spans="1:22" x14ac:dyDescent="0.25">
      <c r="B3" t="s">
        <v>0</v>
      </c>
      <c r="C3" t="s">
        <v>14</v>
      </c>
      <c r="D3" t="s">
        <v>15</v>
      </c>
      <c r="E3" t="s">
        <v>16</v>
      </c>
      <c r="F3" t="s">
        <v>17</v>
      </c>
      <c r="G3" t="s">
        <v>8</v>
      </c>
      <c r="H3" t="s">
        <v>18</v>
      </c>
      <c r="I3" t="s">
        <v>19</v>
      </c>
      <c r="J3" t="s">
        <v>20</v>
      </c>
      <c r="K3" t="s">
        <v>29</v>
      </c>
      <c r="L3" t="s">
        <v>28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s="8" t="s">
        <v>53</v>
      </c>
    </row>
    <row r="4" spans="1:22" s="3" customFormat="1" x14ac:dyDescent="0.25">
      <c r="A4" s="3">
        <f ca="1">RANDBETWEEN(1,2)</f>
        <v>2</v>
      </c>
      <c r="B4" s="3" t="str">
        <f ca="1">IF($A4=1, "Man", "Woman")</f>
        <v>Woman</v>
      </c>
      <c r="C4" s="3">
        <f ca="1">RANDBETWEEN(21,35)</f>
        <v>34</v>
      </c>
      <c r="D4" s="3">
        <f ca="1">RANDBETWEEN(1,6)</f>
        <v>4</v>
      </c>
      <c r="E4" s="3" t="str">
        <f ca="1">VLOOKUP($D4,Data!$A$2:$B$7,2,FALSE)</f>
        <v>Agriculture</v>
      </c>
      <c r="F4" s="3">
        <f ca="1">RANDBETWEEN(1,5)</f>
        <v>3</v>
      </c>
      <c r="G4" s="3" t="str">
        <f ca="1">VLOOKUP($F4,Data!$D$2:$E$6,2,FALSE)</f>
        <v>undergraduate</v>
      </c>
      <c r="H4" s="3">
        <f ca="1">RANDBETWEEN(0,3)</f>
        <v>0</v>
      </c>
      <c r="I4" s="3">
        <f ca="1">RANDBETWEEN(0,2)</f>
        <v>1</v>
      </c>
      <c r="J4" s="4">
        <f ca="1">RANDBETWEEN(100000,1000000)</f>
        <v>919440</v>
      </c>
      <c r="K4" s="3">
        <f ca="1">RANDBETWEEN(1,6)</f>
        <v>6</v>
      </c>
      <c r="L4" s="3" t="str">
        <f ca="1">VLOOKUP($K4,Data!$G$2:$H$11,2,FALSE)</f>
        <v>Pune</v>
      </c>
      <c r="M4" s="4">
        <f ca="1">$J4*RANDBETWEEN(3,6)</f>
        <v>3677760</v>
      </c>
      <c r="N4" s="3">
        <f ca="1">RAND()*$M4</f>
        <v>709555.65646448801</v>
      </c>
      <c r="O4" s="3">
        <f ca="1">(I4*RAND())*$J4</f>
        <v>794056.40729005251</v>
      </c>
      <c r="P4" s="4">
        <f ca="1">RANDBETWEEN(0,O4)</f>
        <v>653192</v>
      </c>
      <c r="Q4" s="3">
        <f ca="1">RANDBETWEEN(0,1)*$J4</f>
        <v>0</v>
      </c>
      <c r="R4" s="4">
        <f ca="1">RANDBETWEEN(0,1)*$J4*1.5</f>
        <v>1379160</v>
      </c>
      <c r="S4" s="4">
        <f ca="1">$M4+$O4+$R4</f>
        <v>5850976.4072900526</v>
      </c>
      <c r="T4" s="1">
        <f ca="1">$N4+$P4+$Q4</f>
        <v>1362747.656464488</v>
      </c>
      <c r="U4" s="4">
        <f ca="1">$S4-$T4</f>
        <v>4488228.7508255644</v>
      </c>
      <c r="V4" s="8">
        <f ca="1">People[[#This Row],[Mortage left]]/People[[#This Row],[Value of House]]</f>
        <v>0.19293147363190855</v>
      </c>
    </row>
    <row r="5" spans="1:22" x14ac:dyDescent="0.25">
      <c r="A5" s="3">
        <f t="shared" ref="A5:A68" ca="1" si="0">RANDBETWEEN(1,2)</f>
        <v>1</v>
      </c>
      <c r="B5" s="3" t="str">
        <f t="shared" ref="B5:B68" ca="1" si="1">IF($A5=1, "Man", "Woman")</f>
        <v>Man</v>
      </c>
      <c r="C5" s="3">
        <f t="shared" ref="C5:C68" ca="1" si="2">RANDBETWEEN(21,35)</f>
        <v>33</v>
      </c>
      <c r="D5" s="3">
        <f t="shared" ref="D5:D68" ca="1" si="3">RANDBETWEEN(1,6)</f>
        <v>6</v>
      </c>
      <c r="E5" s="3" t="str">
        <f ca="1">VLOOKUP($D5,Data!$A$2:$B$7,2,FALSE)</f>
        <v>Ministry</v>
      </c>
      <c r="F5" s="3">
        <f t="shared" ref="F5:F68" ca="1" si="4">RANDBETWEEN(1,5)</f>
        <v>1</v>
      </c>
      <c r="G5" s="3" t="str">
        <f ca="1">VLOOKUP($F5,Data!$D$2:$E$6,2,FALSE)</f>
        <v>high school</v>
      </c>
      <c r="H5" s="3">
        <f t="shared" ref="H5:H68" ca="1" si="5">RANDBETWEEN(0,3)</f>
        <v>3</v>
      </c>
      <c r="I5" s="3">
        <f t="shared" ref="I5:I68" ca="1" si="6">RANDBETWEEN(0,2)</f>
        <v>2</v>
      </c>
      <c r="J5" s="4">
        <f t="shared" ref="J5:J68" ca="1" si="7">RANDBETWEEN(100000,1000000)</f>
        <v>458099</v>
      </c>
      <c r="K5" s="3">
        <f t="shared" ref="K5:K68" ca="1" si="8">RANDBETWEEN(1,6)</f>
        <v>6</v>
      </c>
      <c r="L5" s="3" t="str">
        <f ca="1">VLOOKUP($K5,Data!$G$2:$H$11,2,FALSE)</f>
        <v>Pune</v>
      </c>
      <c r="M5" s="4">
        <f t="shared" ref="M5:M68" ca="1" si="9">$J5*RANDBETWEEN(3,6)</f>
        <v>1832396</v>
      </c>
      <c r="N5" s="3">
        <f t="shared" ref="N5:N68" ca="1" si="10">RAND()*$M5</f>
        <v>1378764.9983555498</v>
      </c>
      <c r="O5" s="3">
        <f t="shared" ref="O5:O68" ca="1" si="11">(I5*RAND())*$J5</f>
        <v>31479.194429043586</v>
      </c>
      <c r="P5" s="4">
        <f t="shared" ref="P5:P68" ca="1" si="12">RANDBETWEEN(0,O5)</f>
        <v>27434</v>
      </c>
      <c r="Q5" s="3">
        <f t="shared" ref="Q5:Q68" ca="1" si="13">RANDBETWEEN(0,1)*$J5</f>
        <v>0</v>
      </c>
      <c r="R5" s="4">
        <f t="shared" ref="R5:R68" ca="1" si="14">RANDBETWEEN(0,1)*$J5*1.5</f>
        <v>0</v>
      </c>
      <c r="S5" s="4">
        <f t="shared" ref="S5:S68" ca="1" si="15">$M5+$O5+$R5</f>
        <v>1863875.1944290437</v>
      </c>
      <c r="T5" s="1">
        <f t="shared" ref="T5:T68" ca="1" si="16">$N5+$P5+$Q5</f>
        <v>1406198.9983555498</v>
      </c>
      <c r="U5" s="4">
        <f t="shared" ref="U5:U68" ca="1" si="17">$S5-$T5</f>
        <v>457676.19607349392</v>
      </c>
      <c r="V5" s="8">
        <f ca="1">People[[#This Row],[Mortage left]]/People[[#This Row],[Value of House]]</f>
        <v>0.75243833666715587</v>
      </c>
    </row>
    <row r="6" spans="1:22" x14ac:dyDescent="0.25">
      <c r="A6" s="3">
        <f t="shared" ca="1" si="0"/>
        <v>2</v>
      </c>
      <c r="B6" s="3" t="str">
        <f t="shared" ca="1" si="1"/>
        <v>Woman</v>
      </c>
      <c r="C6" s="3">
        <f t="shared" ca="1" si="2"/>
        <v>34</v>
      </c>
      <c r="D6" s="3">
        <f t="shared" ca="1" si="3"/>
        <v>3</v>
      </c>
      <c r="E6" s="3" t="str">
        <f ca="1">VLOOKUP($D6,Data!$A$2:$B$7,2,FALSE)</f>
        <v>Pharma</v>
      </c>
      <c r="F6" s="3">
        <f t="shared" ca="1" si="4"/>
        <v>3</v>
      </c>
      <c r="G6" s="3" t="str">
        <f ca="1">VLOOKUP($F6,Data!$D$2:$E$6,2,FALSE)</f>
        <v>undergraduate</v>
      </c>
      <c r="H6" s="3">
        <f t="shared" ca="1" si="5"/>
        <v>3</v>
      </c>
      <c r="I6" s="3">
        <f t="shared" ca="1" si="6"/>
        <v>2</v>
      </c>
      <c r="J6" s="4">
        <f t="shared" ca="1" si="7"/>
        <v>685092</v>
      </c>
      <c r="K6" s="3">
        <f t="shared" ca="1" si="8"/>
        <v>6</v>
      </c>
      <c r="L6" s="3" t="str">
        <f ca="1">VLOOKUP($K6,Data!$G$2:$H$11,2,FALSE)</f>
        <v>Pune</v>
      </c>
      <c r="M6" s="4">
        <f t="shared" ca="1" si="9"/>
        <v>2055276</v>
      </c>
      <c r="N6" s="3">
        <f t="shared" ca="1" si="10"/>
        <v>9646.0665070228606</v>
      </c>
      <c r="O6" s="3">
        <f t="shared" ca="1" si="11"/>
        <v>1232773.8002836895</v>
      </c>
      <c r="P6" s="4">
        <f t="shared" ca="1" si="12"/>
        <v>183459</v>
      </c>
      <c r="Q6" s="3">
        <f t="shared" ca="1" si="13"/>
        <v>685092</v>
      </c>
      <c r="R6" s="4">
        <f t="shared" ca="1" si="14"/>
        <v>1027638</v>
      </c>
      <c r="S6" s="4">
        <f t="shared" ca="1" si="15"/>
        <v>4315687.8002836891</v>
      </c>
      <c r="T6" s="1">
        <f t="shared" ca="1" si="16"/>
        <v>878197.06650702283</v>
      </c>
      <c r="U6" s="4">
        <f t="shared" ca="1" si="17"/>
        <v>3437490.7337766662</v>
      </c>
      <c r="V6" s="8">
        <f ca="1">People[[#This Row],[Mortage left]]/People[[#This Row],[Value of House]]</f>
        <v>4.6933192948406255E-3</v>
      </c>
    </row>
    <row r="7" spans="1:22" x14ac:dyDescent="0.25">
      <c r="A7" s="3">
        <f t="shared" ca="1" si="0"/>
        <v>1</v>
      </c>
      <c r="B7" s="3" t="str">
        <f t="shared" ca="1" si="1"/>
        <v>Man</v>
      </c>
      <c r="C7" s="3">
        <f t="shared" ca="1" si="2"/>
        <v>24</v>
      </c>
      <c r="D7" s="3">
        <f t="shared" ca="1" si="3"/>
        <v>1</v>
      </c>
      <c r="E7" s="3" t="str">
        <f ca="1">VLOOKUP($D7,Data!$A$2:$B$7,2,FALSE)</f>
        <v>Health</v>
      </c>
      <c r="F7" s="3">
        <f t="shared" ca="1" si="4"/>
        <v>2</v>
      </c>
      <c r="G7" s="3" t="str">
        <f ca="1">VLOOKUP($F7,Data!$D$2:$E$6,2,FALSE)</f>
        <v>college</v>
      </c>
      <c r="H7" s="3">
        <f t="shared" ca="1" si="5"/>
        <v>1</v>
      </c>
      <c r="I7" s="3">
        <f t="shared" ca="1" si="6"/>
        <v>2</v>
      </c>
      <c r="J7" s="4">
        <f t="shared" ca="1" si="7"/>
        <v>786892</v>
      </c>
      <c r="K7" s="3">
        <f t="shared" ca="1" si="8"/>
        <v>5</v>
      </c>
      <c r="L7" s="3" t="str">
        <f ca="1">VLOOKUP($K7,Data!$G$2:$H$11,2,FALSE)</f>
        <v>Hyderabad</v>
      </c>
      <c r="M7" s="4">
        <f t="shared" ca="1" si="9"/>
        <v>3934460</v>
      </c>
      <c r="N7" s="3">
        <f t="shared" ca="1" si="10"/>
        <v>1761223.3361835328</v>
      </c>
      <c r="O7" s="3">
        <f t="shared" ca="1" si="11"/>
        <v>1094761.3557846998</v>
      </c>
      <c r="P7" s="4">
        <f t="shared" ca="1" si="12"/>
        <v>24032</v>
      </c>
      <c r="Q7" s="3">
        <f t="shared" ca="1" si="13"/>
        <v>786892</v>
      </c>
      <c r="R7" s="4">
        <f t="shared" ca="1" si="14"/>
        <v>0</v>
      </c>
      <c r="S7" s="4">
        <f t="shared" ca="1" si="15"/>
        <v>5029221.3557846993</v>
      </c>
      <c r="T7" s="1">
        <f t="shared" ca="1" si="16"/>
        <v>2572147.3361835331</v>
      </c>
      <c r="U7" s="4">
        <f t="shared" ca="1" si="17"/>
        <v>2457074.0196011662</v>
      </c>
      <c r="V7" s="8">
        <f ca="1">People[[#This Row],[Mortage left]]/People[[#This Row],[Value of House]]</f>
        <v>0.44764042236635593</v>
      </c>
    </row>
    <row r="8" spans="1:22" x14ac:dyDescent="0.25">
      <c r="A8" s="3">
        <f t="shared" ca="1" si="0"/>
        <v>1</v>
      </c>
      <c r="B8" s="3" t="str">
        <f t="shared" ca="1" si="1"/>
        <v>Man</v>
      </c>
      <c r="C8" s="3">
        <f t="shared" ca="1" si="2"/>
        <v>21</v>
      </c>
      <c r="D8" s="3">
        <f t="shared" ca="1" si="3"/>
        <v>5</v>
      </c>
      <c r="E8" s="3" t="str">
        <f ca="1">VLOOKUP($D8,Data!$A$2:$B$7,2,FALSE)</f>
        <v>Business</v>
      </c>
      <c r="F8" s="3">
        <f t="shared" ca="1" si="4"/>
        <v>3</v>
      </c>
      <c r="G8" s="3" t="str">
        <f ca="1">VLOOKUP($F8,Data!$D$2:$E$6,2,FALSE)</f>
        <v>undergraduate</v>
      </c>
      <c r="H8" s="3">
        <f t="shared" ca="1" si="5"/>
        <v>2</v>
      </c>
      <c r="I8" s="3">
        <f t="shared" ca="1" si="6"/>
        <v>1</v>
      </c>
      <c r="J8" s="4">
        <f t="shared" ca="1" si="7"/>
        <v>472302</v>
      </c>
      <c r="K8" s="3">
        <f t="shared" ca="1" si="8"/>
        <v>1</v>
      </c>
      <c r="L8" s="3" t="str">
        <f ca="1">VLOOKUP($K8,Data!$G$2:$H$11,2,FALSE)</f>
        <v>Mumbai</v>
      </c>
      <c r="M8" s="4">
        <f t="shared" ca="1" si="9"/>
        <v>1889208</v>
      </c>
      <c r="N8" s="3">
        <f t="shared" ca="1" si="10"/>
        <v>1872237.7285627229</v>
      </c>
      <c r="O8" s="3">
        <f t="shared" ca="1" si="11"/>
        <v>249667.70649304776</v>
      </c>
      <c r="P8" s="4">
        <f t="shared" ca="1" si="12"/>
        <v>32801</v>
      </c>
      <c r="Q8" s="3">
        <f t="shared" ca="1" si="13"/>
        <v>0</v>
      </c>
      <c r="R8" s="4">
        <f t="shared" ca="1" si="14"/>
        <v>0</v>
      </c>
      <c r="S8" s="4">
        <f t="shared" ca="1" si="15"/>
        <v>2138875.706493048</v>
      </c>
      <c r="T8" s="1">
        <f t="shared" ca="1" si="16"/>
        <v>1905038.7285627229</v>
      </c>
      <c r="U8" s="4">
        <f t="shared" ca="1" si="17"/>
        <v>233836.97793032508</v>
      </c>
      <c r="V8" s="8">
        <f ca="1">People[[#This Row],[Mortage left]]/People[[#This Row],[Value of House]]</f>
        <v>0.99101725620615777</v>
      </c>
    </row>
    <row r="9" spans="1:22" x14ac:dyDescent="0.25">
      <c r="A9" s="3">
        <f t="shared" ca="1" si="0"/>
        <v>2</v>
      </c>
      <c r="B9" s="3" t="str">
        <f t="shared" ca="1" si="1"/>
        <v>Woman</v>
      </c>
      <c r="C9" s="3">
        <f t="shared" ca="1" si="2"/>
        <v>30</v>
      </c>
      <c r="D9" s="3">
        <f t="shared" ca="1" si="3"/>
        <v>6</v>
      </c>
      <c r="E9" s="3" t="str">
        <f ca="1">VLOOKUP($D9,Data!$A$2:$B$7,2,FALSE)</f>
        <v>Ministry</v>
      </c>
      <c r="F9" s="3">
        <f t="shared" ca="1" si="4"/>
        <v>4</v>
      </c>
      <c r="G9" s="3" t="str">
        <f ca="1">VLOOKUP($F9,Data!$D$2:$E$6,2,FALSE)</f>
        <v>post graduate</v>
      </c>
      <c r="H9" s="3">
        <f t="shared" ca="1" si="5"/>
        <v>3</v>
      </c>
      <c r="I9" s="3">
        <f t="shared" ca="1" si="6"/>
        <v>1</v>
      </c>
      <c r="J9" s="4">
        <f t="shared" ca="1" si="7"/>
        <v>872445</v>
      </c>
      <c r="K9" s="3">
        <f t="shared" ca="1" si="8"/>
        <v>5</v>
      </c>
      <c r="L9" s="3" t="str">
        <f ca="1">VLOOKUP($K9,Data!$G$2:$H$11,2,FALSE)</f>
        <v>Hyderabad</v>
      </c>
      <c r="M9" s="4">
        <f t="shared" ca="1" si="9"/>
        <v>3489780</v>
      </c>
      <c r="N9" s="3">
        <f t="shared" ca="1" si="10"/>
        <v>3045912.4155732067</v>
      </c>
      <c r="O9" s="3">
        <f t="shared" ca="1" si="11"/>
        <v>591906.09531788388</v>
      </c>
      <c r="P9" s="4">
        <f t="shared" ca="1" si="12"/>
        <v>432544</v>
      </c>
      <c r="Q9" s="3">
        <f t="shared" ca="1" si="13"/>
        <v>0</v>
      </c>
      <c r="R9" s="4">
        <f t="shared" ca="1" si="14"/>
        <v>1308667.5</v>
      </c>
      <c r="S9" s="4">
        <f t="shared" ca="1" si="15"/>
        <v>5390353.5953178834</v>
      </c>
      <c r="T9" s="1">
        <f t="shared" ca="1" si="16"/>
        <v>3478456.4155732067</v>
      </c>
      <c r="U9" s="4">
        <f t="shared" ca="1" si="17"/>
        <v>1911897.1797446767</v>
      </c>
      <c r="V9" s="8">
        <f ca="1">People[[#This Row],[Mortage left]]/People[[#This Row],[Value of House]]</f>
        <v>0.87280929330020995</v>
      </c>
    </row>
    <row r="10" spans="1:22" x14ac:dyDescent="0.25">
      <c r="A10" s="3">
        <f t="shared" ca="1" si="0"/>
        <v>1</v>
      </c>
      <c r="B10" s="3" t="str">
        <f t="shared" ca="1" si="1"/>
        <v>Man</v>
      </c>
      <c r="C10" s="3">
        <f t="shared" ca="1" si="2"/>
        <v>28</v>
      </c>
      <c r="D10" s="3">
        <f t="shared" ca="1" si="3"/>
        <v>3</v>
      </c>
      <c r="E10" s="3" t="str">
        <f ca="1">VLOOKUP($D10,Data!$A$2:$B$7,2,FALSE)</f>
        <v>Pharma</v>
      </c>
      <c r="F10" s="3">
        <f t="shared" ca="1" si="4"/>
        <v>5</v>
      </c>
      <c r="G10" s="3" t="str">
        <f ca="1">VLOOKUP($F10,Data!$D$2:$E$6,2,FALSE)</f>
        <v>Doctorate</v>
      </c>
      <c r="H10" s="3">
        <f t="shared" ca="1" si="5"/>
        <v>1</v>
      </c>
      <c r="I10" s="3">
        <f t="shared" ca="1" si="6"/>
        <v>2</v>
      </c>
      <c r="J10" s="4">
        <f t="shared" ca="1" si="7"/>
        <v>357513</v>
      </c>
      <c r="K10" s="3">
        <f t="shared" ca="1" si="8"/>
        <v>3</v>
      </c>
      <c r="L10" s="3" t="str">
        <f ca="1">VLOOKUP($K10,Data!$G$2:$H$11,2,FALSE)</f>
        <v>Bangalore</v>
      </c>
      <c r="M10" s="4">
        <f t="shared" ca="1" si="9"/>
        <v>1430052</v>
      </c>
      <c r="N10" s="3">
        <f t="shared" ca="1" si="10"/>
        <v>585932.3458431795</v>
      </c>
      <c r="O10" s="3">
        <f t="shared" ca="1" si="11"/>
        <v>350118.72354858526</v>
      </c>
      <c r="P10" s="4">
        <f t="shared" ca="1" si="12"/>
        <v>313765</v>
      </c>
      <c r="Q10" s="3">
        <f t="shared" ca="1" si="13"/>
        <v>357513</v>
      </c>
      <c r="R10" s="4">
        <f t="shared" ca="1" si="14"/>
        <v>536269.5</v>
      </c>
      <c r="S10" s="4">
        <f t="shared" ca="1" si="15"/>
        <v>2316440.2235485855</v>
      </c>
      <c r="T10" s="1">
        <f t="shared" ca="1" si="16"/>
        <v>1257210.3458431796</v>
      </c>
      <c r="U10" s="4">
        <f t="shared" ca="1" si="17"/>
        <v>1059229.8777054059</v>
      </c>
      <c r="V10" s="8">
        <f ca="1">People[[#This Row],[Mortage left]]/People[[#This Row],[Value of House]]</f>
        <v>0.40972799999103493</v>
      </c>
    </row>
    <row r="11" spans="1:22" x14ac:dyDescent="0.25">
      <c r="A11" s="3">
        <f t="shared" ca="1" si="0"/>
        <v>1</v>
      </c>
      <c r="B11" s="3" t="str">
        <f t="shared" ca="1" si="1"/>
        <v>Man</v>
      </c>
      <c r="C11" s="3">
        <f t="shared" ca="1" si="2"/>
        <v>29</v>
      </c>
      <c r="D11" s="3">
        <f t="shared" ca="1" si="3"/>
        <v>5</v>
      </c>
      <c r="E11" s="3" t="str">
        <f ca="1">VLOOKUP($D11,Data!$A$2:$B$7,2,FALSE)</f>
        <v>Business</v>
      </c>
      <c r="F11" s="3">
        <f t="shared" ca="1" si="4"/>
        <v>4</v>
      </c>
      <c r="G11" s="3" t="str">
        <f ca="1">VLOOKUP($F11,Data!$D$2:$E$6,2,FALSE)</f>
        <v>post graduate</v>
      </c>
      <c r="H11" s="3">
        <f t="shared" ca="1" si="5"/>
        <v>3</v>
      </c>
      <c r="I11" s="3">
        <f t="shared" ca="1" si="6"/>
        <v>0</v>
      </c>
      <c r="J11" s="4">
        <f t="shared" ca="1" si="7"/>
        <v>217947</v>
      </c>
      <c r="K11" s="3">
        <f t="shared" ca="1" si="8"/>
        <v>5</v>
      </c>
      <c r="L11" s="3" t="str">
        <f ca="1">VLOOKUP($K11,Data!$G$2:$H$11,2,FALSE)</f>
        <v>Hyderabad</v>
      </c>
      <c r="M11" s="4">
        <f t="shared" ca="1" si="9"/>
        <v>871788</v>
      </c>
      <c r="N11" s="3">
        <f t="shared" ca="1" si="10"/>
        <v>162787.63326044724</v>
      </c>
      <c r="O11" s="3">
        <f t="shared" ca="1" si="11"/>
        <v>0</v>
      </c>
      <c r="P11" s="4">
        <f t="shared" ca="1" si="12"/>
        <v>0</v>
      </c>
      <c r="Q11" s="3">
        <f t="shared" ca="1" si="13"/>
        <v>0</v>
      </c>
      <c r="R11" s="4">
        <f t="shared" ca="1" si="14"/>
        <v>326920.5</v>
      </c>
      <c r="S11" s="4">
        <f t="shared" ca="1" si="15"/>
        <v>1198708.5</v>
      </c>
      <c r="T11" s="1">
        <f t="shared" ca="1" si="16"/>
        <v>162787.63326044724</v>
      </c>
      <c r="U11" s="4">
        <f t="shared" ca="1" si="17"/>
        <v>1035920.8667395527</v>
      </c>
      <c r="V11" s="8">
        <f ca="1">People[[#This Row],[Mortage left]]/People[[#This Row],[Value of House]]</f>
        <v>0.18672846295251511</v>
      </c>
    </row>
    <row r="12" spans="1:22" x14ac:dyDescent="0.25">
      <c r="A12" s="3">
        <f t="shared" ca="1" si="0"/>
        <v>1</v>
      </c>
      <c r="B12" s="3" t="str">
        <f t="shared" ca="1" si="1"/>
        <v>Man</v>
      </c>
      <c r="C12" s="3">
        <f t="shared" ca="1" si="2"/>
        <v>26</v>
      </c>
      <c r="D12" s="3">
        <f t="shared" ca="1" si="3"/>
        <v>2</v>
      </c>
      <c r="E12" s="3" t="str">
        <f ca="1">VLOOKUP($D12,Data!$A$2:$B$7,2,FALSE)</f>
        <v>IT</v>
      </c>
      <c r="F12" s="3">
        <f t="shared" ca="1" si="4"/>
        <v>2</v>
      </c>
      <c r="G12" s="3" t="str">
        <f ca="1">VLOOKUP($F12,Data!$D$2:$E$6,2,FALSE)</f>
        <v>college</v>
      </c>
      <c r="H12" s="3">
        <f t="shared" ca="1" si="5"/>
        <v>1</v>
      </c>
      <c r="I12" s="3">
        <f t="shared" ca="1" si="6"/>
        <v>2</v>
      </c>
      <c r="J12" s="4">
        <f t="shared" ca="1" si="7"/>
        <v>977222</v>
      </c>
      <c r="K12" s="3">
        <f t="shared" ca="1" si="8"/>
        <v>4</v>
      </c>
      <c r="L12" s="3" t="str">
        <f ca="1">VLOOKUP($K12,Data!$G$2:$H$11,2,FALSE)</f>
        <v>Chennai</v>
      </c>
      <c r="M12" s="4">
        <f t="shared" ca="1" si="9"/>
        <v>4886110</v>
      </c>
      <c r="N12" s="3">
        <f t="shared" ca="1" si="10"/>
        <v>396040.9470537639</v>
      </c>
      <c r="O12" s="3">
        <f t="shared" ca="1" si="11"/>
        <v>741055.64151428652</v>
      </c>
      <c r="P12" s="4">
        <f t="shared" ca="1" si="12"/>
        <v>696695</v>
      </c>
      <c r="Q12" s="3">
        <f t="shared" ca="1" si="13"/>
        <v>977222</v>
      </c>
      <c r="R12" s="4">
        <f t="shared" ca="1" si="14"/>
        <v>1465833</v>
      </c>
      <c r="S12" s="4">
        <f t="shared" ca="1" si="15"/>
        <v>7092998.6415142864</v>
      </c>
      <c r="T12" s="1">
        <f t="shared" ca="1" si="16"/>
        <v>2069957.947053764</v>
      </c>
      <c r="U12" s="4">
        <f t="shared" ca="1" si="17"/>
        <v>5023040.6944605224</v>
      </c>
      <c r="V12" s="8">
        <f ca="1">People[[#This Row],[Mortage left]]/People[[#This Row],[Value of House]]</f>
        <v>8.1054447618609471E-2</v>
      </c>
    </row>
    <row r="13" spans="1:22" x14ac:dyDescent="0.25">
      <c r="A13" s="3">
        <f t="shared" ca="1" si="0"/>
        <v>2</v>
      </c>
      <c r="B13" s="3" t="str">
        <f t="shared" ca="1" si="1"/>
        <v>Woman</v>
      </c>
      <c r="C13" s="3">
        <f t="shared" ca="1" si="2"/>
        <v>26</v>
      </c>
      <c r="D13" s="3">
        <f t="shared" ca="1" si="3"/>
        <v>6</v>
      </c>
      <c r="E13" s="3" t="str">
        <f ca="1">VLOOKUP($D13,Data!$A$2:$B$7,2,FALSE)</f>
        <v>Ministry</v>
      </c>
      <c r="F13" s="3">
        <f t="shared" ca="1" si="4"/>
        <v>4</v>
      </c>
      <c r="G13" s="3" t="str">
        <f ca="1">VLOOKUP($F13,Data!$D$2:$E$6,2,FALSE)</f>
        <v>post graduate</v>
      </c>
      <c r="H13" s="3">
        <f t="shared" ca="1" si="5"/>
        <v>2</v>
      </c>
      <c r="I13" s="3">
        <f t="shared" ca="1" si="6"/>
        <v>0</v>
      </c>
      <c r="J13" s="4">
        <f t="shared" ca="1" si="7"/>
        <v>818042</v>
      </c>
      <c r="K13" s="3">
        <f t="shared" ca="1" si="8"/>
        <v>3</v>
      </c>
      <c r="L13" s="3" t="str">
        <f ca="1">VLOOKUP($K13,Data!$G$2:$H$11,2,FALSE)</f>
        <v>Bangalore</v>
      </c>
      <c r="M13" s="4">
        <f t="shared" ca="1" si="9"/>
        <v>2454126</v>
      </c>
      <c r="N13" s="3">
        <f t="shared" ca="1" si="10"/>
        <v>354699.58838573302</v>
      </c>
      <c r="O13" s="3">
        <f t="shared" ca="1" si="11"/>
        <v>0</v>
      </c>
      <c r="P13" s="4">
        <f t="shared" ca="1" si="12"/>
        <v>0</v>
      </c>
      <c r="Q13" s="3">
        <f t="shared" ca="1" si="13"/>
        <v>818042</v>
      </c>
      <c r="R13" s="4">
        <f t="shared" ca="1" si="14"/>
        <v>0</v>
      </c>
      <c r="S13" s="4">
        <f t="shared" ca="1" si="15"/>
        <v>2454126</v>
      </c>
      <c r="T13" s="1">
        <f t="shared" ca="1" si="16"/>
        <v>1172741.5883857331</v>
      </c>
      <c r="U13" s="4">
        <f t="shared" ca="1" si="17"/>
        <v>1281384.4116142669</v>
      </c>
      <c r="V13" s="8">
        <f ca="1">People[[#This Row],[Mortage left]]/People[[#This Row],[Value of House]]</f>
        <v>0.14453193861510494</v>
      </c>
    </row>
    <row r="14" spans="1:22" x14ac:dyDescent="0.25">
      <c r="A14" s="3">
        <f t="shared" ca="1" si="0"/>
        <v>1</v>
      </c>
      <c r="B14" s="3" t="str">
        <f t="shared" ca="1" si="1"/>
        <v>Man</v>
      </c>
      <c r="C14" s="3">
        <f t="shared" ca="1" si="2"/>
        <v>33</v>
      </c>
      <c r="D14" s="3">
        <f t="shared" ca="1" si="3"/>
        <v>5</v>
      </c>
      <c r="E14" s="3" t="str">
        <f ca="1">VLOOKUP($D14,Data!$A$2:$B$7,2,FALSE)</f>
        <v>Business</v>
      </c>
      <c r="F14" s="3">
        <f t="shared" ca="1" si="4"/>
        <v>2</v>
      </c>
      <c r="G14" s="3" t="str">
        <f ca="1">VLOOKUP($F14,Data!$D$2:$E$6,2,FALSE)</f>
        <v>college</v>
      </c>
      <c r="H14" s="3">
        <f t="shared" ca="1" si="5"/>
        <v>3</v>
      </c>
      <c r="I14" s="3">
        <f t="shared" ca="1" si="6"/>
        <v>0</v>
      </c>
      <c r="J14" s="4">
        <f t="shared" ca="1" si="7"/>
        <v>547550</v>
      </c>
      <c r="K14" s="3">
        <f t="shared" ca="1" si="8"/>
        <v>2</v>
      </c>
      <c r="L14" s="3" t="str">
        <f ca="1">VLOOKUP($K14,Data!$G$2:$H$11,2,FALSE)</f>
        <v>Delhi</v>
      </c>
      <c r="M14" s="4">
        <f t="shared" ca="1" si="9"/>
        <v>3285300</v>
      </c>
      <c r="N14" s="3">
        <f t="shared" ca="1" si="10"/>
        <v>3216487.3122648913</v>
      </c>
      <c r="O14" s="3">
        <f t="shared" ca="1" si="11"/>
        <v>0</v>
      </c>
      <c r="P14" s="4">
        <f t="shared" ca="1" si="12"/>
        <v>0</v>
      </c>
      <c r="Q14" s="3">
        <f t="shared" ca="1" si="13"/>
        <v>547550</v>
      </c>
      <c r="R14" s="4">
        <f t="shared" ca="1" si="14"/>
        <v>0</v>
      </c>
      <c r="S14" s="4">
        <f t="shared" ca="1" si="15"/>
        <v>3285300</v>
      </c>
      <c r="T14" s="1">
        <f t="shared" ca="1" si="16"/>
        <v>3764037.3122648913</v>
      </c>
      <c r="U14" s="4">
        <f t="shared" ca="1" si="17"/>
        <v>-478737.31226489134</v>
      </c>
      <c r="V14" s="8">
        <f ca="1">People[[#This Row],[Mortage left]]/People[[#This Row],[Value of House]]</f>
        <v>0.97905436710951554</v>
      </c>
    </row>
    <row r="15" spans="1:22" x14ac:dyDescent="0.25">
      <c r="A15" s="3">
        <f t="shared" ca="1" si="0"/>
        <v>1</v>
      </c>
      <c r="B15" s="3" t="str">
        <f t="shared" ca="1" si="1"/>
        <v>Man</v>
      </c>
      <c r="C15" s="3">
        <f t="shared" ca="1" si="2"/>
        <v>35</v>
      </c>
      <c r="D15" s="3">
        <f t="shared" ca="1" si="3"/>
        <v>5</v>
      </c>
      <c r="E15" s="3" t="str">
        <f ca="1">VLOOKUP($D15,Data!$A$2:$B$7,2,FALSE)</f>
        <v>Business</v>
      </c>
      <c r="F15" s="3">
        <f t="shared" ca="1" si="4"/>
        <v>5</v>
      </c>
      <c r="G15" s="3" t="str">
        <f ca="1">VLOOKUP($F15,Data!$D$2:$E$6,2,FALSE)</f>
        <v>Doctorate</v>
      </c>
      <c r="H15" s="3">
        <f t="shared" ca="1" si="5"/>
        <v>0</v>
      </c>
      <c r="I15" s="3">
        <f t="shared" ca="1" si="6"/>
        <v>1</v>
      </c>
      <c r="J15" s="4">
        <f t="shared" ca="1" si="7"/>
        <v>312175</v>
      </c>
      <c r="K15" s="3">
        <f t="shared" ca="1" si="8"/>
        <v>5</v>
      </c>
      <c r="L15" s="3" t="str">
        <f ca="1">VLOOKUP($K15,Data!$G$2:$H$11,2,FALSE)</f>
        <v>Hyderabad</v>
      </c>
      <c r="M15" s="4">
        <f t="shared" ca="1" si="9"/>
        <v>1560875</v>
      </c>
      <c r="N15" s="3">
        <f t="shared" ca="1" si="10"/>
        <v>322458.2389379504</v>
      </c>
      <c r="O15" s="3">
        <f t="shared" ca="1" si="11"/>
        <v>203217.0252317616</v>
      </c>
      <c r="P15" s="4">
        <f t="shared" ca="1" si="12"/>
        <v>95172</v>
      </c>
      <c r="Q15" s="3">
        <f t="shared" ca="1" si="13"/>
        <v>0</v>
      </c>
      <c r="R15" s="4">
        <f t="shared" ca="1" si="14"/>
        <v>468262.5</v>
      </c>
      <c r="S15" s="4">
        <f t="shared" ca="1" si="15"/>
        <v>2232354.5252317619</v>
      </c>
      <c r="T15" s="1">
        <f t="shared" ca="1" si="16"/>
        <v>417630.2389379504</v>
      </c>
      <c r="U15" s="4">
        <f t="shared" ca="1" si="17"/>
        <v>1814724.2862938114</v>
      </c>
      <c r="V15" s="8">
        <f ca="1">People[[#This Row],[Mortage left]]/People[[#This Row],[Value of House]]</f>
        <v>0.20658812456984088</v>
      </c>
    </row>
    <row r="16" spans="1:22" x14ac:dyDescent="0.25">
      <c r="A16" s="3">
        <f t="shared" ca="1" si="0"/>
        <v>1</v>
      </c>
      <c r="B16" s="3" t="str">
        <f t="shared" ca="1" si="1"/>
        <v>Man</v>
      </c>
      <c r="C16" s="3">
        <f t="shared" ca="1" si="2"/>
        <v>26</v>
      </c>
      <c r="D16" s="3">
        <f t="shared" ca="1" si="3"/>
        <v>3</v>
      </c>
      <c r="E16" s="3" t="str">
        <f ca="1">VLOOKUP($D16,Data!$A$2:$B$7,2,FALSE)</f>
        <v>Pharma</v>
      </c>
      <c r="F16" s="3">
        <f t="shared" ca="1" si="4"/>
        <v>5</v>
      </c>
      <c r="G16" s="3" t="str">
        <f ca="1">VLOOKUP($F16,Data!$D$2:$E$6,2,FALSE)</f>
        <v>Doctorate</v>
      </c>
      <c r="H16" s="3">
        <f t="shared" ca="1" si="5"/>
        <v>0</v>
      </c>
      <c r="I16" s="3">
        <f t="shared" ca="1" si="6"/>
        <v>0</v>
      </c>
      <c r="J16" s="4">
        <f t="shared" ca="1" si="7"/>
        <v>869850</v>
      </c>
      <c r="K16" s="3">
        <f t="shared" ca="1" si="8"/>
        <v>6</v>
      </c>
      <c r="L16" s="3" t="str">
        <f ca="1">VLOOKUP($K16,Data!$G$2:$H$11,2,FALSE)</f>
        <v>Pune</v>
      </c>
      <c r="M16" s="4">
        <f t="shared" ca="1" si="9"/>
        <v>3479400</v>
      </c>
      <c r="N16" s="3">
        <f t="shared" ca="1" si="10"/>
        <v>1983570.2041441242</v>
      </c>
      <c r="O16" s="3">
        <f t="shared" ca="1" si="11"/>
        <v>0</v>
      </c>
      <c r="P16" s="4">
        <f t="shared" ca="1" si="12"/>
        <v>0</v>
      </c>
      <c r="Q16" s="3">
        <f t="shared" ca="1" si="13"/>
        <v>869850</v>
      </c>
      <c r="R16" s="4">
        <f t="shared" ca="1" si="14"/>
        <v>1304775</v>
      </c>
      <c r="S16" s="4">
        <f t="shared" ca="1" si="15"/>
        <v>4784175</v>
      </c>
      <c r="T16" s="1">
        <f t="shared" ca="1" si="16"/>
        <v>2853420.2041441239</v>
      </c>
      <c r="U16" s="4">
        <f t="shared" ca="1" si="17"/>
        <v>1930754.7958558761</v>
      </c>
      <c r="V16" s="8">
        <f ca="1">People[[#This Row],[Mortage left]]/People[[#This Row],[Value of House]]</f>
        <v>0.57008972930508828</v>
      </c>
    </row>
    <row r="17" spans="1:22" x14ac:dyDescent="0.25">
      <c r="A17" s="3">
        <f t="shared" ca="1" si="0"/>
        <v>1</v>
      </c>
      <c r="B17" s="3" t="str">
        <f t="shared" ca="1" si="1"/>
        <v>Man</v>
      </c>
      <c r="C17" s="3">
        <f t="shared" ca="1" si="2"/>
        <v>24</v>
      </c>
      <c r="D17" s="3">
        <f t="shared" ca="1" si="3"/>
        <v>4</v>
      </c>
      <c r="E17" s="3" t="str">
        <f ca="1">VLOOKUP($D17,Data!$A$2:$B$7,2,FALSE)</f>
        <v>Agriculture</v>
      </c>
      <c r="F17" s="3">
        <f t="shared" ca="1" si="4"/>
        <v>4</v>
      </c>
      <c r="G17" s="3" t="str">
        <f ca="1">VLOOKUP($F17,Data!$D$2:$E$6,2,FALSE)</f>
        <v>post graduate</v>
      </c>
      <c r="H17" s="3">
        <f t="shared" ca="1" si="5"/>
        <v>2</v>
      </c>
      <c r="I17" s="3">
        <f t="shared" ca="1" si="6"/>
        <v>0</v>
      </c>
      <c r="J17" s="4">
        <f t="shared" ca="1" si="7"/>
        <v>180870</v>
      </c>
      <c r="K17" s="3">
        <f t="shared" ca="1" si="8"/>
        <v>6</v>
      </c>
      <c r="L17" s="3" t="str">
        <f ca="1">VLOOKUP($K17,Data!$G$2:$H$11,2,FALSE)</f>
        <v>Pune</v>
      </c>
      <c r="M17" s="4">
        <f t="shared" ca="1" si="9"/>
        <v>542610</v>
      </c>
      <c r="N17" s="3">
        <f t="shared" ca="1" si="10"/>
        <v>403116.47082339908</v>
      </c>
      <c r="O17" s="3">
        <f t="shared" ca="1" si="11"/>
        <v>0</v>
      </c>
      <c r="P17" s="4">
        <f t="shared" ca="1" si="12"/>
        <v>0</v>
      </c>
      <c r="Q17" s="3">
        <f t="shared" ca="1" si="13"/>
        <v>0</v>
      </c>
      <c r="R17" s="4">
        <f t="shared" ca="1" si="14"/>
        <v>271305</v>
      </c>
      <c r="S17" s="4">
        <f t="shared" ca="1" si="15"/>
        <v>813915</v>
      </c>
      <c r="T17" s="1">
        <f t="shared" ca="1" si="16"/>
        <v>403116.47082339908</v>
      </c>
      <c r="U17" s="4">
        <f t="shared" ca="1" si="17"/>
        <v>410798.52917660092</v>
      </c>
      <c r="V17" s="8">
        <f ca="1">People[[#This Row],[Mortage left]]/People[[#This Row],[Value of House]]</f>
        <v>0.7429211972197326</v>
      </c>
    </row>
    <row r="18" spans="1:22" x14ac:dyDescent="0.25">
      <c r="A18" s="3">
        <f t="shared" ca="1" si="0"/>
        <v>2</v>
      </c>
      <c r="B18" s="3" t="str">
        <f t="shared" ca="1" si="1"/>
        <v>Woman</v>
      </c>
      <c r="C18" s="3">
        <f t="shared" ca="1" si="2"/>
        <v>23</v>
      </c>
      <c r="D18" s="3">
        <f t="shared" ca="1" si="3"/>
        <v>5</v>
      </c>
      <c r="E18" s="3" t="str">
        <f ca="1">VLOOKUP($D18,Data!$A$2:$B$7,2,FALSE)</f>
        <v>Business</v>
      </c>
      <c r="F18" s="3">
        <f t="shared" ca="1" si="4"/>
        <v>5</v>
      </c>
      <c r="G18" s="3" t="str">
        <f ca="1">VLOOKUP($F18,Data!$D$2:$E$6,2,FALSE)</f>
        <v>Doctorate</v>
      </c>
      <c r="H18" s="3">
        <f t="shared" ca="1" si="5"/>
        <v>2</v>
      </c>
      <c r="I18" s="3">
        <f t="shared" ca="1" si="6"/>
        <v>1</v>
      </c>
      <c r="J18" s="4">
        <f t="shared" ca="1" si="7"/>
        <v>213918</v>
      </c>
      <c r="K18" s="3">
        <f t="shared" ca="1" si="8"/>
        <v>5</v>
      </c>
      <c r="L18" s="3" t="str">
        <f ca="1">VLOOKUP($K18,Data!$G$2:$H$11,2,FALSE)</f>
        <v>Hyderabad</v>
      </c>
      <c r="M18" s="4">
        <f t="shared" ca="1" si="9"/>
        <v>1069590</v>
      </c>
      <c r="N18" s="3">
        <f t="shared" ca="1" si="10"/>
        <v>324369.38771433657</v>
      </c>
      <c r="O18" s="3">
        <f t="shared" ca="1" si="11"/>
        <v>94181.706841801366</v>
      </c>
      <c r="P18" s="4">
        <f t="shared" ca="1" si="12"/>
        <v>87083</v>
      </c>
      <c r="Q18" s="3">
        <f t="shared" ca="1" si="13"/>
        <v>0</v>
      </c>
      <c r="R18" s="4">
        <f t="shared" ca="1" si="14"/>
        <v>320877</v>
      </c>
      <c r="S18" s="4">
        <f t="shared" ca="1" si="15"/>
        <v>1484648.7068418013</v>
      </c>
      <c r="T18" s="1">
        <f t="shared" ca="1" si="16"/>
        <v>411452.38771433657</v>
      </c>
      <c r="U18" s="4">
        <f t="shared" ca="1" si="17"/>
        <v>1073196.3191274647</v>
      </c>
      <c r="V18" s="8">
        <f ca="1">People[[#This Row],[Mortage left]]/People[[#This Row],[Value of House]]</f>
        <v>0.30326516488966482</v>
      </c>
    </row>
    <row r="19" spans="1:22" x14ac:dyDescent="0.25">
      <c r="A19" s="3">
        <f t="shared" ca="1" si="0"/>
        <v>1</v>
      </c>
      <c r="B19" s="3" t="str">
        <f t="shared" ca="1" si="1"/>
        <v>Man</v>
      </c>
      <c r="C19" s="3">
        <f t="shared" ca="1" si="2"/>
        <v>33</v>
      </c>
      <c r="D19" s="3">
        <f t="shared" ca="1" si="3"/>
        <v>4</v>
      </c>
      <c r="E19" s="3" t="str">
        <f ca="1">VLOOKUP($D19,Data!$A$2:$B$7,2,FALSE)</f>
        <v>Agriculture</v>
      </c>
      <c r="F19" s="3">
        <f t="shared" ca="1" si="4"/>
        <v>2</v>
      </c>
      <c r="G19" s="3" t="str">
        <f ca="1">VLOOKUP($F19,Data!$D$2:$E$6,2,FALSE)</f>
        <v>college</v>
      </c>
      <c r="H19" s="3">
        <f t="shared" ca="1" si="5"/>
        <v>1</v>
      </c>
      <c r="I19" s="3">
        <f t="shared" ca="1" si="6"/>
        <v>1</v>
      </c>
      <c r="J19" s="4">
        <f t="shared" ca="1" si="7"/>
        <v>632223</v>
      </c>
      <c r="K19" s="3">
        <f t="shared" ca="1" si="8"/>
        <v>3</v>
      </c>
      <c r="L19" s="3" t="str">
        <f ca="1">VLOOKUP($K19,Data!$G$2:$H$11,2,FALSE)</f>
        <v>Bangalore</v>
      </c>
      <c r="M19" s="4">
        <f t="shared" ca="1" si="9"/>
        <v>3161115</v>
      </c>
      <c r="N19" s="3">
        <f t="shared" ca="1" si="10"/>
        <v>2799670.587403262</v>
      </c>
      <c r="O19" s="3">
        <f t="shared" ca="1" si="11"/>
        <v>174956.14944374713</v>
      </c>
      <c r="P19" s="4">
        <f t="shared" ca="1" si="12"/>
        <v>60574</v>
      </c>
      <c r="Q19" s="3">
        <f t="shared" ca="1" si="13"/>
        <v>0</v>
      </c>
      <c r="R19" s="4">
        <f t="shared" ca="1" si="14"/>
        <v>0</v>
      </c>
      <c r="S19" s="4">
        <f t="shared" ca="1" si="15"/>
        <v>3336071.149443747</v>
      </c>
      <c r="T19" s="1">
        <f t="shared" ca="1" si="16"/>
        <v>2860244.587403262</v>
      </c>
      <c r="U19" s="4">
        <f t="shared" ca="1" si="17"/>
        <v>475826.56204048498</v>
      </c>
      <c r="V19" s="8">
        <f ca="1">People[[#This Row],[Mortage left]]/People[[#This Row],[Value of House]]</f>
        <v>0.88565920170675916</v>
      </c>
    </row>
    <row r="20" spans="1:22" x14ac:dyDescent="0.25">
      <c r="A20" s="3">
        <f t="shared" ca="1" si="0"/>
        <v>1</v>
      </c>
      <c r="B20" s="3" t="str">
        <f t="shared" ca="1" si="1"/>
        <v>Man</v>
      </c>
      <c r="C20" s="3">
        <f t="shared" ca="1" si="2"/>
        <v>24</v>
      </c>
      <c r="D20" s="3">
        <f t="shared" ca="1" si="3"/>
        <v>1</v>
      </c>
      <c r="E20" s="3" t="str">
        <f ca="1">VLOOKUP($D20,Data!$A$2:$B$7,2,FALSE)</f>
        <v>Health</v>
      </c>
      <c r="F20" s="3">
        <f t="shared" ca="1" si="4"/>
        <v>3</v>
      </c>
      <c r="G20" s="3" t="str">
        <f ca="1">VLOOKUP($F20,Data!$D$2:$E$6,2,FALSE)</f>
        <v>undergraduate</v>
      </c>
      <c r="H20" s="3">
        <f t="shared" ca="1" si="5"/>
        <v>3</v>
      </c>
      <c r="I20" s="3">
        <f t="shared" ca="1" si="6"/>
        <v>0</v>
      </c>
      <c r="J20" s="4">
        <f t="shared" ca="1" si="7"/>
        <v>522032</v>
      </c>
      <c r="K20" s="3">
        <f t="shared" ca="1" si="8"/>
        <v>2</v>
      </c>
      <c r="L20" s="3" t="str">
        <f ca="1">VLOOKUP($K20,Data!$G$2:$H$11,2,FALSE)</f>
        <v>Delhi</v>
      </c>
      <c r="M20" s="4">
        <f t="shared" ca="1" si="9"/>
        <v>2610160</v>
      </c>
      <c r="N20" s="3">
        <f t="shared" ca="1" si="10"/>
        <v>1975596.4764277553</v>
      </c>
      <c r="O20" s="3">
        <f t="shared" ca="1" si="11"/>
        <v>0</v>
      </c>
      <c r="P20" s="4">
        <f t="shared" ca="1" si="12"/>
        <v>0</v>
      </c>
      <c r="Q20" s="3">
        <f t="shared" ca="1" si="13"/>
        <v>522032</v>
      </c>
      <c r="R20" s="4">
        <f t="shared" ca="1" si="14"/>
        <v>783048</v>
      </c>
      <c r="S20" s="4">
        <f t="shared" ca="1" si="15"/>
        <v>3393208</v>
      </c>
      <c r="T20" s="1">
        <f t="shared" ca="1" si="16"/>
        <v>2497628.4764277553</v>
      </c>
      <c r="U20" s="4">
        <f t="shared" ca="1" si="17"/>
        <v>895579.52357224468</v>
      </c>
      <c r="V20" s="8">
        <f ca="1">People[[#This Row],[Mortage left]]/People[[#This Row],[Value of House]]</f>
        <v>0.75688711666248631</v>
      </c>
    </row>
    <row r="21" spans="1:22" x14ac:dyDescent="0.25">
      <c r="A21" s="3">
        <f t="shared" ca="1" si="0"/>
        <v>1</v>
      </c>
      <c r="B21" s="3" t="str">
        <f t="shared" ca="1" si="1"/>
        <v>Man</v>
      </c>
      <c r="C21" s="3">
        <f t="shared" ca="1" si="2"/>
        <v>23</v>
      </c>
      <c r="D21" s="3">
        <f t="shared" ca="1" si="3"/>
        <v>1</v>
      </c>
      <c r="E21" s="3" t="str">
        <f ca="1">VLOOKUP($D21,Data!$A$2:$B$7,2,FALSE)</f>
        <v>Health</v>
      </c>
      <c r="F21" s="3">
        <f t="shared" ca="1" si="4"/>
        <v>1</v>
      </c>
      <c r="G21" s="3" t="str">
        <f ca="1">VLOOKUP($F21,Data!$D$2:$E$6,2,FALSE)</f>
        <v>high school</v>
      </c>
      <c r="H21" s="3">
        <f t="shared" ca="1" si="5"/>
        <v>1</v>
      </c>
      <c r="I21" s="3">
        <f t="shared" ca="1" si="6"/>
        <v>2</v>
      </c>
      <c r="J21" s="4">
        <f t="shared" ca="1" si="7"/>
        <v>243419</v>
      </c>
      <c r="K21" s="3">
        <f t="shared" ca="1" si="8"/>
        <v>3</v>
      </c>
      <c r="L21" s="3" t="str">
        <f ca="1">VLOOKUP($K21,Data!$G$2:$H$11,2,FALSE)</f>
        <v>Bangalore</v>
      </c>
      <c r="M21" s="4">
        <f t="shared" ca="1" si="9"/>
        <v>1460514</v>
      </c>
      <c r="N21" s="3">
        <f t="shared" ca="1" si="10"/>
        <v>1207941.9784401336</v>
      </c>
      <c r="O21" s="3">
        <f t="shared" ca="1" si="11"/>
        <v>373634.02851673955</v>
      </c>
      <c r="P21" s="4">
        <f t="shared" ca="1" si="12"/>
        <v>99577</v>
      </c>
      <c r="Q21" s="3">
        <f t="shared" ca="1" si="13"/>
        <v>243419</v>
      </c>
      <c r="R21" s="4">
        <f t="shared" ca="1" si="14"/>
        <v>0</v>
      </c>
      <c r="S21" s="4">
        <f t="shared" ca="1" si="15"/>
        <v>1834148.0285167396</v>
      </c>
      <c r="T21" s="1">
        <f t="shared" ca="1" si="16"/>
        <v>1550937.9784401336</v>
      </c>
      <c r="U21" s="4">
        <f t="shared" ca="1" si="17"/>
        <v>283210.05007660598</v>
      </c>
      <c r="V21" s="8">
        <f ca="1">People[[#This Row],[Mortage left]]/People[[#This Row],[Value of House]]</f>
        <v>0.82706634680676361</v>
      </c>
    </row>
    <row r="22" spans="1:22" x14ac:dyDescent="0.25">
      <c r="A22" s="3">
        <f t="shared" ca="1" si="0"/>
        <v>1</v>
      </c>
      <c r="B22" s="3" t="str">
        <f t="shared" ca="1" si="1"/>
        <v>Man</v>
      </c>
      <c r="C22" s="3">
        <f t="shared" ca="1" si="2"/>
        <v>23</v>
      </c>
      <c r="D22" s="3">
        <f t="shared" ca="1" si="3"/>
        <v>1</v>
      </c>
      <c r="E22" s="3" t="str">
        <f ca="1">VLOOKUP($D22,Data!$A$2:$B$7,2,FALSE)</f>
        <v>Health</v>
      </c>
      <c r="F22" s="3">
        <f t="shared" ca="1" si="4"/>
        <v>2</v>
      </c>
      <c r="G22" s="3" t="str">
        <f ca="1">VLOOKUP($F22,Data!$D$2:$E$6,2,FALSE)</f>
        <v>college</v>
      </c>
      <c r="H22" s="3">
        <f t="shared" ca="1" si="5"/>
        <v>1</v>
      </c>
      <c r="I22" s="3">
        <f t="shared" ca="1" si="6"/>
        <v>1</v>
      </c>
      <c r="J22" s="4">
        <f t="shared" ca="1" si="7"/>
        <v>790259</v>
      </c>
      <c r="K22" s="3">
        <f t="shared" ca="1" si="8"/>
        <v>5</v>
      </c>
      <c r="L22" s="3" t="str">
        <f ca="1">VLOOKUP($K22,Data!$G$2:$H$11,2,FALSE)</f>
        <v>Hyderabad</v>
      </c>
      <c r="M22" s="4">
        <f t="shared" ca="1" si="9"/>
        <v>3951295</v>
      </c>
      <c r="N22" s="3">
        <f t="shared" ca="1" si="10"/>
        <v>1668139.1015264492</v>
      </c>
      <c r="O22" s="3">
        <f t="shared" ca="1" si="11"/>
        <v>271973.08083510865</v>
      </c>
      <c r="P22" s="4">
        <f t="shared" ca="1" si="12"/>
        <v>80235</v>
      </c>
      <c r="Q22" s="3">
        <f t="shared" ca="1" si="13"/>
        <v>790259</v>
      </c>
      <c r="R22" s="4">
        <f t="shared" ca="1" si="14"/>
        <v>1185388.5</v>
      </c>
      <c r="S22" s="4">
        <f t="shared" ca="1" si="15"/>
        <v>5408656.5808351086</v>
      </c>
      <c r="T22" s="1">
        <f t="shared" ca="1" si="16"/>
        <v>2538633.1015264494</v>
      </c>
      <c r="U22" s="4">
        <f t="shared" ca="1" si="17"/>
        <v>2870023.4793086592</v>
      </c>
      <c r="V22" s="8">
        <f ca="1">People[[#This Row],[Mortage left]]/People[[#This Row],[Value of House]]</f>
        <v>0.42217528722265718</v>
      </c>
    </row>
    <row r="23" spans="1:22" x14ac:dyDescent="0.25">
      <c r="A23" s="3">
        <f t="shared" ca="1" si="0"/>
        <v>2</v>
      </c>
      <c r="B23" s="3" t="str">
        <f t="shared" ca="1" si="1"/>
        <v>Woman</v>
      </c>
      <c r="C23" s="3">
        <f t="shared" ca="1" si="2"/>
        <v>30</v>
      </c>
      <c r="D23" s="3">
        <f t="shared" ca="1" si="3"/>
        <v>1</v>
      </c>
      <c r="E23" s="3" t="str">
        <f ca="1">VLOOKUP($D23,Data!$A$2:$B$7,2,FALSE)</f>
        <v>Health</v>
      </c>
      <c r="F23" s="3">
        <f t="shared" ca="1" si="4"/>
        <v>3</v>
      </c>
      <c r="G23" s="3" t="str">
        <f ca="1">VLOOKUP($F23,Data!$D$2:$E$6,2,FALSE)</f>
        <v>undergraduate</v>
      </c>
      <c r="H23" s="3">
        <f t="shared" ca="1" si="5"/>
        <v>3</v>
      </c>
      <c r="I23" s="3">
        <f t="shared" ca="1" si="6"/>
        <v>2</v>
      </c>
      <c r="J23" s="4">
        <f t="shared" ca="1" si="7"/>
        <v>166961</v>
      </c>
      <c r="K23" s="3">
        <f t="shared" ca="1" si="8"/>
        <v>1</v>
      </c>
      <c r="L23" s="3" t="str">
        <f ca="1">VLOOKUP($K23,Data!$G$2:$H$11,2,FALSE)</f>
        <v>Mumbai</v>
      </c>
      <c r="M23" s="4">
        <f t="shared" ca="1" si="9"/>
        <v>667844</v>
      </c>
      <c r="N23" s="3">
        <f t="shared" ca="1" si="10"/>
        <v>474482.66440435988</v>
      </c>
      <c r="O23" s="3">
        <f t="shared" ca="1" si="11"/>
        <v>292404.12124094256</v>
      </c>
      <c r="P23" s="4">
        <f t="shared" ca="1" si="12"/>
        <v>143940</v>
      </c>
      <c r="Q23" s="3">
        <f t="shared" ca="1" si="13"/>
        <v>166961</v>
      </c>
      <c r="R23" s="4">
        <f t="shared" ca="1" si="14"/>
        <v>250441.5</v>
      </c>
      <c r="S23" s="4">
        <f t="shared" ca="1" si="15"/>
        <v>1210689.6212409425</v>
      </c>
      <c r="T23" s="1">
        <f t="shared" ca="1" si="16"/>
        <v>785383.66440435988</v>
      </c>
      <c r="U23" s="4">
        <f t="shared" ca="1" si="17"/>
        <v>425305.95683658263</v>
      </c>
      <c r="V23" s="8">
        <f ca="1">People[[#This Row],[Mortage left]]/People[[#This Row],[Value of House]]</f>
        <v>0.71046930780894924</v>
      </c>
    </row>
    <row r="24" spans="1:22" x14ac:dyDescent="0.25">
      <c r="A24" s="3">
        <f t="shared" ca="1" si="0"/>
        <v>1</v>
      </c>
      <c r="B24" s="3" t="str">
        <f t="shared" ca="1" si="1"/>
        <v>Man</v>
      </c>
      <c r="C24" s="3">
        <f t="shared" ca="1" si="2"/>
        <v>28</v>
      </c>
      <c r="D24" s="3">
        <f t="shared" ca="1" si="3"/>
        <v>4</v>
      </c>
      <c r="E24" s="3" t="str">
        <f ca="1">VLOOKUP($D24,Data!$A$2:$B$7,2,FALSE)</f>
        <v>Agriculture</v>
      </c>
      <c r="F24" s="3">
        <f t="shared" ca="1" si="4"/>
        <v>4</v>
      </c>
      <c r="G24" s="3" t="str">
        <f ca="1">VLOOKUP($F24,Data!$D$2:$E$6,2,FALSE)</f>
        <v>post graduate</v>
      </c>
      <c r="H24" s="3">
        <f t="shared" ca="1" si="5"/>
        <v>0</v>
      </c>
      <c r="I24" s="3">
        <f t="shared" ca="1" si="6"/>
        <v>1</v>
      </c>
      <c r="J24" s="4">
        <f t="shared" ca="1" si="7"/>
        <v>122381</v>
      </c>
      <c r="K24" s="3">
        <f t="shared" ca="1" si="8"/>
        <v>2</v>
      </c>
      <c r="L24" s="3" t="str">
        <f ca="1">VLOOKUP($K24,Data!$G$2:$H$11,2,FALSE)</f>
        <v>Delhi</v>
      </c>
      <c r="M24" s="4">
        <f t="shared" ca="1" si="9"/>
        <v>611905</v>
      </c>
      <c r="N24" s="3">
        <f t="shared" ca="1" si="10"/>
        <v>316197.59117038432</v>
      </c>
      <c r="O24" s="3">
        <f t="shared" ca="1" si="11"/>
        <v>27082.544210330856</v>
      </c>
      <c r="P24" s="4">
        <f t="shared" ca="1" si="12"/>
        <v>1577</v>
      </c>
      <c r="Q24" s="3">
        <f t="shared" ca="1" si="13"/>
        <v>0</v>
      </c>
      <c r="R24" s="4">
        <f t="shared" ca="1" si="14"/>
        <v>183571.5</v>
      </c>
      <c r="S24" s="4">
        <f t="shared" ca="1" si="15"/>
        <v>822559.04421033082</v>
      </c>
      <c r="T24" s="1">
        <f t="shared" ca="1" si="16"/>
        <v>317774.59117038432</v>
      </c>
      <c r="U24" s="4">
        <f t="shared" ca="1" si="17"/>
        <v>504784.4530399465</v>
      </c>
      <c r="V24" s="8">
        <f ca="1">People[[#This Row],[Mortage left]]/People[[#This Row],[Value of House]]</f>
        <v>0.51674294403605836</v>
      </c>
    </row>
    <row r="25" spans="1:22" x14ac:dyDescent="0.25">
      <c r="A25" s="3">
        <f t="shared" ca="1" si="0"/>
        <v>2</v>
      </c>
      <c r="B25" s="3" t="str">
        <f t="shared" ca="1" si="1"/>
        <v>Woman</v>
      </c>
      <c r="C25" s="3">
        <f t="shared" ca="1" si="2"/>
        <v>24</v>
      </c>
      <c r="D25" s="3">
        <f t="shared" ca="1" si="3"/>
        <v>4</v>
      </c>
      <c r="E25" s="3" t="str">
        <f ca="1">VLOOKUP($D25,Data!$A$2:$B$7,2,FALSE)</f>
        <v>Agriculture</v>
      </c>
      <c r="F25" s="3">
        <f t="shared" ca="1" si="4"/>
        <v>3</v>
      </c>
      <c r="G25" s="3" t="str">
        <f ca="1">VLOOKUP($F25,Data!$D$2:$E$6,2,FALSE)</f>
        <v>undergraduate</v>
      </c>
      <c r="H25" s="3">
        <f t="shared" ca="1" si="5"/>
        <v>0</v>
      </c>
      <c r="I25" s="3">
        <f t="shared" ca="1" si="6"/>
        <v>1</v>
      </c>
      <c r="J25" s="4">
        <f t="shared" ca="1" si="7"/>
        <v>668348</v>
      </c>
      <c r="K25" s="3">
        <f t="shared" ca="1" si="8"/>
        <v>2</v>
      </c>
      <c r="L25" s="3" t="str">
        <f ca="1">VLOOKUP($K25,Data!$G$2:$H$11,2,FALSE)</f>
        <v>Delhi</v>
      </c>
      <c r="M25" s="4">
        <f t="shared" ca="1" si="9"/>
        <v>3341740</v>
      </c>
      <c r="N25" s="3">
        <f t="shared" ca="1" si="10"/>
        <v>2542758.5537258042</v>
      </c>
      <c r="O25" s="3">
        <f t="shared" ca="1" si="11"/>
        <v>346888.24034136516</v>
      </c>
      <c r="P25" s="4">
        <f t="shared" ca="1" si="12"/>
        <v>293222</v>
      </c>
      <c r="Q25" s="3">
        <f t="shared" ca="1" si="13"/>
        <v>668348</v>
      </c>
      <c r="R25" s="4">
        <f t="shared" ca="1" si="14"/>
        <v>0</v>
      </c>
      <c r="S25" s="4">
        <f t="shared" ca="1" si="15"/>
        <v>3688628.2403413653</v>
      </c>
      <c r="T25" s="1">
        <f t="shared" ca="1" si="16"/>
        <v>3504328.5537258042</v>
      </c>
      <c r="U25" s="4">
        <f t="shared" ca="1" si="17"/>
        <v>184299.68661556114</v>
      </c>
      <c r="V25" s="8">
        <f ca="1">People[[#This Row],[Mortage left]]/People[[#This Row],[Value of House]]</f>
        <v>0.76090855474268027</v>
      </c>
    </row>
    <row r="26" spans="1:22" x14ac:dyDescent="0.25">
      <c r="A26" s="3">
        <f t="shared" ca="1" si="0"/>
        <v>1</v>
      </c>
      <c r="B26" s="3" t="str">
        <f t="shared" ca="1" si="1"/>
        <v>Man</v>
      </c>
      <c r="C26" s="3">
        <f t="shared" ca="1" si="2"/>
        <v>33</v>
      </c>
      <c r="D26" s="3">
        <f t="shared" ca="1" si="3"/>
        <v>6</v>
      </c>
      <c r="E26" s="3" t="str">
        <f ca="1">VLOOKUP($D26,Data!$A$2:$B$7,2,FALSE)</f>
        <v>Ministry</v>
      </c>
      <c r="F26" s="3">
        <f t="shared" ca="1" si="4"/>
        <v>1</v>
      </c>
      <c r="G26" s="3" t="str">
        <f ca="1">VLOOKUP($F26,Data!$D$2:$E$6,2,FALSE)</f>
        <v>high school</v>
      </c>
      <c r="H26" s="3">
        <f t="shared" ca="1" si="5"/>
        <v>1</v>
      </c>
      <c r="I26" s="3">
        <f t="shared" ca="1" si="6"/>
        <v>1</v>
      </c>
      <c r="J26" s="4">
        <f t="shared" ca="1" si="7"/>
        <v>497172</v>
      </c>
      <c r="K26" s="3">
        <f t="shared" ca="1" si="8"/>
        <v>5</v>
      </c>
      <c r="L26" s="3" t="str">
        <f ca="1">VLOOKUP($K26,Data!$G$2:$H$11,2,FALSE)</f>
        <v>Hyderabad</v>
      </c>
      <c r="M26" s="4">
        <f t="shared" ca="1" si="9"/>
        <v>1988688</v>
      </c>
      <c r="N26" s="3">
        <f t="shared" ca="1" si="10"/>
        <v>1174404.1230056875</v>
      </c>
      <c r="O26" s="3">
        <f t="shared" ca="1" si="11"/>
        <v>349692.06863756815</v>
      </c>
      <c r="P26" s="4">
        <f t="shared" ca="1" si="12"/>
        <v>69628</v>
      </c>
      <c r="Q26" s="3">
        <f t="shared" ca="1" si="13"/>
        <v>497172</v>
      </c>
      <c r="R26" s="4">
        <f t="shared" ca="1" si="14"/>
        <v>745758</v>
      </c>
      <c r="S26" s="4">
        <f t="shared" ca="1" si="15"/>
        <v>3084138.068637568</v>
      </c>
      <c r="T26" s="1">
        <f t="shared" ca="1" si="16"/>
        <v>1741204.1230056875</v>
      </c>
      <c r="U26" s="4">
        <f t="shared" ca="1" si="17"/>
        <v>1342933.9456318805</v>
      </c>
      <c r="V26" s="8">
        <f ca="1">People[[#This Row],[Mortage left]]/People[[#This Row],[Value of House]]</f>
        <v>0.59054216800508053</v>
      </c>
    </row>
    <row r="27" spans="1:22" x14ac:dyDescent="0.25">
      <c r="A27" s="3">
        <f t="shared" ca="1" si="0"/>
        <v>1</v>
      </c>
      <c r="B27" s="3" t="str">
        <f t="shared" ca="1" si="1"/>
        <v>Man</v>
      </c>
      <c r="C27" s="3">
        <f t="shared" ca="1" si="2"/>
        <v>28</v>
      </c>
      <c r="D27" s="3">
        <f t="shared" ca="1" si="3"/>
        <v>3</v>
      </c>
      <c r="E27" s="3" t="str">
        <f ca="1">VLOOKUP($D27,Data!$A$2:$B$7,2,FALSE)</f>
        <v>Pharma</v>
      </c>
      <c r="F27" s="3">
        <f t="shared" ca="1" si="4"/>
        <v>4</v>
      </c>
      <c r="G27" s="3" t="str">
        <f ca="1">VLOOKUP($F27,Data!$D$2:$E$6,2,FALSE)</f>
        <v>post graduate</v>
      </c>
      <c r="H27" s="3">
        <f t="shared" ca="1" si="5"/>
        <v>3</v>
      </c>
      <c r="I27" s="3">
        <f t="shared" ca="1" si="6"/>
        <v>0</v>
      </c>
      <c r="J27" s="4">
        <f t="shared" ca="1" si="7"/>
        <v>662232</v>
      </c>
      <c r="K27" s="3">
        <f t="shared" ca="1" si="8"/>
        <v>6</v>
      </c>
      <c r="L27" s="3" t="str">
        <f ca="1">VLOOKUP($K27,Data!$G$2:$H$11,2,FALSE)</f>
        <v>Pune</v>
      </c>
      <c r="M27" s="4">
        <f t="shared" ca="1" si="9"/>
        <v>3973392</v>
      </c>
      <c r="N27" s="3">
        <f t="shared" ca="1" si="10"/>
        <v>1467790.9111753989</v>
      </c>
      <c r="O27" s="3">
        <f t="shared" ca="1" si="11"/>
        <v>0</v>
      </c>
      <c r="P27" s="4">
        <f t="shared" ca="1" si="12"/>
        <v>0</v>
      </c>
      <c r="Q27" s="3">
        <f t="shared" ca="1" si="13"/>
        <v>0</v>
      </c>
      <c r="R27" s="4">
        <f t="shared" ca="1" si="14"/>
        <v>0</v>
      </c>
      <c r="S27" s="4">
        <f t="shared" ca="1" si="15"/>
        <v>3973392</v>
      </c>
      <c r="T27" s="1">
        <f t="shared" ca="1" si="16"/>
        <v>1467790.9111753989</v>
      </c>
      <c r="U27" s="4">
        <f t="shared" ca="1" si="17"/>
        <v>2505601.0888246009</v>
      </c>
      <c r="V27" s="8">
        <f ca="1">People[[#This Row],[Mortage left]]/People[[#This Row],[Value of House]]</f>
        <v>0.36940500991983649</v>
      </c>
    </row>
    <row r="28" spans="1:22" x14ac:dyDescent="0.25">
      <c r="A28" s="3">
        <f t="shared" ca="1" si="0"/>
        <v>2</v>
      </c>
      <c r="B28" s="3" t="str">
        <f t="shared" ca="1" si="1"/>
        <v>Woman</v>
      </c>
      <c r="C28" s="3">
        <f t="shared" ca="1" si="2"/>
        <v>26</v>
      </c>
      <c r="D28" s="3">
        <f t="shared" ca="1" si="3"/>
        <v>1</v>
      </c>
      <c r="E28" s="3" t="str">
        <f ca="1">VLOOKUP($D28,Data!$A$2:$B$7,2,FALSE)</f>
        <v>Health</v>
      </c>
      <c r="F28" s="3">
        <f t="shared" ca="1" si="4"/>
        <v>5</v>
      </c>
      <c r="G28" s="3" t="str">
        <f ca="1">VLOOKUP($F28,Data!$D$2:$E$6,2,FALSE)</f>
        <v>Doctorate</v>
      </c>
      <c r="H28" s="3">
        <f t="shared" ca="1" si="5"/>
        <v>0</v>
      </c>
      <c r="I28" s="3">
        <f t="shared" ca="1" si="6"/>
        <v>0</v>
      </c>
      <c r="J28" s="4">
        <f t="shared" ca="1" si="7"/>
        <v>805831</v>
      </c>
      <c r="K28" s="3">
        <f t="shared" ca="1" si="8"/>
        <v>4</v>
      </c>
      <c r="L28" s="3" t="str">
        <f ca="1">VLOOKUP($K28,Data!$G$2:$H$11,2,FALSE)</f>
        <v>Chennai</v>
      </c>
      <c r="M28" s="4">
        <f t="shared" ca="1" si="9"/>
        <v>2417493</v>
      </c>
      <c r="N28" s="3">
        <f t="shared" ca="1" si="10"/>
        <v>1142710.6515965157</v>
      </c>
      <c r="O28" s="3">
        <f t="shared" ca="1" si="11"/>
        <v>0</v>
      </c>
      <c r="P28" s="4">
        <f t="shared" ca="1" si="12"/>
        <v>0</v>
      </c>
      <c r="Q28" s="3">
        <f t="shared" ca="1" si="13"/>
        <v>805831</v>
      </c>
      <c r="R28" s="4">
        <f t="shared" ca="1" si="14"/>
        <v>0</v>
      </c>
      <c r="S28" s="4">
        <f t="shared" ca="1" si="15"/>
        <v>2417493</v>
      </c>
      <c r="T28" s="1">
        <f t="shared" ca="1" si="16"/>
        <v>1948541.6515965157</v>
      </c>
      <c r="U28" s="4">
        <f t="shared" ca="1" si="17"/>
        <v>468951.34840348433</v>
      </c>
      <c r="V28" s="8">
        <f ca="1">People[[#This Row],[Mortage left]]/People[[#This Row],[Value of House]]</f>
        <v>0.47268416148320413</v>
      </c>
    </row>
    <row r="29" spans="1:22" x14ac:dyDescent="0.25">
      <c r="A29" s="3">
        <f t="shared" ca="1" si="0"/>
        <v>1</v>
      </c>
      <c r="B29" s="3" t="str">
        <f t="shared" ca="1" si="1"/>
        <v>Man</v>
      </c>
      <c r="C29" s="3">
        <f t="shared" ca="1" si="2"/>
        <v>32</v>
      </c>
      <c r="D29" s="3">
        <f t="shared" ca="1" si="3"/>
        <v>3</v>
      </c>
      <c r="E29" s="3" t="str">
        <f ca="1">VLOOKUP($D29,Data!$A$2:$B$7,2,FALSE)</f>
        <v>Pharma</v>
      </c>
      <c r="F29" s="3">
        <f t="shared" ca="1" si="4"/>
        <v>5</v>
      </c>
      <c r="G29" s="3" t="str">
        <f ca="1">VLOOKUP($F29,Data!$D$2:$E$6,2,FALSE)</f>
        <v>Doctorate</v>
      </c>
      <c r="H29" s="3">
        <f t="shared" ca="1" si="5"/>
        <v>3</v>
      </c>
      <c r="I29" s="3">
        <f t="shared" ca="1" si="6"/>
        <v>1</v>
      </c>
      <c r="J29" s="4">
        <f t="shared" ca="1" si="7"/>
        <v>456549</v>
      </c>
      <c r="K29" s="3">
        <f t="shared" ca="1" si="8"/>
        <v>6</v>
      </c>
      <c r="L29" s="3" t="str">
        <f ca="1">VLOOKUP($K29,Data!$G$2:$H$11,2,FALSE)</f>
        <v>Pune</v>
      </c>
      <c r="M29" s="4">
        <f t="shared" ca="1" si="9"/>
        <v>1826196</v>
      </c>
      <c r="N29" s="3">
        <f t="shared" ca="1" si="10"/>
        <v>58774.136767394724</v>
      </c>
      <c r="O29" s="3">
        <f t="shared" ca="1" si="11"/>
        <v>307861.56774732884</v>
      </c>
      <c r="P29" s="4">
        <f t="shared" ca="1" si="12"/>
        <v>21580</v>
      </c>
      <c r="Q29" s="3">
        <f t="shared" ca="1" si="13"/>
        <v>0</v>
      </c>
      <c r="R29" s="4">
        <f t="shared" ca="1" si="14"/>
        <v>684823.5</v>
      </c>
      <c r="S29" s="4">
        <f t="shared" ca="1" si="15"/>
        <v>2818881.0677473289</v>
      </c>
      <c r="T29" s="1">
        <f t="shared" ca="1" si="16"/>
        <v>80354.136767394724</v>
      </c>
      <c r="U29" s="4">
        <f t="shared" ca="1" si="17"/>
        <v>2738526.9309799341</v>
      </c>
      <c r="V29" s="8">
        <f ca="1">People[[#This Row],[Mortage left]]/People[[#This Row],[Value of House]]</f>
        <v>3.2183914961698923E-2</v>
      </c>
    </row>
    <row r="30" spans="1:22" x14ac:dyDescent="0.25">
      <c r="A30" s="3">
        <f t="shared" ca="1" si="0"/>
        <v>1</v>
      </c>
      <c r="B30" s="3" t="str">
        <f t="shared" ca="1" si="1"/>
        <v>Man</v>
      </c>
      <c r="C30" s="3">
        <f t="shared" ca="1" si="2"/>
        <v>26</v>
      </c>
      <c r="D30" s="3">
        <f t="shared" ca="1" si="3"/>
        <v>2</v>
      </c>
      <c r="E30" s="3" t="str">
        <f ca="1">VLOOKUP($D30,Data!$A$2:$B$7,2,FALSE)</f>
        <v>IT</v>
      </c>
      <c r="F30" s="3">
        <f t="shared" ca="1" si="4"/>
        <v>5</v>
      </c>
      <c r="G30" s="3" t="str">
        <f ca="1">VLOOKUP($F30,Data!$D$2:$E$6,2,FALSE)</f>
        <v>Doctorate</v>
      </c>
      <c r="H30" s="3">
        <f t="shared" ca="1" si="5"/>
        <v>3</v>
      </c>
      <c r="I30" s="3">
        <f t="shared" ca="1" si="6"/>
        <v>1</v>
      </c>
      <c r="J30" s="4">
        <f t="shared" ca="1" si="7"/>
        <v>280640</v>
      </c>
      <c r="K30" s="3">
        <f t="shared" ca="1" si="8"/>
        <v>3</v>
      </c>
      <c r="L30" s="3" t="str">
        <f ca="1">VLOOKUP($K30,Data!$G$2:$H$11,2,FALSE)</f>
        <v>Bangalore</v>
      </c>
      <c r="M30" s="4">
        <f t="shared" ca="1" si="9"/>
        <v>1683840</v>
      </c>
      <c r="N30" s="3">
        <f t="shared" ca="1" si="10"/>
        <v>1297505.3586488527</v>
      </c>
      <c r="O30" s="3">
        <f t="shared" ca="1" si="11"/>
        <v>81868.166267308145</v>
      </c>
      <c r="P30" s="4">
        <f t="shared" ca="1" si="12"/>
        <v>15219</v>
      </c>
      <c r="Q30" s="3">
        <f t="shared" ca="1" si="13"/>
        <v>280640</v>
      </c>
      <c r="R30" s="4">
        <f t="shared" ca="1" si="14"/>
        <v>420960</v>
      </c>
      <c r="S30" s="4">
        <f t="shared" ca="1" si="15"/>
        <v>2186668.1662673084</v>
      </c>
      <c r="T30" s="1">
        <f t="shared" ca="1" si="16"/>
        <v>1593364.3586488527</v>
      </c>
      <c r="U30" s="4">
        <f t="shared" ca="1" si="17"/>
        <v>593303.80761845573</v>
      </c>
      <c r="V30" s="8">
        <f ca="1">People[[#This Row],[Mortage left]]/People[[#This Row],[Value of House]]</f>
        <v>0.77056333063049498</v>
      </c>
    </row>
    <row r="31" spans="1:22" x14ac:dyDescent="0.25">
      <c r="A31" s="3">
        <f t="shared" ca="1" si="0"/>
        <v>1</v>
      </c>
      <c r="B31" s="3" t="str">
        <f t="shared" ca="1" si="1"/>
        <v>Man</v>
      </c>
      <c r="C31" s="3">
        <f t="shared" ca="1" si="2"/>
        <v>32</v>
      </c>
      <c r="D31" s="3">
        <f t="shared" ca="1" si="3"/>
        <v>2</v>
      </c>
      <c r="E31" s="3" t="str">
        <f ca="1">VLOOKUP($D31,Data!$A$2:$B$7,2,FALSE)</f>
        <v>IT</v>
      </c>
      <c r="F31" s="3">
        <f t="shared" ca="1" si="4"/>
        <v>5</v>
      </c>
      <c r="G31" s="3" t="str">
        <f ca="1">VLOOKUP($F31,Data!$D$2:$E$6,2,FALSE)</f>
        <v>Doctorate</v>
      </c>
      <c r="H31" s="3">
        <f t="shared" ca="1" si="5"/>
        <v>1</v>
      </c>
      <c r="I31" s="3">
        <f t="shared" ca="1" si="6"/>
        <v>2</v>
      </c>
      <c r="J31" s="4">
        <f t="shared" ca="1" si="7"/>
        <v>666441</v>
      </c>
      <c r="K31" s="3">
        <f t="shared" ca="1" si="8"/>
        <v>1</v>
      </c>
      <c r="L31" s="3" t="str">
        <f ca="1">VLOOKUP($K31,Data!$G$2:$H$11,2,FALSE)</f>
        <v>Mumbai</v>
      </c>
      <c r="M31" s="4">
        <f t="shared" ca="1" si="9"/>
        <v>3332205</v>
      </c>
      <c r="N31" s="3">
        <f t="shared" ca="1" si="10"/>
        <v>3279159.5114171542</v>
      </c>
      <c r="O31" s="3">
        <f t="shared" ca="1" si="11"/>
        <v>799451.40942487039</v>
      </c>
      <c r="P31" s="4">
        <f t="shared" ca="1" si="12"/>
        <v>434045</v>
      </c>
      <c r="Q31" s="3">
        <f t="shared" ca="1" si="13"/>
        <v>666441</v>
      </c>
      <c r="R31" s="4">
        <f t="shared" ca="1" si="14"/>
        <v>999661.5</v>
      </c>
      <c r="S31" s="4">
        <f t="shared" ca="1" si="15"/>
        <v>5131317.9094248703</v>
      </c>
      <c r="T31" s="1">
        <f t="shared" ca="1" si="16"/>
        <v>4379645.5114171542</v>
      </c>
      <c r="U31" s="4">
        <f t="shared" ca="1" si="17"/>
        <v>751672.39800771605</v>
      </c>
      <c r="V31" s="8">
        <f ca="1">People[[#This Row],[Mortage left]]/People[[#This Row],[Value of House]]</f>
        <v>0.98408096483174179</v>
      </c>
    </row>
    <row r="32" spans="1:22" x14ac:dyDescent="0.25">
      <c r="A32" s="3">
        <f t="shared" ca="1" si="0"/>
        <v>2</v>
      </c>
      <c r="B32" s="3" t="str">
        <f t="shared" ca="1" si="1"/>
        <v>Woman</v>
      </c>
      <c r="C32" s="3">
        <f t="shared" ca="1" si="2"/>
        <v>35</v>
      </c>
      <c r="D32" s="3">
        <f t="shared" ca="1" si="3"/>
        <v>6</v>
      </c>
      <c r="E32" s="3" t="str">
        <f ca="1">VLOOKUP($D32,Data!$A$2:$B$7,2,FALSE)</f>
        <v>Ministry</v>
      </c>
      <c r="F32" s="3">
        <f t="shared" ca="1" si="4"/>
        <v>4</v>
      </c>
      <c r="G32" s="3" t="str">
        <f ca="1">VLOOKUP($F32,Data!$D$2:$E$6,2,FALSE)</f>
        <v>post graduate</v>
      </c>
      <c r="H32" s="3">
        <f t="shared" ca="1" si="5"/>
        <v>1</v>
      </c>
      <c r="I32" s="3">
        <f t="shared" ca="1" si="6"/>
        <v>0</v>
      </c>
      <c r="J32" s="4">
        <f t="shared" ca="1" si="7"/>
        <v>229315</v>
      </c>
      <c r="K32" s="3">
        <f t="shared" ca="1" si="8"/>
        <v>3</v>
      </c>
      <c r="L32" s="3" t="str">
        <f ca="1">VLOOKUP($K32,Data!$G$2:$H$11,2,FALSE)</f>
        <v>Bangalore</v>
      </c>
      <c r="M32" s="4">
        <f t="shared" ca="1" si="9"/>
        <v>1146575</v>
      </c>
      <c r="N32" s="3">
        <f t="shared" ca="1" si="10"/>
        <v>799034.43521374196</v>
      </c>
      <c r="O32" s="3">
        <f t="shared" ca="1" si="11"/>
        <v>0</v>
      </c>
      <c r="P32" s="4">
        <f t="shared" ca="1" si="12"/>
        <v>0</v>
      </c>
      <c r="Q32" s="3">
        <f t="shared" ca="1" si="13"/>
        <v>229315</v>
      </c>
      <c r="R32" s="4">
        <f t="shared" ca="1" si="14"/>
        <v>0</v>
      </c>
      <c r="S32" s="4">
        <f t="shared" ca="1" si="15"/>
        <v>1146575</v>
      </c>
      <c r="T32" s="1">
        <f t="shared" ca="1" si="16"/>
        <v>1028349.435213742</v>
      </c>
      <c r="U32" s="4">
        <f t="shared" ca="1" si="17"/>
        <v>118225.56478625804</v>
      </c>
      <c r="V32" s="8">
        <f ca="1">People[[#This Row],[Mortage left]]/People[[#This Row],[Value of House]]</f>
        <v>0.69688806681965154</v>
      </c>
    </row>
    <row r="33" spans="1:22" x14ac:dyDescent="0.25">
      <c r="A33" s="3">
        <f t="shared" ca="1" si="0"/>
        <v>1</v>
      </c>
      <c r="B33" s="3" t="str">
        <f t="shared" ca="1" si="1"/>
        <v>Man</v>
      </c>
      <c r="C33" s="3">
        <f t="shared" ca="1" si="2"/>
        <v>34</v>
      </c>
      <c r="D33" s="3">
        <f t="shared" ca="1" si="3"/>
        <v>6</v>
      </c>
      <c r="E33" s="3" t="str">
        <f ca="1">VLOOKUP($D33,Data!$A$2:$B$7,2,FALSE)</f>
        <v>Ministry</v>
      </c>
      <c r="F33" s="3">
        <f t="shared" ca="1" si="4"/>
        <v>3</v>
      </c>
      <c r="G33" s="3" t="str">
        <f ca="1">VLOOKUP($F33,Data!$D$2:$E$6,2,FALSE)</f>
        <v>undergraduate</v>
      </c>
      <c r="H33" s="3">
        <f t="shared" ca="1" si="5"/>
        <v>1</v>
      </c>
      <c r="I33" s="3">
        <f t="shared" ca="1" si="6"/>
        <v>1</v>
      </c>
      <c r="J33" s="4">
        <f t="shared" ca="1" si="7"/>
        <v>906920</v>
      </c>
      <c r="K33" s="3">
        <f t="shared" ca="1" si="8"/>
        <v>6</v>
      </c>
      <c r="L33" s="3" t="str">
        <f ca="1">VLOOKUP($K33,Data!$G$2:$H$11,2,FALSE)</f>
        <v>Pune</v>
      </c>
      <c r="M33" s="4">
        <f t="shared" ca="1" si="9"/>
        <v>5441520</v>
      </c>
      <c r="N33" s="3">
        <f t="shared" ca="1" si="10"/>
        <v>2712758.2261659843</v>
      </c>
      <c r="O33" s="3">
        <f t="shared" ca="1" si="11"/>
        <v>288499.35097856808</v>
      </c>
      <c r="P33" s="4">
        <f t="shared" ca="1" si="12"/>
        <v>14265</v>
      </c>
      <c r="Q33" s="3">
        <f t="shared" ca="1" si="13"/>
        <v>0</v>
      </c>
      <c r="R33" s="4">
        <f t="shared" ca="1" si="14"/>
        <v>1360380</v>
      </c>
      <c r="S33" s="4">
        <f t="shared" ca="1" si="15"/>
        <v>7090399.3509785682</v>
      </c>
      <c r="T33" s="1">
        <f t="shared" ca="1" si="16"/>
        <v>2727023.2261659843</v>
      </c>
      <c r="U33" s="4">
        <f t="shared" ca="1" si="17"/>
        <v>4363376.1248125844</v>
      </c>
      <c r="V33" s="8">
        <f ca="1">People[[#This Row],[Mortage left]]/People[[#This Row],[Value of House]]</f>
        <v>0.49852949656823542</v>
      </c>
    </row>
    <row r="34" spans="1:22" x14ac:dyDescent="0.25">
      <c r="A34" s="3">
        <f t="shared" ca="1" si="0"/>
        <v>1</v>
      </c>
      <c r="B34" s="3" t="str">
        <f t="shared" ca="1" si="1"/>
        <v>Man</v>
      </c>
      <c r="C34" s="3">
        <f t="shared" ca="1" si="2"/>
        <v>25</v>
      </c>
      <c r="D34" s="3">
        <f t="shared" ca="1" si="3"/>
        <v>2</v>
      </c>
      <c r="E34" s="3" t="str">
        <f ca="1">VLOOKUP($D34,Data!$A$2:$B$7,2,FALSE)</f>
        <v>IT</v>
      </c>
      <c r="F34" s="3">
        <f t="shared" ca="1" si="4"/>
        <v>5</v>
      </c>
      <c r="G34" s="3" t="str">
        <f ca="1">VLOOKUP($F34,Data!$D$2:$E$6,2,FALSE)</f>
        <v>Doctorate</v>
      </c>
      <c r="H34" s="3">
        <f t="shared" ca="1" si="5"/>
        <v>3</v>
      </c>
      <c r="I34" s="3">
        <f t="shared" ca="1" si="6"/>
        <v>1</v>
      </c>
      <c r="J34" s="4">
        <f t="shared" ca="1" si="7"/>
        <v>624233</v>
      </c>
      <c r="K34" s="3">
        <f t="shared" ca="1" si="8"/>
        <v>2</v>
      </c>
      <c r="L34" s="3" t="str">
        <f ca="1">VLOOKUP($K34,Data!$G$2:$H$11,2,FALSE)</f>
        <v>Delhi</v>
      </c>
      <c r="M34" s="4">
        <f t="shared" ca="1" si="9"/>
        <v>2496932</v>
      </c>
      <c r="N34" s="3">
        <f t="shared" ca="1" si="10"/>
        <v>372780.09971441276</v>
      </c>
      <c r="O34" s="3">
        <f t="shared" ca="1" si="11"/>
        <v>338854.47813877661</v>
      </c>
      <c r="P34" s="4">
        <f t="shared" ca="1" si="12"/>
        <v>93010</v>
      </c>
      <c r="Q34" s="3">
        <f t="shared" ca="1" si="13"/>
        <v>624233</v>
      </c>
      <c r="R34" s="4">
        <f t="shared" ca="1" si="14"/>
        <v>936349.5</v>
      </c>
      <c r="S34" s="4">
        <f t="shared" ca="1" si="15"/>
        <v>3772135.9781387765</v>
      </c>
      <c r="T34" s="1">
        <f t="shared" ca="1" si="16"/>
        <v>1090023.0997144128</v>
      </c>
      <c r="U34" s="4">
        <f t="shared" ca="1" si="17"/>
        <v>2682112.8784243637</v>
      </c>
      <c r="V34" s="8">
        <f ca="1">People[[#This Row],[Mortage left]]/People[[#This Row],[Value of House]]</f>
        <v>0.149295255022729</v>
      </c>
    </row>
    <row r="35" spans="1:22" x14ac:dyDescent="0.25">
      <c r="A35" s="3">
        <f t="shared" ca="1" si="0"/>
        <v>1</v>
      </c>
      <c r="B35" s="3" t="str">
        <f t="shared" ca="1" si="1"/>
        <v>Man</v>
      </c>
      <c r="C35" s="3">
        <f t="shared" ca="1" si="2"/>
        <v>25</v>
      </c>
      <c r="D35" s="3">
        <f t="shared" ca="1" si="3"/>
        <v>1</v>
      </c>
      <c r="E35" s="3" t="str">
        <f ca="1">VLOOKUP($D35,Data!$A$2:$B$7,2,FALSE)</f>
        <v>Health</v>
      </c>
      <c r="F35" s="3">
        <f t="shared" ca="1" si="4"/>
        <v>3</v>
      </c>
      <c r="G35" s="3" t="str">
        <f ca="1">VLOOKUP($F35,Data!$D$2:$E$6,2,FALSE)</f>
        <v>undergraduate</v>
      </c>
      <c r="H35" s="3">
        <f t="shared" ca="1" si="5"/>
        <v>1</v>
      </c>
      <c r="I35" s="3">
        <f t="shared" ca="1" si="6"/>
        <v>0</v>
      </c>
      <c r="J35" s="4">
        <f t="shared" ca="1" si="7"/>
        <v>213330</v>
      </c>
      <c r="K35" s="3">
        <f t="shared" ca="1" si="8"/>
        <v>1</v>
      </c>
      <c r="L35" s="3" t="str">
        <f ca="1">VLOOKUP($K35,Data!$G$2:$H$11,2,FALSE)</f>
        <v>Mumbai</v>
      </c>
      <c r="M35" s="4">
        <f t="shared" ca="1" si="9"/>
        <v>639990</v>
      </c>
      <c r="N35" s="3">
        <f t="shared" ca="1" si="10"/>
        <v>236262.42073272509</v>
      </c>
      <c r="O35" s="3">
        <f t="shared" ca="1" si="11"/>
        <v>0</v>
      </c>
      <c r="P35" s="4">
        <f t="shared" ca="1" si="12"/>
        <v>0</v>
      </c>
      <c r="Q35" s="3">
        <f t="shared" ca="1" si="13"/>
        <v>0</v>
      </c>
      <c r="R35" s="4">
        <f t="shared" ca="1" si="14"/>
        <v>0</v>
      </c>
      <c r="S35" s="4">
        <f t="shared" ca="1" si="15"/>
        <v>639990</v>
      </c>
      <c r="T35" s="1">
        <f t="shared" ca="1" si="16"/>
        <v>236262.42073272509</v>
      </c>
      <c r="U35" s="4">
        <f t="shared" ca="1" si="17"/>
        <v>403727.57926727494</v>
      </c>
      <c r="V35" s="8">
        <f ca="1">People[[#This Row],[Mortage left]]/People[[#This Row],[Value of House]]</f>
        <v>0.36916580061051751</v>
      </c>
    </row>
    <row r="36" spans="1:22" x14ac:dyDescent="0.25">
      <c r="A36" s="3">
        <f t="shared" ca="1" si="0"/>
        <v>2</v>
      </c>
      <c r="B36" s="3" t="str">
        <f t="shared" ca="1" si="1"/>
        <v>Woman</v>
      </c>
      <c r="C36" s="3">
        <f t="shared" ca="1" si="2"/>
        <v>29</v>
      </c>
      <c r="D36" s="3">
        <f t="shared" ca="1" si="3"/>
        <v>4</v>
      </c>
      <c r="E36" s="3" t="str">
        <f ca="1">VLOOKUP($D36,Data!$A$2:$B$7,2,FALSE)</f>
        <v>Agriculture</v>
      </c>
      <c r="F36" s="3">
        <f t="shared" ca="1" si="4"/>
        <v>4</v>
      </c>
      <c r="G36" s="3" t="str">
        <f ca="1">VLOOKUP($F36,Data!$D$2:$E$6,2,FALSE)</f>
        <v>post graduate</v>
      </c>
      <c r="H36" s="3">
        <f t="shared" ca="1" si="5"/>
        <v>0</v>
      </c>
      <c r="I36" s="3">
        <f t="shared" ca="1" si="6"/>
        <v>1</v>
      </c>
      <c r="J36" s="4">
        <f t="shared" ca="1" si="7"/>
        <v>448627</v>
      </c>
      <c r="K36" s="3">
        <f t="shared" ca="1" si="8"/>
        <v>4</v>
      </c>
      <c r="L36" s="3" t="str">
        <f ca="1">VLOOKUP($K36,Data!$G$2:$H$11,2,FALSE)</f>
        <v>Chennai</v>
      </c>
      <c r="M36" s="4">
        <f t="shared" ca="1" si="9"/>
        <v>2243135</v>
      </c>
      <c r="N36" s="3">
        <f t="shared" ca="1" si="10"/>
        <v>443695.20377228229</v>
      </c>
      <c r="O36" s="3">
        <f t="shared" ca="1" si="11"/>
        <v>257294.71571746442</v>
      </c>
      <c r="P36" s="4">
        <f t="shared" ca="1" si="12"/>
        <v>255747</v>
      </c>
      <c r="Q36" s="3">
        <f t="shared" ca="1" si="13"/>
        <v>448627</v>
      </c>
      <c r="R36" s="4">
        <f t="shared" ca="1" si="14"/>
        <v>0</v>
      </c>
      <c r="S36" s="4">
        <f t="shared" ca="1" si="15"/>
        <v>2500429.7157174642</v>
      </c>
      <c r="T36" s="1">
        <f t="shared" ca="1" si="16"/>
        <v>1148069.2037722822</v>
      </c>
      <c r="U36" s="4">
        <f t="shared" ca="1" si="17"/>
        <v>1352360.511945182</v>
      </c>
      <c r="V36" s="8">
        <f ca="1">People[[#This Row],[Mortage left]]/People[[#This Row],[Value of House]]</f>
        <v>0.19780138233868327</v>
      </c>
    </row>
    <row r="37" spans="1:22" x14ac:dyDescent="0.25">
      <c r="A37" s="3">
        <f t="shared" ca="1" si="0"/>
        <v>2</v>
      </c>
      <c r="B37" s="3" t="str">
        <f t="shared" ca="1" si="1"/>
        <v>Woman</v>
      </c>
      <c r="C37" s="3">
        <f t="shared" ca="1" si="2"/>
        <v>35</v>
      </c>
      <c r="D37" s="3">
        <f t="shared" ca="1" si="3"/>
        <v>5</v>
      </c>
      <c r="E37" s="3" t="str">
        <f ca="1">VLOOKUP($D37,Data!$A$2:$B$7,2,FALSE)</f>
        <v>Business</v>
      </c>
      <c r="F37" s="3">
        <f t="shared" ca="1" si="4"/>
        <v>4</v>
      </c>
      <c r="G37" s="3" t="str">
        <f ca="1">VLOOKUP($F37,Data!$D$2:$E$6,2,FALSE)</f>
        <v>post graduate</v>
      </c>
      <c r="H37" s="3">
        <f t="shared" ca="1" si="5"/>
        <v>3</v>
      </c>
      <c r="I37" s="3">
        <f t="shared" ca="1" si="6"/>
        <v>2</v>
      </c>
      <c r="J37" s="4">
        <f t="shared" ca="1" si="7"/>
        <v>122877</v>
      </c>
      <c r="K37" s="3">
        <f t="shared" ca="1" si="8"/>
        <v>2</v>
      </c>
      <c r="L37" s="3" t="str">
        <f ca="1">VLOOKUP($K37,Data!$G$2:$H$11,2,FALSE)</f>
        <v>Delhi</v>
      </c>
      <c r="M37" s="4">
        <f t="shared" ca="1" si="9"/>
        <v>491508</v>
      </c>
      <c r="N37" s="3">
        <f t="shared" ca="1" si="10"/>
        <v>209334.07711071186</v>
      </c>
      <c r="O37" s="3">
        <f t="shared" ca="1" si="11"/>
        <v>62838.50217272852</v>
      </c>
      <c r="P37" s="4">
        <f t="shared" ca="1" si="12"/>
        <v>57492</v>
      </c>
      <c r="Q37" s="3">
        <f t="shared" ca="1" si="13"/>
        <v>122877</v>
      </c>
      <c r="R37" s="4">
        <f t="shared" ca="1" si="14"/>
        <v>184315.5</v>
      </c>
      <c r="S37" s="4">
        <f t="shared" ca="1" si="15"/>
        <v>738662.00217272853</v>
      </c>
      <c r="T37" s="1">
        <f t="shared" ca="1" si="16"/>
        <v>389703.07711071183</v>
      </c>
      <c r="U37" s="4">
        <f t="shared" ca="1" si="17"/>
        <v>348958.9250620167</v>
      </c>
      <c r="V37" s="8">
        <f ca="1">People[[#This Row],[Mortage left]]/People[[#This Row],[Value of House]]</f>
        <v>0.42590166815334007</v>
      </c>
    </row>
    <row r="38" spans="1:22" x14ac:dyDescent="0.25">
      <c r="A38" s="3">
        <f t="shared" ca="1" si="0"/>
        <v>1</v>
      </c>
      <c r="B38" s="3" t="str">
        <f t="shared" ca="1" si="1"/>
        <v>Man</v>
      </c>
      <c r="C38" s="3">
        <f t="shared" ca="1" si="2"/>
        <v>34</v>
      </c>
      <c r="D38" s="3">
        <f t="shared" ca="1" si="3"/>
        <v>3</v>
      </c>
      <c r="E38" s="3" t="str">
        <f ca="1">VLOOKUP($D38,Data!$A$2:$B$7,2,FALSE)</f>
        <v>Pharma</v>
      </c>
      <c r="F38" s="3">
        <f t="shared" ca="1" si="4"/>
        <v>4</v>
      </c>
      <c r="G38" s="3" t="str">
        <f ca="1">VLOOKUP($F38,Data!$D$2:$E$6,2,FALSE)</f>
        <v>post graduate</v>
      </c>
      <c r="H38" s="3">
        <f t="shared" ca="1" si="5"/>
        <v>2</v>
      </c>
      <c r="I38" s="3">
        <f t="shared" ca="1" si="6"/>
        <v>0</v>
      </c>
      <c r="J38" s="4">
        <f t="shared" ca="1" si="7"/>
        <v>489480</v>
      </c>
      <c r="K38" s="3">
        <f t="shared" ca="1" si="8"/>
        <v>2</v>
      </c>
      <c r="L38" s="3" t="str">
        <f ca="1">VLOOKUP($K38,Data!$G$2:$H$11,2,FALSE)</f>
        <v>Delhi</v>
      </c>
      <c r="M38" s="4">
        <f t="shared" ca="1" si="9"/>
        <v>1468440</v>
      </c>
      <c r="N38" s="3">
        <f t="shared" ca="1" si="10"/>
        <v>1393342.8786487435</v>
      </c>
      <c r="O38" s="3">
        <f t="shared" ca="1" si="11"/>
        <v>0</v>
      </c>
      <c r="P38" s="4">
        <f t="shared" ca="1" si="12"/>
        <v>0</v>
      </c>
      <c r="Q38" s="3">
        <f t="shared" ca="1" si="13"/>
        <v>0</v>
      </c>
      <c r="R38" s="4">
        <f t="shared" ca="1" si="14"/>
        <v>734220</v>
      </c>
      <c r="S38" s="4">
        <f t="shared" ca="1" si="15"/>
        <v>2202660</v>
      </c>
      <c r="T38" s="1">
        <f t="shared" ca="1" si="16"/>
        <v>1393342.8786487435</v>
      </c>
      <c r="U38" s="4">
        <f t="shared" ca="1" si="17"/>
        <v>809317.1213512565</v>
      </c>
      <c r="V38" s="8">
        <f ca="1">People[[#This Row],[Mortage left]]/People[[#This Row],[Value of House]]</f>
        <v>0.94885925107511615</v>
      </c>
    </row>
    <row r="39" spans="1:22" x14ac:dyDescent="0.25">
      <c r="A39" s="3">
        <f t="shared" ca="1" si="0"/>
        <v>1</v>
      </c>
      <c r="B39" s="3" t="str">
        <f t="shared" ca="1" si="1"/>
        <v>Man</v>
      </c>
      <c r="C39" s="3">
        <f t="shared" ca="1" si="2"/>
        <v>23</v>
      </c>
      <c r="D39" s="3">
        <f t="shared" ca="1" si="3"/>
        <v>3</v>
      </c>
      <c r="E39" s="3" t="str">
        <f ca="1">VLOOKUP($D39,Data!$A$2:$B$7,2,FALSE)</f>
        <v>Pharma</v>
      </c>
      <c r="F39" s="3">
        <f t="shared" ca="1" si="4"/>
        <v>5</v>
      </c>
      <c r="G39" s="3" t="str">
        <f ca="1">VLOOKUP($F39,Data!$D$2:$E$6,2,FALSE)</f>
        <v>Doctorate</v>
      </c>
      <c r="H39" s="3">
        <f t="shared" ca="1" si="5"/>
        <v>2</v>
      </c>
      <c r="I39" s="3">
        <f t="shared" ca="1" si="6"/>
        <v>1</v>
      </c>
      <c r="J39" s="4">
        <f t="shared" ca="1" si="7"/>
        <v>684793</v>
      </c>
      <c r="K39" s="3">
        <f t="shared" ca="1" si="8"/>
        <v>3</v>
      </c>
      <c r="L39" s="3" t="str">
        <f ca="1">VLOOKUP($K39,Data!$G$2:$H$11,2,FALSE)</f>
        <v>Bangalore</v>
      </c>
      <c r="M39" s="4">
        <f t="shared" ca="1" si="9"/>
        <v>4108758</v>
      </c>
      <c r="N39" s="3">
        <f t="shared" ca="1" si="10"/>
        <v>2440835.0468948316</v>
      </c>
      <c r="O39" s="3">
        <f t="shared" ca="1" si="11"/>
        <v>638291.22133994685</v>
      </c>
      <c r="P39" s="4">
        <f t="shared" ca="1" si="12"/>
        <v>485293</v>
      </c>
      <c r="Q39" s="3">
        <f t="shared" ca="1" si="13"/>
        <v>684793</v>
      </c>
      <c r="R39" s="4">
        <f t="shared" ca="1" si="14"/>
        <v>0</v>
      </c>
      <c r="S39" s="4">
        <f t="shared" ca="1" si="15"/>
        <v>4747049.2213399466</v>
      </c>
      <c r="T39" s="1">
        <f t="shared" ca="1" si="16"/>
        <v>3610921.0468948316</v>
      </c>
      <c r="U39" s="4">
        <f t="shared" ca="1" si="17"/>
        <v>1136128.174445115</v>
      </c>
      <c r="V39" s="8">
        <f ca="1">People[[#This Row],[Mortage left]]/People[[#This Row],[Value of House]]</f>
        <v>0.59405665821516662</v>
      </c>
    </row>
    <row r="40" spans="1:22" x14ac:dyDescent="0.25">
      <c r="A40" s="3">
        <f t="shared" ca="1" si="0"/>
        <v>2</v>
      </c>
      <c r="B40" s="3" t="str">
        <f t="shared" ca="1" si="1"/>
        <v>Woman</v>
      </c>
      <c r="C40" s="3">
        <f t="shared" ca="1" si="2"/>
        <v>32</v>
      </c>
      <c r="D40" s="3">
        <f t="shared" ca="1" si="3"/>
        <v>4</v>
      </c>
      <c r="E40" s="3" t="str">
        <f ca="1">VLOOKUP($D40,Data!$A$2:$B$7,2,FALSE)</f>
        <v>Agriculture</v>
      </c>
      <c r="F40" s="3">
        <f t="shared" ca="1" si="4"/>
        <v>2</v>
      </c>
      <c r="G40" s="3" t="str">
        <f ca="1">VLOOKUP($F40,Data!$D$2:$E$6,2,FALSE)</f>
        <v>college</v>
      </c>
      <c r="H40" s="3">
        <f t="shared" ca="1" si="5"/>
        <v>3</v>
      </c>
      <c r="I40" s="3">
        <f t="shared" ca="1" si="6"/>
        <v>2</v>
      </c>
      <c r="J40" s="4">
        <f t="shared" ca="1" si="7"/>
        <v>692809</v>
      </c>
      <c r="K40" s="3">
        <f t="shared" ca="1" si="8"/>
        <v>1</v>
      </c>
      <c r="L40" s="3" t="str">
        <f ca="1">VLOOKUP($K40,Data!$G$2:$H$11,2,FALSE)</f>
        <v>Mumbai</v>
      </c>
      <c r="M40" s="4">
        <f t="shared" ca="1" si="9"/>
        <v>3464045</v>
      </c>
      <c r="N40" s="3">
        <f t="shared" ca="1" si="10"/>
        <v>3245867.1258580261</v>
      </c>
      <c r="O40" s="3">
        <f t="shared" ca="1" si="11"/>
        <v>578344.53961718129</v>
      </c>
      <c r="P40" s="4">
        <f t="shared" ca="1" si="12"/>
        <v>198191</v>
      </c>
      <c r="Q40" s="3">
        <f t="shared" ca="1" si="13"/>
        <v>692809</v>
      </c>
      <c r="R40" s="4">
        <f t="shared" ca="1" si="14"/>
        <v>1039213.5</v>
      </c>
      <c r="S40" s="4">
        <f t="shared" ca="1" si="15"/>
        <v>5081603.0396171808</v>
      </c>
      <c r="T40" s="1">
        <f t="shared" ca="1" si="16"/>
        <v>4136867.1258580261</v>
      </c>
      <c r="U40" s="4">
        <f t="shared" ca="1" si="17"/>
        <v>944735.91375915473</v>
      </c>
      <c r="V40" s="8">
        <f ca="1">People[[#This Row],[Mortage left]]/People[[#This Row],[Value of House]]</f>
        <v>0.93701644345209889</v>
      </c>
    </row>
    <row r="41" spans="1:22" x14ac:dyDescent="0.25">
      <c r="A41" s="3">
        <f t="shared" ca="1" si="0"/>
        <v>1</v>
      </c>
      <c r="B41" s="3" t="str">
        <f t="shared" ca="1" si="1"/>
        <v>Man</v>
      </c>
      <c r="C41" s="3">
        <f t="shared" ca="1" si="2"/>
        <v>21</v>
      </c>
      <c r="D41" s="3">
        <f t="shared" ca="1" si="3"/>
        <v>3</v>
      </c>
      <c r="E41" s="3" t="str">
        <f ca="1">VLOOKUP($D41,Data!$A$2:$B$7,2,FALSE)</f>
        <v>Pharma</v>
      </c>
      <c r="F41" s="3">
        <f t="shared" ca="1" si="4"/>
        <v>2</v>
      </c>
      <c r="G41" s="3" t="str">
        <f ca="1">VLOOKUP($F41,Data!$D$2:$E$6,2,FALSE)</f>
        <v>college</v>
      </c>
      <c r="H41" s="3">
        <f t="shared" ca="1" si="5"/>
        <v>3</v>
      </c>
      <c r="I41" s="3">
        <f t="shared" ca="1" si="6"/>
        <v>0</v>
      </c>
      <c r="J41" s="4">
        <f t="shared" ca="1" si="7"/>
        <v>504170</v>
      </c>
      <c r="K41" s="3">
        <f t="shared" ca="1" si="8"/>
        <v>2</v>
      </c>
      <c r="L41" s="3" t="str">
        <f ca="1">VLOOKUP($K41,Data!$G$2:$H$11,2,FALSE)</f>
        <v>Delhi</v>
      </c>
      <c r="M41" s="4">
        <f t="shared" ca="1" si="9"/>
        <v>3025020</v>
      </c>
      <c r="N41" s="3">
        <f t="shared" ca="1" si="10"/>
        <v>1304031.5764404072</v>
      </c>
      <c r="O41" s="3">
        <f t="shared" ca="1" si="11"/>
        <v>0</v>
      </c>
      <c r="P41" s="4">
        <f t="shared" ca="1" si="12"/>
        <v>0</v>
      </c>
      <c r="Q41" s="3">
        <f t="shared" ca="1" si="13"/>
        <v>0</v>
      </c>
      <c r="R41" s="4">
        <f t="shared" ca="1" si="14"/>
        <v>0</v>
      </c>
      <c r="S41" s="4">
        <f t="shared" ca="1" si="15"/>
        <v>3025020</v>
      </c>
      <c r="T41" s="1">
        <f t="shared" ca="1" si="16"/>
        <v>1304031.5764404072</v>
      </c>
      <c r="U41" s="4">
        <f t="shared" ca="1" si="17"/>
        <v>1720988.4235595928</v>
      </c>
      <c r="V41" s="8">
        <f ca="1">People[[#This Row],[Mortage left]]/People[[#This Row],[Value of House]]</f>
        <v>0.43108196852926828</v>
      </c>
    </row>
    <row r="42" spans="1:22" x14ac:dyDescent="0.25">
      <c r="A42" s="3">
        <f t="shared" ca="1" si="0"/>
        <v>2</v>
      </c>
      <c r="B42" s="3" t="str">
        <f t="shared" ca="1" si="1"/>
        <v>Woman</v>
      </c>
      <c r="C42" s="3">
        <f t="shared" ca="1" si="2"/>
        <v>33</v>
      </c>
      <c r="D42" s="3">
        <f t="shared" ca="1" si="3"/>
        <v>2</v>
      </c>
      <c r="E42" s="3" t="str">
        <f ca="1">VLOOKUP($D42,Data!$A$2:$B$7,2,FALSE)</f>
        <v>IT</v>
      </c>
      <c r="F42" s="3">
        <f t="shared" ca="1" si="4"/>
        <v>2</v>
      </c>
      <c r="G42" s="3" t="str">
        <f ca="1">VLOOKUP($F42,Data!$D$2:$E$6,2,FALSE)</f>
        <v>college</v>
      </c>
      <c r="H42" s="3">
        <f t="shared" ca="1" si="5"/>
        <v>2</v>
      </c>
      <c r="I42" s="3">
        <f t="shared" ca="1" si="6"/>
        <v>0</v>
      </c>
      <c r="J42" s="4">
        <f t="shared" ca="1" si="7"/>
        <v>518863</v>
      </c>
      <c r="K42" s="3">
        <f t="shared" ca="1" si="8"/>
        <v>4</v>
      </c>
      <c r="L42" s="3" t="str">
        <f ca="1">VLOOKUP($K42,Data!$G$2:$H$11,2,FALSE)</f>
        <v>Chennai</v>
      </c>
      <c r="M42" s="4">
        <f t="shared" ca="1" si="9"/>
        <v>1556589</v>
      </c>
      <c r="N42" s="3">
        <f t="shared" ca="1" si="10"/>
        <v>181516.92910739925</v>
      </c>
      <c r="O42" s="3">
        <f t="shared" ca="1" si="11"/>
        <v>0</v>
      </c>
      <c r="P42" s="4">
        <f t="shared" ca="1" si="12"/>
        <v>0</v>
      </c>
      <c r="Q42" s="3">
        <f t="shared" ca="1" si="13"/>
        <v>518863</v>
      </c>
      <c r="R42" s="4">
        <f t="shared" ca="1" si="14"/>
        <v>0</v>
      </c>
      <c r="S42" s="4">
        <f t="shared" ca="1" si="15"/>
        <v>1556589</v>
      </c>
      <c r="T42" s="1">
        <f t="shared" ca="1" si="16"/>
        <v>700379.92910739919</v>
      </c>
      <c r="U42" s="4">
        <f t="shared" ca="1" si="17"/>
        <v>856209.07089260081</v>
      </c>
      <c r="V42" s="8">
        <f ca="1">People[[#This Row],[Mortage left]]/People[[#This Row],[Value of House]]</f>
        <v>0.11661198242271997</v>
      </c>
    </row>
    <row r="43" spans="1:22" x14ac:dyDescent="0.25">
      <c r="A43" s="3">
        <f t="shared" ca="1" si="0"/>
        <v>1</v>
      </c>
      <c r="B43" s="3" t="str">
        <f t="shared" ca="1" si="1"/>
        <v>Man</v>
      </c>
      <c r="C43" s="3">
        <f t="shared" ca="1" si="2"/>
        <v>34</v>
      </c>
      <c r="D43" s="3">
        <f t="shared" ca="1" si="3"/>
        <v>5</v>
      </c>
      <c r="E43" s="3" t="str">
        <f ca="1">VLOOKUP($D43,Data!$A$2:$B$7,2,FALSE)</f>
        <v>Business</v>
      </c>
      <c r="F43" s="3">
        <f t="shared" ca="1" si="4"/>
        <v>1</v>
      </c>
      <c r="G43" s="3" t="str">
        <f ca="1">VLOOKUP($F43,Data!$D$2:$E$6,2,FALSE)</f>
        <v>high school</v>
      </c>
      <c r="H43" s="3">
        <f t="shared" ca="1" si="5"/>
        <v>1</v>
      </c>
      <c r="I43" s="3">
        <f t="shared" ca="1" si="6"/>
        <v>2</v>
      </c>
      <c r="J43" s="4">
        <f t="shared" ca="1" si="7"/>
        <v>654582</v>
      </c>
      <c r="K43" s="3">
        <f t="shared" ca="1" si="8"/>
        <v>1</v>
      </c>
      <c r="L43" s="3" t="str">
        <f ca="1">VLOOKUP($K43,Data!$G$2:$H$11,2,FALSE)</f>
        <v>Mumbai</v>
      </c>
      <c r="M43" s="4">
        <f t="shared" ca="1" si="9"/>
        <v>2618328</v>
      </c>
      <c r="N43" s="3">
        <f t="shared" ca="1" si="10"/>
        <v>2266396.7161259213</v>
      </c>
      <c r="O43" s="3">
        <f t="shared" ca="1" si="11"/>
        <v>1116213.5053757292</v>
      </c>
      <c r="P43" s="4">
        <f t="shared" ca="1" si="12"/>
        <v>962096</v>
      </c>
      <c r="Q43" s="3">
        <f t="shared" ca="1" si="13"/>
        <v>654582</v>
      </c>
      <c r="R43" s="4">
        <f t="shared" ca="1" si="14"/>
        <v>981873</v>
      </c>
      <c r="S43" s="4">
        <f t="shared" ca="1" si="15"/>
        <v>4716414.5053757289</v>
      </c>
      <c r="T43" s="1">
        <f t="shared" ca="1" si="16"/>
        <v>3883074.7161259213</v>
      </c>
      <c r="U43" s="4">
        <f t="shared" ca="1" si="17"/>
        <v>833339.7892498076</v>
      </c>
      <c r="V43" s="8">
        <f ca="1">People[[#This Row],[Mortage left]]/People[[#This Row],[Value of House]]</f>
        <v>0.86558930589518246</v>
      </c>
    </row>
    <row r="44" spans="1:22" x14ac:dyDescent="0.25">
      <c r="A44" s="3">
        <f t="shared" ca="1" si="0"/>
        <v>1</v>
      </c>
      <c r="B44" s="3" t="str">
        <f t="shared" ca="1" si="1"/>
        <v>Man</v>
      </c>
      <c r="C44" s="3">
        <f t="shared" ca="1" si="2"/>
        <v>23</v>
      </c>
      <c r="D44" s="3">
        <f t="shared" ca="1" si="3"/>
        <v>2</v>
      </c>
      <c r="E44" s="3" t="str">
        <f ca="1">VLOOKUP($D44,Data!$A$2:$B$7,2,FALSE)</f>
        <v>IT</v>
      </c>
      <c r="F44" s="3">
        <f t="shared" ca="1" si="4"/>
        <v>1</v>
      </c>
      <c r="G44" s="3" t="str">
        <f ca="1">VLOOKUP($F44,Data!$D$2:$E$6,2,FALSE)</f>
        <v>high school</v>
      </c>
      <c r="H44" s="3">
        <f t="shared" ca="1" si="5"/>
        <v>0</v>
      </c>
      <c r="I44" s="3">
        <f t="shared" ca="1" si="6"/>
        <v>2</v>
      </c>
      <c r="J44" s="4">
        <f t="shared" ca="1" si="7"/>
        <v>885006</v>
      </c>
      <c r="K44" s="3">
        <f t="shared" ca="1" si="8"/>
        <v>1</v>
      </c>
      <c r="L44" s="3" t="str">
        <f ca="1">VLOOKUP($K44,Data!$G$2:$H$11,2,FALSE)</f>
        <v>Mumbai</v>
      </c>
      <c r="M44" s="4">
        <f t="shared" ca="1" si="9"/>
        <v>5310036</v>
      </c>
      <c r="N44" s="3">
        <f t="shared" ca="1" si="10"/>
        <v>4264080.5048572449</v>
      </c>
      <c r="O44" s="3">
        <f t="shared" ca="1" si="11"/>
        <v>528882.84541995241</v>
      </c>
      <c r="P44" s="4">
        <f t="shared" ca="1" si="12"/>
        <v>120132</v>
      </c>
      <c r="Q44" s="3">
        <f t="shared" ca="1" si="13"/>
        <v>0</v>
      </c>
      <c r="R44" s="4">
        <f t="shared" ca="1" si="14"/>
        <v>0</v>
      </c>
      <c r="S44" s="4">
        <f t="shared" ca="1" si="15"/>
        <v>5838918.8454199526</v>
      </c>
      <c r="T44" s="1">
        <f t="shared" ca="1" si="16"/>
        <v>4384212.5048572449</v>
      </c>
      <c r="U44" s="4">
        <f t="shared" ca="1" si="17"/>
        <v>1454706.3405627077</v>
      </c>
      <c r="V44" s="8">
        <f ca="1">People[[#This Row],[Mortage left]]/People[[#This Row],[Value of House]]</f>
        <v>0.80302289944121752</v>
      </c>
    </row>
    <row r="45" spans="1:22" x14ac:dyDescent="0.25">
      <c r="A45" s="3">
        <f t="shared" ca="1" si="0"/>
        <v>2</v>
      </c>
      <c r="B45" s="3" t="str">
        <f t="shared" ca="1" si="1"/>
        <v>Woman</v>
      </c>
      <c r="C45" s="3">
        <f t="shared" ca="1" si="2"/>
        <v>23</v>
      </c>
      <c r="D45" s="3">
        <f t="shared" ca="1" si="3"/>
        <v>6</v>
      </c>
      <c r="E45" s="3" t="str">
        <f ca="1">VLOOKUP($D45,Data!$A$2:$B$7,2,FALSE)</f>
        <v>Ministry</v>
      </c>
      <c r="F45" s="3">
        <f t="shared" ca="1" si="4"/>
        <v>5</v>
      </c>
      <c r="G45" s="3" t="str">
        <f ca="1">VLOOKUP($F45,Data!$D$2:$E$6,2,FALSE)</f>
        <v>Doctorate</v>
      </c>
      <c r="H45" s="3">
        <f t="shared" ca="1" si="5"/>
        <v>3</v>
      </c>
      <c r="I45" s="3">
        <f t="shared" ca="1" si="6"/>
        <v>2</v>
      </c>
      <c r="J45" s="4">
        <f t="shared" ca="1" si="7"/>
        <v>224257</v>
      </c>
      <c r="K45" s="3">
        <f t="shared" ca="1" si="8"/>
        <v>2</v>
      </c>
      <c r="L45" s="3" t="str">
        <f ca="1">VLOOKUP($K45,Data!$G$2:$H$11,2,FALSE)</f>
        <v>Delhi</v>
      </c>
      <c r="M45" s="4">
        <f t="shared" ca="1" si="9"/>
        <v>1345542</v>
      </c>
      <c r="N45" s="3">
        <f t="shared" ca="1" si="10"/>
        <v>38821.334523639613</v>
      </c>
      <c r="O45" s="3">
        <f t="shared" ca="1" si="11"/>
        <v>290485.36409425712</v>
      </c>
      <c r="P45" s="4">
        <f t="shared" ca="1" si="12"/>
        <v>73405</v>
      </c>
      <c r="Q45" s="3">
        <f t="shared" ca="1" si="13"/>
        <v>224257</v>
      </c>
      <c r="R45" s="4">
        <f t="shared" ca="1" si="14"/>
        <v>0</v>
      </c>
      <c r="S45" s="4">
        <f t="shared" ca="1" si="15"/>
        <v>1636027.3640942571</v>
      </c>
      <c r="T45" s="1">
        <f t="shared" ca="1" si="16"/>
        <v>336483.33452363964</v>
      </c>
      <c r="U45" s="4">
        <f t="shared" ca="1" si="17"/>
        <v>1299544.0295706175</v>
      </c>
      <c r="V45" s="8">
        <f ca="1">People[[#This Row],[Mortage left]]/People[[#This Row],[Value of House]]</f>
        <v>2.8851819210132135E-2</v>
      </c>
    </row>
    <row r="46" spans="1:22" x14ac:dyDescent="0.25">
      <c r="A46" s="3">
        <f t="shared" ca="1" si="0"/>
        <v>2</v>
      </c>
      <c r="B46" s="3" t="str">
        <f t="shared" ca="1" si="1"/>
        <v>Woman</v>
      </c>
      <c r="C46" s="3">
        <f t="shared" ca="1" si="2"/>
        <v>25</v>
      </c>
      <c r="D46" s="3">
        <f t="shared" ca="1" si="3"/>
        <v>5</v>
      </c>
      <c r="E46" s="3" t="str">
        <f ca="1">VLOOKUP($D46,Data!$A$2:$B$7,2,FALSE)</f>
        <v>Business</v>
      </c>
      <c r="F46" s="3">
        <f t="shared" ca="1" si="4"/>
        <v>2</v>
      </c>
      <c r="G46" s="3" t="str">
        <f ca="1">VLOOKUP($F46,Data!$D$2:$E$6,2,FALSE)</f>
        <v>college</v>
      </c>
      <c r="H46" s="3">
        <f t="shared" ca="1" si="5"/>
        <v>0</v>
      </c>
      <c r="I46" s="3">
        <f t="shared" ca="1" si="6"/>
        <v>1</v>
      </c>
      <c r="J46" s="4">
        <f t="shared" ca="1" si="7"/>
        <v>278489</v>
      </c>
      <c r="K46" s="3">
        <f t="shared" ca="1" si="8"/>
        <v>2</v>
      </c>
      <c r="L46" s="3" t="str">
        <f ca="1">VLOOKUP($K46,Data!$G$2:$H$11,2,FALSE)</f>
        <v>Delhi</v>
      </c>
      <c r="M46" s="4">
        <f t="shared" ca="1" si="9"/>
        <v>1392445</v>
      </c>
      <c r="N46" s="3">
        <f t="shared" ca="1" si="10"/>
        <v>860713.00235601759</v>
      </c>
      <c r="O46" s="3">
        <f t="shared" ca="1" si="11"/>
        <v>258561.02844081607</v>
      </c>
      <c r="P46" s="4">
        <f t="shared" ca="1" si="12"/>
        <v>193639</v>
      </c>
      <c r="Q46" s="3">
        <f t="shared" ca="1" si="13"/>
        <v>0</v>
      </c>
      <c r="R46" s="4">
        <f t="shared" ca="1" si="14"/>
        <v>417733.5</v>
      </c>
      <c r="S46" s="4">
        <f t="shared" ca="1" si="15"/>
        <v>2068739.5284408161</v>
      </c>
      <c r="T46" s="1">
        <f t="shared" ca="1" si="16"/>
        <v>1054352.0023560175</v>
      </c>
      <c r="U46" s="4">
        <f t="shared" ca="1" si="17"/>
        <v>1014387.5260847986</v>
      </c>
      <c r="V46" s="8">
        <f ca="1">People[[#This Row],[Mortage left]]/People[[#This Row],[Value of House]]</f>
        <v>0.61813069985243052</v>
      </c>
    </row>
    <row r="47" spans="1:22" x14ac:dyDescent="0.25">
      <c r="A47" s="3">
        <f t="shared" ca="1" si="0"/>
        <v>2</v>
      </c>
      <c r="B47" s="3" t="str">
        <f t="shared" ca="1" si="1"/>
        <v>Woman</v>
      </c>
      <c r="C47" s="3">
        <f t="shared" ca="1" si="2"/>
        <v>28</v>
      </c>
      <c r="D47" s="3">
        <f t="shared" ca="1" si="3"/>
        <v>1</v>
      </c>
      <c r="E47" s="3" t="str">
        <f ca="1">VLOOKUP($D47,Data!$A$2:$B$7,2,FALSE)</f>
        <v>Health</v>
      </c>
      <c r="F47" s="3">
        <f t="shared" ca="1" si="4"/>
        <v>1</v>
      </c>
      <c r="G47" s="3" t="str">
        <f ca="1">VLOOKUP($F47,Data!$D$2:$E$6,2,FALSE)</f>
        <v>high school</v>
      </c>
      <c r="H47" s="3">
        <f t="shared" ca="1" si="5"/>
        <v>0</v>
      </c>
      <c r="I47" s="3">
        <f t="shared" ca="1" si="6"/>
        <v>1</v>
      </c>
      <c r="J47" s="4">
        <f t="shared" ca="1" si="7"/>
        <v>358829</v>
      </c>
      <c r="K47" s="3">
        <f t="shared" ca="1" si="8"/>
        <v>1</v>
      </c>
      <c r="L47" s="3" t="str">
        <f ca="1">VLOOKUP($K47,Data!$G$2:$H$11,2,FALSE)</f>
        <v>Mumbai</v>
      </c>
      <c r="M47" s="4">
        <f t="shared" ca="1" si="9"/>
        <v>1794145</v>
      </c>
      <c r="N47" s="3">
        <f t="shared" ca="1" si="10"/>
        <v>720022.61626175791</v>
      </c>
      <c r="O47" s="3">
        <f t="shared" ca="1" si="11"/>
        <v>1768.6086878906426</v>
      </c>
      <c r="P47" s="4">
        <f t="shared" ca="1" si="12"/>
        <v>1110</v>
      </c>
      <c r="Q47" s="3">
        <f t="shared" ca="1" si="13"/>
        <v>0</v>
      </c>
      <c r="R47" s="4">
        <f t="shared" ca="1" si="14"/>
        <v>538243.5</v>
      </c>
      <c r="S47" s="4">
        <f t="shared" ca="1" si="15"/>
        <v>2334157.1086878907</v>
      </c>
      <c r="T47" s="1">
        <f t="shared" ca="1" si="16"/>
        <v>721132.61626175791</v>
      </c>
      <c r="U47" s="4">
        <f t="shared" ca="1" si="17"/>
        <v>1613024.4924261328</v>
      </c>
      <c r="V47" s="8">
        <f ca="1">People[[#This Row],[Mortage left]]/People[[#This Row],[Value of House]]</f>
        <v>0.40131796274089215</v>
      </c>
    </row>
    <row r="48" spans="1:22" x14ac:dyDescent="0.25">
      <c r="A48" s="3">
        <f t="shared" ca="1" si="0"/>
        <v>1</v>
      </c>
      <c r="B48" s="3" t="str">
        <f t="shared" ca="1" si="1"/>
        <v>Man</v>
      </c>
      <c r="C48" s="3">
        <f t="shared" ca="1" si="2"/>
        <v>33</v>
      </c>
      <c r="D48" s="3">
        <f t="shared" ca="1" si="3"/>
        <v>4</v>
      </c>
      <c r="E48" s="3" t="str">
        <f ca="1">VLOOKUP($D48,Data!$A$2:$B$7,2,FALSE)</f>
        <v>Agriculture</v>
      </c>
      <c r="F48" s="3">
        <f t="shared" ca="1" si="4"/>
        <v>2</v>
      </c>
      <c r="G48" s="3" t="str">
        <f ca="1">VLOOKUP($F48,Data!$D$2:$E$6,2,FALSE)</f>
        <v>college</v>
      </c>
      <c r="H48" s="3">
        <f t="shared" ca="1" si="5"/>
        <v>2</v>
      </c>
      <c r="I48" s="3">
        <f t="shared" ca="1" si="6"/>
        <v>2</v>
      </c>
      <c r="J48" s="4">
        <f t="shared" ca="1" si="7"/>
        <v>534848</v>
      </c>
      <c r="K48" s="3">
        <f t="shared" ca="1" si="8"/>
        <v>3</v>
      </c>
      <c r="L48" s="3" t="str">
        <f ca="1">VLOOKUP($K48,Data!$G$2:$H$11,2,FALSE)</f>
        <v>Bangalore</v>
      </c>
      <c r="M48" s="4">
        <f t="shared" ca="1" si="9"/>
        <v>3209088</v>
      </c>
      <c r="N48" s="3">
        <f t="shared" ca="1" si="10"/>
        <v>916313.68541203358</v>
      </c>
      <c r="O48" s="3">
        <f t="shared" ca="1" si="11"/>
        <v>317752.73458403791</v>
      </c>
      <c r="P48" s="4">
        <f t="shared" ca="1" si="12"/>
        <v>118077</v>
      </c>
      <c r="Q48" s="3">
        <f t="shared" ca="1" si="13"/>
        <v>0</v>
      </c>
      <c r="R48" s="4">
        <f t="shared" ca="1" si="14"/>
        <v>802272</v>
      </c>
      <c r="S48" s="4">
        <f t="shared" ca="1" si="15"/>
        <v>4329112.7345840381</v>
      </c>
      <c r="T48" s="1">
        <f t="shared" ca="1" si="16"/>
        <v>1034390.6854120336</v>
      </c>
      <c r="U48" s="4">
        <f t="shared" ca="1" si="17"/>
        <v>3294722.0491720047</v>
      </c>
      <c r="V48" s="8">
        <f ca="1">People[[#This Row],[Mortage left]]/People[[#This Row],[Value of House]]</f>
        <v>0.28553710132350174</v>
      </c>
    </row>
    <row r="49" spans="1:22" x14ac:dyDescent="0.25">
      <c r="A49" s="3">
        <f t="shared" ca="1" si="0"/>
        <v>1</v>
      </c>
      <c r="B49" s="3" t="str">
        <f t="shared" ca="1" si="1"/>
        <v>Man</v>
      </c>
      <c r="C49" s="3">
        <f t="shared" ca="1" si="2"/>
        <v>26</v>
      </c>
      <c r="D49" s="3">
        <f t="shared" ca="1" si="3"/>
        <v>3</v>
      </c>
      <c r="E49" s="3" t="str">
        <f ca="1">VLOOKUP($D49,Data!$A$2:$B$7,2,FALSE)</f>
        <v>Pharma</v>
      </c>
      <c r="F49" s="3">
        <f t="shared" ca="1" si="4"/>
        <v>1</v>
      </c>
      <c r="G49" s="3" t="str">
        <f ca="1">VLOOKUP($F49,Data!$D$2:$E$6,2,FALSE)</f>
        <v>high school</v>
      </c>
      <c r="H49" s="3">
        <f t="shared" ca="1" si="5"/>
        <v>0</v>
      </c>
      <c r="I49" s="3">
        <f t="shared" ca="1" si="6"/>
        <v>0</v>
      </c>
      <c r="J49" s="4">
        <f t="shared" ca="1" si="7"/>
        <v>547138</v>
      </c>
      <c r="K49" s="3">
        <f t="shared" ca="1" si="8"/>
        <v>2</v>
      </c>
      <c r="L49" s="3" t="str">
        <f ca="1">VLOOKUP($K49,Data!$G$2:$H$11,2,FALSE)</f>
        <v>Delhi</v>
      </c>
      <c r="M49" s="4">
        <f t="shared" ca="1" si="9"/>
        <v>2188552</v>
      </c>
      <c r="N49" s="3">
        <f t="shared" ca="1" si="10"/>
        <v>1742781.3557299464</v>
      </c>
      <c r="O49" s="3">
        <f t="shared" ca="1" si="11"/>
        <v>0</v>
      </c>
      <c r="P49" s="4">
        <f t="shared" ca="1" si="12"/>
        <v>0</v>
      </c>
      <c r="Q49" s="3">
        <f t="shared" ca="1" si="13"/>
        <v>547138</v>
      </c>
      <c r="R49" s="4">
        <f t="shared" ca="1" si="14"/>
        <v>820707</v>
      </c>
      <c r="S49" s="4">
        <f t="shared" ca="1" si="15"/>
        <v>3009259</v>
      </c>
      <c r="T49" s="1">
        <f t="shared" ca="1" si="16"/>
        <v>2289919.3557299464</v>
      </c>
      <c r="U49" s="4">
        <f t="shared" ca="1" si="17"/>
        <v>719339.6442700536</v>
      </c>
      <c r="V49" s="8">
        <f ca="1">People[[#This Row],[Mortage left]]/People[[#This Row],[Value of House]]</f>
        <v>0.7963170880700785</v>
      </c>
    </row>
    <row r="50" spans="1:22" x14ac:dyDescent="0.25">
      <c r="A50" s="3">
        <f t="shared" ca="1" si="0"/>
        <v>2</v>
      </c>
      <c r="B50" s="3" t="str">
        <f t="shared" ca="1" si="1"/>
        <v>Woman</v>
      </c>
      <c r="C50" s="3">
        <f t="shared" ca="1" si="2"/>
        <v>21</v>
      </c>
      <c r="D50" s="3">
        <f t="shared" ca="1" si="3"/>
        <v>2</v>
      </c>
      <c r="E50" s="3" t="str">
        <f ca="1">VLOOKUP($D50,Data!$A$2:$B$7,2,FALSE)</f>
        <v>IT</v>
      </c>
      <c r="F50" s="3">
        <f t="shared" ca="1" si="4"/>
        <v>4</v>
      </c>
      <c r="G50" s="3" t="str">
        <f ca="1">VLOOKUP($F50,Data!$D$2:$E$6,2,FALSE)</f>
        <v>post graduate</v>
      </c>
      <c r="H50" s="3">
        <f t="shared" ca="1" si="5"/>
        <v>1</v>
      </c>
      <c r="I50" s="3">
        <f t="shared" ca="1" si="6"/>
        <v>1</v>
      </c>
      <c r="J50" s="4">
        <f t="shared" ca="1" si="7"/>
        <v>389279</v>
      </c>
      <c r="K50" s="3">
        <f t="shared" ca="1" si="8"/>
        <v>4</v>
      </c>
      <c r="L50" s="3" t="str">
        <f ca="1">VLOOKUP($K50,Data!$G$2:$H$11,2,FALSE)</f>
        <v>Chennai</v>
      </c>
      <c r="M50" s="4">
        <f t="shared" ca="1" si="9"/>
        <v>1557116</v>
      </c>
      <c r="N50" s="3">
        <f t="shared" ca="1" si="10"/>
        <v>1050702.1542452597</v>
      </c>
      <c r="O50" s="3">
        <f t="shared" ca="1" si="11"/>
        <v>163264.03439878018</v>
      </c>
      <c r="P50" s="4">
        <f t="shared" ca="1" si="12"/>
        <v>93313</v>
      </c>
      <c r="Q50" s="3">
        <f t="shared" ca="1" si="13"/>
        <v>0</v>
      </c>
      <c r="R50" s="4">
        <f t="shared" ca="1" si="14"/>
        <v>583918.5</v>
      </c>
      <c r="S50" s="4">
        <f t="shared" ca="1" si="15"/>
        <v>2304298.5343987802</v>
      </c>
      <c r="T50" s="1">
        <f t="shared" ca="1" si="16"/>
        <v>1144015.1542452597</v>
      </c>
      <c r="U50" s="4">
        <f t="shared" ca="1" si="17"/>
        <v>1160283.3801535205</v>
      </c>
      <c r="V50" s="8">
        <f ca="1">People[[#This Row],[Mortage left]]/People[[#This Row],[Value of House]]</f>
        <v>0.67477448966246556</v>
      </c>
    </row>
    <row r="51" spans="1:22" x14ac:dyDescent="0.25">
      <c r="A51" s="3">
        <f t="shared" ca="1" si="0"/>
        <v>1</v>
      </c>
      <c r="B51" s="3" t="str">
        <f t="shared" ca="1" si="1"/>
        <v>Man</v>
      </c>
      <c r="C51" s="3">
        <f t="shared" ca="1" si="2"/>
        <v>33</v>
      </c>
      <c r="D51" s="3">
        <f t="shared" ca="1" si="3"/>
        <v>1</v>
      </c>
      <c r="E51" s="3" t="str">
        <f ca="1">VLOOKUP($D51,Data!$A$2:$B$7,2,FALSE)</f>
        <v>Health</v>
      </c>
      <c r="F51" s="3">
        <f t="shared" ca="1" si="4"/>
        <v>3</v>
      </c>
      <c r="G51" s="3" t="str">
        <f ca="1">VLOOKUP($F51,Data!$D$2:$E$6,2,FALSE)</f>
        <v>undergraduate</v>
      </c>
      <c r="H51" s="3">
        <f t="shared" ca="1" si="5"/>
        <v>2</v>
      </c>
      <c r="I51" s="3">
        <f t="shared" ca="1" si="6"/>
        <v>2</v>
      </c>
      <c r="J51" s="4">
        <f t="shared" ca="1" si="7"/>
        <v>317762</v>
      </c>
      <c r="K51" s="3">
        <f t="shared" ca="1" si="8"/>
        <v>5</v>
      </c>
      <c r="L51" s="3" t="str">
        <f ca="1">VLOOKUP($K51,Data!$G$2:$H$11,2,FALSE)</f>
        <v>Hyderabad</v>
      </c>
      <c r="M51" s="4">
        <f t="shared" ca="1" si="9"/>
        <v>953286</v>
      </c>
      <c r="N51" s="3">
        <f t="shared" ca="1" si="10"/>
        <v>476601.22241945472</v>
      </c>
      <c r="O51" s="3">
        <f t="shared" ca="1" si="11"/>
        <v>97189.674992251719</v>
      </c>
      <c r="P51" s="4">
        <f t="shared" ca="1" si="12"/>
        <v>68003</v>
      </c>
      <c r="Q51" s="3">
        <f t="shared" ca="1" si="13"/>
        <v>317762</v>
      </c>
      <c r="R51" s="4">
        <f t="shared" ca="1" si="14"/>
        <v>476643</v>
      </c>
      <c r="S51" s="4">
        <f t="shared" ca="1" si="15"/>
        <v>1527118.6749922517</v>
      </c>
      <c r="T51" s="1">
        <f t="shared" ca="1" si="16"/>
        <v>862366.22241945472</v>
      </c>
      <c r="U51" s="4">
        <f t="shared" ca="1" si="17"/>
        <v>664752.45257279696</v>
      </c>
      <c r="V51" s="8">
        <f ca="1">People[[#This Row],[Mortage left]]/People[[#This Row],[Value of House]]</f>
        <v>0.49995617518714713</v>
      </c>
    </row>
    <row r="52" spans="1:22" x14ac:dyDescent="0.25">
      <c r="A52" s="3">
        <f t="shared" ca="1" si="0"/>
        <v>1</v>
      </c>
      <c r="B52" s="3" t="str">
        <f t="shared" ca="1" si="1"/>
        <v>Man</v>
      </c>
      <c r="C52" s="3">
        <f t="shared" ca="1" si="2"/>
        <v>25</v>
      </c>
      <c r="D52" s="3">
        <f t="shared" ca="1" si="3"/>
        <v>1</v>
      </c>
      <c r="E52" s="3" t="str">
        <f ca="1">VLOOKUP($D52,Data!$A$2:$B$7,2,FALSE)</f>
        <v>Health</v>
      </c>
      <c r="F52" s="3">
        <f t="shared" ca="1" si="4"/>
        <v>4</v>
      </c>
      <c r="G52" s="3" t="str">
        <f ca="1">VLOOKUP($F52,Data!$D$2:$E$6,2,FALSE)</f>
        <v>post graduate</v>
      </c>
      <c r="H52" s="3">
        <f t="shared" ca="1" si="5"/>
        <v>1</v>
      </c>
      <c r="I52" s="3">
        <f t="shared" ca="1" si="6"/>
        <v>2</v>
      </c>
      <c r="J52" s="4">
        <f t="shared" ca="1" si="7"/>
        <v>286425</v>
      </c>
      <c r="K52" s="3">
        <f t="shared" ca="1" si="8"/>
        <v>1</v>
      </c>
      <c r="L52" s="3" t="str">
        <f ca="1">VLOOKUP($K52,Data!$G$2:$H$11,2,FALSE)</f>
        <v>Mumbai</v>
      </c>
      <c r="M52" s="4">
        <f t="shared" ca="1" si="9"/>
        <v>1145700</v>
      </c>
      <c r="N52" s="3">
        <f t="shared" ca="1" si="10"/>
        <v>699302.26264106366</v>
      </c>
      <c r="O52" s="3">
        <f t="shared" ca="1" si="11"/>
        <v>336597.95803641732</v>
      </c>
      <c r="P52" s="4">
        <f t="shared" ca="1" si="12"/>
        <v>187733</v>
      </c>
      <c r="Q52" s="3">
        <f t="shared" ca="1" si="13"/>
        <v>0</v>
      </c>
      <c r="R52" s="4">
        <f t="shared" ca="1" si="14"/>
        <v>429637.5</v>
      </c>
      <c r="S52" s="4">
        <f t="shared" ca="1" si="15"/>
        <v>1911935.4580364174</v>
      </c>
      <c r="T52" s="1">
        <f t="shared" ca="1" si="16"/>
        <v>887035.26264106366</v>
      </c>
      <c r="U52" s="4">
        <f t="shared" ca="1" si="17"/>
        <v>1024900.1953953537</v>
      </c>
      <c r="V52" s="8">
        <f ca="1">People[[#This Row],[Mortage left]]/People[[#This Row],[Value of House]]</f>
        <v>0.61037118149695702</v>
      </c>
    </row>
    <row r="53" spans="1:22" x14ac:dyDescent="0.25">
      <c r="A53" s="3">
        <f t="shared" ca="1" si="0"/>
        <v>1</v>
      </c>
      <c r="B53" s="3" t="str">
        <f t="shared" ca="1" si="1"/>
        <v>Man</v>
      </c>
      <c r="C53" s="3">
        <f t="shared" ca="1" si="2"/>
        <v>21</v>
      </c>
      <c r="D53" s="3">
        <f t="shared" ca="1" si="3"/>
        <v>6</v>
      </c>
      <c r="E53" s="3" t="str">
        <f ca="1">VLOOKUP($D53,Data!$A$2:$B$7,2,FALSE)</f>
        <v>Ministry</v>
      </c>
      <c r="F53" s="3">
        <f t="shared" ca="1" si="4"/>
        <v>5</v>
      </c>
      <c r="G53" s="3" t="str">
        <f ca="1">VLOOKUP($F53,Data!$D$2:$E$6,2,FALSE)</f>
        <v>Doctorate</v>
      </c>
      <c r="H53" s="3">
        <f t="shared" ca="1" si="5"/>
        <v>2</v>
      </c>
      <c r="I53" s="3">
        <f t="shared" ca="1" si="6"/>
        <v>1</v>
      </c>
      <c r="J53" s="4">
        <f t="shared" ca="1" si="7"/>
        <v>683628</v>
      </c>
      <c r="K53" s="3">
        <f t="shared" ca="1" si="8"/>
        <v>3</v>
      </c>
      <c r="L53" s="3" t="str">
        <f ca="1">VLOOKUP($K53,Data!$G$2:$H$11,2,FALSE)</f>
        <v>Bangalore</v>
      </c>
      <c r="M53" s="4">
        <f t="shared" ca="1" si="9"/>
        <v>2734512</v>
      </c>
      <c r="N53" s="3">
        <f t="shared" ca="1" si="10"/>
        <v>8244.5577063564069</v>
      </c>
      <c r="O53" s="3">
        <f t="shared" ca="1" si="11"/>
        <v>158466.68966364779</v>
      </c>
      <c r="P53" s="4">
        <f t="shared" ca="1" si="12"/>
        <v>71085</v>
      </c>
      <c r="Q53" s="3">
        <f t="shared" ca="1" si="13"/>
        <v>683628</v>
      </c>
      <c r="R53" s="4">
        <f t="shared" ca="1" si="14"/>
        <v>0</v>
      </c>
      <c r="S53" s="4">
        <f t="shared" ca="1" si="15"/>
        <v>2892978.6896636477</v>
      </c>
      <c r="T53" s="1">
        <f t="shared" ca="1" si="16"/>
        <v>762957.5577063564</v>
      </c>
      <c r="U53" s="4">
        <f t="shared" ca="1" si="17"/>
        <v>2130021.1319572912</v>
      </c>
      <c r="V53" s="8">
        <f ca="1">People[[#This Row],[Mortage left]]/People[[#This Row],[Value of House]]</f>
        <v>3.0150014724222847E-3</v>
      </c>
    </row>
    <row r="54" spans="1:22" x14ac:dyDescent="0.25">
      <c r="A54" s="3">
        <f t="shared" ca="1" si="0"/>
        <v>1</v>
      </c>
      <c r="B54" s="3" t="str">
        <f t="shared" ca="1" si="1"/>
        <v>Man</v>
      </c>
      <c r="C54" s="3">
        <f t="shared" ca="1" si="2"/>
        <v>28</v>
      </c>
      <c r="D54" s="3">
        <f t="shared" ca="1" si="3"/>
        <v>5</v>
      </c>
      <c r="E54" s="3" t="str">
        <f ca="1">VLOOKUP($D54,Data!$A$2:$B$7,2,FALSE)</f>
        <v>Business</v>
      </c>
      <c r="F54" s="3">
        <f t="shared" ca="1" si="4"/>
        <v>3</v>
      </c>
      <c r="G54" s="3" t="str">
        <f ca="1">VLOOKUP($F54,Data!$D$2:$E$6,2,FALSE)</f>
        <v>undergraduate</v>
      </c>
      <c r="H54" s="3">
        <f t="shared" ca="1" si="5"/>
        <v>1</v>
      </c>
      <c r="I54" s="3">
        <f t="shared" ca="1" si="6"/>
        <v>0</v>
      </c>
      <c r="J54" s="4">
        <f t="shared" ca="1" si="7"/>
        <v>829728</v>
      </c>
      <c r="K54" s="3">
        <f t="shared" ca="1" si="8"/>
        <v>2</v>
      </c>
      <c r="L54" s="3" t="str">
        <f ca="1">VLOOKUP($K54,Data!$G$2:$H$11,2,FALSE)</f>
        <v>Delhi</v>
      </c>
      <c r="M54" s="4">
        <f t="shared" ca="1" si="9"/>
        <v>4148640</v>
      </c>
      <c r="N54" s="3">
        <f t="shared" ca="1" si="10"/>
        <v>2913481.4847878977</v>
      </c>
      <c r="O54" s="3">
        <f t="shared" ca="1" si="11"/>
        <v>0</v>
      </c>
      <c r="P54" s="4">
        <f t="shared" ca="1" si="12"/>
        <v>0</v>
      </c>
      <c r="Q54" s="3">
        <f t="shared" ca="1" si="13"/>
        <v>0</v>
      </c>
      <c r="R54" s="4">
        <f t="shared" ca="1" si="14"/>
        <v>0</v>
      </c>
      <c r="S54" s="4">
        <f t="shared" ca="1" si="15"/>
        <v>4148640</v>
      </c>
      <c r="T54" s="1">
        <f t="shared" ca="1" si="16"/>
        <v>2913481.4847878977</v>
      </c>
      <c r="U54" s="4">
        <f t="shared" ca="1" si="17"/>
        <v>1235158.5152121023</v>
      </c>
      <c r="V54" s="8">
        <f ca="1">People[[#This Row],[Mortage left]]/People[[#This Row],[Value of House]]</f>
        <v>0.70227387403773234</v>
      </c>
    </row>
    <row r="55" spans="1:22" x14ac:dyDescent="0.25">
      <c r="A55" s="3">
        <f t="shared" ca="1" si="0"/>
        <v>2</v>
      </c>
      <c r="B55" s="3" t="str">
        <f t="shared" ca="1" si="1"/>
        <v>Woman</v>
      </c>
      <c r="C55" s="3">
        <f t="shared" ca="1" si="2"/>
        <v>26</v>
      </c>
      <c r="D55" s="3">
        <f t="shared" ca="1" si="3"/>
        <v>3</v>
      </c>
      <c r="E55" s="3" t="str">
        <f ca="1">VLOOKUP($D55,Data!$A$2:$B$7,2,FALSE)</f>
        <v>Pharma</v>
      </c>
      <c r="F55" s="3">
        <f t="shared" ca="1" si="4"/>
        <v>4</v>
      </c>
      <c r="G55" s="3" t="str">
        <f ca="1">VLOOKUP($F55,Data!$D$2:$E$6,2,FALSE)</f>
        <v>post graduate</v>
      </c>
      <c r="H55" s="3">
        <f t="shared" ca="1" si="5"/>
        <v>2</v>
      </c>
      <c r="I55" s="3">
        <f t="shared" ca="1" si="6"/>
        <v>1</v>
      </c>
      <c r="J55" s="4">
        <f t="shared" ca="1" si="7"/>
        <v>963227</v>
      </c>
      <c r="K55" s="3">
        <f t="shared" ca="1" si="8"/>
        <v>6</v>
      </c>
      <c r="L55" s="3" t="str">
        <f ca="1">VLOOKUP($K55,Data!$G$2:$H$11,2,FALSE)</f>
        <v>Pune</v>
      </c>
      <c r="M55" s="4">
        <f t="shared" ca="1" si="9"/>
        <v>5779362</v>
      </c>
      <c r="N55" s="3">
        <f t="shared" ca="1" si="10"/>
        <v>1958195.7605233153</v>
      </c>
      <c r="O55" s="3">
        <f t="shared" ca="1" si="11"/>
        <v>642741.44456563366</v>
      </c>
      <c r="P55" s="4">
        <f t="shared" ca="1" si="12"/>
        <v>297370</v>
      </c>
      <c r="Q55" s="3">
        <f t="shared" ca="1" si="13"/>
        <v>0</v>
      </c>
      <c r="R55" s="4">
        <f t="shared" ca="1" si="14"/>
        <v>1444840.5</v>
      </c>
      <c r="S55" s="4">
        <f t="shared" ca="1" si="15"/>
        <v>7866943.9445656333</v>
      </c>
      <c r="T55" s="1">
        <f t="shared" ca="1" si="16"/>
        <v>2255565.7605233155</v>
      </c>
      <c r="U55" s="4">
        <f t="shared" ca="1" si="17"/>
        <v>5611378.1840423178</v>
      </c>
      <c r="V55" s="8">
        <f ca="1">People[[#This Row],[Mortage left]]/People[[#This Row],[Value of House]]</f>
        <v>0.33882559364222475</v>
      </c>
    </row>
    <row r="56" spans="1:22" x14ac:dyDescent="0.25">
      <c r="A56" s="3">
        <f t="shared" ca="1" si="0"/>
        <v>1</v>
      </c>
      <c r="B56" s="3" t="str">
        <f t="shared" ca="1" si="1"/>
        <v>Man</v>
      </c>
      <c r="C56" s="3">
        <f t="shared" ca="1" si="2"/>
        <v>32</v>
      </c>
      <c r="D56" s="3">
        <f t="shared" ca="1" si="3"/>
        <v>5</v>
      </c>
      <c r="E56" s="3" t="str">
        <f ca="1">VLOOKUP($D56,Data!$A$2:$B$7,2,FALSE)</f>
        <v>Business</v>
      </c>
      <c r="F56" s="3">
        <f t="shared" ca="1" si="4"/>
        <v>1</v>
      </c>
      <c r="G56" s="3" t="str">
        <f ca="1">VLOOKUP($F56,Data!$D$2:$E$6,2,FALSE)</f>
        <v>high school</v>
      </c>
      <c r="H56" s="3">
        <f t="shared" ca="1" si="5"/>
        <v>1</v>
      </c>
      <c r="I56" s="3">
        <f t="shared" ca="1" si="6"/>
        <v>2</v>
      </c>
      <c r="J56" s="4">
        <f t="shared" ca="1" si="7"/>
        <v>577502</v>
      </c>
      <c r="K56" s="3">
        <f t="shared" ca="1" si="8"/>
        <v>5</v>
      </c>
      <c r="L56" s="3" t="str">
        <f ca="1">VLOOKUP($K56,Data!$G$2:$H$11,2,FALSE)</f>
        <v>Hyderabad</v>
      </c>
      <c r="M56" s="4">
        <f t="shared" ca="1" si="9"/>
        <v>2310008</v>
      </c>
      <c r="N56" s="3">
        <f t="shared" ca="1" si="10"/>
        <v>1456282.7833821103</v>
      </c>
      <c r="O56" s="3">
        <f t="shared" ca="1" si="11"/>
        <v>466366.10906956764</v>
      </c>
      <c r="P56" s="4">
        <f t="shared" ca="1" si="12"/>
        <v>223681</v>
      </c>
      <c r="Q56" s="3">
        <f t="shared" ca="1" si="13"/>
        <v>577502</v>
      </c>
      <c r="R56" s="4">
        <f t="shared" ca="1" si="14"/>
        <v>0</v>
      </c>
      <c r="S56" s="4">
        <f t="shared" ca="1" si="15"/>
        <v>2776374.1090695676</v>
      </c>
      <c r="T56" s="1">
        <f t="shared" ca="1" si="16"/>
        <v>2257465.7833821103</v>
      </c>
      <c r="U56" s="4">
        <f t="shared" ca="1" si="17"/>
        <v>518908.32568745734</v>
      </c>
      <c r="V56" s="8">
        <f ca="1">People[[#This Row],[Mortage left]]/People[[#This Row],[Value of House]]</f>
        <v>0.63042326406753146</v>
      </c>
    </row>
    <row r="57" spans="1:22" x14ac:dyDescent="0.25">
      <c r="A57" s="3">
        <f t="shared" ca="1" si="0"/>
        <v>1</v>
      </c>
      <c r="B57" s="3" t="str">
        <f t="shared" ca="1" si="1"/>
        <v>Man</v>
      </c>
      <c r="C57" s="3">
        <f t="shared" ca="1" si="2"/>
        <v>32</v>
      </c>
      <c r="D57" s="3">
        <f t="shared" ca="1" si="3"/>
        <v>5</v>
      </c>
      <c r="E57" s="3" t="str">
        <f ca="1">VLOOKUP($D57,Data!$A$2:$B$7,2,FALSE)</f>
        <v>Business</v>
      </c>
      <c r="F57" s="3">
        <f t="shared" ca="1" si="4"/>
        <v>5</v>
      </c>
      <c r="G57" s="3" t="str">
        <f ca="1">VLOOKUP($F57,Data!$D$2:$E$6,2,FALSE)</f>
        <v>Doctorate</v>
      </c>
      <c r="H57" s="3">
        <f t="shared" ca="1" si="5"/>
        <v>2</v>
      </c>
      <c r="I57" s="3">
        <f t="shared" ca="1" si="6"/>
        <v>2</v>
      </c>
      <c r="J57" s="4">
        <f t="shared" ca="1" si="7"/>
        <v>997552</v>
      </c>
      <c r="K57" s="3">
        <f t="shared" ca="1" si="8"/>
        <v>2</v>
      </c>
      <c r="L57" s="3" t="str">
        <f ca="1">VLOOKUP($K57,Data!$G$2:$H$11,2,FALSE)</f>
        <v>Delhi</v>
      </c>
      <c r="M57" s="4">
        <f t="shared" ca="1" si="9"/>
        <v>2992656</v>
      </c>
      <c r="N57" s="3">
        <f t="shared" ca="1" si="10"/>
        <v>854334.96281575423</v>
      </c>
      <c r="O57" s="3">
        <f t="shared" ca="1" si="11"/>
        <v>1412777.6032326662</v>
      </c>
      <c r="P57" s="4">
        <f t="shared" ca="1" si="12"/>
        <v>291268</v>
      </c>
      <c r="Q57" s="3">
        <f t="shared" ca="1" si="13"/>
        <v>997552</v>
      </c>
      <c r="R57" s="4">
        <f t="shared" ca="1" si="14"/>
        <v>0</v>
      </c>
      <c r="S57" s="4">
        <f t="shared" ca="1" si="15"/>
        <v>4405433.6032326659</v>
      </c>
      <c r="T57" s="1">
        <f t="shared" ca="1" si="16"/>
        <v>2143154.9628157541</v>
      </c>
      <c r="U57" s="4">
        <f t="shared" ca="1" si="17"/>
        <v>2262278.6404169118</v>
      </c>
      <c r="V57" s="8">
        <f ca="1">People[[#This Row],[Mortage left]]/People[[#This Row],[Value of House]]</f>
        <v>0.28547716904841525</v>
      </c>
    </row>
    <row r="58" spans="1:22" x14ac:dyDescent="0.25">
      <c r="A58" s="3">
        <f t="shared" ca="1" si="0"/>
        <v>2</v>
      </c>
      <c r="B58" s="3" t="str">
        <f t="shared" ca="1" si="1"/>
        <v>Woman</v>
      </c>
      <c r="C58" s="3">
        <f t="shared" ca="1" si="2"/>
        <v>31</v>
      </c>
      <c r="D58" s="3">
        <f t="shared" ca="1" si="3"/>
        <v>1</v>
      </c>
      <c r="E58" s="3" t="str">
        <f ca="1">VLOOKUP($D58,Data!$A$2:$B$7,2,FALSE)</f>
        <v>Health</v>
      </c>
      <c r="F58" s="3">
        <f t="shared" ca="1" si="4"/>
        <v>1</v>
      </c>
      <c r="G58" s="3" t="str">
        <f ca="1">VLOOKUP($F58,Data!$D$2:$E$6,2,FALSE)</f>
        <v>high school</v>
      </c>
      <c r="H58" s="3">
        <f t="shared" ca="1" si="5"/>
        <v>1</v>
      </c>
      <c r="I58" s="3">
        <f t="shared" ca="1" si="6"/>
        <v>2</v>
      </c>
      <c r="J58" s="4">
        <f t="shared" ca="1" si="7"/>
        <v>265159</v>
      </c>
      <c r="K58" s="3">
        <f t="shared" ca="1" si="8"/>
        <v>4</v>
      </c>
      <c r="L58" s="3" t="str">
        <f ca="1">VLOOKUP($K58,Data!$G$2:$H$11,2,FALSE)</f>
        <v>Chennai</v>
      </c>
      <c r="M58" s="4">
        <f t="shared" ca="1" si="9"/>
        <v>1590954</v>
      </c>
      <c r="N58" s="3">
        <f t="shared" ca="1" si="10"/>
        <v>60489.518834273142</v>
      </c>
      <c r="O58" s="3">
        <f t="shared" ca="1" si="11"/>
        <v>209386.84631877919</v>
      </c>
      <c r="P58" s="4">
        <f t="shared" ca="1" si="12"/>
        <v>181701</v>
      </c>
      <c r="Q58" s="3">
        <f t="shared" ca="1" si="13"/>
        <v>265159</v>
      </c>
      <c r="R58" s="4">
        <f t="shared" ca="1" si="14"/>
        <v>0</v>
      </c>
      <c r="S58" s="4">
        <f t="shared" ca="1" si="15"/>
        <v>1800340.8463187793</v>
      </c>
      <c r="T58" s="1">
        <f t="shared" ca="1" si="16"/>
        <v>507349.51883427316</v>
      </c>
      <c r="U58" s="4">
        <f t="shared" ca="1" si="17"/>
        <v>1292991.3274845062</v>
      </c>
      <c r="V58" s="8">
        <f ca="1">People[[#This Row],[Mortage left]]/People[[#This Row],[Value of House]]</f>
        <v>3.8020909991283935E-2</v>
      </c>
    </row>
    <row r="59" spans="1:22" x14ac:dyDescent="0.25">
      <c r="A59" s="3">
        <f t="shared" ca="1" si="0"/>
        <v>1</v>
      </c>
      <c r="B59" s="3" t="str">
        <f t="shared" ca="1" si="1"/>
        <v>Man</v>
      </c>
      <c r="C59" s="3">
        <f t="shared" ca="1" si="2"/>
        <v>31</v>
      </c>
      <c r="D59" s="3">
        <f t="shared" ca="1" si="3"/>
        <v>1</v>
      </c>
      <c r="E59" s="3" t="str">
        <f ca="1">VLOOKUP($D59,Data!$A$2:$B$7,2,FALSE)</f>
        <v>Health</v>
      </c>
      <c r="F59" s="3">
        <f t="shared" ca="1" si="4"/>
        <v>1</v>
      </c>
      <c r="G59" s="3" t="str">
        <f ca="1">VLOOKUP($F59,Data!$D$2:$E$6,2,FALSE)</f>
        <v>high school</v>
      </c>
      <c r="H59" s="3">
        <f t="shared" ca="1" si="5"/>
        <v>2</v>
      </c>
      <c r="I59" s="3">
        <f t="shared" ca="1" si="6"/>
        <v>1</v>
      </c>
      <c r="J59" s="4">
        <f t="shared" ca="1" si="7"/>
        <v>955626</v>
      </c>
      <c r="K59" s="3">
        <f t="shared" ca="1" si="8"/>
        <v>6</v>
      </c>
      <c r="L59" s="3" t="str">
        <f ca="1">VLOOKUP($K59,Data!$G$2:$H$11,2,FALSE)</f>
        <v>Pune</v>
      </c>
      <c r="M59" s="4">
        <f t="shared" ca="1" si="9"/>
        <v>4778130</v>
      </c>
      <c r="N59" s="3">
        <f t="shared" ca="1" si="10"/>
        <v>3944508.4649712238</v>
      </c>
      <c r="O59" s="3">
        <f t="shared" ca="1" si="11"/>
        <v>777310.17389037332</v>
      </c>
      <c r="P59" s="4">
        <f t="shared" ca="1" si="12"/>
        <v>578549</v>
      </c>
      <c r="Q59" s="3">
        <f t="shared" ca="1" si="13"/>
        <v>0</v>
      </c>
      <c r="R59" s="4">
        <f t="shared" ca="1" si="14"/>
        <v>0</v>
      </c>
      <c r="S59" s="4">
        <f t="shared" ca="1" si="15"/>
        <v>5555440.1738903737</v>
      </c>
      <c r="T59" s="1">
        <f t="shared" ca="1" si="16"/>
        <v>4523057.4649712238</v>
      </c>
      <c r="U59" s="4">
        <f t="shared" ca="1" si="17"/>
        <v>1032382.7089191498</v>
      </c>
      <c r="V59" s="8">
        <f ca="1">People[[#This Row],[Mortage left]]/People[[#This Row],[Value of House]]</f>
        <v>0.82553393586428658</v>
      </c>
    </row>
    <row r="60" spans="1:22" x14ac:dyDescent="0.25">
      <c r="A60" s="3">
        <f t="shared" ca="1" si="0"/>
        <v>1</v>
      </c>
      <c r="B60" s="3" t="str">
        <f t="shared" ca="1" si="1"/>
        <v>Man</v>
      </c>
      <c r="C60" s="3">
        <f t="shared" ca="1" si="2"/>
        <v>26</v>
      </c>
      <c r="D60" s="3">
        <f t="shared" ca="1" si="3"/>
        <v>4</v>
      </c>
      <c r="E60" s="3" t="str">
        <f ca="1">VLOOKUP($D60,Data!$A$2:$B$7,2,FALSE)</f>
        <v>Agriculture</v>
      </c>
      <c r="F60" s="3">
        <f t="shared" ca="1" si="4"/>
        <v>4</v>
      </c>
      <c r="G60" s="3" t="str">
        <f ca="1">VLOOKUP($F60,Data!$D$2:$E$6,2,FALSE)</f>
        <v>post graduate</v>
      </c>
      <c r="H60" s="3">
        <f t="shared" ca="1" si="5"/>
        <v>3</v>
      </c>
      <c r="I60" s="3">
        <f t="shared" ca="1" si="6"/>
        <v>0</v>
      </c>
      <c r="J60" s="4">
        <f t="shared" ca="1" si="7"/>
        <v>130821</v>
      </c>
      <c r="K60" s="3">
        <f t="shared" ca="1" si="8"/>
        <v>2</v>
      </c>
      <c r="L60" s="3" t="str">
        <f ca="1">VLOOKUP($K60,Data!$G$2:$H$11,2,FALSE)</f>
        <v>Delhi</v>
      </c>
      <c r="M60" s="4">
        <f t="shared" ca="1" si="9"/>
        <v>654105</v>
      </c>
      <c r="N60" s="3">
        <f t="shared" ca="1" si="10"/>
        <v>81653.41341875706</v>
      </c>
      <c r="O60" s="3">
        <f t="shared" ca="1" si="11"/>
        <v>0</v>
      </c>
      <c r="P60" s="4">
        <f t="shared" ca="1" si="12"/>
        <v>0</v>
      </c>
      <c r="Q60" s="3">
        <f t="shared" ca="1" si="13"/>
        <v>130821</v>
      </c>
      <c r="R60" s="4">
        <f t="shared" ca="1" si="14"/>
        <v>196231.5</v>
      </c>
      <c r="S60" s="4">
        <f t="shared" ca="1" si="15"/>
        <v>850336.5</v>
      </c>
      <c r="T60" s="1">
        <f t="shared" ca="1" si="16"/>
        <v>212474.41341875706</v>
      </c>
      <c r="U60" s="4">
        <f t="shared" ca="1" si="17"/>
        <v>637862.08658124297</v>
      </c>
      <c r="V60" s="8">
        <f ca="1">People[[#This Row],[Mortage left]]/People[[#This Row],[Value of House]]</f>
        <v>0.12483227221739179</v>
      </c>
    </row>
    <row r="61" spans="1:22" x14ac:dyDescent="0.25">
      <c r="A61" s="3">
        <f t="shared" ca="1" si="0"/>
        <v>2</v>
      </c>
      <c r="B61" s="3" t="str">
        <f t="shared" ca="1" si="1"/>
        <v>Woman</v>
      </c>
      <c r="C61" s="3">
        <f t="shared" ca="1" si="2"/>
        <v>21</v>
      </c>
      <c r="D61" s="3">
        <f t="shared" ca="1" si="3"/>
        <v>4</v>
      </c>
      <c r="E61" s="3" t="str">
        <f ca="1">VLOOKUP($D61,Data!$A$2:$B$7,2,FALSE)</f>
        <v>Agriculture</v>
      </c>
      <c r="F61" s="3">
        <f t="shared" ca="1" si="4"/>
        <v>1</v>
      </c>
      <c r="G61" s="3" t="str">
        <f ca="1">VLOOKUP($F61,Data!$D$2:$E$6,2,FALSE)</f>
        <v>high school</v>
      </c>
      <c r="H61" s="3">
        <f t="shared" ca="1" si="5"/>
        <v>1</v>
      </c>
      <c r="I61" s="3">
        <f t="shared" ca="1" si="6"/>
        <v>0</v>
      </c>
      <c r="J61" s="4">
        <f t="shared" ca="1" si="7"/>
        <v>263684</v>
      </c>
      <c r="K61" s="3">
        <f t="shared" ca="1" si="8"/>
        <v>5</v>
      </c>
      <c r="L61" s="3" t="str">
        <f ca="1">VLOOKUP($K61,Data!$G$2:$H$11,2,FALSE)</f>
        <v>Hyderabad</v>
      </c>
      <c r="M61" s="4">
        <f t="shared" ca="1" si="9"/>
        <v>791052</v>
      </c>
      <c r="N61" s="3">
        <f t="shared" ca="1" si="10"/>
        <v>460321.50119721913</v>
      </c>
      <c r="O61" s="3">
        <f t="shared" ca="1" si="11"/>
        <v>0</v>
      </c>
      <c r="P61" s="4">
        <f t="shared" ca="1" si="12"/>
        <v>0</v>
      </c>
      <c r="Q61" s="3">
        <f t="shared" ca="1" si="13"/>
        <v>263684</v>
      </c>
      <c r="R61" s="4">
        <f t="shared" ca="1" si="14"/>
        <v>395526</v>
      </c>
      <c r="S61" s="4">
        <f t="shared" ca="1" si="15"/>
        <v>1186578</v>
      </c>
      <c r="T61" s="1">
        <f t="shared" ca="1" si="16"/>
        <v>724005.50119721913</v>
      </c>
      <c r="U61" s="4">
        <f t="shared" ca="1" si="17"/>
        <v>462572.49880278087</v>
      </c>
      <c r="V61" s="8">
        <f ca="1">People[[#This Row],[Mortage left]]/People[[#This Row],[Value of House]]</f>
        <v>0.58191054595300828</v>
      </c>
    </row>
    <row r="62" spans="1:22" x14ac:dyDescent="0.25">
      <c r="A62" s="3">
        <f t="shared" ca="1" si="0"/>
        <v>1</v>
      </c>
      <c r="B62" s="3" t="str">
        <f t="shared" ca="1" si="1"/>
        <v>Man</v>
      </c>
      <c r="C62" s="3">
        <f t="shared" ca="1" si="2"/>
        <v>33</v>
      </c>
      <c r="D62" s="3">
        <f t="shared" ca="1" si="3"/>
        <v>6</v>
      </c>
      <c r="E62" s="3" t="str">
        <f ca="1">VLOOKUP($D62,Data!$A$2:$B$7,2,FALSE)</f>
        <v>Ministry</v>
      </c>
      <c r="F62" s="3">
        <f t="shared" ca="1" si="4"/>
        <v>1</v>
      </c>
      <c r="G62" s="3" t="str">
        <f ca="1">VLOOKUP($F62,Data!$D$2:$E$6,2,FALSE)</f>
        <v>high school</v>
      </c>
      <c r="H62" s="3">
        <f t="shared" ca="1" si="5"/>
        <v>3</v>
      </c>
      <c r="I62" s="3">
        <f t="shared" ca="1" si="6"/>
        <v>0</v>
      </c>
      <c r="J62" s="4">
        <f t="shared" ca="1" si="7"/>
        <v>334232</v>
      </c>
      <c r="K62" s="3">
        <f t="shared" ca="1" si="8"/>
        <v>1</v>
      </c>
      <c r="L62" s="3" t="str">
        <f ca="1">VLOOKUP($K62,Data!$G$2:$H$11,2,FALSE)</f>
        <v>Mumbai</v>
      </c>
      <c r="M62" s="4">
        <f t="shared" ca="1" si="9"/>
        <v>1002696</v>
      </c>
      <c r="N62" s="3">
        <f t="shared" ca="1" si="10"/>
        <v>520283.83227168425</v>
      </c>
      <c r="O62" s="3">
        <f t="shared" ca="1" si="11"/>
        <v>0</v>
      </c>
      <c r="P62" s="4">
        <f t="shared" ca="1" si="12"/>
        <v>0</v>
      </c>
      <c r="Q62" s="3">
        <f t="shared" ca="1" si="13"/>
        <v>334232</v>
      </c>
      <c r="R62" s="4">
        <f t="shared" ca="1" si="14"/>
        <v>0</v>
      </c>
      <c r="S62" s="4">
        <f t="shared" ca="1" si="15"/>
        <v>1002696</v>
      </c>
      <c r="T62" s="1">
        <f t="shared" ca="1" si="16"/>
        <v>854515.83227168419</v>
      </c>
      <c r="U62" s="4">
        <f t="shared" ca="1" si="17"/>
        <v>148180.16772831581</v>
      </c>
      <c r="V62" s="8">
        <f ca="1">People[[#This Row],[Mortage left]]/People[[#This Row],[Value of House]]</f>
        <v>0.51888491853132379</v>
      </c>
    </row>
    <row r="63" spans="1:22" x14ac:dyDescent="0.25">
      <c r="A63" s="3">
        <f t="shared" ca="1" si="0"/>
        <v>1</v>
      </c>
      <c r="B63" s="3" t="str">
        <f t="shared" ca="1" si="1"/>
        <v>Man</v>
      </c>
      <c r="C63" s="3">
        <f t="shared" ca="1" si="2"/>
        <v>21</v>
      </c>
      <c r="D63" s="3">
        <f t="shared" ca="1" si="3"/>
        <v>4</v>
      </c>
      <c r="E63" s="3" t="str">
        <f ca="1">VLOOKUP($D63,Data!$A$2:$B$7,2,FALSE)</f>
        <v>Agriculture</v>
      </c>
      <c r="F63" s="3">
        <f t="shared" ca="1" si="4"/>
        <v>4</v>
      </c>
      <c r="G63" s="3" t="str">
        <f ca="1">VLOOKUP($F63,Data!$D$2:$E$6,2,FALSE)</f>
        <v>post graduate</v>
      </c>
      <c r="H63" s="3">
        <f t="shared" ca="1" si="5"/>
        <v>2</v>
      </c>
      <c r="I63" s="3">
        <f t="shared" ca="1" si="6"/>
        <v>0</v>
      </c>
      <c r="J63" s="4">
        <f t="shared" ca="1" si="7"/>
        <v>153711</v>
      </c>
      <c r="K63" s="3">
        <f t="shared" ca="1" si="8"/>
        <v>2</v>
      </c>
      <c r="L63" s="3" t="str">
        <f ca="1">VLOOKUP($K63,Data!$G$2:$H$11,2,FALSE)</f>
        <v>Delhi</v>
      </c>
      <c r="M63" s="4">
        <f t="shared" ca="1" si="9"/>
        <v>461133</v>
      </c>
      <c r="N63" s="3">
        <f t="shared" ca="1" si="10"/>
        <v>279918.59294706181</v>
      </c>
      <c r="O63" s="3">
        <f t="shared" ca="1" si="11"/>
        <v>0</v>
      </c>
      <c r="P63" s="4">
        <f t="shared" ca="1" si="12"/>
        <v>0</v>
      </c>
      <c r="Q63" s="3">
        <f t="shared" ca="1" si="13"/>
        <v>0</v>
      </c>
      <c r="R63" s="4">
        <f t="shared" ca="1" si="14"/>
        <v>0</v>
      </c>
      <c r="S63" s="4">
        <f t="shared" ca="1" si="15"/>
        <v>461133</v>
      </c>
      <c r="T63" s="1">
        <f t="shared" ca="1" si="16"/>
        <v>279918.59294706181</v>
      </c>
      <c r="U63" s="4">
        <f t="shared" ca="1" si="17"/>
        <v>181214.40705293819</v>
      </c>
      <c r="V63" s="8">
        <f ca="1">People[[#This Row],[Mortage left]]/People[[#This Row],[Value of House]]</f>
        <v>0.60702355491162374</v>
      </c>
    </row>
    <row r="64" spans="1:22" x14ac:dyDescent="0.25">
      <c r="A64" s="3">
        <f t="shared" ca="1" si="0"/>
        <v>1</v>
      </c>
      <c r="B64" s="3" t="str">
        <f t="shared" ca="1" si="1"/>
        <v>Man</v>
      </c>
      <c r="C64" s="3">
        <f t="shared" ca="1" si="2"/>
        <v>33</v>
      </c>
      <c r="D64" s="3">
        <f t="shared" ca="1" si="3"/>
        <v>4</v>
      </c>
      <c r="E64" s="3" t="str">
        <f ca="1">VLOOKUP($D64,Data!$A$2:$B$7,2,FALSE)</f>
        <v>Agriculture</v>
      </c>
      <c r="F64" s="3">
        <f t="shared" ca="1" si="4"/>
        <v>1</v>
      </c>
      <c r="G64" s="3" t="str">
        <f ca="1">VLOOKUP($F64,Data!$D$2:$E$6,2,FALSE)</f>
        <v>high school</v>
      </c>
      <c r="H64" s="3">
        <f t="shared" ca="1" si="5"/>
        <v>0</v>
      </c>
      <c r="I64" s="3">
        <f t="shared" ca="1" si="6"/>
        <v>1</v>
      </c>
      <c r="J64" s="4">
        <f t="shared" ca="1" si="7"/>
        <v>149581</v>
      </c>
      <c r="K64" s="3">
        <f t="shared" ca="1" si="8"/>
        <v>6</v>
      </c>
      <c r="L64" s="3" t="str">
        <f ca="1">VLOOKUP($K64,Data!$G$2:$H$11,2,FALSE)</f>
        <v>Pune</v>
      </c>
      <c r="M64" s="4">
        <f t="shared" ca="1" si="9"/>
        <v>448743</v>
      </c>
      <c r="N64" s="3">
        <f t="shared" ca="1" si="10"/>
        <v>236033.01520919299</v>
      </c>
      <c r="O64" s="3">
        <f t="shared" ca="1" si="11"/>
        <v>113023.63409908634</v>
      </c>
      <c r="P64" s="4">
        <f t="shared" ca="1" si="12"/>
        <v>48801</v>
      </c>
      <c r="Q64" s="3">
        <f t="shared" ca="1" si="13"/>
        <v>0</v>
      </c>
      <c r="R64" s="4">
        <f t="shared" ca="1" si="14"/>
        <v>224371.5</v>
      </c>
      <c r="S64" s="4">
        <f t="shared" ca="1" si="15"/>
        <v>786138.13409908628</v>
      </c>
      <c r="T64" s="1">
        <f t="shared" ca="1" si="16"/>
        <v>284834.01520919299</v>
      </c>
      <c r="U64" s="4">
        <f t="shared" ca="1" si="17"/>
        <v>501304.11888989329</v>
      </c>
      <c r="V64" s="8">
        <f ca="1">People[[#This Row],[Mortage left]]/People[[#This Row],[Value of House]]</f>
        <v>0.52598706878813262</v>
      </c>
    </row>
    <row r="65" spans="1:22" x14ac:dyDescent="0.25">
      <c r="A65" s="3">
        <f t="shared" ca="1" si="0"/>
        <v>2</v>
      </c>
      <c r="B65" s="3" t="str">
        <f t="shared" ca="1" si="1"/>
        <v>Woman</v>
      </c>
      <c r="C65" s="3">
        <f t="shared" ca="1" si="2"/>
        <v>34</v>
      </c>
      <c r="D65" s="3">
        <f t="shared" ca="1" si="3"/>
        <v>5</v>
      </c>
      <c r="E65" s="3" t="str">
        <f ca="1">VLOOKUP($D65,Data!$A$2:$B$7,2,FALSE)</f>
        <v>Business</v>
      </c>
      <c r="F65" s="3">
        <f t="shared" ca="1" si="4"/>
        <v>5</v>
      </c>
      <c r="G65" s="3" t="str">
        <f ca="1">VLOOKUP($F65,Data!$D$2:$E$6,2,FALSE)</f>
        <v>Doctorate</v>
      </c>
      <c r="H65" s="3">
        <f t="shared" ca="1" si="5"/>
        <v>2</v>
      </c>
      <c r="I65" s="3">
        <f t="shared" ca="1" si="6"/>
        <v>1</v>
      </c>
      <c r="J65" s="4">
        <f t="shared" ca="1" si="7"/>
        <v>518074</v>
      </c>
      <c r="K65" s="3">
        <f t="shared" ca="1" si="8"/>
        <v>5</v>
      </c>
      <c r="L65" s="3" t="str">
        <f ca="1">VLOOKUP($K65,Data!$G$2:$H$11,2,FALSE)</f>
        <v>Hyderabad</v>
      </c>
      <c r="M65" s="4">
        <f t="shared" ca="1" si="9"/>
        <v>2590370</v>
      </c>
      <c r="N65" s="3">
        <f t="shared" ca="1" si="10"/>
        <v>361522.93332646927</v>
      </c>
      <c r="O65" s="3">
        <f t="shared" ca="1" si="11"/>
        <v>463467.2249852625</v>
      </c>
      <c r="P65" s="4">
        <f t="shared" ca="1" si="12"/>
        <v>103935</v>
      </c>
      <c r="Q65" s="3">
        <f t="shared" ca="1" si="13"/>
        <v>518074</v>
      </c>
      <c r="R65" s="4">
        <f t="shared" ca="1" si="14"/>
        <v>777111</v>
      </c>
      <c r="S65" s="4">
        <f t="shared" ca="1" si="15"/>
        <v>3830948.2249852624</v>
      </c>
      <c r="T65" s="1">
        <f t="shared" ca="1" si="16"/>
        <v>983531.93332646927</v>
      </c>
      <c r="U65" s="4">
        <f t="shared" ca="1" si="17"/>
        <v>2847416.2916587931</v>
      </c>
      <c r="V65" s="8">
        <f ca="1">People[[#This Row],[Mortage left]]/People[[#This Row],[Value of House]]</f>
        <v>0.13956420639772282</v>
      </c>
    </row>
    <row r="66" spans="1:22" x14ac:dyDescent="0.25">
      <c r="A66" s="3">
        <f t="shared" ca="1" si="0"/>
        <v>2</v>
      </c>
      <c r="B66" s="3" t="str">
        <f t="shared" ca="1" si="1"/>
        <v>Woman</v>
      </c>
      <c r="C66" s="3">
        <f t="shared" ca="1" si="2"/>
        <v>34</v>
      </c>
      <c r="D66" s="3">
        <f t="shared" ca="1" si="3"/>
        <v>6</v>
      </c>
      <c r="E66" s="3" t="str">
        <f ca="1">VLOOKUP($D66,Data!$A$2:$B$7,2,FALSE)</f>
        <v>Ministry</v>
      </c>
      <c r="F66" s="3">
        <f t="shared" ca="1" si="4"/>
        <v>2</v>
      </c>
      <c r="G66" s="3" t="str">
        <f ca="1">VLOOKUP($F66,Data!$D$2:$E$6,2,FALSE)</f>
        <v>college</v>
      </c>
      <c r="H66" s="3">
        <f t="shared" ca="1" si="5"/>
        <v>3</v>
      </c>
      <c r="I66" s="3">
        <f t="shared" ca="1" si="6"/>
        <v>2</v>
      </c>
      <c r="J66" s="4">
        <f t="shared" ca="1" si="7"/>
        <v>688903</v>
      </c>
      <c r="K66" s="3">
        <f t="shared" ca="1" si="8"/>
        <v>6</v>
      </c>
      <c r="L66" s="3" t="str">
        <f ca="1">VLOOKUP($K66,Data!$G$2:$H$11,2,FALSE)</f>
        <v>Pune</v>
      </c>
      <c r="M66" s="4">
        <f t="shared" ca="1" si="9"/>
        <v>2066709</v>
      </c>
      <c r="N66" s="3">
        <f t="shared" ca="1" si="10"/>
        <v>455211.41371025535</v>
      </c>
      <c r="O66" s="3">
        <f t="shared" ca="1" si="11"/>
        <v>876464.9327167141</v>
      </c>
      <c r="P66" s="4">
        <f t="shared" ca="1" si="12"/>
        <v>35842</v>
      </c>
      <c r="Q66" s="3">
        <f t="shared" ca="1" si="13"/>
        <v>688903</v>
      </c>
      <c r="R66" s="4">
        <f t="shared" ca="1" si="14"/>
        <v>1033354.5</v>
      </c>
      <c r="S66" s="4">
        <f t="shared" ca="1" si="15"/>
        <v>3976528.4327167142</v>
      </c>
      <c r="T66" s="1">
        <f t="shared" ca="1" si="16"/>
        <v>1179956.4137102554</v>
      </c>
      <c r="U66" s="4">
        <f t="shared" ca="1" si="17"/>
        <v>2796572.019006459</v>
      </c>
      <c r="V66" s="8">
        <f ca="1">People[[#This Row],[Mortage left]]/People[[#This Row],[Value of House]]</f>
        <v>0.22025907552067336</v>
      </c>
    </row>
    <row r="67" spans="1:22" x14ac:dyDescent="0.25">
      <c r="A67" s="3">
        <f t="shared" ca="1" si="0"/>
        <v>2</v>
      </c>
      <c r="B67" s="3" t="str">
        <f t="shared" ca="1" si="1"/>
        <v>Woman</v>
      </c>
      <c r="C67" s="3">
        <f t="shared" ca="1" si="2"/>
        <v>29</v>
      </c>
      <c r="D67" s="3">
        <f t="shared" ca="1" si="3"/>
        <v>1</v>
      </c>
      <c r="E67" s="3" t="str">
        <f ca="1">VLOOKUP($D67,Data!$A$2:$B$7,2,FALSE)</f>
        <v>Health</v>
      </c>
      <c r="F67" s="3">
        <f t="shared" ca="1" si="4"/>
        <v>3</v>
      </c>
      <c r="G67" s="3" t="str">
        <f ca="1">VLOOKUP($F67,Data!$D$2:$E$6,2,FALSE)</f>
        <v>undergraduate</v>
      </c>
      <c r="H67" s="3">
        <f t="shared" ca="1" si="5"/>
        <v>2</v>
      </c>
      <c r="I67" s="3">
        <f t="shared" ca="1" si="6"/>
        <v>2</v>
      </c>
      <c r="J67" s="4">
        <f t="shared" ca="1" si="7"/>
        <v>476255</v>
      </c>
      <c r="K67" s="3">
        <f t="shared" ca="1" si="8"/>
        <v>6</v>
      </c>
      <c r="L67" s="3" t="str">
        <f ca="1">VLOOKUP($K67,Data!$G$2:$H$11,2,FALSE)</f>
        <v>Pune</v>
      </c>
      <c r="M67" s="4">
        <f t="shared" ca="1" si="9"/>
        <v>2381275</v>
      </c>
      <c r="N67" s="3">
        <f t="shared" ca="1" si="10"/>
        <v>86693.975409588063</v>
      </c>
      <c r="O67" s="3">
        <f t="shared" ca="1" si="11"/>
        <v>661678.53216603061</v>
      </c>
      <c r="P67" s="4">
        <f t="shared" ca="1" si="12"/>
        <v>65309</v>
      </c>
      <c r="Q67" s="3">
        <f t="shared" ca="1" si="13"/>
        <v>476255</v>
      </c>
      <c r="R67" s="4">
        <f t="shared" ca="1" si="14"/>
        <v>0</v>
      </c>
      <c r="S67" s="4">
        <f t="shared" ca="1" si="15"/>
        <v>3042953.5321660307</v>
      </c>
      <c r="T67" s="1">
        <f t="shared" ca="1" si="16"/>
        <v>628257.97540958808</v>
      </c>
      <c r="U67" s="4">
        <f t="shared" ca="1" si="17"/>
        <v>2414695.5567564424</v>
      </c>
      <c r="V67" s="8">
        <f ca="1">People[[#This Row],[Mortage left]]/People[[#This Row],[Value of House]]</f>
        <v>3.6406536586319538E-2</v>
      </c>
    </row>
    <row r="68" spans="1:22" x14ac:dyDescent="0.25">
      <c r="A68" s="3">
        <f t="shared" ca="1" si="0"/>
        <v>2</v>
      </c>
      <c r="B68" s="3" t="str">
        <f t="shared" ca="1" si="1"/>
        <v>Woman</v>
      </c>
      <c r="C68" s="3">
        <f t="shared" ca="1" si="2"/>
        <v>31</v>
      </c>
      <c r="D68" s="3">
        <f t="shared" ca="1" si="3"/>
        <v>4</v>
      </c>
      <c r="E68" s="3" t="str">
        <f ca="1">VLOOKUP($D68,Data!$A$2:$B$7,2,FALSE)</f>
        <v>Agriculture</v>
      </c>
      <c r="F68" s="3">
        <f t="shared" ca="1" si="4"/>
        <v>1</v>
      </c>
      <c r="G68" s="3" t="str">
        <f ca="1">VLOOKUP($F68,Data!$D$2:$E$6,2,FALSE)</f>
        <v>high school</v>
      </c>
      <c r="H68" s="3">
        <f t="shared" ca="1" si="5"/>
        <v>0</v>
      </c>
      <c r="I68" s="3">
        <f t="shared" ca="1" si="6"/>
        <v>0</v>
      </c>
      <c r="J68" s="4">
        <f t="shared" ca="1" si="7"/>
        <v>216622</v>
      </c>
      <c r="K68" s="3">
        <f t="shared" ca="1" si="8"/>
        <v>4</v>
      </c>
      <c r="L68" s="3" t="str">
        <f ca="1">VLOOKUP($K68,Data!$G$2:$H$11,2,FALSE)</f>
        <v>Chennai</v>
      </c>
      <c r="M68" s="4">
        <f t="shared" ca="1" si="9"/>
        <v>866488</v>
      </c>
      <c r="N68" s="3">
        <f t="shared" ca="1" si="10"/>
        <v>337437.06605132006</v>
      </c>
      <c r="O68" s="3">
        <f t="shared" ca="1" si="11"/>
        <v>0</v>
      </c>
      <c r="P68" s="4">
        <f t="shared" ca="1" si="12"/>
        <v>0</v>
      </c>
      <c r="Q68" s="3">
        <f t="shared" ca="1" si="13"/>
        <v>0</v>
      </c>
      <c r="R68" s="4">
        <f t="shared" ca="1" si="14"/>
        <v>324933</v>
      </c>
      <c r="S68" s="4">
        <f t="shared" ca="1" si="15"/>
        <v>1191421</v>
      </c>
      <c r="T68" s="1">
        <f t="shared" ca="1" si="16"/>
        <v>337437.06605132006</v>
      </c>
      <c r="U68" s="4">
        <f t="shared" ca="1" si="17"/>
        <v>853983.93394867994</v>
      </c>
      <c r="V68" s="8">
        <f ca="1">People[[#This Row],[Mortage left]]/People[[#This Row],[Value of House]]</f>
        <v>0.38943074347402395</v>
      </c>
    </row>
    <row r="69" spans="1:22" x14ac:dyDescent="0.25">
      <c r="A69" s="3">
        <f t="shared" ref="A69:A132" ca="1" si="18">RANDBETWEEN(1,2)</f>
        <v>1</v>
      </c>
      <c r="B69" s="3" t="str">
        <f t="shared" ref="B69:B132" ca="1" si="19">IF($A69=1, "Man", "Woman")</f>
        <v>Man</v>
      </c>
      <c r="C69" s="3">
        <f t="shared" ref="C69:C132" ca="1" si="20">RANDBETWEEN(21,35)</f>
        <v>31</v>
      </c>
      <c r="D69" s="3">
        <f t="shared" ref="D69:D132" ca="1" si="21">RANDBETWEEN(1,6)</f>
        <v>6</v>
      </c>
      <c r="E69" s="3" t="str">
        <f ca="1">VLOOKUP($D69,Data!$A$2:$B$7,2,FALSE)</f>
        <v>Ministry</v>
      </c>
      <c r="F69" s="3">
        <f t="shared" ref="F69:F132" ca="1" si="22">RANDBETWEEN(1,5)</f>
        <v>4</v>
      </c>
      <c r="G69" s="3" t="str">
        <f ca="1">VLOOKUP($F69,Data!$D$2:$E$6,2,FALSE)</f>
        <v>post graduate</v>
      </c>
      <c r="H69" s="3">
        <f t="shared" ref="H69:H132" ca="1" si="23">RANDBETWEEN(0,3)</f>
        <v>1</v>
      </c>
      <c r="I69" s="3">
        <f t="shared" ref="I69:I132" ca="1" si="24">RANDBETWEEN(0,2)</f>
        <v>2</v>
      </c>
      <c r="J69" s="4">
        <f t="shared" ref="J69:J132" ca="1" si="25">RANDBETWEEN(100000,1000000)</f>
        <v>240455</v>
      </c>
      <c r="K69" s="3">
        <f t="shared" ref="K69:K132" ca="1" si="26">RANDBETWEEN(1,6)</f>
        <v>1</v>
      </c>
      <c r="L69" s="3" t="str">
        <f ca="1">VLOOKUP($K69,Data!$G$2:$H$11,2,FALSE)</f>
        <v>Mumbai</v>
      </c>
      <c r="M69" s="4">
        <f t="shared" ref="M69:M132" ca="1" si="27">$J69*RANDBETWEEN(3,6)</f>
        <v>961820</v>
      </c>
      <c r="N69" s="3">
        <f t="shared" ref="N69:N132" ca="1" si="28">RAND()*$M69</f>
        <v>530300.00898684037</v>
      </c>
      <c r="O69" s="3">
        <f t="shared" ref="O69:O132" ca="1" si="29">(I69*RAND())*$J69</f>
        <v>399256.56301517948</v>
      </c>
      <c r="P69" s="4">
        <f t="shared" ref="P69:P132" ca="1" si="30">RANDBETWEEN(0,O69)</f>
        <v>304979</v>
      </c>
      <c r="Q69" s="3">
        <f t="shared" ref="Q69:Q132" ca="1" si="31">RANDBETWEEN(0,1)*$J69</f>
        <v>240455</v>
      </c>
      <c r="R69" s="4">
        <f t="shared" ref="R69:R132" ca="1" si="32">RANDBETWEEN(0,1)*$J69*1.5</f>
        <v>360682.5</v>
      </c>
      <c r="S69" s="4">
        <f t="shared" ref="S69:S132" ca="1" si="33">$M69+$O69+$R69</f>
        <v>1721759.0630151795</v>
      </c>
      <c r="T69" s="1">
        <f t="shared" ref="T69:T132" ca="1" si="34">$N69+$P69+$Q69</f>
        <v>1075734.0089868405</v>
      </c>
      <c r="U69" s="4">
        <f t="shared" ref="U69:U132" ca="1" si="35">$S69-$T69</f>
        <v>646025.05402833899</v>
      </c>
      <c r="V69" s="8">
        <f ca="1">People[[#This Row],[Mortage left]]/People[[#This Row],[Value of House]]</f>
        <v>0.55135057389827657</v>
      </c>
    </row>
    <row r="70" spans="1:22" x14ac:dyDescent="0.25">
      <c r="A70" s="3">
        <f t="shared" ca="1" si="18"/>
        <v>2</v>
      </c>
      <c r="B70" s="3" t="str">
        <f t="shared" ca="1" si="19"/>
        <v>Woman</v>
      </c>
      <c r="C70" s="3">
        <f t="shared" ca="1" si="20"/>
        <v>33</v>
      </c>
      <c r="D70" s="3">
        <f t="shared" ca="1" si="21"/>
        <v>6</v>
      </c>
      <c r="E70" s="3" t="str">
        <f ca="1">VLOOKUP($D70,Data!$A$2:$B$7,2,FALSE)</f>
        <v>Ministry</v>
      </c>
      <c r="F70" s="3">
        <f t="shared" ca="1" si="22"/>
        <v>1</v>
      </c>
      <c r="G70" s="3" t="str">
        <f ca="1">VLOOKUP($F70,Data!$D$2:$E$6,2,FALSE)</f>
        <v>high school</v>
      </c>
      <c r="H70" s="3">
        <f t="shared" ca="1" si="23"/>
        <v>3</v>
      </c>
      <c r="I70" s="3">
        <f t="shared" ca="1" si="24"/>
        <v>2</v>
      </c>
      <c r="J70" s="4">
        <f t="shared" ca="1" si="25"/>
        <v>887644</v>
      </c>
      <c r="K70" s="3">
        <f t="shared" ca="1" si="26"/>
        <v>4</v>
      </c>
      <c r="L70" s="3" t="str">
        <f ca="1">VLOOKUP($K70,Data!$G$2:$H$11,2,FALSE)</f>
        <v>Chennai</v>
      </c>
      <c r="M70" s="4">
        <f t="shared" ca="1" si="27"/>
        <v>5325864</v>
      </c>
      <c r="N70" s="3">
        <f t="shared" ca="1" si="28"/>
        <v>558975.60951067647</v>
      </c>
      <c r="O70" s="3">
        <f t="shared" ca="1" si="29"/>
        <v>85161.743504924278</v>
      </c>
      <c r="P70" s="4">
        <f t="shared" ca="1" si="30"/>
        <v>20684</v>
      </c>
      <c r="Q70" s="3">
        <f t="shared" ca="1" si="31"/>
        <v>887644</v>
      </c>
      <c r="R70" s="4">
        <f t="shared" ca="1" si="32"/>
        <v>1331466</v>
      </c>
      <c r="S70" s="4">
        <f t="shared" ca="1" si="33"/>
        <v>6742491.7435049247</v>
      </c>
      <c r="T70" s="1">
        <f t="shared" ca="1" si="34"/>
        <v>1467303.6095106765</v>
      </c>
      <c r="U70" s="4">
        <f t="shared" ca="1" si="35"/>
        <v>5275188.1339942478</v>
      </c>
      <c r="V70" s="8">
        <f ca="1">People[[#This Row],[Mortage left]]/People[[#This Row],[Value of House]]</f>
        <v>0.10495491614331054</v>
      </c>
    </row>
    <row r="71" spans="1:22" x14ac:dyDescent="0.25">
      <c r="A71" s="3">
        <f t="shared" ca="1" si="18"/>
        <v>2</v>
      </c>
      <c r="B71" s="3" t="str">
        <f t="shared" ca="1" si="19"/>
        <v>Woman</v>
      </c>
      <c r="C71" s="3">
        <f t="shared" ca="1" si="20"/>
        <v>26</v>
      </c>
      <c r="D71" s="3">
        <f t="shared" ca="1" si="21"/>
        <v>6</v>
      </c>
      <c r="E71" s="3" t="str">
        <f ca="1">VLOOKUP($D71,Data!$A$2:$B$7,2,FALSE)</f>
        <v>Ministry</v>
      </c>
      <c r="F71" s="3">
        <f t="shared" ca="1" si="22"/>
        <v>3</v>
      </c>
      <c r="G71" s="3" t="str">
        <f ca="1">VLOOKUP($F71,Data!$D$2:$E$6,2,FALSE)</f>
        <v>undergraduate</v>
      </c>
      <c r="H71" s="3">
        <f t="shared" ca="1" si="23"/>
        <v>2</v>
      </c>
      <c r="I71" s="3">
        <f t="shared" ca="1" si="24"/>
        <v>1</v>
      </c>
      <c r="J71" s="4">
        <f t="shared" ca="1" si="25"/>
        <v>831770</v>
      </c>
      <c r="K71" s="3">
        <f t="shared" ca="1" si="26"/>
        <v>6</v>
      </c>
      <c r="L71" s="3" t="str">
        <f ca="1">VLOOKUP($K71,Data!$G$2:$H$11,2,FALSE)</f>
        <v>Pune</v>
      </c>
      <c r="M71" s="4">
        <f t="shared" ca="1" si="27"/>
        <v>3327080</v>
      </c>
      <c r="N71" s="3">
        <f t="shared" ca="1" si="28"/>
        <v>1481123.1425653684</v>
      </c>
      <c r="O71" s="3">
        <f t="shared" ca="1" si="29"/>
        <v>76168.959049621495</v>
      </c>
      <c r="P71" s="4">
        <f t="shared" ca="1" si="30"/>
        <v>23490</v>
      </c>
      <c r="Q71" s="3">
        <f t="shared" ca="1" si="31"/>
        <v>0</v>
      </c>
      <c r="R71" s="4">
        <f t="shared" ca="1" si="32"/>
        <v>0</v>
      </c>
      <c r="S71" s="4">
        <f t="shared" ca="1" si="33"/>
        <v>3403248.9590496216</v>
      </c>
      <c r="T71" s="1">
        <f t="shared" ca="1" si="34"/>
        <v>1504613.1425653684</v>
      </c>
      <c r="U71" s="4">
        <f t="shared" ca="1" si="35"/>
        <v>1898635.8164842532</v>
      </c>
      <c r="V71" s="8">
        <f ca="1">People[[#This Row],[Mortage left]]/People[[#This Row],[Value of House]]</f>
        <v>0.44517208560220028</v>
      </c>
    </row>
    <row r="72" spans="1:22" x14ac:dyDescent="0.25">
      <c r="A72" s="3">
        <f t="shared" ca="1" si="18"/>
        <v>2</v>
      </c>
      <c r="B72" s="3" t="str">
        <f t="shared" ca="1" si="19"/>
        <v>Woman</v>
      </c>
      <c r="C72" s="3">
        <f t="shared" ca="1" si="20"/>
        <v>28</v>
      </c>
      <c r="D72" s="3">
        <f t="shared" ca="1" si="21"/>
        <v>4</v>
      </c>
      <c r="E72" s="3" t="str">
        <f ca="1">VLOOKUP($D72,Data!$A$2:$B$7,2,FALSE)</f>
        <v>Agriculture</v>
      </c>
      <c r="F72" s="3">
        <f t="shared" ca="1" si="22"/>
        <v>3</v>
      </c>
      <c r="G72" s="3" t="str">
        <f ca="1">VLOOKUP($F72,Data!$D$2:$E$6,2,FALSE)</f>
        <v>undergraduate</v>
      </c>
      <c r="H72" s="3">
        <f t="shared" ca="1" si="23"/>
        <v>2</v>
      </c>
      <c r="I72" s="3">
        <f t="shared" ca="1" si="24"/>
        <v>0</v>
      </c>
      <c r="J72" s="4">
        <f t="shared" ca="1" si="25"/>
        <v>436705</v>
      </c>
      <c r="K72" s="3">
        <f t="shared" ca="1" si="26"/>
        <v>1</v>
      </c>
      <c r="L72" s="3" t="str">
        <f ca="1">VLOOKUP($K72,Data!$G$2:$H$11,2,FALSE)</f>
        <v>Mumbai</v>
      </c>
      <c r="M72" s="4">
        <f t="shared" ca="1" si="27"/>
        <v>2183525</v>
      </c>
      <c r="N72" s="3">
        <f t="shared" ca="1" si="28"/>
        <v>618808.66210249451</v>
      </c>
      <c r="O72" s="3">
        <f t="shared" ca="1" si="29"/>
        <v>0</v>
      </c>
      <c r="P72" s="4">
        <f t="shared" ca="1" si="30"/>
        <v>0</v>
      </c>
      <c r="Q72" s="3">
        <f t="shared" ca="1" si="31"/>
        <v>436705</v>
      </c>
      <c r="R72" s="4">
        <f t="shared" ca="1" si="32"/>
        <v>655057.5</v>
      </c>
      <c r="S72" s="4">
        <f t="shared" ca="1" si="33"/>
        <v>2838582.5</v>
      </c>
      <c r="T72" s="1">
        <f t="shared" ca="1" si="34"/>
        <v>1055513.6621024944</v>
      </c>
      <c r="U72" s="4">
        <f t="shared" ca="1" si="35"/>
        <v>1783068.8378975056</v>
      </c>
      <c r="V72" s="8">
        <f ca="1">People[[#This Row],[Mortage left]]/People[[#This Row],[Value of House]]</f>
        <v>0.28339893617086798</v>
      </c>
    </row>
    <row r="73" spans="1:22" x14ac:dyDescent="0.25">
      <c r="A73" s="3">
        <f t="shared" ca="1" si="18"/>
        <v>1</v>
      </c>
      <c r="B73" s="3" t="str">
        <f t="shared" ca="1" si="19"/>
        <v>Man</v>
      </c>
      <c r="C73" s="3">
        <f t="shared" ca="1" si="20"/>
        <v>31</v>
      </c>
      <c r="D73" s="3">
        <f t="shared" ca="1" si="21"/>
        <v>5</v>
      </c>
      <c r="E73" s="3" t="str">
        <f ca="1">VLOOKUP($D73,Data!$A$2:$B$7,2,FALSE)</f>
        <v>Business</v>
      </c>
      <c r="F73" s="3">
        <f t="shared" ca="1" si="22"/>
        <v>4</v>
      </c>
      <c r="G73" s="3" t="str">
        <f ca="1">VLOOKUP($F73,Data!$D$2:$E$6,2,FALSE)</f>
        <v>post graduate</v>
      </c>
      <c r="H73" s="3">
        <f t="shared" ca="1" si="23"/>
        <v>1</v>
      </c>
      <c r="I73" s="3">
        <f t="shared" ca="1" si="24"/>
        <v>0</v>
      </c>
      <c r="J73" s="4">
        <f t="shared" ca="1" si="25"/>
        <v>865082</v>
      </c>
      <c r="K73" s="3">
        <f t="shared" ca="1" si="26"/>
        <v>5</v>
      </c>
      <c r="L73" s="3" t="str">
        <f ca="1">VLOOKUP($K73,Data!$G$2:$H$11,2,FALSE)</f>
        <v>Hyderabad</v>
      </c>
      <c r="M73" s="4">
        <f t="shared" ca="1" si="27"/>
        <v>5190492</v>
      </c>
      <c r="N73" s="3">
        <f t="shared" ca="1" si="28"/>
        <v>4123720.1576504284</v>
      </c>
      <c r="O73" s="3">
        <f t="shared" ca="1" si="29"/>
        <v>0</v>
      </c>
      <c r="P73" s="4">
        <f t="shared" ca="1" si="30"/>
        <v>0</v>
      </c>
      <c r="Q73" s="3">
        <f t="shared" ca="1" si="31"/>
        <v>865082</v>
      </c>
      <c r="R73" s="4">
        <f t="shared" ca="1" si="32"/>
        <v>1297623</v>
      </c>
      <c r="S73" s="4">
        <f t="shared" ca="1" si="33"/>
        <v>6488115</v>
      </c>
      <c r="T73" s="1">
        <f t="shared" ca="1" si="34"/>
        <v>4988802.1576504279</v>
      </c>
      <c r="U73" s="4">
        <f t="shared" ca="1" si="35"/>
        <v>1499312.8423495721</v>
      </c>
      <c r="V73" s="8">
        <f ca="1">People[[#This Row],[Mortage left]]/People[[#This Row],[Value of House]]</f>
        <v>0.79447577563946314</v>
      </c>
    </row>
    <row r="74" spans="1:22" x14ac:dyDescent="0.25">
      <c r="A74" s="3">
        <f t="shared" ca="1" si="18"/>
        <v>1</v>
      </c>
      <c r="B74" s="3" t="str">
        <f t="shared" ca="1" si="19"/>
        <v>Man</v>
      </c>
      <c r="C74" s="3">
        <f t="shared" ca="1" si="20"/>
        <v>28</v>
      </c>
      <c r="D74" s="3">
        <f t="shared" ca="1" si="21"/>
        <v>1</v>
      </c>
      <c r="E74" s="3" t="str">
        <f ca="1">VLOOKUP($D74,Data!$A$2:$B$7,2,FALSE)</f>
        <v>Health</v>
      </c>
      <c r="F74" s="3">
        <f t="shared" ca="1" si="22"/>
        <v>4</v>
      </c>
      <c r="G74" s="3" t="str">
        <f ca="1">VLOOKUP($F74,Data!$D$2:$E$6,2,FALSE)</f>
        <v>post graduate</v>
      </c>
      <c r="H74" s="3">
        <f t="shared" ca="1" si="23"/>
        <v>0</v>
      </c>
      <c r="I74" s="3">
        <f t="shared" ca="1" si="24"/>
        <v>0</v>
      </c>
      <c r="J74" s="4">
        <f t="shared" ca="1" si="25"/>
        <v>933471</v>
      </c>
      <c r="K74" s="3">
        <f t="shared" ca="1" si="26"/>
        <v>3</v>
      </c>
      <c r="L74" s="3" t="str">
        <f ca="1">VLOOKUP($K74,Data!$G$2:$H$11,2,FALSE)</f>
        <v>Bangalore</v>
      </c>
      <c r="M74" s="4">
        <f t="shared" ca="1" si="27"/>
        <v>5600826</v>
      </c>
      <c r="N74" s="3">
        <f t="shared" ca="1" si="28"/>
        <v>3736022.9070417625</v>
      </c>
      <c r="O74" s="3">
        <f t="shared" ca="1" si="29"/>
        <v>0</v>
      </c>
      <c r="P74" s="4">
        <f t="shared" ca="1" si="30"/>
        <v>0</v>
      </c>
      <c r="Q74" s="3">
        <f t="shared" ca="1" si="31"/>
        <v>0</v>
      </c>
      <c r="R74" s="4">
        <f t="shared" ca="1" si="32"/>
        <v>1400206.5</v>
      </c>
      <c r="S74" s="4">
        <f t="shared" ca="1" si="33"/>
        <v>7001032.5</v>
      </c>
      <c r="T74" s="1">
        <f t="shared" ca="1" si="34"/>
        <v>3736022.9070417625</v>
      </c>
      <c r="U74" s="4">
        <f t="shared" ca="1" si="35"/>
        <v>3265009.5929582375</v>
      </c>
      <c r="V74" s="8">
        <f ca="1">People[[#This Row],[Mortage left]]/People[[#This Row],[Value of House]]</f>
        <v>0.66704855802372054</v>
      </c>
    </row>
    <row r="75" spans="1:22" x14ac:dyDescent="0.25">
      <c r="A75" s="3">
        <f t="shared" ca="1" si="18"/>
        <v>2</v>
      </c>
      <c r="B75" s="3" t="str">
        <f t="shared" ca="1" si="19"/>
        <v>Woman</v>
      </c>
      <c r="C75" s="3">
        <f t="shared" ca="1" si="20"/>
        <v>34</v>
      </c>
      <c r="D75" s="3">
        <f t="shared" ca="1" si="21"/>
        <v>2</v>
      </c>
      <c r="E75" s="3" t="str">
        <f ca="1">VLOOKUP($D75,Data!$A$2:$B$7,2,FALSE)</f>
        <v>IT</v>
      </c>
      <c r="F75" s="3">
        <f t="shared" ca="1" si="22"/>
        <v>5</v>
      </c>
      <c r="G75" s="3" t="str">
        <f ca="1">VLOOKUP($F75,Data!$D$2:$E$6,2,FALSE)</f>
        <v>Doctorate</v>
      </c>
      <c r="H75" s="3">
        <f t="shared" ca="1" si="23"/>
        <v>0</v>
      </c>
      <c r="I75" s="3">
        <f t="shared" ca="1" si="24"/>
        <v>0</v>
      </c>
      <c r="J75" s="4">
        <f t="shared" ca="1" si="25"/>
        <v>573014</v>
      </c>
      <c r="K75" s="3">
        <f t="shared" ca="1" si="26"/>
        <v>3</v>
      </c>
      <c r="L75" s="3" t="str">
        <f ca="1">VLOOKUP($K75,Data!$G$2:$H$11,2,FALSE)</f>
        <v>Bangalore</v>
      </c>
      <c r="M75" s="4">
        <f t="shared" ca="1" si="27"/>
        <v>2292056</v>
      </c>
      <c r="N75" s="3">
        <f t="shared" ca="1" si="28"/>
        <v>459717.07182206173</v>
      </c>
      <c r="O75" s="3">
        <f t="shared" ca="1" si="29"/>
        <v>0</v>
      </c>
      <c r="P75" s="4">
        <f t="shared" ca="1" si="30"/>
        <v>0</v>
      </c>
      <c r="Q75" s="3">
        <f t="shared" ca="1" si="31"/>
        <v>0</v>
      </c>
      <c r="R75" s="4">
        <f t="shared" ca="1" si="32"/>
        <v>859521</v>
      </c>
      <c r="S75" s="4">
        <f t="shared" ca="1" si="33"/>
        <v>3151577</v>
      </c>
      <c r="T75" s="1">
        <f t="shared" ca="1" si="34"/>
        <v>459717.07182206173</v>
      </c>
      <c r="U75" s="4">
        <f t="shared" ca="1" si="35"/>
        <v>2691859.9281779383</v>
      </c>
      <c r="V75" s="8">
        <f ca="1">People[[#This Row],[Mortage left]]/People[[#This Row],[Value of House]]</f>
        <v>0.20056973818356172</v>
      </c>
    </row>
    <row r="76" spans="1:22" x14ac:dyDescent="0.25">
      <c r="A76" s="3">
        <f t="shared" ca="1" si="18"/>
        <v>2</v>
      </c>
      <c r="B76" s="3" t="str">
        <f t="shared" ca="1" si="19"/>
        <v>Woman</v>
      </c>
      <c r="C76" s="3">
        <f t="shared" ca="1" si="20"/>
        <v>23</v>
      </c>
      <c r="D76" s="3">
        <f t="shared" ca="1" si="21"/>
        <v>6</v>
      </c>
      <c r="E76" s="3" t="str">
        <f ca="1">VLOOKUP($D76,Data!$A$2:$B$7,2,FALSE)</f>
        <v>Ministry</v>
      </c>
      <c r="F76" s="3">
        <f t="shared" ca="1" si="22"/>
        <v>4</v>
      </c>
      <c r="G76" s="3" t="str">
        <f ca="1">VLOOKUP($F76,Data!$D$2:$E$6,2,FALSE)</f>
        <v>post graduate</v>
      </c>
      <c r="H76" s="3">
        <f t="shared" ca="1" si="23"/>
        <v>2</v>
      </c>
      <c r="I76" s="3">
        <f t="shared" ca="1" si="24"/>
        <v>1</v>
      </c>
      <c r="J76" s="4">
        <f t="shared" ca="1" si="25"/>
        <v>866139</v>
      </c>
      <c r="K76" s="3">
        <f t="shared" ca="1" si="26"/>
        <v>6</v>
      </c>
      <c r="L76" s="3" t="str">
        <f ca="1">VLOOKUP($K76,Data!$G$2:$H$11,2,FALSE)</f>
        <v>Pune</v>
      </c>
      <c r="M76" s="4">
        <f t="shared" ca="1" si="27"/>
        <v>5196834</v>
      </c>
      <c r="N76" s="3">
        <f t="shared" ca="1" si="28"/>
        <v>41492.709674052567</v>
      </c>
      <c r="O76" s="3">
        <f t="shared" ca="1" si="29"/>
        <v>437741.68566656095</v>
      </c>
      <c r="P76" s="4">
        <f t="shared" ca="1" si="30"/>
        <v>124957</v>
      </c>
      <c r="Q76" s="3">
        <f t="shared" ca="1" si="31"/>
        <v>0</v>
      </c>
      <c r="R76" s="4">
        <f t="shared" ca="1" si="32"/>
        <v>0</v>
      </c>
      <c r="S76" s="4">
        <f t="shared" ca="1" si="33"/>
        <v>5634575.6856665611</v>
      </c>
      <c r="T76" s="1">
        <f t="shared" ca="1" si="34"/>
        <v>166449.70967405257</v>
      </c>
      <c r="U76" s="4">
        <f t="shared" ca="1" si="35"/>
        <v>5468125.9759925082</v>
      </c>
      <c r="V76" s="8">
        <f ca="1">People[[#This Row],[Mortage left]]/People[[#This Row],[Value of House]]</f>
        <v>7.9842284117700446E-3</v>
      </c>
    </row>
    <row r="77" spans="1:22" x14ac:dyDescent="0.25">
      <c r="A77" s="3">
        <f t="shared" ca="1" si="18"/>
        <v>1</v>
      </c>
      <c r="B77" s="3" t="str">
        <f t="shared" ca="1" si="19"/>
        <v>Man</v>
      </c>
      <c r="C77" s="3">
        <f t="shared" ca="1" si="20"/>
        <v>24</v>
      </c>
      <c r="D77" s="3">
        <f t="shared" ca="1" si="21"/>
        <v>5</v>
      </c>
      <c r="E77" s="3" t="str">
        <f ca="1">VLOOKUP($D77,Data!$A$2:$B$7,2,FALSE)</f>
        <v>Business</v>
      </c>
      <c r="F77" s="3">
        <f t="shared" ca="1" si="22"/>
        <v>5</v>
      </c>
      <c r="G77" s="3" t="str">
        <f ca="1">VLOOKUP($F77,Data!$D$2:$E$6,2,FALSE)</f>
        <v>Doctorate</v>
      </c>
      <c r="H77" s="3">
        <f t="shared" ca="1" si="23"/>
        <v>2</v>
      </c>
      <c r="I77" s="3">
        <f t="shared" ca="1" si="24"/>
        <v>1</v>
      </c>
      <c r="J77" s="4">
        <f t="shared" ca="1" si="25"/>
        <v>629234</v>
      </c>
      <c r="K77" s="3">
        <f t="shared" ca="1" si="26"/>
        <v>6</v>
      </c>
      <c r="L77" s="3" t="str">
        <f ca="1">VLOOKUP($K77,Data!$G$2:$H$11,2,FALSE)</f>
        <v>Pune</v>
      </c>
      <c r="M77" s="4">
        <f t="shared" ca="1" si="27"/>
        <v>2516936</v>
      </c>
      <c r="N77" s="3">
        <f t="shared" ca="1" si="28"/>
        <v>752854.37315734033</v>
      </c>
      <c r="O77" s="3">
        <f t="shared" ca="1" si="29"/>
        <v>348313.13737619115</v>
      </c>
      <c r="P77" s="4">
        <f t="shared" ca="1" si="30"/>
        <v>68328</v>
      </c>
      <c r="Q77" s="3">
        <f t="shared" ca="1" si="31"/>
        <v>629234</v>
      </c>
      <c r="R77" s="4">
        <f t="shared" ca="1" si="32"/>
        <v>0</v>
      </c>
      <c r="S77" s="4">
        <f t="shared" ca="1" si="33"/>
        <v>2865249.1373761911</v>
      </c>
      <c r="T77" s="1">
        <f t="shared" ca="1" si="34"/>
        <v>1450416.3731573403</v>
      </c>
      <c r="U77" s="4">
        <f t="shared" ca="1" si="35"/>
        <v>1414832.7642188508</v>
      </c>
      <c r="V77" s="8">
        <f ca="1">People[[#This Row],[Mortage left]]/People[[#This Row],[Value of House]]</f>
        <v>0.29911542174983408</v>
      </c>
    </row>
    <row r="78" spans="1:22" x14ac:dyDescent="0.25">
      <c r="A78" s="3">
        <f t="shared" ca="1" si="18"/>
        <v>1</v>
      </c>
      <c r="B78" s="3" t="str">
        <f t="shared" ca="1" si="19"/>
        <v>Man</v>
      </c>
      <c r="C78" s="3">
        <f t="shared" ca="1" si="20"/>
        <v>34</v>
      </c>
      <c r="D78" s="3">
        <f t="shared" ca="1" si="21"/>
        <v>1</v>
      </c>
      <c r="E78" s="3" t="str">
        <f ca="1">VLOOKUP($D78,Data!$A$2:$B$7,2,FALSE)</f>
        <v>Health</v>
      </c>
      <c r="F78" s="3">
        <f t="shared" ca="1" si="22"/>
        <v>2</v>
      </c>
      <c r="G78" s="3" t="str">
        <f ca="1">VLOOKUP($F78,Data!$D$2:$E$6,2,FALSE)</f>
        <v>college</v>
      </c>
      <c r="H78" s="3">
        <f t="shared" ca="1" si="23"/>
        <v>2</v>
      </c>
      <c r="I78" s="3">
        <f t="shared" ca="1" si="24"/>
        <v>0</v>
      </c>
      <c r="J78" s="4">
        <f t="shared" ca="1" si="25"/>
        <v>491215</v>
      </c>
      <c r="K78" s="3">
        <f t="shared" ca="1" si="26"/>
        <v>5</v>
      </c>
      <c r="L78" s="3" t="str">
        <f ca="1">VLOOKUP($K78,Data!$G$2:$H$11,2,FALSE)</f>
        <v>Hyderabad</v>
      </c>
      <c r="M78" s="4">
        <f t="shared" ca="1" si="27"/>
        <v>2456075</v>
      </c>
      <c r="N78" s="3">
        <f t="shared" ca="1" si="28"/>
        <v>761925.78049676528</v>
      </c>
      <c r="O78" s="3">
        <f t="shared" ca="1" si="29"/>
        <v>0</v>
      </c>
      <c r="P78" s="4">
        <f t="shared" ca="1" si="30"/>
        <v>0</v>
      </c>
      <c r="Q78" s="3">
        <f t="shared" ca="1" si="31"/>
        <v>491215</v>
      </c>
      <c r="R78" s="4">
        <f t="shared" ca="1" si="32"/>
        <v>0</v>
      </c>
      <c r="S78" s="4">
        <f t="shared" ca="1" si="33"/>
        <v>2456075</v>
      </c>
      <c r="T78" s="1">
        <f t="shared" ca="1" si="34"/>
        <v>1253140.7804967654</v>
      </c>
      <c r="U78" s="4">
        <f t="shared" ca="1" si="35"/>
        <v>1202934.2195032346</v>
      </c>
      <c r="V78" s="8">
        <f ca="1">People[[#This Row],[Mortage left]]/People[[#This Row],[Value of House]]</f>
        <v>0.31022089329387958</v>
      </c>
    </row>
    <row r="79" spans="1:22" x14ac:dyDescent="0.25">
      <c r="A79" s="3">
        <f t="shared" ca="1" si="18"/>
        <v>1</v>
      </c>
      <c r="B79" s="3" t="str">
        <f t="shared" ca="1" si="19"/>
        <v>Man</v>
      </c>
      <c r="C79" s="3">
        <f t="shared" ca="1" si="20"/>
        <v>22</v>
      </c>
      <c r="D79" s="3">
        <f t="shared" ca="1" si="21"/>
        <v>4</v>
      </c>
      <c r="E79" s="3" t="str">
        <f ca="1">VLOOKUP($D79,Data!$A$2:$B$7,2,FALSE)</f>
        <v>Agriculture</v>
      </c>
      <c r="F79" s="3">
        <f t="shared" ca="1" si="22"/>
        <v>5</v>
      </c>
      <c r="G79" s="3" t="str">
        <f ca="1">VLOOKUP($F79,Data!$D$2:$E$6,2,FALSE)</f>
        <v>Doctorate</v>
      </c>
      <c r="H79" s="3">
        <f t="shared" ca="1" si="23"/>
        <v>3</v>
      </c>
      <c r="I79" s="3">
        <f t="shared" ca="1" si="24"/>
        <v>1</v>
      </c>
      <c r="J79" s="4">
        <f t="shared" ca="1" si="25"/>
        <v>844368</v>
      </c>
      <c r="K79" s="3">
        <f t="shared" ca="1" si="26"/>
        <v>3</v>
      </c>
      <c r="L79" s="3" t="str">
        <f ca="1">VLOOKUP($K79,Data!$G$2:$H$11,2,FALSE)</f>
        <v>Bangalore</v>
      </c>
      <c r="M79" s="4">
        <f t="shared" ca="1" si="27"/>
        <v>3377472</v>
      </c>
      <c r="N79" s="3">
        <f t="shared" ca="1" si="28"/>
        <v>1212886.9995688754</v>
      </c>
      <c r="O79" s="3">
        <f t="shared" ca="1" si="29"/>
        <v>12683.667537349849</v>
      </c>
      <c r="P79" s="4">
        <f t="shared" ca="1" si="30"/>
        <v>9125</v>
      </c>
      <c r="Q79" s="3">
        <f t="shared" ca="1" si="31"/>
        <v>844368</v>
      </c>
      <c r="R79" s="4">
        <f t="shared" ca="1" si="32"/>
        <v>1266552</v>
      </c>
      <c r="S79" s="4">
        <f t="shared" ca="1" si="33"/>
        <v>4656707.6675373502</v>
      </c>
      <c r="T79" s="1">
        <f t="shared" ca="1" si="34"/>
        <v>2066379.9995688754</v>
      </c>
      <c r="U79" s="4">
        <f t="shared" ca="1" si="35"/>
        <v>2590327.6679684748</v>
      </c>
      <c r="V79" s="8">
        <f ca="1">People[[#This Row],[Mortage left]]/People[[#This Row],[Value of House]]</f>
        <v>0.35911089701672594</v>
      </c>
    </row>
    <row r="80" spans="1:22" x14ac:dyDescent="0.25">
      <c r="A80" s="3">
        <f t="shared" ca="1" si="18"/>
        <v>1</v>
      </c>
      <c r="B80" s="3" t="str">
        <f t="shared" ca="1" si="19"/>
        <v>Man</v>
      </c>
      <c r="C80" s="3">
        <f t="shared" ca="1" si="20"/>
        <v>22</v>
      </c>
      <c r="D80" s="3">
        <f t="shared" ca="1" si="21"/>
        <v>6</v>
      </c>
      <c r="E80" s="3" t="str">
        <f ca="1">VLOOKUP($D80,Data!$A$2:$B$7,2,FALSE)</f>
        <v>Ministry</v>
      </c>
      <c r="F80" s="3">
        <f t="shared" ca="1" si="22"/>
        <v>5</v>
      </c>
      <c r="G80" s="3" t="str">
        <f ca="1">VLOOKUP($F80,Data!$D$2:$E$6,2,FALSE)</f>
        <v>Doctorate</v>
      </c>
      <c r="H80" s="3">
        <f t="shared" ca="1" si="23"/>
        <v>0</v>
      </c>
      <c r="I80" s="3">
        <f t="shared" ca="1" si="24"/>
        <v>0</v>
      </c>
      <c r="J80" s="4">
        <f t="shared" ca="1" si="25"/>
        <v>438397</v>
      </c>
      <c r="K80" s="3">
        <f t="shared" ca="1" si="26"/>
        <v>4</v>
      </c>
      <c r="L80" s="3" t="str">
        <f ca="1">VLOOKUP($K80,Data!$G$2:$H$11,2,FALSE)</f>
        <v>Chennai</v>
      </c>
      <c r="M80" s="4">
        <f t="shared" ca="1" si="27"/>
        <v>2630382</v>
      </c>
      <c r="N80" s="3">
        <f t="shared" ca="1" si="28"/>
        <v>1399494.0582324821</v>
      </c>
      <c r="O80" s="3">
        <f t="shared" ca="1" si="29"/>
        <v>0</v>
      </c>
      <c r="P80" s="4">
        <f t="shared" ca="1" si="30"/>
        <v>0</v>
      </c>
      <c r="Q80" s="3">
        <f t="shared" ca="1" si="31"/>
        <v>438397</v>
      </c>
      <c r="R80" s="4">
        <f t="shared" ca="1" si="32"/>
        <v>0</v>
      </c>
      <c r="S80" s="4">
        <f t="shared" ca="1" si="33"/>
        <v>2630382</v>
      </c>
      <c r="T80" s="1">
        <f t="shared" ca="1" si="34"/>
        <v>1837891.0582324821</v>
      </c>
      <c r="U80" s="4">
        <f t="shared" ca="1" si="35"/>
        <v>792490.94176751794</v>
      </c>
      <c r="V80" s="8">
        <f ca="1">People[[#This Row],[Mortage left]]/People[[#This Row],[Value of House]]</f>
        <v>0.53204973963191737</v>
      </c>
    </row>
    <row r="81" spans="1:22" x14ac:dyDescent="0.25">
      <c r="A81" s="3">
        <f t="shared" ca="1" si="18"/>
        <v>2</v>
      </c>
      <c r="B81" s="3" t="str">
        <f t="shared" ca="1" si="19"/>
        <v>Woman</v>
      </c>
      <c r="C81" s="3">
        <f t="shared" ca="1" si="20"/>
        <v>23</v>
      </c>
      <c r="D81" s="3">
        <f t="shared" ca="1" si="21"/>
        <v>5</v>
      </c>
      <c r="E81" s="3" t="str">
        <f ca="1">VLOOKUP($D81,Data!$A$2:$B$7,2,FALSE)</f>
        <v>Business</v>
      </c>
      <c r="F81" s="3">
        <f t="shared" ca="1" si="22"/>
        <v>4</v>
      </c>
      <c r="G81" s="3" t="str">
        <f ca="1">VLOOKUP($F81,Data!$D$2:$E$6,2,FALSE)</f>
        <v>post graduate</v>
      </c>
      <c r="H81" s="3">
        <f t="shared" ca="1" si="23"/>
        <v>0</v>
      </c>
      <c r="I81" s="3">
        <f t="shared" ca="1" si="24"/>
        <v>1</v>
      </c>
      <c r="J81" s="4">
        <f t="shared" ca="1" si="25"/>
        <v>587422</v>
      </c>
      <c r="K81" s="3">
        <f t="shared" ca="1" si="26"/>
        <v>3</v>
      </c>
      <c r="L81" s="3" t="str">
        <f ca="1">VLOOKUP($K81,Data!$G$2:$H$11,2,FALSE)</f>
        <v>Bangalore</v>
      </c>
      <c r="M81" s="4">
        <f t="shared" ca="1" si="27"/>
        <v>1762266</v>
      </c>
      <c r="N81" s="3">
        <f t="shared" ca="1" si="28"/>
        <v>1257443.7135215073</v>
      </c>
      <c r="O81" s="3">
        <f t="shared" ca="1" si="29"/>
        <v>241788.36519649517</v>
      </c>
      <c r="P81" s="4">
        <f t="shared" ca="1" si="30"/>
        <v>29944</v>
      </c>
      <c r="Q81" s="3">
        <f t="shared" ca="1" si="31"/>
        <v>587422</v>
      </c>
      <c r="R81" s="4">
        <f t="shared" ca="1" si="32"/>
        <v>0</v>
      </c>
      <c r="S81" s="4">
        <f t="shared" ca="1" si="33"/>
        <v>2004054.3651964951</v>
      </c>
      <c r="T81" s="1">
        <f t="shared" ca="1" si="34"/>
        <v>1874809.7135215073</v>
      </c>
      <c r="U81" s="4">
        <f t="shared" ca="1" si="35"/>
        <v>129244.65167498775</v>
      </c>
      <c r="V81" s="8">
        <f ca="1">People[[#This Row],[Mortage left]]/People[[#This Row],[Value of House]]</f>
        <v>0.7135379752667913</v>
      </c>
    </row>
    <row r="82" spans="1:22" x14ac:dyDescent="0.25">
      <c r="A82" s="3">
        <f t="shared" ca="1" si="18"/>
        <v>1</v>
      </c>
      <c r="B82" s="3" t="str">
        <f t="shared" ca="1" si="19"/>
        <v>Man</v>
      </c>
      <c r="C82" s="3">
        <f t="shared" ca="1" si="20"/>
        <v>23</v>
      </c>
      <c r="D82" s="3">
        <f t="shared" ca="1" si="21"/>
        <v>3</v>
      </c>
      <c r="E82" s="3" t="str">
        <f ca="1">VLOOKUP($D82,Data!$A$2:$B$7,2,FALSE)</f>
        <v>Pharma</v>
      </c>
      <c r="F82" s="3">
        <f t="shared" ca="1" si="22"/>
        <v>3</v>
      </c>
      <c r="G82" s="3" t="str">
        <f ca="1">VLOOKUP($F82,Data!$D$2:$E$6,2,FALSE)</f>
        <v>undergraduate</v>
      </c>
      <c r="H82" s="3">
        <f t="shared" ca="1" si="23"/>
        <v>3</v>
      </c>
      <c r="I82" s="3">
        <f t="shared" ca="1" si="24"/>
        <v>1</v>
      </c>
      <c r="J82" s="4">
        <f t="shared" ca="1" si="25"/>
        <v>933115</v>
      </c>
      <c r="K82" s="3">
        <f t="shared" ca="1" si="26"/>
        <v>4</v>
      </c>
      <c r="L82" s="3" t="str">
        <f ca="1">VLOOKUP($K82,Data!$G$2:$H$11,2,FALSE)</f>
        <v>Chennai</v>
      </c>
      <c r="M82" s="4">
        <f t="shared" ca="1" si="27"/>
        <v>4665575</v>
      </c>
      <c r="N82" s="3">
        <f t="shared" ca="1" si="28"/>
        <v>2181690.7437974624</v>
      </c>
      <c r="O82" s="3">
        <f t="shared" ca="1" si="29"/>
        <v>532432.76182149467</v>
      </c>
      <c r="P82" s="4">
        <f t="shared" ca="1" si="30"/>
        <v>8027</v>
      </c>
      <c r="Q82" s="3">
        <f t="shared" ca="1" si="31"/>
        <v>0</v>
      </c>
      <c r="R82" s="4">
        <f t="shared" ca="1" si="32"/>
        <v>1399672.5</v>
      </c>
      <c r="S82" s="4">
        <f t="shared" ca="1" si="33"/>
        <v>6597680.2618214944</v>
      </c>
      <c r="T82" s="1">
        <f t="shared" ca="1" si="34"/>
        <v>2189717.7437974624</v>
      </c>
      <c r="U82" s="4">
        <f t="shared" ca="1" si="35"/>
        <v>4407962.518024032</v>
      </c>
      <c r="V82" s="8">
        <f ca="1">People[[#This Row],[Mortage left]]/People[[#This Row],[Value of House]]</f>
        <v>0.46761454778831385</v>
      </c>
    </row>
    <row r="83" spans="1:22" x14ac:dyDescent="0.25">
      <c r="A83" s="3">
        <f t="shared" ca="1" si="18"/>
        <v>2</v>
      </c>
      <c r="B83" s="3" t="str">
        <f t="shared" ca="1" si="19"/>
        <v>Woman</v>
      </c>
      <c r="C83" s="3">
        <f t="shared" ca="1" si="20"/>
        <v>23</v>
      </c>
      <c r="D83" s="3">
        <f t="shared" ca="1" si="21"/>
        <v>3</v>
      </c>
      <c r="E83" s="3" t="str">
        <f ca="1">VLOOKUP($D83,Data!$A$2:$B$7,2,FALSE)</f>
        <v>Pharma</v>
      </c>
      <c r="F83" s="3">
        <f t="shared" ca="1" si="22"/>
        <v>4</v>
      </c>
      <c r="G83" s="3" t="str">
        <f ca="1">VLOOKUP($F83,Data!$D$2:$E$6,2,FALSE)</f>
        <v>post graduate</v>
      </c>
      <c r="H83" s="3">
        <f t="shared" ca="1" si="23"/>
        <v>1</v>
      </c>
      <c r="I83" s="3">
        <f t="shared" ca="1" si="24"/>
        <v>1</v>
      </c>
      <c r="J83" s="4">
        <f t="shared" ca="1" si="25"/>
        <v>994919</v>
      </c>
      <c r="K83" s="3">
        <f t="shared" ca="1" si="26"/>
        <v>5</v>
      </c>
      <c r="L83" s="3" t="str">
        <f ca="1">VLOOKUP($K83,Data!$G$2:$H$11,2,FALSE)</f>
        <v>Hyderabad</v>
      </c>
      <c r="M83" s="4">
        <f t="shared" ca="1" si="27"/>
        <v>3979676</v>
      </c>
      <c r="N83" s="3">
        <f t="shared" ca="1" si="28"/>
        <v>2896805.6079872535</v>
      </c>
      <c r="O83" s="3">
        <f t="shared" ca="1" si="29"/>
        <v>17018.464487599478</v>
      </c>
      <c r="P83" s="4">
        <f t="shared" ca="1" si="30"/>
        <v>1303</v>
      </c>
      <c r="Q83" s="3">
        <f t="shared" ca="1" si="31"/>
        <v>0</v>
      </c>
      <c r="R83" s="4">
        <f t="shared" ca="1" si="32"/>
        <v>0</v>
      </c>
      <c r="S83" s="4">
        <f t="shared" ca="1" si="33"/>
        <v>3996694.4644875997</v>
      </c>
      <c r="T83" s="1">
        <f t="shared" ca="1" si="34"/>
        <v>2898108.6079872535</v>
      </c>
      <c r="U83" s="4">
        <f t="shared" ca="1" si="35"/>
        <v>1098585.8565003462</v>
      </c>
      <c r="V83" s="8">
        <f ca="1">People[[#This Row],[Mortage left]]/People[[#This Row],[Value of House]]</f>
        <v>0.7278998611915275</v>
      </c>
    </row>
    <row r="84" spans="1:22" x14ac:dyDescent="0.25">
      <c r="A84" s="3">
        <f t="shared" ca="1" si="18"/>
        <v>1</v>
      </c>
      <c r="B84" s="3" t="str">
        <f t="shared" ca="1" si="19"/>
        <v>Man</v>
      </c>
      <c r="C84" s="3">
        <f t="shared" ca="1" si="20"/>
        <v>31</v>
      </c>
      <c r="D84" s="3">
        <f t="shared" ca="1" si="21"/>
        <v>5</v>
      </c>
      <c r="E84" s="3" t="str">
        <f ca="1">VLOOKUP($D84,Data!$A$2:$B$7,2,FALSE)</f>
        <v>Business</v>
      </c>
      <c r="F84" s="3">
        <f t="shared" ca="1" si="22"/>
        <v>1</v>
      </c>
      <c r="G84" s="3" t="str">
        <f ca="1">VLOOKUP($F84,Data!$D$2:$E$6,2,FALSE)</f>
        <v>high school</v>
      </c>
      <c r="H84" s="3">
        <f t="shared" ca="1" si="23"/>
        <v>2</v>
      </c>
      <c r="I84" s="3">
        <f t="shared" ca="1" si="24"/>
        <v>1</v>
      </c>
      <c r="J84" s="4">
        <f t="shared" ca="1" si="25"/>
        <v>495290</v>
      </c>
      <c r="K84" s="3">
        <f t="shared" ca="1" si="26"/>
        <v>2</v>
      </c>
      <c r="L84" s="3" t="str">
        <f ca="1">VLOOKUP($K84,Data!$G$2:$H$11,2,FALSE)</f>
        <v>Delhi</v>
      </c>
      <c r="M84" s="4">
        <f t="shared" ca="1" si="27"/>
        <v>2971740</v>
      </c>
      <c r="N84" s="3">
        <f t="shared" ca="1" si="28"/>
        <v>280617.37430538953</v>
      </c>
      <c r="O84" s="3">
        <f t="shared" ca="1" si="29"/>
        <v>215831.84952741751</v>
      </c>
      <c r="P84" s="4">
        <f t="shared" ca="1" si="30"/>
        <v>152765</v>
      </c>
      <c r="Q84" s="3">
        <f t="shared" ca="1" si="31"/>
        <v>495290</v>
      </c>
      <c r="R84" s="4">
        <f t="shared" ca="1" si="32"/>
        <v>742935</v>
      </c>
      <c r="S84" s="4">
        <f t="shared" ca="1" si="33"/>
        <v>3930506.8495274177</v>
      </c>
      <c r="T84" s="1">
        <f t="shared" ca="1" si="34"/>
        <v>928672.37430538959</v>
      </c>
      <c r="U84" s="4">
        <f t="shared" ca="1" si="35"/>
        <v>3001834.4752220279</v>
      </c>
      <c r="V84" s="8">
        <f ca="1">People[[#This Row],[Mortage left]]/People[[#This Row],[Value of House]]</f>
        <v>9.4428642581581679E-2</v>
      </c>
    </row>
    <row r="85" spans="1:22" x14ac:dyDescent="0.25">
      <c r="A85" s="3">
        <f t="shared" ca="1" si="18"/>
        <v>2</v>
      </c>
      <c r="B85" s="3" t="str">
        <f t="shared" ca="1" si="19"/>
        <v>Woman</v>
      </c>
      <c r="C85" s="3">
        <f t="shared" ca="1" si="20"/>
        <v>29</v>
      </c>
      <c r="D85" s="3">
        <f t="shared" ca="1" si="21"/>
        <v>2</v>
      </c>
      <c r="E85" s="3" t="str">
        <f ca="1">VLOOKUP($D85,Data!$A$2:$B$7,2,FALSE)</f>
        <v>IT</v>
      </c>
      <c r="F85" s="3">
        <f t="shared" ca="1" si="22"/>
        <v>1</v>
      </c>
      <c r="G85" s="3" t="str">
        <f ca="1">VLOOKUP($F85,Data!$D$2:$E$6,2,FALSE)</f>
        <v>high school</v>
      </c>
      <c r="H85" s="3">
        <f t="shared" ca="1" si="23"/>
        <v>1</v>
      </c>
      <c r="I85" s="3">
        <f t="shared" ca="1" si="24"/>
        <v>0</v>
      </c>
      <c r="J85" s="4">
        <f t="shared" ca="1" si="25"/>
        <v>235631</v>
      </c>
      <c r="K85" s="3">
        <f t="shared" ca="1" si="26"/>
        <v>1</v>
      </c>
      <c r="L85" s="3" t="str">
        <f ca="1">VLOOKUP($K85,Data!$G$2:$H$11,2,FALSE)</f>
        <v>Mumbai</v>
      </c>
      <c r="M85" s="4">
        <f t="shared" ca="1" si="27"/>
        <v>942524</v>
      </c>
      <c r="N85" s="3">
        <f t="shared" ca="1" si="28"/>
        <v>822940.67770708329</v>
      </c>
      <c r="O85" s="3">
        <f t="shared" ca="1" si="29"/>
        <v>0</v>
      </c>
      <c r="P85" s="4">
        <f t="shared" ca="1" si="30"/>
        <v>0</v>
      </c>
      <c r="Q85" s="3">
        <f t="shared" ca="1" si="31"/>
        <v>0</v>
      </c>
      <c r="R85" s="4">
        <f t="shared" ca="1" si="32"/>
        <v>353446.5</v>
      </c>
      <c r="S85" s="4">
        <f t="shared" ca="1" si="33"/>
        <v>1295970.5</v>
      </c>
      <c r="T85" s="1">
        <f t="shared" ca="1" si="34"/>
        <v>822940.67770708329</v>
      </c>
      <c r="U85" s="4">
        <f t="shared" ca="1" si="35"/>
        <v>473029.82229291671</v>
      </c>
      <c r="V85" s="8">
        <f ca="1">People[[#This Row],[Mortage left]]/People[[#This Row],[Value of House]]</f>
        <v>0.87312437424095646</v>
      </c>
    </row>
    <row r="86" spans="1:22" x14ac:dyDescent="0.25">
      <c r="A86" s="3">
        <f t="shared" ca="1" si="18"/>
        <v>2</v>
      </c>
      <c r="B86" s="3" t="str">
        <f t="shared" ca="1" si="19"/>
        <v>Woman</v>
      </c>
      <c r="C86" s="3">
        <f t="shared" ca="1" si="20"/>
        <v>33</v>
      </c>
      <c r="D86" s="3">
        <f t="shared" ca="1" si="21"/>
        <v>2</v>
      </c>
      <c r="E86" s="3" t="str">
        <f ca="1">VLOOKUP($D86,Data!$A$2:$B$7,2,FALSE)</f>
        <v>IT</v>
      </c>
      <c r="F86" s="3">
        <f t="shared" ca="1" si="22"/>
        <v>3</v>
      </c>
      <c r="G86" s="3" t="str">
        <f ca="1">VLOOKUP($F86,Data!$D$2:$E$6,2,FALSE)</f>
        <v>undergraduate</v>
      </c>
      <c r="H86" s="3">
        <f t="shared" ca="1" si="23"/>
        <v>2</v>
      </c>
      <c r="I86" s="3">
        <f t="shared" ca="1" si="24"/>
        <v>2</v>
      </c>
      <c r="J86" s="4">
        <f t="shared" ca="1" si="25"/>
        <v>431192</v>
      </c>
      <c r="K86" s="3">
        <f t="shared" ca="1" si="26"/>
        <v>6</v>
      </c>
      <c r="L86" s="3" t="str">
        <f ca="1">VLOOKUP($K86,Data!$G$2:$H$11,2,FALSE)</f>
        <v>Pune</v>
      </c>
      <c r="M86" s="4">
        <f t="shared" ca="1" si="27"/>
        <v>2155960</v>
      </c>
      <c r="N86" s="3">
        <f t="shared" ca="1" si="28"/>
        <v>2020733.7111153346</v>
      </c>
      <c r="O86" s="3">
        <f t="shared" ca="1" si="29"/>
        <v>519268.42898360768</v>
      </c>
      <c r="P86" s="4">
        <f t="shared" ca="1" si="30"/>
        <v>148718</v>
      </c>
      <c r="Q86" s="3">
        <f t="shared" ca="1" si="31"/>
        <v>431192</v>
      </c>
      <c r="R86" s="4">
        <f t="shared" ca="1" si="32"/>
        <v>646788</v>
      </c>
      <c r="S86" s="4">
        <f t="shared" ca="1" si="33"/>
        <v>3322016.4289836078</v>
      </c>
      <c r="T86" s="1">
        <f t="shared" ca="1" si="34"/>
        <v>2600643.7111153346</v>
      </c>
      <c r="U86" s="4">
        <f t="shared" ca="1" si="35"/>
        <v>721372.71786827315</v>
      </c>
      <c r="V86" s="8">
        <f ca="1">People[[#This Row],[Mortage left]]/People[[#This Row],[Value of House]]</f>
        <v>0.93727792311329272</v>
      </c>
    </row>
    <row r="87" spans="1:22" x14ac:dyDescent="0.25">
      <c r="A87" s="3">
        <f t="shared" ca="1" si="18"/>
        <v>1</v>
      </c>
      <c r="B87" s="3" t="str">
        <f t="shared" ca="1" si="19"/>
        <v>Man</v>
      </c>
      <c r="C87" s="3">
        <f t="shared" ca="1" si="20"/>
        <v>24</v>
      </c>
      <c r="D87" s="3">
        <f t="shared" ca="1" si="21"/>
        <v>3</v>
      </c>
      <c r="E87" s="3" t="str">
        <f ca="1">VLOOKUP($D87,Data!$A$2:$B$7,2,FALSE)</f>
        <v>Pharma</v>
      </c>
      <c r="F87" s="3">
        <f t="shared" ca="1" si="22"/>
        <v>4</v>
      </c>
      <c r="G87" s="3" t="str">
        <f ca="1">VLOOKUP($F87,Data!$D$2:$E$6,2,FALSE)</f>
        <v>post graduate</v>
      </c>
      <c r="H87" s="3">
        <f t="shared" ca="1" si="23"/>
        <v>0</v>
      </c>
      <c r="I87" s="3">
        <f t="shared" ca="1" si="24"/>
        <v>1</v>
      </c>
      <c r="J87" s="4">
        <f t="shared" ca="1" si="25"/>
        <v>389712</v>
      </c>
      <c r="K87" s="3">
        <f t="shared" ca="1" si="26"/>
        <v>3</v>
      </c>
      <c r="L87" s="3" t="str">
        <f ca="1">VLOOKUP($K87,Data!$G$2:$H$11,2,FALSE)</f>
        <v>Bangalore</v>
      </c>
      <c r="M87" s="4">
        <f t="shared" ca="1" si="27"/>
        <v>1169136</v>
      </c>
      <c r="N87" s="3">
        <f t="shared" ca="1" si="28"/>
        <v>275233.47981161502</v>
      </c>
      <c r="O87" s="3">
        <f t="shared" ca="1" si="29"/>
        <v>222632.90545799045</v>
      </c>
      <c r="P87" s="4">
        <f t="shared" ca="1" si="30"/>
        <v>3962</v>
      </c>
      <c r="Q87" s="3">
        <f t="shared" ca="1" si="31"/>
        <v>389712</v>
      </c>
      <c r="R87" s="4">
        <f t="shared" ca="1" si="32"/>
        <v>584568</v>
      </c>
      <c r="S87" s="4">
        <f t="shared" ca="1" si="33"/>
        <v>1976336.9054579905</v>
      </c>
      <c r="T87" s="1">
        <f t="shared" ca="1" si="34"/>
        <v>668907.47981161508</v>
      </c>
      <c r="U87" s="4">
        <f t="shared" ca="1" si="35"/>
        <v>1307429.4256463754</v>
      </c>
      <c r="V87" s="8">
        <f ca="1">People[[#This Row],[Mortage left]]/People[[#This Row],[Value of House]]</f>
        <v>0.23541613619939428</v>
      </c>
    </row>
    <row r="88" spans="1:22" x14ac:dyDescent="0.25">
      <c r="A88" s="3">
        <f t="shared" ca="1" si="18"/>
        <v>1</v>
      </c>
      <c r="B88" s="3" t="str">
        <f t="shared" ca="1" si="19"/>
        <v>Man</v>
      </c>
      <c r="C88" s="3">
        <f t="shared" ca="1" si="20"/>
        <v>31</v>
      </c>
      <c r="D88" s="3">
        <f t="shared" ca="1" si="21"/>
        <v>6</v>
      </c>
      <c r="E88" s="3" t="str">
        <f ca="1">VLOOKUP($D88,Data!$A$2:$B$7,2,FALSE)</f>
        <v>Ministry</v>
      </c>
      <c r="F88" s="3">
        <f t="shared" ca="1" si="22"/>
        <v>3</v>
      </c>
      <c r="G88" s="3" t="str">
        <f ca="1">VLOOKUP($F88,Data!$D$2:$E$6,2,FALSE)</f>
        <v>undergraduate</v>
      </c>
      <c r="H88" s="3">
        <f t="shared" ca="1" si="23"/>
        <v>2</v>
      </c>
      <c r="I88" s="3">
        <f t="shared" ca="1" si="24"/>
        <v>1</v>
      </c>
      <c r="J88" s="4">
        <f t="shared" ca="1" si="25"/>
        <v>761714</v>
      </c>
      <c r="K88" s="3">
        <f t="shared" ca="1" si="26"/>
        <v>5</v>
      </c>
      <c r="L88" s="3" t="str">
        <f ca="1">VLOOKUP($K88,Data!$G$2:$H$11,2,FALSE)</f>
        <v>Hyderabad</v>
      </c>
      <c r="M88" s="4">
        <f t="shared" ca="1" si="27"/>
        <v>3046856</v>
      </c>
      <c r="N88" s="3">
        <f t="shared" ca="1" si="28"/>
        <v>1028938.1498963807</v>
      </c>
      <c r="O88" s="3">
        <f t="shared" ca="1" si="29"/>
        <v>419211.96245797334</v>
      </c>
      <c r="P88" s="4">
        <f t="shared" ca="1" si="30"/>
        <v>106888</v>
      </c>
      <c r="Q88" s="3">
        <f t="shared" ca="1" si="31"/>
        <v>0</v>
      </c>
      <c r="R88" s="4">
        <f t="shared" ca="1" si="32"/>
        <v>1142571</v>
      </c>
      <c r="S88" s="4">
        <f t="shared" ca="1" si="33"/>
        <v>4608638.9624579735</v>
      </c>
      <c r="T88" s="1">
        <f t="shared" ca="1" si="34"/>
        <v>1135826.1498963807</v>
      </c>
      <c r="U88" s="4">
        <f t="shared" ca="1" si="35"/>
        <v>3472812.812561593</v>
      </c>
      <c r="V88" s="8">
        <f ca="1">People[[#This Row],[Mortage left]]/People[[#This Row],[Value of House]]</f>
        <v>0.33770488329490489</v>
      </c>
    </row>
    <row r="89" spans="1:22" x14ac:dyDescent="0.25">
      <c r="A89" s="3">
        <f t="shared" ca="1" si="18"/>
        <v>1</v>
      </c>
      <c r="B89" s="3" t="str">
        <f t="shared" ca="1" si="19"/>
        <v>Man</v>
      </c>
      <c r="C89" s="3">
        <f t="shared" ca="1" si="20"/>
        <v>22</v>
      </c>
      <c r="D89" s="3">
        <f t="shared" ca="1" si="21"/>
        <v>3</v>
      </c>
      <c r="E89" s="3" t="str">
        <f ca="1">VLOOKUP($D89,Data!$A$2:$B$7,2,FALSE)</f>
        <v>Pharma</v>
      </c>
      <c r="F89" s="3">
        <f t="shared" ca="1" si="22"/>
        <v>2</v>
      </c>
      <c r="G89" s="3" t="str">
        <f ca="1">VLOOKUP($F89,Data!$D$2:$E$6,2,FALSE)</f>
        <v>college</v>
      </c>
      <c r="H89" s="3">
        <f t="shared" ca="1" si="23"/>
        <v>1</v>
      </c>
      <c r="I89" s="3">
        <f t="shared" ca="1" si="24"/>
        <v>0</v>
      </c>
      <c r="J89" s="4">
        <f t="shared" ca="1" si="25"/>
        <v>314906</v>
      </c>
      <c r="K89" s="3">
        <f t="shared" ca="1" si="26"/>
        <v>3</v>
      </c>
      <c r="L89" s="3" t="str">
        <f ca="1">VLOOKUP($K89,Data!$G$2:$H$11,2,FALSE)</f>
        <v>Bangalore</v>
      </c>
      <c r="M89" s="4">
        <f t="shared" ca="1" si="27"/>
        <v>1259624</v>
      </c>
      <c r="N89" s="3">
        <f t="shared" ca="1" si="28"/>
        <v>956195.89787302352</v>
      </c>
      <c r="O89" s="3">
        <f t="shared" ca="1" si="29"/>
        <v>0</v>
      </c>
      <c r="P89" s="4">
        <f t="shared" ca="1" si="30"/>
        <v>0</v>
      </c>
      <c r="Q89" s="3">
        <f t="shared" ca="1" si="31"/>
        <v>0</v>
      </c>
      <c r="R89" s="4">
        <f t="shared" ca="1" si="32"/>
        <v>0</v>
      </c>
      <c r="S89" s="4">
        <f t="shared" ca="1" si="33"/>
        <v>1259624</v>
      </c>
      <c r="T89" s="1">
        <f t="shared" ca="1" si="34"/>
        <v>956195.89787302352</v>
      </c>
      <c r="U89" s="4">
        <f t="shared" ca="1" si="35"/>
        <v>303428.10212697648</v>
      </c>
      <c r="V89" s="8">
        <f ca="1">People[[#This Row],[Mortage left]]/People[[#This Row],[Value of House]]</f>
        <v>0.75911216194120112</v>
      </c>
    </row>
    <row r="90" spans="1:22" x14ac:dyDescent="0.25">
      <c r="A90" s="3">
        <f t="shared" ca="1" si="18"/>
        <v>2</v>
      </c>
      <c r="B90" s="3" t="str">
        <f t="shared" ca="1" si="19"/>
        <v>Woman</v>
      </c>
      <c r="C90" s="3">
        <f t="shared" ca="1" si="20"/>
        <v>24</v>
      </c>
      <c r="D90" s="3">
        <f t="shared" ca="1" si="21"/>
        <v>6</v>
      </c>
      <c r="E90" s="3" t="str">
        <f ca="1">VLOOKUP($D90,Data!$A$2:$B$7,2,FALSE)</f>
        <v>Ministry</v>
      </c>
      <c r="F90" s="3">
        <f t="shared" ca="1" si="22"/>
        <v>4</v>
      </c>
      <c r="G90" s="3" t="str">
        <f ca="1">VLOOKUP($F90,Data!$D$2:$E$6,2,FALSE)</f>
        <v>post graduate</v>
      </c>
      <c r="H90" s="3">
        <f t="shared" ca="1" si="23"/>
        <v>2</v>
      </c>
      <c r="I90" s="3">
        <f t="shared" ca="1" si="24"/>
        <v>0</v>
      </c>
      <c r="J90" s="4">
        <f t="shared" ca="1" si="25"/>
        <v>972215</v>
      </c>
      <c r="K90" s="3">
        <f t="shared" ca="1" si="26"/>
        <v>4</v>
      </c>
      <c r="L90" s="3" t="str">
        <f ca="1">VLOOKUP($K90,Data!$G$2:$H$11,2,FALSE)</f>
        <v>Chennai</v>
      </c>
      <c r="M90" s="4">
        <f t="shared" ca="1" si="27"/>
        <v>2916645</v>
      </c>
      <c r="N90" s="3">
        <f t="shared" ca="1" si="28"/>
        <v>384701.98989412031</v>
      </c>
      <c r="O90" s="3">
        <f t="shared" ca="1" si="29"/>
        <v>0</v>
      </c>
      <c r="P90" s="4">
        <f t="shared" ca="1" si="30"/>
        <v>0</v>
      </c>
      <c r="Q90" s="3">
        <f t="shared" ca="1" si="31"/>
        <v>972215</v>
      </c>
      <c r="R90" s="4">
        <f t="shared" ca="1" si="32"/>
        <v>1458322.5</v>
      </c>
      <c r="S90" s="4">
        <f t="shared" ca="1" si="33"/>
        <v>4374967.5</v>
      </c>
      <c r="T90" s="1">
        <f t="shared" ca="1" si="34"/>
        <v>1356916.9898941203</v>
      </c>
      <c r="U90" s="4">
        <f t="shared" ca="1" si="35"/>
        <v>3018050.51010588</v>
      </c>
      <c r="V90" s="8">
        <f ca="1">People[[#This Row],[Mortage left]]/People[[#This Row],[Value of House]]</f>
        <v>0.13189880492624928</v>
      </c>
    </row>
    <row r="91" spans="1:22" x14ac:dyDescent="0.25">
      <c r="A91" s="3">
        <f t="shared" ca="1" si="18"/>
        <v>2</v>
      </c>
      <c r="B91" s="3" t="str">
        <f t="shared" ca="1" si="19"/>
        <v>Woman</v>
      </c>
      <c r="C91" s="3">
        <f t="shared" ca="1" si="20"/>
        <v>26</v>
      </c>
      <c r="D91" s="3">
        <f t="shared" ca="1" si="21"/>
        <v>1</v>
      </c>
      <c r="E91" s="3" t="str">
        <f ca="1">VLOOKUP($D91,Data!$A$2:$B$7,2,FALSE)</f>
        <v>Health</v>
      </c>
      <c r="F91" s="3">
        <f t="shared" ca="1" si="22"/>
        <v>1</v>
      </c>
      <c r="G91" s="3" t="str">
        <f ca="1">VLOOKUP($F91,Data!$D$2:$E$6,2,FALSE)</f>
        <v>high school</v>
      </c>
      <c r="H91" s="3">
        <f t="shared" ca="1" si="23"/>
        <v>0</v>
      </c>
      <c r="I91" s="3">
        <f t="shared" ca="1" si="24"/>
        <v>1</v>
      </c>
      <c r="J91" s="4">
        <f t="shared" ca="1" si="25"/>
        <v>607449</v>
      </c>
      <c r="K91" s="3">
        <f t="shared" ca="1" si="26"/>
        <v>5</v>
      </c>
      <c r="L91" s="3" t="str">
        <f ca="1">VLOOKUP($K91,Data!$G$2:$H$11,2,FALSE)</f>
        <v>Hyderabad</v>
      </c>
      <c r="M91" s="4">
        <f t="shared" ca="1" si="27"/>
        <v>1822347</v>
      </c>
      <c r="N91" s="3">
        <f t="shared" ca="1" si="28"/>
        <v>459939.81598443282</v>
      </c>
      <c r="O91" s="3">
        <f t="shared" ca="1" si="29"/>
        <v>160530.78550266896</v>
      </c>
      <c r="P91" s="4">
        <f t="shared" ca="1" si="30"/>
        <v>84952</v>
      </c>
      <c r="Q91" s="3">
        <f t="shared" ca="1" si="31"/>
        <v>0</v>
      </c>
      <c r="R91" s="4">
        <f t="shared" ca="1" si="32"/>
        <v>911173.5</v>
      </c>
      <c r="S91" s="4">
        <f t="shared" ca="1" si="33"/>
        <v>2894051.2855026689</v>
      </c>
      <c r="T91" s="1">
        <f t="shared" ca="1" si="34"/>
        <v>544891.81598443282</v>
      </c>
      <c r="U91" s="4">
        <f t="shared" ca="1" si="35"/>
        <v>2349159.4695182359</v>
      </c>
      <c r="V91" s="8">
        <f ca="1">People[[#This Row],[Mortage left]]/People[[#This Row],[Value of House]]</f>
        <v>0.25238871410572894</v>
      </c>
    </row>
    <row r="92" spans="1:22" x14ac:dyDescent="0.25">
      <c r="A92" s="3">
        <f t="shared" ca="1" si="18"/>
        <v>1</v>
      </c>
      <c r="B92" s="3" t="str">
        <f t="shared" ca="1" si="19"/>
        <v>Man</v>
      </c>
      <c r="C92" s="3">
        <f t="shared" ca="1" si="20"/>
        <v>31</v>
      </c>
      <c r="D92" s="3">
        <f t="shared" ca="1" si="21"/>
        <v>1</v>
      </c>
      <c r="E92" s="3" t="str">
        <f ca="1">VLOOKUP($D92,Data!$A$2:$B$7,2,FALSE)</f>
        <v>Health</v>
      </c>
      <c r="F92" s="3">
        <f t="shared" ca="1" si="22"/>
        <v>1</v>
      </c>
      <c r="G92" s="3" t="str">
        <f ca="1">VLOOKUP($F92,Data!$D$2:$E$6,2,FALSE)</f>
        <v>high school</v>
      </c>
      <c r="H92" s="3">
        <f t="shared" ca="1" si="23"/>
        <v>3</v>
      </c>
      <c r="I92" s="3">
        <f t="shared" ca="1" si="24"/>
        <v>2</v>
      </c>
      <c r="J92" s="4">
        <f t="shared" ca="1" si="25"/>
        <v>805314</v>
      </c>
      <c r="K92" s="3">
        <f t="shared" ca="1" si="26"/>
        <v>3</v>
      </c>
      <c r="L92" s="3" t="str">
        <f ca="1">VLOOKUP($K92,Data!$G$2:$H$11,2,FALSE)</f>
        <v>Bangalore</v>
      </c>
      <c r="M92" s="4">
        <f t="shared" ca="1" si="27"/>
        <v>3221256</v>
      </c>
      <c r="N92" s="3">
        <f t="shared" ca="1" si="28"/>
        <v>1291577.4038642035</v>
      </c>
      <c r="O92" s="3">
        <f t="shared" ca="1" si="29"/>
        <v>1561392.7513064251</v>
      </c>
      <c r="P92" s="4">
        <f t="shared" ca="1" si="30"/>
        <v>675609</v>
      </c>
      <c r="Q92" s="3">
        <f t="shared" ca="1" si="31"/>
        <v>805314</v>
      </c>
      <c r="R92" s="4">
        <f t="shared" ca="1" si="32"/>
        <v>1207971</v>
      </c>
      <c r="S92" s="4">
        <f t="shared" ca="1" si="33"/>
        <v>5990619.7513064248</v>
      </c>
      <c r="T92" s="1">
        <f t="shared" ca="1" si="34"/>
        <v>2772500.4038642035</v>
      </c>
      <c r="U92" s="4">
        <f t="shared" ca="1" si="35"/>
        <v>3218119.3474422214</v>
      </c>
      <c r="V92" s="8">
        <f ca="1">People[[#This Row],[Mortage left]]/People[[#This Row],[Value of House]]</f>
        <v>0.40095459779173204</v>
      </c>
    </row>
    <row r="93" spans="1:22" x14ac:dyDescent="0.25">
      <c r="A93" s="3">
        <f t="shared" ca="1" si="18"/>
        <v>1</v>
      </c>
      <c r="B93" s="3" t="str">
        <f t="shared" ca="1" si="19"/>
        <v>Man</v>
      </c>
      <c r="C93" s="3">
        <f t="shared" ca="1" si="20"/>
        <v>32</v>
      </c>
      <c r="D93" s="3">
        <f t="shared" ca="1" si="21"/>
        <v>3</v>
      </c>
      <c r="E93" s="3" t="str">
        <f ca="1">VLOOKUP($D93,Data!$A$2:$B$7,2,FALSE)</f>
        <v>Pharma</v>
      </c>
      <c r="F93" s="3">
        <f t="shared" ca="1" si="22"/>
        <v>1</v>
      </c>
      <c r="G93" s="3" t="str">
        <f ca="1">VLOOKUP($F93,Data!$D$2:$E$6,2,FALSE)</f>
        <v>high school</v>
      </c>
      <c r="H93" s="3">
        <f t="shared" ca="1" si="23"/>
        <v>2</v>
      </c>
      <c r="I93" s="3">
        <f t="shared" ca="1" si="24"/>
        <v>1</v>
      </c>
      <c r="J93" s="4">
        <f t="shared" ca="1" si="25"/>
        <v>310836</v>
      </c>
      <c r="K93" s="3">
        <f t="shared" ca="1" si="26"/>
        <v>6</v>
      </c>
      <c r="L93" s="3" t="str">
        <f ca="1">VLOOKUP($K93,Data!$G$2:$H$11,2,FALSE)</f>
        <v>Pune</v>
      </c>
      <c r="M93" s="4">
        <f t="shared" ca="1" si="27"/>
        <v>1243344</v>
      </c>
      <c r="N93" s="3">
        <f t="shared" ca="1" si="28"/>
        <v>84880.50861688079</v>
      </c>
      <c r="O93" s="3">
        <f t="shared" ca="1" si="29"/>
        <v>53774.163785573903</v>
      </c>
      <c r="P93" s="4">
        <f t="shared" ca="1" si="30"/>
        <v>26577</v>
      </c>
      <c r="Q93" s="3">
        <f t="shared" ca="1" si="31"/>
        <v>0</v>
      </c>
      <c r="R93" s="4">
        <f t="shared" ca="1" si="32"/>
        <v>0</v>
      </c>
      <c r="S93" s="4">
        <f t="shared" ca="1" si="33"/>
        <v>1297118.1637855738</v>
      </c>
      <c r="T93" s="1">
        <f t="shared" ca="1" si="34"/>
        <v>111457.50861688079</v>
      </c>
      <c r="U93" s="4">
        <f t="shared" ca="1" si="35"/>
        <v>1185660.655168693</v>
      </c>
      <c r="V93" s="8">
        <f ca="1">People[[#This Row],[Mortage left]]/People[[#This Row],[Value of House]]</f>
        <v>6.8267919913459818E-2</v>
      </c>
    </row>
    <row r="94" spans="1:22" x14ac:dyDescent="0.25">
      <c r="A94" s="3">
        <f t="shared" ca="1" si="18"/>
        <v>2</v>
      </c>
      <c r="B94" s="3" t="str">
        <f t="shared" ca="1" si="19"/>
        <v>Woman</v>
      </c>
      <c r="C94" s="3">
        <f t="shared" ca="1" si="20"/>
        <v>24</v>
      </c>
      <c r="D94" s="3">
        <f t="shared" ca="1" si="21"/>
        <v>2</v>
      </c>
      <c r="E94" s="3" t="str">
        <f ca="1">VLOOKUP($D94,Data!$A$2:$B$7,2,FALSE)</f>
        <v>IT</v>
      </c>
      <c r="F94" s="3">
        <f t="shared" ca="1" si="22"/>
        <v>1</v>
      </c>
      <c r="G94" s="3" t="str">
        <f ca="1">VLOOKUP($F94,Data!$D$2:$E$6,2,FALSE)</f>
        <v>high school</v>
      </c>
      <c r="H94" s="3">
        <f t="shared" ca="1" si="23"/>
        <v>0</v>
      </c>
      <c r="I94" s="3">
        <f t="shared" ca="1" si="24"/>
        <v>1</v>
      </c>
      <c r="J94" s="4">
        <f t="shared" ca="1" si="25"/>
        <v>962249</v>
      </c>
      <c r="K94" s="3">
        <f t="shared" ca="1" si="26"/>
        <v>1</v>
      </c>
      <c r="L94" s="3" t="str">
        <f ca="1">VLOOKUP($K94,Data!$G$2:$H$11,2,FALSE)</f>
        <v>Mumbai</v>
      </c>
      <c r="M94" s="4">
        <f t="shared" ca="1" si="27"/>
        <v>5773494</v>
      </c>
      <c r="N94" s="3">
        <f t="shared" ca="1" si="28"/>
        <v>3300906.0896286131</v>
      </c>
      <c r="O94" s="3">
        <f t="shared" ca="1" si="29"/>
        <v>28151.600575555931</v>
      </c>
      <c r="P94" s="4">
        <f t="shared" ca="1" si="30"/>
        <v>15683</v>
      </c>
      <c r="Q94" s="3">
        <f t="shared" ca="1" si="31"/>
        <v>962249</v>
      </c>
      <c r="R94" s="4">
        <f t="shared" ca="1" si="32"/>
        <v>1443373.5</v>
      </c>
      <c r="S94" s="4">
        <f t="shared" ca="1" si="33"/>
        <v>7245019.100575556</v>
      </c>
      <c r="T94" s="1">
        <f t="shared" ca="1" si="34"/>
        <v>4278838.0896286126</v>
      </c>
      <c r="U94" s="4">
        <f t="shared" ca="1" si="35"/>
        <v>2966181.0109469434</v>
      </c>
      <c r="V94" s="8">
        <f ca="1">People[[#This Row],[Mortage left]]/People[[#This Row],[Value of House]]</f>
        <v>0.57173456656032084</v>
      </c>
    </row>
    <row r="95" spans="1:22" x14ac:dyDescent="0.25">
      <c r="A95" s="3">
        <f t="shared" ca="1" si="18"/>
        <v>1</v>
      </c>
      <c r="B95" s="3" t="str">
        <f t="shared" ca="1" si="19"/>
        <v>Man</v>
      </c>
      <c r="C95" s="3">
        <f t="shared" ca="1" si="20"/>
        <v>24</v>
      </c>
      <c r="D95" s="3">
        <f t="shared" ca="1" si="21"/>
        <v>1</v>
      </c>
      <c r="E95" s="3" t="str">
        <f ca="1">VLOOKUP($D95,Data!$A$2:$B$7,2,FALSE)</f>
        <v>Health</v>
      </c>
      <c r="F95" s="3">
        <f t="shared" ca="1" si="22"/>
        <v>5</v>
      </c>
      <c r="G95" s="3" t="str">
        <f ca="1">VLOOKUP($F95,Data!$D$2:$E$6,2,FALSE)</f>
        <v>Doctorate</v>
      </c>
      <c r="H95" s="3">
        <f t="shared" ca="1" si="23"/>
        <v>2</v>
      </c>
      <c r="I95" s="3">
        <f t="shared" ca="1" si="24"/>
        <v>0</v>
      </c>
      <c r="J95" s="4">
        <f t="shared" ca="1" si="25"/>
        <v>626147</v>
      </c>
      <c r="K95" s="3">
        <f t="shared" ca="1" si="26"/>
        <v>2</v>
      </c>
      <c r="L95" s="3" t="str">
        <f ca="1">VLOOKUP($K95,Data!$G$2:$H$11,2,FALSE)</f>
        <v>Delhi</v>
      </c>
      <c r="M95" s="4">
        <f t="shared" ca="1" si="27"/>
        <v>2504588</v>
      </c>
      <c r="N95" s="3">
        <f t="shared" ca="1" si="28"/>
        <v>82268.498299537372</v>
      </c>
      <c r="O95" s="3">
        <f t="shared" ca="1" si="29"/>
        <v>0</v>
      </c>
      <c r="P95" s="4">
        <f t="shared" ca="1" si="30"/>
        <v>0</v>
      </c>
      <c r="Q95" s="3">
        <f t="shared" ca="1" si="31"/>
        <v>626147</v>
      </c>
      <c r="R95" s="4">
        <f t="shared" ca="1" si="32"/>
        <v>0</v>
      </c>
      <c r="S95" s="4">
        <f t="shared" ca="1" si="33"/>
        <v>2504588</v>
      </c>
      <c r="T95" s="1">
        <f t="shared" ca="1" si="34"/>
        <v>708415.49829953734</v>
      </c>
      <c r="U95" s="4">
        <f t="shared" ca="1" si="35"/>
        <v>1796172.5017004628</v>
      </c>
      <c r="V95" s="8">
        <f ca="1">People[[#This Row],[Mortage left]]/People[[#This Row],[Value of House]]</f>
        <v>3.28471182883322E-2</v>
      </c>
    </row>
    <row r="96" spans="1:22" x14ac:dyDescent="0.25">
      <c r="A96" s="3">
        <f t="shared" ca="1" si="18"/>
        <v>1</v>
      </c>
      <c r="B96" s="3" t="str">
        <f t="shared" ca="1" si="19"/>
        <v>Man</v>
      </c>
      <c r="C96" s="3">
        <f t="shared" ca="1" si="20"/>
        <v>25</v>
      </c>
      <c r="D96" s="3">
        <f t="shared" ca="1" si="21"/>
        <v>2</v>
      </c>
      <c r="E96" s="3" t="str">
        <f ca="1">VLOOKUP($D96,Data!$A$2:$B$7,2,FALSE)</f>
        <v>IT</v>
      </c>
      <c r="F96" s="3">
        <f t="shared" ca="1" si="22"/>
        <v>3</v>
      </c>
      <c r="G96" s="3" t="str">
        <f ca="1">VLOOKUP($F96,Data!$D$2:$E$6,2,FALSE)</f>
        <v>undergraduate</v>
      </c>
      <c r="H96" s="3">
        <f t="shared" ca="1" si="23"/>
        <v>2</v>
      </c>
      <c r="I96" s="3">
        <f t="shared" ca="1" si="24"/>
        <v>0</v>
      </c>
      <c r="J96" s="4">
        <f t="shared" ca="1" si="25"/>
        <v>358407</v>
      </c>
      <c r="K96" s="3">
        <f t="shared" ca="1" si="26"/>
        <v>6</v>
      </c>
      <c r="L96" s="3" t="str">
        <f ca="1">VLOOKUP($K96,Data!$G$2:$H$11,2,FALSE)</f>
        <v>Pune</v>
      </c>
      <c r="M96" s="4">
        <f t="shared" ca="1" si="27"/>
        <v>2150442</v>
      </c>
      <c r="N96" s="3">
        <f t="shared" ca="1" si="28"/>
        <v>631071.22970128711</v>
      </c>
      <c r="O96" s="3">
        <f t="shared" ca="1" si="29"/>
        <v>0</v>
      </c>
      <c r="P96" s="4">
        <f t="shared" ca="1" si="30"/>
        <v>0</v>
      </c>
      <c r="Q96" s="3">
        <f t="shared" ca="1" si="31"/>
        <v>0</v>
      </c>
      <c r="R96" s="4">
        <f t="shared" ca="1" si="32"/>
        <v>0</v>
      </c>
      <c r="S96" s="4">
        <f t="shared" ca="1" si="33"/>
        <v>2150442</v>
      </c>
      <c r="T96" s="1">
        <f t="shared" ca="1" si="34"/>
        <v>631071.22970128711</v>
      </c>
      <c r="U96" s="4">
        <f t="shared" ca="1" si="35"/>
        <v>1519370.7702987129</v>
      </c>
      <c r="V96" s="8">
        <f ca="1">People[[#This Row],[Mortage left]]/People[[#This Row],[Value of House]]</f>
        <v>0.29346117202941868</v>
      </c>
    </row>
    <row r="97" spans="1:22" x14ac:dyDescent="0.25">
      <c r="A97" s="3">
        <f t="shared" ca="1" si="18"/>
        <v>2</v>
      </c>
      <c r="B97" s="3" t="str">
        <f t="shared" ca="1" si="19"/>
        <v>Woman</v>
      </c>
      <c r="C97" s="3">
        <f t="shared" ca="1" si="20"/>
        <v>26</v>
      </c>
      <c r="D97" s="3">
        <f t="shared" ca="1" si="21"/>
        <v>2</v>
      </c>
      <c r="E97" s="3" t="str">
        <f ca="1">VLOOKUP($D97,Data!$A$2:$B$7,2,FALSE)</f>
        <v>IT</v>
      </c>
      <c r="F97" s="3">
        <f t="shared" ca="1" si="22"/>
        <v>2</v>
      </c>
      <c r="G97" s="3" t="str">
        <f ca="1">VLOOKUP($F97,Data!$D$2:$E$6,2,FALSE)</f>
        <v>college</v>
      </c>
      <c r="H97" s="3">
        <f t="shared" ca="1" si="23"/>
        <v>0</v>
      </c>
      <c r="I97" s="3">
        <f t="shared" ca="1" si="24"/>
        <v>2</v>
      </c>
      <c r="J97" s="4">
        <f t="shared" ca="1" si="25"/>
        <v>710970</v>
      </c>
      <c r="K97" s="3">
        <f t="shared" ca="1" si="26"/>
        <v>5</v>
      </c>
      <c r="L97" s="3" t="str">
        <f ca="1">VLOOKUP($K97,Data!$G$2:$H$11,2,FALSE)</f>
        <v>Hyderabad</v>
      </c>
      <c r="M97" s="4">
        <f t="shared" ca="1" si="27"/>
        <v>2132910</v>
      </c>
      <c r="N97" s="3">
        <f t="shared" ca="1" si="28"/>
        <v>1430934.4748715574</v>
      </c>
      <c r="O97" s="3">
        <f t="shared" ca="1" si="29"/>
        <v>1332987.1692254897</v>
      </c>
      <c r="P97" s="4">
        <f t="shared" ca="1" si="30"/>
        <v>259866</v>
      </c>
      <c r="Q97" s="3">
        <f t="shared" ca="1" si="31"/>
        <v>0</v>
      </c>
      <c r="R97" s="4">
        <f t="shared" ca="1" si="32"/>
        <v>0</v>
      </c>
      <c r="S97" s="4">
        <f t="shared" ca="1" si="33"/>
        <v>3465897.1692254897</v>
      </c>
      <c r="T97" s="1">
        <f t="shared" ca="1" si="34"/>
        <v>1690800.4748715574</v>
      </c>
      <c r="U97" s="4">
        <f t="shared" ca="1" si="35"/>
        <v>1775096.6943539323</v>
      </c>
      <c r="V97" s="8">
        <f ca="1">People[[#This Row],[Mortage left]]/People[[#This Row],[Value of House]]</f>
        <v>0.67088366357303286</v>
      </c>
    </row>
    <row r="98" spans="1:22" x14ac:dyDescent="0.25">
      <c r="A98" s="3">
        <f t="shared" ca="1" si="18"/>
        <v>1</v>
      </c>
      <c r="B98" s="3" t="str">
        <f t="shared" ca="1" si="19"/>
        <v>Man</v>
      </c>
      <c r="C98" s="3">
        <f t="shared" ca="1" si="20"/>
        <v>21</v>
      </c>
      <c r="D98" s="3">
        <f t="shared" ca="1" si="21"/>
        <v>1</v>
      </c>
      <c r="E98" s="3" t="str">
        <f ca="1">VLOOKUP($D98,Data!$A$2:$B$7,2,FALSE)</f>
        <v>Health</v>
      </c>
      <c r="F98" s="3">
        <f t="shared" ca="1" si="22"/>
        <v>3</v>
      </c>
      <c r="G98" s="3" t="str">
        <f ca="1">VLOOKUP($F98,Data!$D$2:$E$6,2,FALSE)</f>
        <v>undergraduate</v>
      </c>
      <c r="H98" s="3">
        <f t="shared" ca="1" si="23"/>
        <v>3</v>
      </c>
      <c r="I98" s="3">
        <f t="shared" ca="1" si="24"/>
        <v>1</v>
      </c>
      <c r="J98" s="4">
        <f t="shared" ca="1" si="25"/>
        <v>967884</v>
      </c>
      <c r="K98" s="3">
        <f t="shared" ca="1" si="26"/>
        <v>2</v>
      </c>
      <c r="L98" s="3" t="str">
        <f ca="1">VLOOKUP($K98,Data!$G$2:$H$11,2,FALSE)</f>
        <v>Delhi</v>
      </c>
      <c r="M98" s="4">
        <f t="shared" ca="1" si="27"/>
        <v>5807304</v>
      </c>
      <c r="N98" s="3">
        <f t="shared" ca="1" si="28"/>
        <v>3694725.0933956173</v>
      </c>
      <c r="O98" s="3">
        <f t="shared" ca="1" si="29"/>
        <v>895902.2336833108</v>
      </c>
      <c r="P98" s="4">
        <f t="shared" ca="1" si="30"/>
        <v>408358</v>
      </c>
      <c r="Q98" s="3">
        <f t="shared" ca="1" si="31"/>
        <v>0</v>
      </c>
      <c r="R98" s="4">
        <f t="shared" ca="1" si="32"/>
        <v>0</v>
      </c>
      <c r="S98" s="4">
        <f t="shared" ca="1" si="33"/>
        <v>6703206.2336833104</v>
      </c>
      <c r="T98" s="1">
        <f t="shared" ca="1" si="34"/>
        <v>4103083.0933956173</v>
      </c>
      <c r="U98" s="4">
        <f t="shared" ca="1" si="35"/>
        <v>2600123.1402876931</v>
      </c>
      <c r="V98" s="8">
        <f ca="1">People[[#This Row],[Mortage left]]/People[[#This Row],[Value of House]]</f>
        <v>0.63622036893464118</v>
      </c>
    </row>
    <row r="99" spans="1:22" x14ac:dyDescent="0.25">
      <c r="A99" s="3">
        <f t="shared" ca="1" si="18"/>
        <v>1</v>
      </c>
      <c r="B99" s="3" t="str">
        <f t="shared" ca="1" si="19"/>
        <v>Man</v>
      </c>
      <c r="C99" s="3">
        <f t="shared" ca="1" si="20"/>
        <v>29</v>
      </c>
      <c r="D99" s="3">
        <f t="shared" ca="1" si="21"/>
        <v>5</v>
      </c>
      <c r="E99" s="3" t="str">
        <f ca="1">VLOOKUP($D99,Data!$A$2:$B$7,2,FALSE)</f>
        <v>Business</v>
      </c>
      <c r="F99" s="3">
        <f t="shared" ca="1" si="22"/>
        <v>3</v>
      </c>
      <c r="G99" s="3" t="str">
        <f ca="1">VLOOKUP($F99,Data!$D$2:$E$6,2,FALSE)</f>
        <v>undergraduate</v>
      </c>
      <c r="H99" s="3">
        <f t="shared" ca="1" si="23"/>
        <v>0</v>
      </c>
      <c r="I99" s="3">
        <f t="shared" ca="1" si="24"/>
        <v>1</v>
      </c>
      <c r="J99" s="4">
        <f t="shared" ca="1" si="25"/>
        <v>153729</v>
      </c>
      <c r="K99" s="3">
        <f t="shared" ca="1" si="26"/>
        <v>5</v>
      </c>
      <c r="L99" s="3" t="str">
        <f ca="1">VLOOKUP($K99,Data!$G$2:$H$11,2,FALSE)</f>
        <v>Hyderabad</v>
      </c>
      <c r="M99" s="4">
        <f t="shared" ca="1" si="27"/>
        <v>768645</v>
      </c>
      <c r="N99" s="3">
        <f t="shared" ca="1" si="28"/>
        <v>22563.664317969447</v>
      </c>
      <c r="O99" s="3">
        <f t="shared" ca="1" si="29"/>
        <v>27766.372174634267</v>
      </c>
      <c r="P99" s="4">
        <f t="shared" ca="1" si="30"/>
        <v>5261</v>
      </c>
      <c r="Q99" s="3">
        <f t="shared" ca="1" si="31"/>
        <v>153729</v>
      </c>
      <c r="R99" s="4">
        <f t="shared" ca="1" si="32"/>
        <v>230593.5</v>
      </c>
      <c r="S99" s="4">
        <f t="shared" ca="1" si="33"/>
        <v>1027004.8721746342</v>
      </c>
      <c r="T99" s="1">
        <f t="shared" ca="1" si="34"/>
        <v>181553.66431796944</v>
      </c>
      <c r="U99" s="4">
        <f t="shared" ca="1" si="35"/>
        <v>845451.20785666478</v>
      </c>
      <c r="V99" s="8">
        <f ca="1">People[[#This Row],[Mortage left]]/People[[#This Row],[Value of House]]</f>
        <v>2.9355117535363462E-2</v>
      </c>
    </row>
    <row r="100" spans="1:22" x14ac:dyDescent="0.25">
      <c r="A100" s="3">
        <f t="shared" ca="1" si="18"/>
        <v>2</v>
      </c>
      <c r="B100" s="3" t="str">
        <f t="shared" ca="1" si="19"/>
        <v>Woman</v>
      </c>
      <c r="C100" s="3">
        <f t="shared" ca="1" si="20"/>
        <v>22</v>
      </c>
      <c r="D100" s="3">
        <f t="shared" ca="1" si="21"/>
        <v>5</v>
      </c>
      <c r="E100" s="3" t="str">
        <f ca="1">VLOOKUP($D100,Data!$A$2:$B$7,2,FALSE)</f>
        <v>Business</v>
      </c>
      <c r="F100" s="3">
        <f t="shared" ca="1" si="22"/>
        <v>3</v>
      </c>
      <c r="G100" s="3" t="str">
        <f ca="1">VLOOKUP($F100,Data!$D$2:$E$6,2,FALSE)</f>
        <v>undergraduate</v>
      </c>
      <c r="H100" s="3">
        <f t="shared" ca="1" si="23"/>
        <v>0</v>
      </c>
      <c r="I100" s="3">
        <f t="shared" ca="1" si="24"/>
        <v>1</v>
      </c>
      <c r="J100" s="4">
        <f t="shared" ca="1" si="25"/>
        <v>339396</v>
      </c>
      <c r="K100" s="3">
        <f t="shared" ca="1" si="26"/>
        <v>4</v>
      </c>
      <c r="L100" s="3" t="str">
        <f ca="1">VLOOKUP($K100,Data!$G$2:$H$11,2,FALSE)</f>
        <v>Chennai</v>
      </c>
      <c r="M100" s="4">
        <f t="shared" ca="1" si="27"/>
        <v>1696980</v>
      </c>
      <c r="N100" s="3">
        <f t="shared" ca="1" si="28"/>
        <v>405580.30189402739</v>
      </c>
      <c r="O100" s="3">
        <f t="shared" ca="1" si="29"/>
        <v>222740.64681933619</v>
      </c>
      <c r="P100" s="4">
        <f t="shared" ca="1" si="30"/>
        <v>173460</v>
      </c>
      <c r="Q100" s="3">
        <f t="shared" ca="1" si="31"/>
        <v>0</v>
      </c>
      <c r="R100" s="4">
        <f t="shared" ca="1" si="32"/>
        <v>509094</v>
      </c>
      <c r="S100" s="4">
        <f t="shared" ca="1" si="33"/>
        <v>2428814.6468193363</v>
      </c>
      <c r="T100" s="1">
        <f t="shared" ca="1" si="34"/>
        <v>579040.30189402739</v>
      </c>
      <c r="U100" s="4">
        <f t="shared" ca="1" si="35"/>
        <v>1849774.3449253091</v>
      </c>
      <c r="V100" s="8">
        <f ca="1">People[[#This Row],[Mortage left]]/People[[#This Row],[Value of House]]</f>
        <v>0.23900122682296043</v>
      </c>
    </row>
    <row r="101" spans="1:22" x14ac:dyDescent="0.25">
      <c r="A101" s="3">
        <f t="shared" ca="1" si="18"/>
        <v>2</v>
      </c>
      <c r="B101" s="3" t="str">
        <f t="shared" ca="1" si="19"/>
        <v>Woman</v>
      </c>
      <c r="C101" s="3">
        <f t="shared" ca="1" si="20"/>
        <v>33</v>
      </c>
      <c r="D101" s="3">
        <f t="shared" ca="1" si="21"/>
        <v>6</v>
      </c>
      <c r="E101" s="3" t="str">
        <f ca="1">VLOOKUP($D101,Data!$A$2:$B$7,2,FALSE)</f>
        <v>Ministry</v>
      </c>
      <c r="F101" s="3">
        <f t="shared" ca="1" si="22"/>
        <v>1</v>
      </c>
      <c r="G101" s="3" t="str">
        <f ca="1">VLOOKUP($F101,Data!$D$2:$E$6,2,FALSE)</f>
        <v>high school</v>
      </c>
      <c r="H101" s="3">
        <f t="shared" ca="1" si="23"/>
        <v>3</v>
      </c>
      <c r="I101" s="3">
        <f t="shared" ca="1" si="24"/>
        <v>0</v>
      </c>
      <c r="J101" s="4">
        <f t="shared" ca="1" si="25"/>
        <v>108868</v>
      </c>
      <c r="K101" s="3">
        <f t="shared" ca="1" si="26"/>
        <v>6</v>
      </c>
      <c r="L101" s="3" t="str">
        <f ca="1">VLOOKUP($K101,Data!$G$2:$H$11,2,FALSE)</f>
        <v>Pune</v>
      </c>
      <c r="M101" s="4">
        <f t="shared" ca="1" si="27"/>
        <v>544340</v>
      </c>
      <c r="N101" s="3">
        <f t="shared" ca="1" si="28"/>
        <v>535444.14266833093</v>
      </c>
      <c r="O101" s="3">
        <f t="shared" ca="1" si="29"/>
        <v>0</v>
      </c>
      <c r="P101" s="4">
        <f t="shared" ca="1" si="30"/>
        <v>0</v>
      </c>
      <c r="Q101" s="3">
        <f t="shared" ca="1" si="31"/>
        <v>0</v>
      </c>
      <c r="R101" s="4">
        <f t="shared" ca="1" si="32"/>
        <v>163302</v>
      </c>
      <c r="S101" s="4">
        <f t="shared" ca="1" si="33"/>
        <v>707642</v>
      </c>
      <c r="T101" s="1">
        <f t="shared" ca="1" si="34"/>
        <v>535444.14266833093</v>
      </c>
      <c r="U101" s="4">
        <f t="shared" ca="1" si="35"/>
        <v>172197.85733166907</v>
      </c>
      <c r="V101" s="8">
        <f ca="1">People[[#This Row],[Mortage left]]/People[[#This Row],[Value of House]]</f>
        <v>0.98365753512203935</v>
      </c>
    </row>
    <row r="102" spans="1:22" x14ac:dyDescent="0.25">
      <c r="A102" s="3">
        <f t="shared" ca="1" si="18"/>
        <v>2</v>
      </c>
      <c r="B102" s="3" t="str">
        <f t="shared" ca="1" si="19"/>
        <v>Woman</v>
      </c>
      <c r="C102" s="3">
        <f t="shared" ca="1" si="20"/>
        <v>35</v>
      </c>
      <c r="D102" s="3">
        <f t="shared" ca="1" si="21"/>
        <v>2</v>
      </c>
      <c r="E102" s="3" t="str">
        <f ca="1">VLOOKUP($D102,Data!$A$2:$B$7,2,FALSE)</f>
        <v>IT</v>
      </c>
      <c r="F102" s="3">
        <f t="shared" ca="1" si="22"/>
        <v>1</v>
      </c>
      <c r="G102" s="3" t="str">
        <f ca="1">VLOOKUP($F102,Data!$D$2:$E$6,2,FALSE)</f>
        <v>high school</v>
      </c>
      <c r="H102" s="3">
        <f t="shared" ca="1" si="23"/>
        <v>3</v>
      </c>
      <c r="I102" s="3">
        <f t="shared" ca="1" si="24"/>
        <v>2</v>
      </c>
      <c r="J102" s="4">
        <f t="shared" ca="1" si="25"/>
        <v>835705</v>
      </c>
      <c r="K102" s="3">
        <f t="shared" ca="1" si="26"/>
        <v>1</v>
      </c>
      <c r="L102" s="3" t="str">
        <f ca="1">VLOOKUP($K102,Data!$G$2:$H$11,2,FALSE)</f>
        <v>Mumbai</v>
      </c>
      <c r="M102" s="4">
        <f t="shared" ca="1" si="27"/>
        <v>2507115</v>
      </c>
      <c r="N102" s="3">
        <f t="shared" ca="1" si="28"/>
        <v>810282.38133073563</v>
      </c>
      <c r="O102" s="3">
        <f t="shared" ca="1" si="29"/>
        <v>1294626.6039957334</v>
      </c>
      <c r="P102" s="4">
        <f t="shared" ca="1" si="30"/>
        <v>965193</v>
      </c>
      <c r="Q102" s="3">
        <f t="shared" ca="1" si="31"/>
        <v>835705</v>
      </c>
      <c r="R102" s="4">
        <f t="shared" ca="1" si="32"/>
        <v>0</v>
      </c>
      <c r="S102" s="4">
        <f t="shared" ca="1" si="33"/>
        <v>3801741.6039957334</v>
      </c>
      <c r="T102" s="1">
        <f t="shared" ca="1" si="34"/>
        <v>2611180.3813307355</v>
      </c>
      <c r="U102" s="4">
        <f t="shared" ca="1" si="35"/>
        <v>1190561.2226649979</v>
      </c>
      <c r="V102" s="8">
        <f ca="1">People[[#This Row],[Mortage left]]/People[[#This Row],[Value of House]]</f>
        <v>0.32319314484207373</v>
      </c>
    </row>
    <row r="103" spans="1:22" x14ac:dyDescent="0.25">
      <c r="A103" s="3">
        <f t="shared" ca="1" si="18"/>
        <v>2</v>
      </c>
      <c r="B103" s="3" t="str">
        <f t="shared" ca="1" si="19"/>
        <v>Woman</v>
      </c>
      <c r="C103" s="3">
        <f t="shared" ca="1" si="20"/>
        <v>32</v>
      </c>
      <c r="D103" s="3">
        <f t="shared" ca="1" si="21"/>
        <v>6</v>
      </c>
      <c r="E103" s="3" t="str">
        <f ca="1">VLOOKUP($D103,Data!$A$2:$B$7,2,FALSE)</f>
        <v>Ministry</v>
      </c>
      <c r="F103" s="3">
        <f t="shared" ca="1" si="22"/>
        <v>5</v>
      </c>
      <c r="G103" s="3" t="str">
        <f ca="1">VLOOKUP($F103,Data!$D$2:$E$6,2,FALSE)</f>
        <v>Doctorate</v>
      </c>
      <c r="H103" s="3">
        <f t="shared" ca="1" si="23"/>
        <v>1</v>
      </c>
      <c r="I103" s="3">
        <f t="shared" ca="1" si="24"/>
        <v>2</v>
      </c>
      <c r="J103" s="4">
        <f t="shared" ca="1" si="25"/>
        <v>484644</v>
      </c>
      <c r="K103" s="3">
        <f t="shared" ca="1" si="26"/>
        <v>3</v>
      </c>
      <c r="L103" s="3" t="str">
        <f ca="1">VLOOKUP($K103,Data!$G$2:$H$11,2,FALSE)</f>
        <v>Bangalore</v>
      </c>
      <c r="M103" s="4">
        <f t="shared" ca="1" si="27"/>
        <v>2907864</v>
      </c>
      <c r="N103" s="3">
        <f t="shared" ca="1" si="28"/>
        <v>896624.5547304526</v>
      </c>
      <c r="O103" s="3">
        <f t="shared" ca="1" si="29"/>
        <v>870394.21495281102</v>
      </c>
      <c r="P103" s="4">
        <f t="shared" ca="1" si="30"/>
        <v>162587</v>
      </c>
      <c r="Q103" s="3">
        <f t="shared" ca="1" si="31"/>
        <v>0</v>
      </c>
      <c r="R103" s="4">
        <f t="shared" ca="1" si="32"/>
        <v>726966</v>
      </c>
      <c r="S103" s="4">
        <f t="shared" ca="1" si="33"/>
        <v>4505224.2149528116</v>
      </c>
      <c r="T103" s="1">
        <f t="shared" ca="1" si="34"/>
        <v>1059211.5547304526</v>
      </c>
      <c r="U103" s="4">
        <f t="shared" ca="1" si="35"/>
        <v>3446012.660222359</v>
      </c>
      <c r="V103" s="8">
        <f ca="1">People[[#This Row],[Mortage left]]/People[[#This Row],[Value of House]]</f>
        <v>0.30834473508061333</v>
      </c>
    </row>
    <row r="104" spans="1:22" x14ac:dyDescent="0.25">
      <c r="A104" s="3">
        <f t="shared" ca="1" si="18"/>
        <v>1</v>
      </c>
      <c r="B104" s="3" t="str">
        <f t="shared" ca="1" si="19"/>
        <v>Man</v>
      </c>
      <c r="C104" s="3">
        <f t="shared" ca="1" si="20"/>
        <v>31</v>
      </c>
      <c r="D104" s="3">
        <f t="shared" ca="1" si="21"/>
        <v>3</v>
      </c>
      <c r="E104" s="3" t="str">
        <f ca="1">VLOOKUP($D104,Data!$A$2:$B$7,2,FALSE)</f>
        <v>Pharma</v>
      </c>
      <c r="F104" s="3">
        <f t="shared" ca="1" si="22"/>
        <v>2</v>
      </c>
      <c r="G104" s="3" t="str">
        <f ca="1">VLOOKUP($F104,Data!$D$2:$E$6,2,FALSE)</f>
        <v>college</v>
      </c>
      <c r="H104" s="3">
        <f t="shared" ca="1" si="23"/>
        <v>1</v>
      </c>
      <c r="I104" s="3">
        <f t="shared" ca="1" si="24"/>
        <v>1</v>
      </c>
      <c r="J104" s="4">
        <f t="shared" ca="1" si="25"/>
        <v>209594</v>
      </c>
      <c r="K104" s="3">
        <f t="shared" ca="1" si="26"/>
        <v>6</v>
      </c>
      <c r="L104" s="3" t="str">
        <f ca="1">VLOOKUP($K104,Data!$G$2:$H$11,2,FALSE)</f>
        <v>Pune</v>
      </c>
      <c r="M104" s="4">
        <f t="shared" ca="1" si="27"/>
        <v>838376</v>
      </c>
      <c r="N104" s="3">
        <f t="shared" ca="1" si="28"/>
        <v>782458.74721785646</v>
      </c>
      <c r="O104" s="3">
        <f t="shared" ca="1" si="29"/>
        <v>159891.2035464604</v>
      </c>
      <c r="P104" s="4">
        <f t="shared" ca="1" si="30"/>
        <v>64590</v>
      </c>
      <c r="Q104" s="3">
        <f t="shared" ca="1" si="31"/>
        <v>209594</v>
      </c>
      <c r="R104" s="4">
        <f t="shared" ca="1" si="32"/>
        <v>314391</v>
      </c>
      <c r="S104" s="4">
        <f t="shared" ca="1" si="33"/>
        <v>1312658.2035464603</v>
      </c>
      <c r="T104" s="1">
        <f t="shared" ca="1" si="34"/>
        <v>1056642.7472178563</v>
      </c>
      <c r="U104" s="4">
        <f t="shared" ca="1" si="35"/>
        <v>256015.4563286039</v>
      </c>
      <c r="V104" s="8">
        <f ca="1">People[[#This Row],[Mortage left]]/People[[#This Row],[Value of House]]</f>
        <v>0.93330289418811663</v>
      </c>
    </row>
    <row r="105" spans="1:22" x14ac:dyDescent="0.25">
      <c r="A105" s="3">
        <f t="shared" ca="1" si="18"/>
        <v>2</v>
      </c>
      <c r="B105" s="3" t="str">
        <f t="shared" ca="1" si="19"/>
        <v>Woman</v>
      </c>
      <c r="C105" s="3">
        <f t="shared" ca="1" si="20"/>
        <v>30</v>
      </c>
      <c r="D105" s="3">
        <f t="shared" ca="1" si="21"/>
        <v>5</v>
      </c>
      <c r="E105" s="3" t="str">
        <f ca="1">VLOOKUP($D105,Data!$A$2:$B$7,2,FALSE)</f>
        <v>Business</v>
      </c>
      <c r="F105" s="3">
        <f t="shared" ca="1" si="22"/>
        <v>4</v>
      </c>
      <c r="G105" s="3" t="str">
        <f ca="1">VLOOKUP($F105,Data!$D$2:$E$6,2,FALSE)</f>
        <v>post graduate</v>
      </c>
      <c r="H105" s="3">
        <f t="shared" ca="1" si="23"/>
        <v>3</v>
      </c>
      <c r="I105" s="3">
        <f t="shared" ca="1" si="24"/>
        <v>1</v>
      </c>
      <c r="J105" s="4">
        <f t="shared" ca="1" si="25"/>
        <v>400941</v>
      </c>
      <c r="K105" s="3">
        <f t="shared" ca="1" si="26"/>
        <v>5</v>
      </c>
      <c r="L105" s="3" t="str">
        <f ca="1">VLOOKUP($K105,Data!$G$2:$H$11,2,FALSE)</f>
        <v>Hyderabad</v>
      </c>
      <c r="M105" s="4">
        <f t="shared" ca="1" si="27"/>
        <v>2405646</v>
      </c>
      <c r="N105" s="3">
        <f t="shared" ca="1" si="28"/>
        <v>2009617.336842339</v>
      </c>
      <c r="O105" s="3">
        <f t="shared" ca="1" si="29"/>
        <v>232746.69253579891</v>
      </c>
      <c r="P105" s="4">
        <f t="shared" ca="1" si="30"/>
        <v>189433</v>
      </c>
      <c r="Q105" s="3">
        <f t="shared" ca="1" si="31"/>
        <v>0</v>
      </c>
      <c r="R105" s="4">
        <f t="shared" ca="1" si="32"/>
        <v>0</v>
      </c>
      <c r="S105" s="4">
        <f t="shared" ca="1" si="33"/>
        <v>2638392.692535799</v>
      </c>
      <c r="T105" s="1">
        <f t="shared" ca="1" si="34"/>
        <v>2199050.336842339</v>
      </c>
      <c r="U105" s="4">
        <f t="shared" ca="1" si="35"/>
        <v>439342.35569345998</v>
      </c>
      <c r="V105" s="8">
        <f ca="1">People[[#This Row],[Mortage left]]/People[[#This Row],[Value of House]]</f>
        <v>0.83537533653843454</v>
      </c>
    </row>
    <row r="106" spans="1:22" x14ac:dyDescent="0.25">
      <c r="A106" s="3">
        <f t="shared" ca="1" si="18"/>
        <v>2</v>
      </c>
      <c r="B106" s="3" t="str">
        <f t="shared" ca="1" si="19"/>
        <v>Woman</v>
      </c>
      <c r="C106" s="3">
        <f t="shared" ca="1" si="20"/>
        <v>26</v>
      </c>
      <c r="D106" s="3">
        <f t="shared" ca="1" si="21"/>
        <v>6</v>
      </c>
      <c r="E106" s="3" t="str">
        <f ca="1">VLOOKUP($D106,Data!$A$2:$B$7,2,FALSE)</f>
        <v>Ministry</v>
      </c>
      <c r="F106" s="3">
        <f t="shared" ca="1" si="22"/>
        <v>4</v>
      </c>
      <c r="G106" s="3" t="str">
        <f ca="1">VLOOKUP($F106,Data!$D$2:$E$6,2,FALSE)</f>
        <v>post graduate</v>
      </c>
      <c r="H106" s="3">
        <f t="shared" ca="1" si="23"/>
        <v>2</v>
      </c>
      <c r="I106" s="3">
        <f t="shared" ca="1" si="24"/>
        <v>0</v>
      </c>
      <c r="J106" s="4">
        <f t="shared" ca="1" si="25"/>
        <v>722806</v>
      </c>
      <c r="K106" s="3">
        <f t="shared" ca="1" si="26"/>
        <v>1</v>
      </c>
      <c r="L106" s="3" t="str">
        <f ca="1">VLOOKUP($K106,Data!$G$2:$H$11,2,FALSE)</f>
        <v>Mumbai</v>
      </c>
      <c r="M106" s="4">
        <f t="shared" ca="1" si="27"/>
        <v>2168418</v>
      </c>
      <c r="N106" s="3">
        <f t="shared" ca="1" si="28"/>
        <v>1525539.8811524531</v>
      </c>
      <c r="O106" s="3">
        <f t="shared" ca="1" si="29"/>
        <v>0</v>
      </c>
      <c r="P106" s="4">
        <f t="shared" ca="1" si="30"/>
        <v>0</v>
      </c>
      <c r="Q106" s="3">
        <f t="shared" ca="1" si="31"/>
        <v>722806</v>
      </c>
      <c r="R106" s="4">
        <f t="shared" ca="1" si="32"/>
        <v>0</v>
      </c>
      <c r="S106" s="4">
        <f t="shared" ca="1" si="33"/>
        <v>2168418</v>
      </c>
      <c r="T106" s="1">
        <f t="shared" ca="1" si="34"/>
        <v>2248345.8811524529</v>
      </c>
      <c r="U106" s="4">
        <f t="shared" ca="1" si="35"/>
        <v>-79927.881152452901</v>
      </c>
      <c r="V106" s="8">
        <f ca="1">People[[#This Row],[Mortage left]]/People[[#This Row],[Value of House]]</f>
        <v>0.70352666374861905</v>
      </c>
    </row>
    <row r="107" spans="1:22" x14ac:dyDescent="0.25">
      <c r="A107" s="3">
        <f t="shared" ca="1" si="18"/>
        <v>1</v>
      </c>
      <c r="B107" s="3" t="str">
        <f t="shared" ca="1" si="19"/>
        <v>Man</v>
      </c>
      <c r="C107" s="3">
        <f t="shared" ca="1" si="20"/>
        <v>34</v>
      </c>
      <c r="D107" s="3">
        <f t="shared" ca="1" si="21"/>
        <v>6</v>
      </c>
      <c r="E107" s="3" t="str">
        <f ca="1">VLOOKUP($D107,Data!$A$2:$B$7,2,FALSE)</f>
        <v>Ministry</v>
      </c>
      <c r="F107" s="3">
        <f t="shared" ca="1" si="22"/>
        <v>5</v>
      </c>
      <c r="G107" s="3" t="str">
        <f ca="1">VLOOKUP($F107,Data!$D$2:$E$6,2,FALSE)</f>
        <v>Doctorate</v>
      </c>
      <c r="H107" s="3">
        <f t="shared" ca="1" si="23"/>
        <v>0</v>
      </c>
      <c r="I107" s="3">
        <f t="shared" ca="1" si="24"/>
        <v>0</v>
      </c>
      <c r="J107" s="4">
        <f t="shared" ca="1" si="25"/>
        <v>164735</v>
      </c>
      <c r="K107" s="3">
        <f t="shared" ca="1" si="26"/>
        <v>4</v>
      </c>
      <c r="L107" s="3" t="str">
        <f ca="1">VLOOKUP($K107,Data!$G$2:$H$11,2,FALSE)</f>
        <v>Chennai</v>
      </c>
      <c r="M107" s="4">
        <f t="shared" ca="1" si="27"/>
        <v>658940</v>
      </c>
      <c r="N107" s="3">
        <f t="shared" ca="1" si="28"/>
        <v>352012.1589451175</v>
      </c>
      <c r="O107" s="3">
        <f t="shared" ca="1" si="29"/>
        <v>0</v>
      </c>
      <c r="P107" s="4">
        <f t="shared" ca="1" si="30"/>
        <v>0</v>
      </c>
      <c r="Q107" s="3">
        <f t="shared" ca="1" si="31"/>
        <v>164735</v>
      </c>
      <c r="R107" s="4">
        <f t="shared" ca="1" si="32"/>
        <v>0</v>
      </c>
      <c r="S107" s="4">
        <f t="shared" ca="1" si="33"/>
        <v>658940</v>
      </c>
      <c r="T107" s="1">
        <f t="shared" ca="1" si="34"/>
        <v>516747.1589451175</v>
      </c>
      <c r="U107" s="4">
        <f t="shared" ca="1" si="35"/>
        <v>142192.8410548825</v>
      </c>
      <c r="V107" s="8">
        <f ca="1">People[[#This Row],[Mortage left]]/People[[#This Row],[Value of House]]</f>
        <v>0.53420972917885923</v>
      </c>
    </row>
    <row r="108" spans="1:22" x14ac:dyDescent="0.25">
      <c r="A108" s="3">
        <f t="shared" ca="1" si="18"/>
        <v>1</v>
      </c>
      <c r="B108" s="3" t="str">
        <f t="shared" ca="1" si="19"/>
        <v>Man</v>
      </c>
      <c r="C108" s="3">
        <f t="shared" ca="1" si="20"/>
        <v>34</v>
      </c>
      <c r="D108" s="3">
        <f t="shared" ca="1" si="21"/>
        <v>5</v>
      </c>
      <c r="E108" s="3" t="str">
        <f ca="1">VLOOKUP($D108,Data!$A$2:$B$7,2,FALSE)</f>
        <v>Business</v>
      </c>
      <c r="F108" s="3">
        <f t="shared" ca="1" si="22"/>
        <v>2</v>
      </c>
      <c r="G108" s="3" t="str">
        <f ca="1">VLOOKUP($F108,Data!$D$2:$E$6,2,FALSE)</f>
        <v>college</v>
      </c>
      <c r="H108" s="3">
        <f t="shared" ca="1" si="23"/>
        <v>1</v>
      </c>
      <c r="I108" s="3">
        <f t="shared" ca="1" si="24"/>
        <v>1</v>
      </c>
      <c r="J108" s="4">
        <f t="shared" ca="1" si="25"/>
        <v>631994</v>
      </c>
      <c r="K108" s="3">
        <f t="shared" ca="1" si="26"/>
        <v>2</v>
      </c>
      <c r="L108" s="3" t="str">
        <f ca="1">VLOOKUP($K108,Data!$G$2:$H$11,2,FALSE)</f>
        <v>Delhi</v>
      </c>
      <c r="M108" s="4">
        <f t="shared" ca="1" si="27"/>
        <v>1895982</v>
      </c>
      <c r="N108" s="3">
        <f t="shared" ca="1" si="28"/>
        <v>1456565.3174208892</v>
      </c>
      <c r="O108" s="3">
        <f t="shared" ca="1" si="29"/>
        <v>37413.598742688904</v>
      </c>
      <c r="P108" s="4">
        <f t="shared" ca="1" si="30"/>
        <v>16769</v>
      </c>
      <c r="Q108" s="3">
        <f t="shared" ca="1" si="31"/>
        <v>631994</v>
      </c>
      <c r="R108" s="4">
        <f t="shared" ca="1" si="32"/>
        <v>947991</v>
      </c>
      <c r="S108" s="4">
        <f t="shared" ca="1" si="33"/>
        <v>2881386.598742689</v>
      </c>
      <c r="T108" s="1">
        <f t="shared" ca="1" si="34"/>
        <v>2105328.3174208892</v>
      </c>
      <c r="U108" s="4">
        <f t="shared" ca="1" si="35"/>
        <v>776058.28132179985</v>
      </c>
      <c r="V108" s="8">
        <f ca="1">People[[#This Row],[Mortage left]]/People[[#This Row],[Value of House]]</f>
        <v>0.7682379460463703</v>
      </c>
    </row>
    <row r="109" spans="1:22" x14ac:dyDescent="0.25">
      <c r="A109" s="3">
        <f t="shared" ca="1" si="18"/>
        <v>1</v>
      </c>
      <c r="B109" s="3" t="str">
        <f t="shared" ca="1" si="19"/>
        <v>Man</v>
      </c>
      <c r="C109" s="3">
        <f t="shared" ca="1" si="20"/>
        <v>26</v>
      </c>
      <c r="D109" s="3">
        <f t="shared" ca="1" si="21"/>
        <v>1</v>
      </c>
      <c r="E109" s="3" t="str">
        <f ca="1">VLOOKUP($D109,Data!$A$2:$B$7,2,FALSE)</f>
        <v>Health</v>
      </c>
      <c r="F109" s="3">
        <f t="shared" ca="1" si="22"/>
        <v>5</v>
      </c>
      <c r="G109" s="3" t="str">
        <f ca="1">VLOOKUP($F109,Data!$D$2:$E$6,2,FALSE)</f>
        <v>Doctorate</v>
      </c>
      <c r="H109" s="3">
        <f t="shared" ca="1" si="23"/>
        <v>0</v>
      </c>
      <c r="I109" s="3">
        <f t="shared" ca="1" si="24"/>
        <v>0</v>
      </c>
      <c r="J109" s="4">
        <f t="shared" ca="1" si="25"/>
        <v>779381</v>
      </c>
      <c r="K109" s="3">
        <f t="shared" ca="1" si="26"/>
        <v>5</v>
      </c>
      <c r="L109" s="3" t="str">
        <f ca="1">VLOOKUP($K109,Data!$G$2:$H$11,2,FALSE)</f>
        <v>Hyderabad</v>
      </c>
      <c r="M109" s="4">
        <f t="shared" ca="1" si="27"/>
        <v>3896905</v>
      </c>
      <c r="N109" s="3">
        <f t="shared" ca="1" si="28"/>
        <v>3054250.2005122914</v>
      </c>
      <c r="O109" s="3">
        <f t="shared" ca="1" si="29"/>
        <v>0</v>
      </c>
      <c r="P109" s="4">
        <f t="shared" ca="1" si="30"/>
        <v>0</v>
      </c>
      <c r="Q109" s="3">
        <f t="shared" ca="1" si="31"/>
        <v>0</v>
      </c>
      <c r="R109" s="4">
        <f t="shared" ca="1" si="32"/>
        <v>0</v>
      </c>
      <c r="S109" s="4">
        <f t="shared" ca="1" si="33"/>
        <v>3896905</v>
      </c>
      <c r="T109" s="1">
        <f t="shared" ca="1" si="34"/>
        <v>3054250.2005122914</v>
      </c>
      <c r="U109" s="4">
        <f t="shared" ca="1" si="35"/>
        <v>842654.7994877086</v>
      </c>
      <c r="V109" s="8">
        <f ca="1">People[[#This Row],[Mortage left]]/People[[#This Row],[Value of House]]</f>
        <v>0.78376306338293888</v>
      </c>
    </row>
    <row r="110" spans="1:22" x14ac:dyDescent="0.25">
      <c r="A110" s="3">
        <f t="shared" ca="1" si="18"/>
        <v>1</v>
      </c>
      <c r="B110" s="3" t="str">
        <f t="shared" ca="1" si="19"/>
        <v>Man</v>
      </c>
      <c r="C110" s="3">
        <f t="shared" ca="1" si="20"/>
        <v>28</v>
      </c>
      <c r="D110" s="3">
        <f t="shared" ca="1" si="21"/>
        <v>3</v>
      </c>
      <c r="E110" s="3" t="str">
        <f ca="1">VLOOKUP($D110,Data!$A$2:$B$7,2,FALSE)</f>
        <v>Pharma</v>
      </c>
      <c r="F110" s="3">
        <f t="shared" ca="1" si="22"/>
        <v>2</v>
      </c>
      <c r="G110" s="3" t="str">
        <f ca="1">VLOOKUP($F110,Data!$D$2:$E$6,2,FALSE)</f>
        <v>college</v>
      </c>
      <c r="H110" s="3">
        <f t="shared" ca="1" si="23"/>
        <v>0</v>
      </c>
      <c r="I110" s="3">
        <f t="shared" ca="1" si="24"/>
        <v>1</v>
      </c>
      <c r="J110" s="4">
        <f t="shared" ca="1" si="25"/>
        <v>812197</v>
      </c>
      <c r="K110" s="3">
        <f t="shared" ca="1" si="26"/>
        <v>4</v>
      </c>
      <c r="L110" s="3" t="str">
        <f ca="1">VLOOKUP($K110,Data!$G$2:$H$11,2,FALSE)</f>
        <v>Chennai</v>
      </c>
      <c r="M110" s="4">
        <f t="shared" ca="1" si="27"/>
        <v>4060985</v>
      </c>
      <c r="N110" s="3">
        <f t="shared" ca="1" si="28"/>
        <v>1391512.4565208869</v>
      </c>
      <c r="O110" s="3">
        <f t="shared" ca="1" si="29"/>
        <v>756058.07900401205</v>
      </c>
      <c r="P110" s="4">
        <f t="shared" ca="1" si="30"/>
        <v>307115</v>
      </c>
      <c r="Q110" s="3">
        <f t="shared" ca="1" si="31"/>
        <v>812197</v>
      </c>
      <c r="R110" s="4">
        <f t="shared" ca="1" si="32"/>
        <v>1218295.5</v>
      </c>
      <c r="S110" s="4">
        <f t="shared" ca="1" si="33"/>
        <v>6035338.579004012</v>
      </c>
      <c r="T110" s="1">
        <f t="shared" ca="1" si="34"/>
        <v>2510824.4565208871</v>
      </c>
      <c r="U110" s="4">
        <f t="shared" ca="1" si="35"/>
        <v>3524514.122483125</v>
      </c>
      <c r="V110" s="8">
        <f ca="1">People[[#This Row],[Mortage left]]/People[[#This Row],[Value of House]]</f>
        <v>0.34265392670026773</v>
      </c>
    </row>
    <row r="111" spans="1:22" x14ac:dyDescent="0.25">
      <c r="A111" s="3">
        <f t="shared" ca="1" si="18"/>
        <v>2</v>
      </c>
      <c r="B111" s="3" t="str">
        <f t="shared" ca="1" si="19"/>
        <v>Woman</v>
      </c>
      <c r="C111" s="3">
        <f t="shared" ca="1" si="20"/>
        <v>30</v>
      </c>
      <c r="D111" s="3">
        <f t="shared" ca="1" si="21"/>
        <v>1</v>
      </c>
      <c r="E111" s="3" t="str">
        <f ca="1">VLOOKUP($D111,Data!$A$2:$B$7,2,FALSE)</f>
        <v>Health</v>
      </c>
      <c r="F111" s="3">
        <f t="shared" ca="1" si="22"/>
        <v>3</v>
      </c>
      <c r="G111" s="3" t="str">
        <f ca="1">VLOOKUP($F111,Data!$D$2:$E$6,2,FALSE)</f>
        <v>undergraduate</v>
      </c>
      <c r="H111" s="3">
        <f t="shared" ca="1" si="23"/>
        <v>3</v>
      </c>
      <c r="I111" s="3">
        <f t="shared" ca="1" si="24"/>
        <v>1</v>
      </c>
      <c r="J111" s="4">
        <f t="shared" ca="1" si="25"/>
        <v>317749</v>
      </c>
      <c r="K111" s="3">
        <f t="shared" ca="1" si="26"/>
        <v>5</v>
      </c>
      <c r="L111" s="3" t="str">
        <f ca="1">VLOOKUP($K111,Data!$G$2:$H$11,2,FALSE)</f>
        <v>Hyderabad</v>
      </c>
      <c r="M111" s="4">
        <f t="shared" ca="1" si="27"/>
        <v>953247</v>
      </c>
      <c r="N111" s="3">
        <f t="shared" ca="1" si="28"/>
        <v>620379.29186340724</v>
      </c>
      <c r="O111" s="3">
        <f t="shared" ca="1" si="29"/>
        <v>51348.384435888736</v>
      </c>
      <c r="P111" s="4">
        <f t="shared" ca="1" si="30"/>
        <v>11840</v>
      </c>
      <c r="Q111" s="3">
        <f t="shared" ca="1" si="31"/>
        <v>317749</v>
      </c>
      <c r="R111" s="4">
        <f t="shared" ca="1" si="32"/>
        <v>0</v>
      </c>
      <c r="S111" s="4">
        <f t="shared" ca="1" si="33"/>
        <v>1004595.3844358887</v>
      </c>
      <c r="T111" s="1">
        <f t="shared" ca="1" si="34"/>
        <v>949968.29186340724</v>
      </c>
      <c r="U111" s="4">
        <f t="shared" ca="1" si="35"/>
        <v>54627.092572481488</v>
      </c>
      <c r="V111" s="8">
        <f ca="1">People[[#This Row],[Mortage left]]/People[[#This Row],[Value of House]]</f>
        <v>0.65080644561525736</v>
      </c>
    </row>
    <row r="112" spans="1:22" x14ac:dyDescent="0.25">
      <c r="A112" s="3">
        <f t="shared" ca="1" si="18"/>
        <v>2</v>
      </c>
      <c r="B112" s="3" t="str">
        <f t="shared" ca="1" si="19"/>
        <v>Woman</v>
      </c>
      <c r="C112" s="3">
        <f t="shared" ca="1" si="20"/>
        <v>35</v>
      </c>
      <c r="D112" s="3">
        <f t="shared" ca="1" si="21"/>
        <v>5</v>
      </c>
      <c r="E112" s="3" t="str">
        <f ca="1">VLOOKUP($D112,Data!$A$2:$B$7,2,FALSE)</f>
        <v>Business</v>
      </c>
      <c r="F112" s="3">
        <f t="shared" ca="1" si="22"/>
        <v>3</v>
      </c>
      <c r="G112" s="3" t="str">
        <f ca="1">VLOOKUP($F112,Data!$D$2:$E$6,2,FALSE)</f>
        <v>undergraduate</v>
      </c>
      <c r="H112" s="3">
        <f t="shared" ca="1" si="23"/>
        <v>1</v>
      </c>
      <c r="I112" s="3">
        <f t="shared" ca="1" si="24"/>
        <v>1</v>
      </c>
      <c r="J112" s="4">
        <f t="shared" ca="1" si="25"/>
        <v>919474</v>
      </c>
      <c r="K112" s="3">
        <f t="shared" ca="1" si="26"/>
        <v>4</v>
      </c>
      <c r="L112" s="3" t="str">
        <f ca="1">VLOOKUP($K112,Data!$G$2:$H$11,2,FALSE)</f>
        <v>Chennai</v>
      </c>
      <c r="M112" s="4">
        <f t="shared" ca="1" si="27"/>
        <v>3677896</v>
      </c>
      <c r="N112" s="3">
        <f t="shared" ca="1" si="28"/>
        <v>2605988.9300260306</v>
      </c>
      <c r="O112" s="3">
        <f t="shared" ca="1" si="29"/>
        <v>396192.46071158518</v>
      </c>
      <c r="P112" s="4">
        <f t="shared" ca="1" si="30"/>
        <v>310187</v>
      </c>
      <c r="Q112" s="3">
        <f t="shared" ca="1" si="31"/>
        <v>919474</v>
      </c>
      <c r="R112" s="4">
        <f t="shared" ca="1" si="32"/>
        <v>0</v>
      </c>
      <c r="S112" s="4">
        <f t="shared" ca="1" si="33"/>
        <v>4074088.4607115854</v>
      </c>
      <c r="T112" s="1">
        <f t="shared" ca="1" si="34"/>
        <v>3835649.9300260306</v>
      </c>
      <c r="U112" s="4">
        <f t="shared" ca="1" si="35"/>
        <v>238438.53068555472</v>
      </c>
      <c r="V112" s="8">
        <f ca="1">People[[#This Row],[Mortage left]]/People[[#This Row],[Value of House]]</f>
        <v>0.70855427397240989</v>
      </c>
    </row>
    <row r="113" spans="1:22" x14ac:dyDescent="0.25">
      <c r="A113" s="3">
        <f t="shared" ca="1" si="18"/>
        <v>1</v>
      </c>
      <c r="B113" s="3" t="str">
        <f t="shared" ca="1" si="19"/>
        <v>Man</v>
      </c>
      <c r="C113" s="3">
        <f t="shared" ca="1" si="20"/>
        <v>23</v>
      </c>
      <c r="D113" s="3">
        <f t="shared" ca="1" si="21"/>
        <v>6</v>
      </c>
      <c r="E113" s="3" t="str">
        <f ca="1">VLOOKUP($D113,Data!$A$2:$B$7,2,FALSE)</f>
        <v>Ministry</v>
      </c>
      <c r="F113" s="3">
        <f t="shared" ca="1" si="22"/>
        <v>3</v>
      </c>
      <c r="G113" s="3" t="str">
        <f ca="1">VLOOKUP($F113,Data!$D$2:$E$6,2,FALSE)</f>
        <v>undergraduate</v>
      </c>
      <c r="H113" s="3">
        <f t="shared" ca="1" si="23"/>
        <v>2</v>
      </c>
      <c r="I113" s="3">
        <f t="shared" ca="1" si="24"/>
        <v>0</v>
      </c>
      <c r="J113" s="4">
        <f t="shared" ca="1" si="25"/>
        <v>587610</v>
      </c>
      <c r="K113" s="3">
        <f t="shared" ca="1" si="26"/>
        <v>6</v>
      </c>
      <c r="L113" s="3" t="str">
        <f ca="1">VLOOKUP($K113,Data!$G$2:$H$11,2,FALSE)</f>
        <v>Pune</v>
      </c>
      <c r="M113" s="4">
        <f t="shared" ca="1" si="27"/>
        <v>2938050</v>
      </c>
      <c r="N113" s="3">
        <f t="shared" ca="1" si="28"/>
        <v>1695161.7850506767</v>
      </c>
      <c r="O113" s="3">
        <f t="shared" ca="1" si="29"/>
        <v>0</v>
      </c>
      <c r="P113" s="4">
        <f t="shared" ca="1" si="30"/>
        <v>0</v>
      </c>
      <c r="Q113" s="3">
        <f t="shared" ca="1" si="31"/>
        <v>0</v>
      </c>
      <c r="R113" s="4">
        <f t="shared" ca="1" si="32"/>
        <v>0</v>
      </c>
      <c r="S113" s="4">
        <f t="shared" ca="1" si="33"/>
        <v>2938050</v>
      </c>
      <c r="T113" s="1">
        <f t="shared" ca="1" si="34"/>
        <v>1695161.7850506767</v>
      </c>
      <c r="U113" s="4">
        <f t="shared" ca="1" si="35"/>
        <v>1242888.2149493233</v>
      </c>
      <c r="V113" s="8">
        <f ca="1">People[[#This Row],[Mortage left]]/People[[#This Row],[Value of House]]</f>
        <v>0.5769683242459035</v>
      </c>
    </row>
    <row r="114" spans="1:22" x14ac:dyDescent="0.25">
      <c r="A114" s="3">
        <f t="shared" ca="1" si="18"/>
        <v>1</v>
      </c>
      <c r="B114" s="3" t="str">
        <f t="shared" ca="1" si="19"/>
        <v>Man</v>
      </c>
      <c r="C114" s="3">
        <f t="shared" ca="1" si="20"/>
        <v>33</v>
      </c>
      <c r="D114" s="3">
        <f t="shared" ca="1" si="21"/>
        <v>6</v>
      </c>
      <c r="E114" s="3" t="str">
        <f ca="1">VLOOKUP($D114,Data!$A$2:$B$7,2,FALSE)</f>
        <v>Ministry</v>
      </c>
      <c r="F114" s="3">
        <f t="shared" ca="1" si="22"/>
        <v>5</v>
      </c>
      <c r="G114" s="3" t="str">
        <f ca="1">VLOOKUP($F114,Data!$D$2:$E$6,2,FALSE)</f>
        <v>Doctorate</v>
      </c>
      <c r="H114" s="3">
        <f t="shared" ca="1" si="23"/>
        <v>0</v>
      </c>
      <c r="I114" s="3">
        <f t="shared" ca="1" si="24"/>
        <v>0</v>
      </c>
      <c r="J114" s="4">
        <f t="shared" ca="1" si="25"/>
        <v>688092</v>
      </c>
      <c r="K114" s="3">
        <f t="shared" ca="1" si="26"/>
        <v>5</v>
      </c>
      <c r="L114" s="3" t="str">
        <f ca="1">VLOOKUP($K114,Data!$G$2:$H$11,2,FALSE)</f>
        <v>Hyderabad</v>
      </c>
      <c r="M114" s="4">
        <f t="shared" ca="1" si="27"/>
        <v>3440460</v>
      </c>
      <c r="N114" s="3">
        <f t="shared" ca="1" si="28"/>
        <v>2159680.1802294403</v>
      </c>
      <c r="O114" s="3">
        <f t="shared" ca="1" si="29"/>
        <v>0</v>
      </c>
      <c r="P114" s="4">
        <f t="shared" ca="1" si="30"/>
        <v>0</v>
      </c>
      <c r="Q114" s="3">
        <f t="shared" ca="1" si="31"/>
        <v>688092</v>
      </c>
      <c r="R114" s="4">
        <f t="shared" ca="1" si="32"/>
        <v>0</v>
      </c>
      <c r="S114" s="4">
        <f t="shared" ca="1" si="33"/>
        <v>3440460</v>
      </c>
      <c r="T114" s="1">
        <f t="shared" ca="1" si="34"/>
        <v>2847772.1802294403</v>
      </c>
      <c r="U114" s="4">
        <f t="shared" ca="1" si="35"/>
        <v>592687.81977055967</v>
      </c>
      <c r="V114" s="8">
        <f ca="1">People[[#This Row],[Mortage left]]/People[[#This Row],[Value of House]]</f>
        <v>0.62773006523239339</v>
      </c>
    </row>
    <row r="115" spans="1:22" x14ac:dyDescent="0.25">
      <c r="A115" s="3">
        <f t="shared" ca="1" si="18"/>
        <v>1</v>
      </c>
      <c r="B115" s="3" t="str">
        <f t="shared" ca="1" si="19"/>
        <v>Man</v>
      </c>
      <c r="C115" s="3">
        <f t="shared" ca="1" si="20"/>
        <v>29</v>
      </c>
      <c r="D115" s="3">
        <f t="shared" ca="1" si="21"/>
        <v>2</v>
      </c>
      <c r="E115" s="3" t="str">
        <f ca="1">VLOOKUP($D115,Data!$A$2:$B$7,2,FALSE)</f>
        <v>IT</v>
      </c>
      <c r="F115" s="3">
        <f t="shared" ca="1" si="22"/>
        <v>3</v>
      </c>
      <c r="G115" s="3" t="str">
        <f ca="1">VLOOKUP($F115,Data!$D$2:$E$6,2,FALSE)</f>
        <v>undergraduate</v>
      </c>
      <c r="H115" s="3">
        <f t="shared" ca="1" si="23"/>
        <v>2</v>
      </c>
      <c r="I115" s="3">
        <f t="shared" ca="1" si="24"/>
        <v>1</v>
      </c>
      <c r="J115" s="4">
        <f t="shared" ca="1" si="25"/>
        <v>319116</v>
      </c>
      <c r="K115" s="3">
        <f t="shared" ca="1" si="26"/>
        <v>5</v>
      </c>
      <c r="L115" s="3" t="str">
        <f ca="1">VLOOKUP($K115,Data!$G$2:$H$11,2,FALSE)</f>
        <v>Hyderabad</v>
      </c>
      <c r="M115" s="4">
        <f t="shared" ca="1" si="27"/>
        <v>1276464</v>
      </c>
      <c r="N115" s="3">
        <f t="shared" ca="1" si="28"/>
        <v>749189.06103679037</v>
      </c>
      <c r="O115" s="3">
        <f t="shared" ca="1" si="29"/>
        <v>62795.059437168959</v>
      </c>
      <c r="P115" s="4">
        <f t="shared" ca="1" si="30"/>
        <v>17263</v>
      </c>
      <c r="Q115" s="3">
        <f t="shared" ca="1" si="31"/>
        <v>319116</v>
      </c>
      <c r="R115" s="4">
        <f t="shared" ca="1" si="32"/>
        <v>478674</v>
      </c>
      <c r="S115" s="4">
        <f t="shared" ca="1" si="33"/>
        <v>1817933.059437169</v>
      </c>
      <c r="T115" s="1">
        <f t="shared" ca="1" si="34"/>
        <v>1085568.0610367903</v>
      </c>
      <c r="U115" s="4">
        <f t="shared" ca="1" si="35"/>
        <v>732364.99840037874</v>
      </c>
      <c r="V115" s="8">
        <f ca="1">People[[#This Row],[Mortage left]]/People[[#This Row],[Value of House]]</f>
        <v>0.58692533517340906</v>
      </c>
    </row>
    <row r="116" spans="1:22" x14ac:dyDescent="0.25">
      <c r="A116" s="3">
        <f t="shared" ca="1" si="18"/>
        <v>1</v>
      </c>
      <c r="B116" s="3" t="str">
        <f t="shared" ca="1" si="19"/>
        <v>Man</v>
      </c>
      <c r="C116" s="3">
        <f t="shared" ca="1" si="20"/>
        <v>31</v>
      </c>
      <c r="D116" s="3">
        <f t="shared" ca="1" si="21"/>
        <v>6</v>
      </c>
      <c r="E116" s="3" t="str">
        <f ca="1">VLOOKUP($D116,Data!$A$2:$B$7,2,FALSE)</f>
        <v>Ministry</v>
      </c>
      <c r="F116" s="3">
        <f t="shared" ca="1" si="22"/>
        <v>4</v>
      </c>
      <c r="G116" s="3" t="str">
        <f ca="1">VLOOKUP($F116,Data!$D$2:$E$6,2,FALSE)</f>
        <v>post graduate</v>
      </c>
      <c r="H116" s="3">
        <f t="shared" ca="1" si="23"/>
        <v>2</v>
      </c>
      <c r="I116" s="3">
        <f t="shared" ca="1" si="24"/>
        <v>2</v>
      </c>
      <c r="J116" s="4">
        <f t="shared" ca="1" si="25"/>
        <v>713094</v>
      </c>
      <c r="K116" s="3">
        <f t="shared" ca="1" si="26"/>
        <v>5</v>
      </c>
      <c r="L116" s="3" t="str">
        <f ca="1">VLOOKUP($K116,Data!$G$2:$H$11,2,FALSE)</f>
        <v>Hyderabad</v>
      </c>
      <c r="M116" s="4">
        <f t="shared" ca="1" si="27"/>
        <v>3565470</v>
      </c>
      <c r="N116" s="3">
        <f t="shared" ca="1" si="28"/>
        <v>1775064.2399259652</v>
      </c>
      <c r="O116" s="3">
        <f t="shared" ca="1" si="29"/>
        <v>1358195.3459214314</v>
      </c>
      <c r="P116" s="4">
        <f t="shared" ca="1" si="30"/>
        <v>1305550</v>
      </c>
      <c r="Q116" s="3">
        <f t="shared" ca="1" si="31"/>
        <v>713094</v>
      </c>
      <c r="R116" s="4">
        <f t="shared" ca="1" si="32"/>
        <v>1069641</v>
      </c>
      <c r="S116" s="4">
        <f t="shared" ca="1" si="33"/>
        <v>5993306.3459214317</v>
      </c>
      <c r="T116" s="1">
        <f t="shared" ca="1" si="34"/>
        <v>3793708.2399259652</v>
      </c>
      <c r="U116" s="4">
        <f t="shared" ca="1" si="35"/>
        <v>2199598.1059954665</v>
      </c>
      <c r="V116" s="8">
        <f ca="1">People[[#This Row],[Mortage left]]/People[[#This Row],[Value of House]]</f>
        <v>0.49784859777980611</v>
      </c>
    </row>
    <row r="117" spans="1:22" x14ac:dyDescent="0.25">
      <c r="A117" s="3">
        <f t="shared" ca="1" si="18"/>
        <v>1</v>
      </c>
      <c r="B117" s="3" t="str">
        <f t="shared" ca="1" si="19"/>
        <v>Man</v>
      </c>
      <c r="C117" s="3">
        <f t="shared" ca="1" si="20"/>
        <v>30</v>
      </c>
      <c r="D117" s="3">
        <f t="shared" ca="1" si="21"/>
        <v>6</v>
      </c>
      <c r="E117" s="3" t="str">
        <f ca="1">VLOOKUP($D117,Data!$A$2:$B$7,2,FALSE)</f>
        <v>Ministry</v>
      </c>
      <c r="F117" s="3">
        <f t="shared" ca="1" si="22"/>
        <v>3</v>
      </c>
      <c r="G117" s="3" t="str">
        <f ca="1">VLOOKUP($F117,Data!$D$2:$E$6,2,FALSE)</f>
        <v>undergraduate</v>
      </c>
      <c r="H117" s="3">
        <f t="shared" ca="1" si="23"/>
        <v>3</v>
      </c>
      <c r="I117" s="3">
        <f t="shared" ca="1" si="24"/>
        <v>1</v>
      </c>
      <c r="J117" s="4">
        <f t="shared" ca="1" si="25"/>
        <v>648086</v>
      </c>
      <c r="K117" s="3">
        <f t="shared" ca="1" si="26"/>
        <v>5</v>
      </c>
      <c r="L117" s="3" t="str">
        <f ca="1">VLOOKUP($K117,Data!$G$2:$H$11,2,FALSE)</f>
        <v>Hyderabad</v>
      </c>
      <c r="M117" s="4">
        <f t="shared" ca="1" si="27"/>
        <v>1944258</v>
      </c>
      <c r="N117" s="3">
        <f t="shared" ca="1" si="28"/>
        <v>764108.87347068347</v>
      </c>
      <c r="O117" s="3">
        <f t="shared" ca="1" si="29"/>
        <v>34171.56558676291</v>
      </c>
      <c r="P117" s="4">
        <f t="shared" ca="1" si="30"/>
        <v>2410</v>
      </c>
      <c r="Q117" s="3">
        <f t="shared" ca="1" si="31"/>
        <v>648086</v>
      </c>
      <c r="R117" s="4">
        <f t="shared" ca="1" si="32"/>
        <v>0</v>
      </c>
      <c r="S117" s="4">
        <f t="shared" ca="1" si="33"/>
        <v>1978429.565586763</v>
      </c>
      <c r="T117" s="1">
        <f t="shared" ca="1" si="34"/>
        <v>1414604.8734706836</v>
      </c>
      <c r="U117" s="4">
        <f t="shared" ca="1" si="35"/>
        <v>563824.69211607939</v>
      </c>
      <c r="V117" s="8">
        <f ca="1">People[[#This Row],[Mortage left]]/People[[#This Row],[Value of House]]</f>
        <v>0.39300796163404417</v>
      </c>
    </row>
    <row r="118" spans="1:22" x14ac:dyDescent="0.25">
      <c r="A118" s="3">
        <f t="shared" ca="1" si="18"/>
        <v>2</v>
      </c>
      <c r="B118" s="3" t="str">
        <f t="shared" ca="1" si="19"/>
        <v>Woman</v>
      </c>
      <c r="C118" s="3">
        <f t="shared" ca="1" si="20"/>
        <v>25</v>
      </c>
      <c r="D118" s="3">
        <f t="shared" ca="1" si="21"/>
        <v>1</v>
      </c>
      <c r="E118" s="3" t="str">
        <f ca="1">VLOOKUP($D118,Data!$A$2:$B$7,2,FALSE)</f>
        <v>Health</v>
      </c>
      <c r="F118" s="3">
        <f t="shared" ca="1" si="22"/>
        <v>4</v>
      </c>
      <c r="G118" s="3" t="str">
        <f ca="1">VLOOKUP($F118,Data!$D$2:$E$6,2,FALSE)</f>
        <v>post graduate</v>
      </c>
      <c r="H118" s="3">
        <f t="shared" ca="1" si="23"/>
        <v>3</v>
      </c>
      <c r="I118" s="3">
        <f t="shared" ca="1" si="24"/>
        <v>0</v>
      </c>
      <c r="J118" s="4">
        <f t="shared" ca="1" si="25"/>
        <v>573983</v>
      </c>
      <c r="K118" s="3">
        <f t="shared" ca="1" si="26"/>
        <v>2</v>
      </c>
      <c r="L118" s="3" t="str">
        <f ca="1">VLOOKUP($K118,Data!$G$2:$H$11,2,FALSE)</f>
        <v>Delhi</v>
      </c>
      <c r="M118" s="4">
        <f t="shared" ca="1" si="27"/>
        <v>3443898</v>
      </c>
      <c r="N118" s="3">
        <f t="shared" ca="1" si="28"/>
        <v>108985.73315775544</v>
      </c>
      <c r="O118" s="3">
        <f t="shared" ca="1" si="29"/>
        <v>0</v>
      </c>
      <c r="P118" s="4">
        <f t="shared" ca="1" si="30"/>
        <v>0</v>
      </c>
      <c r="Q118" s="3">
        <f t="shared" ca="1" si="31"/>
        <v>0</v>
      </c>
      <c r="R118" s="4">
        <f t="shared" ca="1" si="32"/>
        <v>0</v>
      </c>
      <c r="S118" s="4">
        <f t="shared" ca="1" si="33"/>
        <v>3443898</v>
      </c>
      <c r="T118" s="1">
        <f t="shared" ca="1" si="34"/>
        <v>108985.73315775544</v>
      </c>
      <c r="U118" s="4">
        <f t="shared" ca="1" si="35"/>
        <v>3334912.2668422447</v>
      </c>
      <c r="V118" s="8">
        <f ca="1">People[[#This Row],[Mortage left]]/People[[#This Row],[Value of House]]</f>
        <v>3.1646039794951952E-2</v>
      </c>
    </row>
    <row r="119" spans="1:22" x14ac:dyDescent="0.25">
      <c r="A119" s="3">
        <f t="shared" ca="1" si="18"/>
        <v>1</v>
      </c>
      <c r="B119" s="3" t="str">
        <f t="shared" ca="1" si="19"/>
        <v>Man</v>
      </c>
      <c r="C119" s="3">
        <f t="shared" ca="1" si="20"/>
        <v>32</v>
      </c>
      <c r="D119" s="3">
        <f t="shared" ca="1" si="21"/>
        <v>4</v>
      </c>
      <c r="E119" s="3" t="str">
        <f ca="1">VLOOKUP($D119,Data!$A$2:$B$7,2,FALSE)</f>
        <v>Agriculture</v>
      </c>
      <c r="F119" s="3">
        <f t="shared" ca="1" si="22"/>
        <v>4</v>
      </c>
      <c r="G119" s="3" t="str">
        <f ca="1">VLOOKUP($F119,Data!$D$2:$E$6,2,FALSE)</f>
        <v>post graduate</v>
      </c>
      <c r="H119" s="3">
        <f t="shared" ca="1" si="23"/>
        <v>1</v>
      </c>
      <c r="I119" s="3">
        <f t="shared" ca="1" si="24"/>
        <v>2</v>
      </c>
      <c r="J119" s="4">
        <f t="shared" ca="1" si="25"/>
        <v>254703</v>
      </c>
      <c r="K119" s="3">
        <f t="shared" ca="1" si="26"/>
        <v>2</v>
      </c>
      <c r="L119" s="3" t="str">
        <f ca="1">VLOOKUP($K119,Data!$G$2:$H$11,2,FALSE)</f>
        <v>Delhi</v>
      </c>
      <c r="M119" s="4">
        <f t="shared" ca="1" si="27"/>
        <v>1018812</v>
      </c>
      <c r="N119" s="3">
        <f t="shared" ca="1" si="28"/>
        <v>866950.3141943774</v>
      </c>
      <c r="O119" s="3">
        <f t="shared" ca="1" si="29"/>
        <v>103815.13052313331</v>
      </c>
      <c r="P119" s="4">
        <f t="shared" ca="1" si="30"/>
        <v>100533</v>
      </c>
      <c r="Q119" s="3">
        <f t="shared" ca="1" si="31"/>
        <v>254703</v>
      </c>
      <c r="R119" s="4">
        <f t="shared" ca="1" si="32"/>
        <v>0</v>
      </c>
      <c r="S119" s="4">
        <f t="shared" ca="1" si="33"/>
        <v>1122627.1305231333</v>
      </c>
      <c r="T119" s="1">
        <f t="shared" ca="1" si="34"/>
        <v>1222186.3141943775</v>
      </c>
      <c r="U119" s="4">
        <f t="shared" ca="1" si="35"/>
        <v>-99559.183671244187</v>
      </c>
      <c r="V119" s="8">
        <f ca="1">People[[#This Row],[Mortage left]]/People[[#This Row],[Value of House]]</f>
        <v>0.85094238602841088</v>
      </c>
    </row>
    <row r="120" spans="1:22" x14ac:dyDescent="0.25">
      <c r="A120" s="3">
        <f t="shared" ca="1" si="18"/>
        <v>1</v>
      </c>
      <c r="B120" s="3" t="str">
        <f t="shared" ca="1" si="19"/>
        <v>Man</v>
      </c>
      <c r="C120" s="3">
        <f t="shared" ca="1" si="20"/>
        <v>21</v>
      </c>
      <c r="D120" s="3">
        <f t="shared" ca="1" si="21"/>
        <v>6</v>
      </c>
      <c r="E120" s="3" t="str">
        <f ca="1">VLOOKUP($D120,Data!$A$2:$B$7,2,FALSE)</f>
        <v>Ministry</v>
      </c>
      <c r="F120" s="3">
        <f t="shared" ca="1" si="22"/>
        <v>1</v>
      </c>
      <c r="G120" s="3" t="str">
        <f ca="1">VLOOKUP($F120,Data!$D$2:$E$6,2,FALSE)</f>
        <v>high school</v>
      </c>
      <c r="H120" s="3">
        <f t="shared" ca="1" si="23"/>
        <v>0</v>
      </c>
      <c r="I120" s="3">
        <f t="shared" ca="1" si="24"/>
        <v>2</v>
      </c>
      <c r="J120" s="4">
        <f t="shared" ca="1" si="25"/>
        <v>207483</v>
      </c>
      <c r="K120" s="3">
        <f t="shared" ca="1" si="26"/>
        <v>2</v>
      </c>
      <c r="L120" s="3" t="str">
        <f ca="1">VLOOKUP($K120,Data!$G$2:$H$11,2,FALSE)</f>
        <v>Delhi</v>
      </c>
      <c r="M120" s="4">
        <f t="shared" ca="1" si="27"/>
        <v>622449</v>
      </c>
      <c r="N120" s="3">
        <f t="shared" ca="1" si="28"/>
        <v>163053.90328449459</v>
      </c>
      <c r="O120" s="3">
        <f t="shared" ca="1" si="29"/>
        <v>132024.95458453454</v>
      </c>
      <c r="P120" s="4">
        <f t="shared" ca="1" si="30"/>
        <v>37169</v>
      </c>
      <c r="Q120" s="3">
        <f t="shared" ca="1" si="31"/>
        <v>207483</v>
      </c>
      <c r="R120" s="4">
        <f t="shared" ca="1" si="32"/>
        <v>311224.5</v>
      </c>
      <c r="S120" s="4">
        <f t="shared" ca="1" si="33"/>
        <v>1065698.4545845345</v>
      </c>
      <c r="T120" s="1">
        <f t="shared" ca="1" si="34"/>
        <v>407705.90328449459</v>
      </c>
      <c r="U120" s="4">
        <f t="shared" ca="1" si="35"/>
        <v>657992.55130003998</v>
      </c>
      <c r="V120" s="8">
        <f ca="1">People[[#This Row],[Mortage left]]/People[[#This Row],[Value of House]]</f>
        <v>0.2619554425896653</v>
      </c>
    </row>
    <row r="121" spans="1:22" x14ac:dyDescent="0.25">
      <c r="A121" s="3">
        <f t="shared" ca="1" si="18"/>
        <v>2</v>
      </c>
      <c r="B121" s="3" t="str">
        <f t="shared" ca="1" si="19"/>
        <v>Woman</v>
      </c>
      <c r="C121" s="3">
        <f t="shared" ca="1" si="20"/>
        <v>22</v>
      </c>
      <c r="D121" s="3">
        <f t="shared" ca="1" si="21"/>
        <v>2</v>
      </c>
      <c r="E121" s="3" t="str">
        <f ca="1">VLOOKUP($D121,Data!$A$2:$B$7,2,FALSE)</f>
        <v>IT</v>
      </c>
      <c r="F121" s="3">
        <f t="shared" ca="1" si="22"/>
        <v>3</v>
      </c>
      <c r="G121" s="3" t="str">
        <f ca="1">VLOOKUP($F121,Data!$D$2:$E$6,2,FALSE)</f>
        <v>undergraduate</v>
      </c>
      <c r="H121" s="3">
        <f t="shared" ca="1" si="23"/>
        <v>2</v>
      </c>
      <c r="I121" s="3">
        <f t="shared" ca="1" si="24"/>
        <v>2</v>
      </c>
      <c r="J121" s="4">
        <f t="shared" ca="1" si="25"/>
        <v>477366</v>
      </c>
      <c r="K121" s="3">
        <f t="shared" ca="1" si="26"/>
        <v>2</v>
      </c>
      <c r="L121" s="3" t="str">
        <f ca="1">VLOOKUP($K121,Data!$G$2:$H$11,2,FALSE)</f>
        <v>Delhi</v>
      </c>
      <c r="M121" s="4">
        <f t="shared" ca="1" si="27"/>
        <v>2864196</v>
      </c>
      <c r="N121" s="3">
        <f t="shared" ca="1" si="28"/>
        <v>1661656.4969380216</v>
      </c>
      <c r="O121" s="3">
        <f t="shared" ca="1" si="29"/>
        <v>533102.15324242564</v>
      </c>
      <c r="P121" s="4">
        <f t="shared" ca="1" si="30"/>
        <v>244437</v>
      </c>
      <c r="Q121" s="3">
        <f t="shared" ca="1" si="31"/>
        <v>477366</v>
      </c>
      <c r="R121" s="4">
        <f t="shared" ca="1" si="32"/>
        <v>0</v>
      </c>
      <c r="S121" s="4">
        <f t="shared" ca="1" si="33"/>
        <v>3397298.1532424255</v>
      </c>
      <c r="T121" s="1">
        <f t="shared" ca="1" si="34"/>
        <v>2383459.4969380219</v>
      </c>
      <c r="U121" s="4">
        <f t="shared" ca="1" si="35"/>
        <v>1013838.6563044037</v>
      </c>
      <c r="V121" s="8">
        <f ca="1">People[[#This Row],[Mortage left]]/People[[#This Row],[Value of House]]</f>
        <v>0.58014762150984833</v>
      </c>
    </row>
    <row r="122" spans="1:22" x14ac:dyDescent="0.25">
      <c r="A122" s="3">
        <f t="shared" ca="1" si="18"/>
        <v>1</v>
      </c>
      <c r="B122" s="3" t="str">
        <f t="shared" ca="1" si="19"/>
        <v>Man</v>
      </c>
      <c r="C122" s="3">
        <f t="shared" ca="1" si="20"/>
        <v>29</v>
      </c>
      <c r="D122" s="3">
        <f t="shared" ca="1" si="21"/>
        <v>4</v>
      </c>
      <c r="E122" s="3" t="str">
        <f ca="1">VLOOKUP($D122,Data!$A$2:$B$7,2,FALSE)</f>
        <v>Agriculture</v>
      </c>
      <c r="F122" s="3">
        <f t="shared" ca="1" si="22"/>
        <v>2</v>
      </c>
      <c r="G122" s="3" t="str">
        <f ca="1">VLOOKUP($F122,Data!$D$2:$E$6,2,FALSE)</f>
        <v>college</v>
      </c>
      <c r="H122" s="3">
        <f t="shared" ca="1" si="23"/>
        <v>0</v>
      </c>
      <c r="I122" s="3">
        <f t="shared" ca="1" si="24"/>
        <v>0</v>
      </c>
      <c r="J122" s="4">
        <f t="shared" ca="1" si="25"/>
        <v>701580</v>
      </c>
      <c r="K122" s="3">
        <f t="shared" ca="1" si="26"/>
        <v>4</v>
      </c>
      <c r="L122" s="3" t="str">
        <f ca="1">VLOOKUP($K122,Data!$G$2:$H$11,2,FALSE)</f>
        <v>Chennai</v>
      </c>
      <c r="M122" s="4">
        <f t="shared" ca="1" si="27"/>
        <v>2806320</v>
      </c>
      <c r="N122" s="3">
        <f t="shared" ca="1" si="28"/>
        <v>1036562.196746134</v>
      </c>
      <c r="O122" s="3">
        <f t="shared" ca="1" si="29"/>
        <v>0</v>
      </c>
      <c r="P122" s="4">
        <f t="shared" ca="1" si="30"/>
        <v>0</v>
      </c>
      <c r="Q122" s="3">
        <f t="shared" ca="1" si="31"/>
        <v>0</v>
      </c>
      <c r="R122" s="4">
        <f t="shared" ca="1" si="32"/>
        <v>1052370</v>
      </c>
      <c r="S122" s="4">
        <f t="shared" ca="1" si="33"/>
        <v>3858690</v>
      </c>
      <c r="T122" s="1">
        <f t="shared" ca="1" si="34"/>
        <v>1036562.196746134</v>
      </c>
      <c r="U122" s="4">
        <f t="shared" ca="1" si="35"/>
        <v>2822127.8032538658</v>
      </c>
      <c r="V122" s="8">
        <f ca="1">People[[#This Row],[Mortage left]]/People[[#This Row],[Value of House]]</f>
        <v>0.36936707030778171</v>
      </c>
    </row>
    <row r="123" spans="1:22" x14ac:dyDescent="0.25">
      <c r="A123" s="3">
        <f t="shared" ca="1" si="18"/>
        <v>1</v>
      </c>
      <c r="B123" s="3" t="str">
        <f t="shared" ca="1" si="19"/>
        <v>Man</v>
      </c>
      <c r="C123" s="3">
        <f t="shared" ca="1" si="20"/>
        <v>25</v>
      </c>
      <c r="D123" s="3">
        <f t="shared" ca="1" si="21"/>
        <v>6</v>
      </c>
      <c r="E123" s="3" t="str">
        <f ca="1">VLOOKUP($D123,Data!$A$2:$B$7,2,FALSE)</f>
        <v>Ministry</v>
      </c>
      <c r="F123" s="3">
        <f t="shared" ca="1" si="22"/>
        <v>3</v>
      </c>
      <c r="G123" s="3" t="str">
        <f ca="1">VLOOKUP($F123,Data!$D$2:$E$6,2,FALSE)</f>
        <v>undergraduate</v>
      </c>
      <c r="H123" s="3">
        <f t="shared" ca="1" si="23"/>
        <v>1</v>
      </c>
      <c r="I123" s="3">
        <f t="shared" ca="1" si="24"/>
        <v>0</v>
      </c>
      <c r="J123" s="4">
        <f t="shared" ca="1" si="25"/>
        <v>231831</v>
      </c>
      <c r="K123" s="3">
        <f t="shared" ca="1" si="26"/>
        <v>6</v>
      </c>
      <c r="L123" s="3" t="str">
        <f ca="1">VLOOKUP($K123,Data!$G$2:$H$11,2,FALSE)</f>
        <v>Pune</v>
      </c>
      <c r="M123" s="4">
        <f t="shared" ca="1" si="27"/>
        <v>1159155</v>
      </c>
      <c r="N123" s="3">
        <f t="shared" ca="1" si="28"/>
        <v>608254.10368104919</v>
      </c>
      <c r="O123" s="3">
        <f t="shared" ca="1" si="29"/>
        <v>0</v>
      </c>
      <c r="P123" s="4">
        <f t="shared" ca="1" si="30"/>
        <v>0</v>
      </c>
      <c r="Q123" s="3">
        <f t="shared" ca="1" si="31"/>
        <v>231831</v>
      </c>
      <c r="R123" s="4">
        <f t="shared" ca="1" si="32"/>
        <v>347746.5</v>
      </c>
      <c r="S123" s="4">
        <f t="shared" ca="1" si="33"/>
        <v>1506901.5</v>
      </c>
      <c r="T123" s="1">
        <f t="shared" ca="1" si="34"/>
        <v>840085.10368104919</v>
      </c>
      <c r="U123" s="4">
        <f t="shared" ca="1" si="35"/>
        <v>666816.39631895081</v>
      </c>
      <c r="V123" s="8">
        <f ca="1">People[[#This Row],[Mortage left]]/People[[#This Row],[Value of House]]</f>
        <v>0.52473923132027145</v>
      </c>
    </row>
    <row r="124" spans="1:22" x14ac:dyDescent="0.25">
      <c r="A124" s="3">
        <f t="shared" ca="1" si="18"/>
        <v>2</v>
      </c>
      <c r="B124" s="3" t="str">
        <f t="shared" ca="1" si="19"/>
        <v>Woman</v>
      </c>
      <c r="C124" s="3">
        <f t="shared" ca="1" si="20"/>
        <v>29</v>
      </c>
      <c r="D124" s="3">
        <f t="shared" ca="1" si="21"/>
        <v>5</v>
      </c>
      <c r="E124" s="3" t="str">
        <f ca="1">VLOOKUP($D124,Data!$A$2:$B$7,2,FALSE)</f>
        <v>Business</v>
      </c>
      <c r="F124" s="3">
        <f t="shared" ca="1" si="22"/>
        <v>3</v>
      </c>
      <c r="G124" s="3" t="str">
        <f ca="1">VLOOKUP($F124,Data!$D$2:$E$6,2,FALSE)</f>
        <v>undergraduate</v>
      </c>
      <c r="H124" s="3">
        <f t="shared" ca="1" si="23"/>
        <v>0</v>
      </c>
      <c r="I124" s="3">
        <f t="shared" ca="1" si="24"/>
        <v>1</v>
      </c>
      <c r="J124" s="4">
        <f t="shared" ca="1" si="25"/>
        <v>105974</v>
      </c>
      <c r="K124" s="3">
        <f t="shared" ca="1" si="26"/>
        <v>2</v>
      </c>
      <c r="L124" s="3" t="str">
        <f ca="1">VLOOKUP($K124,Data!$G$2:$H$11,2,FALSE)</f>
        <v>Delhi</v>
      </c>
      <c r="M124" s="4">
        <f t="shared" ca="1" si="27"/>
        <v>317922</v>
      </c>
      <c r="N124" s="3">
        <f t="shared" ca="1" si="28"/>
        <v>50859.882103428172</v>
      </c>
      <c r="O124" s="3">
        <f t="shared" ca="1" si="29"/>
        <v>59996.501172565717</v>
      </c>
      <c r="P124" s="4">
        <f t="shared" ca="1" si="30"/>
        <v>7567</v>
      </c>
      <c r="Q124" s="3">
        <f t="shared" ca="1" si="31"/>
        <v>0</v>
      </c>
      <c r="R124" s="4">
        <f t="shared" ca="1" si="32"/>
        <v>158961</v>
      </c>
      <c r="S124" s="4">
        <f t="shared" ca="1" si="33"/>
        <v>536879.50117256574</v>
      </c>
      <c r="T124" s="1">
        <f t="shared" ca="1" si="34"/>
        <v>58426.882103428172</v>
      </c>
      <c r="U124" s="4">
        <f t="shared" ca="1" si="35"/>
        <v>478452.61906913755</v>
      </c>
      <c r="V124" s="8">
        <f ca="1">People[[#This Row],[Mortage left]]/People[[#This Row],[Value of House]]</f>
        <v>0.15997597556453524</v>
      </c>
    </row>
    <row r="125" spans="1:22" x14ac:dyDescent="0.25">
      <c r="A125" s="3">
        <f t="shared" ca="1" si="18"/>
        <v>1</v>
      </c>
      <c r="B125" s="3" t="str">
        <f t="shared" ca="1" si="19"/>
        <v>Man</v>
      </c>
      <c r="C125" s="3">
        <f t="shared" ca="1" si="20"/>
        <v>29</v>
      </c>
      <c r="D125" s="3">
        <f t="shared" ca="1" si="21"/>
        <v>4</v>
      </c>
      <c r="E125" s="3" t="str">
        <f ca="1">VLOOKUP($D125,Data!$A$2:$B$7,2,FALSE)</f>
        <v>Agriculture</v>
      </c>
      <c r="F125" s="3">
        <f t="shared" ca="1" si="22"/>
        <v>5</v>
      </c>
      <c r="G125" s="3" t="str">
        <f ca="1">VLOOKUP($F125,Data!$D$2:$E$6,2,FALSE)</f>
        <v>Doctorate</v>
      </c>
      <c r="H125" s="3">
        <f t="shared" ca="1" si="23"/>
        <v>1</v>
      </c>
      <c r="I125" s="3">
        <f t="shared" ca="1" si="24"/>
        <v>2</v>
      </c>
      <c r="J125" s="4">
        <f t="shared" ca="1" si="25"/>
        <v>172904</v>
      </c>
      <c r="K125" s="3">
        <f t="shared" ca="1" si="26"/>
        <v>5</v>
      </c>
      <c r="L125" s="3" t="str">
        <f ca="1">VLOOKUP($K125,Data!$G$2:$H$11,2,FALSE)</f>
        <v>Hyderabad</v>
      </c>
      <c r="M125" s="4">
        <f t="shared" ca="1" si="27"/>
        <v>864520</v>
      </c>
      <c r="N125" s="3">
        <f t="shared" ca="1" si="28"/>
        <v>578192.71259133471</v>
      </c>
      <c r="O125" s="3">
        <f t="shared" ca="1" si="29"/>
        <v>168884.69119305673</v>
      </c>
      <c r="P125" s="4">
        <f t="shared" ca="1" si="30"/>
        <v>123285</v>
      </c>
      <c r="Q125" s="3">
        <f t="shared" ca="1" si="31"/>
        <v>172904</v>
      </c>
      <c r="R125" s="4">
        <f t="shared" ca="1" si="32"/>
        <v>259356</v>
      </c>
      <c r="S125" s="4">
        <f t="shared" ca="1" si="33"/>
        <v>1292760.6911930568</v>
      </c>
      <c r="T125" s="1">
        <f t="shared" ca="1" si="34"/>
        <v>874381.71259133471</v>
      </c>
      <c r="U125" s="4">
        <f t="shared" ca="1" si="35"/>
        <v>418378.97860172205</v>
      </c>
      <c r="V125" s="8">
        <f ca="1">People[[#This Row],[Mortage left]]/People[[#This Row],[Value of House]]</f>
        <v>0.66880200873471374</v>
      </c>
    </row>
    <row r="126" spans="1:22" x14ac:dyDescent="0.25">
      <c r="A126" s="3">
        <f t="shared" ca="1" si="18"/>
        <v>1</v>
      </c>
      <c r="B126" s="3" t="str">
        <f t="shared" ca="1" si="19"/>
        <v>Man</v>
      </c>
      <c r="C126" s="3">
        <f t="shared" ca="1" si="20"/>
        <v>27</v>
      </c>
      <c r="D126" s="3">
        <f t="shared" ca="1" si="21"/>
        <v>1</v>
      </c>
      <c r="E126" s="3" t="str">
        <f ca="1">VLOOKUP($D126,Data!$A$2:$B$7,2,FALSE)</f>
        <v>Health</v>
      </c>
      <c r="F126" s="3">
        <f t="shared" ca="1" si="22"/>
        <v>1</v>
      </c>
      <c r="G126" s="3" t="str">
        <f ca="1">VLOOKUP($F126,Data!$D$2:$E$6,2,FALSE)</f>
        <v>high school</v>
      </c>
      <c r="H126" s="3">
        <f t="shared" ca="1" si="23"/>
        <v>2</v>
      </c>
      <c r="I126" s="3">
        <f t="shared" ca="1" si="24"/>
        <v>2</v>
      </c>
      <c r="J126" s="4">
        <f t="shared" ca="1" si="25"/>
        <v>368825</v>
      </c>
      <c r="K126" s="3">
        <f t="shared" ca="1" si="26"/>
        <v>5</v>
      </c>
      <c r="L126" s="3" t="str">
        <f ca="1">VLOOKUP($K126,Data!$G$2:$H$11,2,FALSE)</f>
        <v>Hyderabad</v>
      </c>
      <c r="M126" s="4">
        <f t="shared" ca="1" si="27"/>
        <v>1475300</v>
      </c>
      <c r="N126" s="3">
        <f t="shared" ca="1" si="28"/>
        <v>685590.70255469577</v>
      </c>
      <c r="O126" s="3">
        <f t="shared" ca="1" si="29"/>
        <v>5698.7297576673509</v>
      </c>
      <c r="P126" s="4">
        <f t="shared" ca="1" si="30"/>
        <v>5363</v>
      </c>
      <c r="Q126" s="3">
        <f t="shared" ca="1" si="31"/>
        <v>0</v>
      </c>
      <c r="R126" s="4">
        <f t="shared" ca="1" si="32"/>
        <v>553237.5</v>
      </c>
      <c r="S126" s="4">
        <f t="shared" ca="1" si="33"/>
        <v>2034236.2297576673</v>
      </c>
      <c r="T126" s="1">
        <f t="shared" ca="1" si="34"/>
        <v>690953.70255469577</v>
      </c>
      <c r="U126" s="4">
        <f t="shared" ca="1" si="35"/>
        <v>1343282.5272029715</v>
      </c>
      <c r="V126" s="8">
        <f ca="1">People[[#This Row],[Mortage left]]/People[[#This Row],[Value of House]]</f>
        <v>0.46471273812424307</v>
      </c>
    </row>
    <row r="127" spans="1:22" x14ac:dyDescent="0.25">
      <c r="A127" s="3">
        <f t="shared" ca="1" si="18"/>
        <v>1</v>
      </c>
      <c r="B127" s="3" t="str">
        <f t="shared" ca="1" si="19"/>
        <v>Man</v>
      </c>
      <c r="C127" s="3">
        <f t="shared" ca="1" si="20"/>
        <v>22</v>
      </c>
      <c r="D127" s="3">
        <f t="shared" ca="1" si="21"/>
        <v>2</v>
      </c>
      <c r="E127" s="3" t="str">
        <f ca="1">VLOOKUP($D127,Data!$A$2:$B$7,2,FALSE)</f>
        <v>IT</v>
      </c>
      <c r="F127" s="3">
        <f t="shared" ca="1" si="22"/>
        <v>3</v>
      </c>
      <c r="G127" s="3" t="str">
        <f ca="1">VLOOKUP($F127,Data!$D$2:$E$6,2,FALSE)</f>
        <v>undergraduate</v>
      </c>
      <c r="H127" s="3">
        <f t="shared" ca="1" si="23"/>
        <v>0</v>
      </c>
      <c r="I127" s="3">
        <f t="shared" ca="1" si="24"/>
        <v>1</v>
      </c>
      <c r="J127" s="4">
        <f t="shared" ca="1" si="25"/>
        <v>279254</v>
      </c>
      <c r="K127" s="3">
        <f t="shared" ca="1" si="26"/>
        <v>2</v>
      </c>
      <c r="L127" s="3" t="str">
        <f ca="1">VLOOKUP($K127,Data!$G$2:$H$11,2,FALSE)</f>
        <v>Delhi</v>
      </c>
      <c r="M127" s="4">
        <f t="shared" ca="1" si="27"/>
        <v>1117016</v>
      </c>
      <c r="N127" s="3">
        <f t="shared" ca="1" si="28"/>
        <v>837754.66921782144</v>
      </c>
      <c r="O127" s="3">
        <f t="shared" ca="1" si="29"/>
        <v>121629.152882555</v>
      </c>
      <c r="P127" s="4">
        <f t="shared" ca="1" si="30"/>
        <v>120856</v>
      </c>
      <c r="Q127" s="3">
        <f t="shared" ca="1" si="31"/>
        <v>0</v>
      </c>
      <c r="R127" s="4">
        <f t="shared" ca="1" si="32"/>
        <v>418881</v>
      </c>
      <c r="S127" s="4">
        <f t="shared" ca="1" si="33"/>
        <v>1657526.152882555</v>
      </c>
      <c r="T127" s="1">
        <f t="shared" ca="1" si="34"/>
        <v>958610.66921782144</v>
      </c>
      <c r="U127" s="4">
        <f t="shared" ca="1" si="35"/>
        <v>698915.48366473359</v>
      </c>
      <c r="V127" s="8">
        <f ca="1">People[[#This Row],[Mortage left]]/People[[#This Row],[Value of House]]</f>
        <v>0.74999343717352429</v>
      </c>
    </row>
    <row r="128" spans="1:22" x14ac:dyDescent="0.25">
      <c r="A128" s="3">
        <f t="shared" ca="1" si="18"/>
        <v>2</v>
      </c>
      <c r="B128" s="3" t="str">
        <f t="shared" ca="1" si="19"/>
        <v>Woman</v>
      </c>
      <c r="C128" s="3">
        <f t="shared" ca="1" si="20"/>
        <v>22</v>
      </c>
      <c r="D128" s="3">
        <f t="shared" ca="1" si="21"/>
        <v>5</v>
      </c>
      <c r="E128" s="3" t="str">
        <f ca="1">VLOOKUP($D128,Data!$A$2:$B$7,2,FALSE)</f>
        <v>Business</v>
      </c>
      <c r="F128" s="3">
        <f t="shared" ca="1" si="22"/>
        <v>5</v>
      </c>
      <c r="G128" s="3" t="str">
        <f ca="1">VLOOKUP($F128,Data!$D$2:$E$6,2,FALSE)</f>
        <v>Doctorate</v>
      </c>
      <c r="H128" s="3">
        <f t="shared" ca="1" si="23"/>
        <v>3</v>
      </c>
      <c r="I128" s="3">
        <f t="shared" ca="1" si="24"/>
        <v>0</v>
      </c>
      <c r="J128" s="4">
        <f t="shared" ca="1" si="25"/>
        <v>451662</v>
      </c>
      <c r="K128" s="3">
        <f t="shared" ca="1" si="26"/>
        <v>3</v>
      </c>
      <c r="L128" s="3" t="str">
        <f ca="1">VLOOKUP($K128,Data!$G$2:$H$11,2,FALSE)</f>
        <v>Bangalore</v>
      </c>
      <c r="M128" s="4">
        <f t="shared" ca="1" si="27"/>
        <v>1354986</v>
      </c>
      <c r="N128" s="3">
        <f t="shared" ca="1" si="28"/>
        <v>845753.16578186897</v>
      </c>
      <c r="O128" s="3">
        <f t="shared" ca="1" si="29"/>
        <v>0</v>
      </c>
      <c r="P128" s="4">
        <f t="shared" ca="1" si="30"/>
        <v>0</v>
      </c>
      <c r="Q128" s="3">
        <f t="shared" ca="1" si="31"/>
        <v>451662</v>
      </c>
      <c r="R128" s="4">
        <f t="shared" ca="1" si="32"/>
        <v>677493</v>
      </c>
      <c r="S128" s="4">
        <f t="shared" ca="1" si="33"/>
        <v>2032479</v>
      </c>
      <c r="T128" s="1">
        <f t="shared" ca="1" si="34"/>
        <v>1297415.1657818691</v>
      </c>
      <c r="U128" s="4">
        <f t="shared" ca="1" si="35"/>
        <v>735063.83421813091</v>
      </c>
      <c r="V128" s="8">
        <f ca="1">People[[#This Row],[Mortage left]]/People[[#This Row],[Value of House]]</f>
        <v>0.62417852714483324</v>
      </c>
    </row>
    <row r="129" spans="1:22" x14ac:dyDescent="0.25">
      <c r="A129" s="3">
        <f t="shared" ca="1" si="18"/>
        <v>1</v>
      </c>
      <c r="B129" s="3" t="str">
        <f t="shared" ca="1" si="19"/>
        <v>Man</v>
      </c>
      <c r="C129" s="3">
        <f t="shared" ca="1" si="20"/>
        <v>32</v>
      </c>
      <c r="D129" s="3">
        <f t="shared" ca="1" si="21"/>
        <v>6</v>
      </c>
      <c r="E129" s="3" t="str">
        <f ca="1">VLOOKUP($D129,Data!$A$2:$B$7,2,FALSE)</f>
        <v>Ministry</v>
      </c>
      <c r="F129" s="3">
        <f t="shared" ca="1" si="22"/>
        <v>5</v>
      </c>
      <c r="G129" s="3" t="str">
        <f ca="1">VLOOKUP($F129,Data!$D$2:$E$6,2,FALSE)</f>
        <v>Doctorate</v>
      </c>
      <c r="H129" s="3">
        <f t="shared" ca="1" si="23"/>
        <v>3</v>
      </c>
      <c r="I129" s="3">
        <f t="shared" ca="1" si="24"/>
        <v>0</v>
      </c>
      <c r="J129" s="4">
        <f t="shared" ca="1" si="25"/>
        <v>719786</v>
      </c>
      <c r="K129" s="3">
        <f t="shared" ca="1" si="26"/>
        <v>3</v>
      </c>
      <c r="L129" s="3" t="str">
        <f ca="1">VLOOKUP($K129,Data!$G$2:$H$11,2,FALSE)</f>
        <v>Bangalore</v>
      </c>
      <c r="M129" s="4">
        <f t="shared" ca="1" si="27"/>
        <v>2159358</v>
      </c>
      <c r="N129" s="3">
        <f t="shared" ca="1" si="28"/>
        <v>738979.12651133712</v>
      </c>
      <c r="O129" s="3">
        <f t="shared" ca="1" si="29"/>
        <v>0</v>
      </c>
      <c r="P129" s="4">
        <f t="shared" ca="1" si="30"/>
        <v>0</v>
      </c>
      <c r="Q129" s="3">
        <f t="shared" ca="1" si="31"/>
        <v>0</v>
      </c>
      <c r="R129" s="4">
        <f t="shared" ca="1" si="32"/>
        <v>0</v>
      </c>
      <c r="S129" s="4">
        <f t="shared" ca="1" si="33"/>
        <v>2159358</v>
      </c>
      <c r="T129" s="1">
        <f t="shared" ca="1" si="34"/>
        <v>738979.12651133712</v>
      </c>
      <c r="U129" s="4">
        <f t="shared" ca="1" si="35"/>
        <v>1420378.8734886628</v>
      </c>
      <c r="V129" s="8">
        <f ca="1">People[[#This Row],[Mortage left]]/People[[#This Row],[Value of House]]</f>
        <v>0.3422216818662478</v>
      </c>
    </row>
    <row r="130" spans="1:22" x14ac:dyDescent="0.25">
      <c r="A130" s="3">
        <f t="shared" ca="1" si="18"/>
        <v>2</v>
      </c>
      <c r="B130" s="3" t="str">
        <f t="shared" ca="1" si="19"/>
        <v>Woman</v>
      </c>
      <c r="C130" s="3">
        <f t="shared" ca="1" si="20"/>
        <v>23</v>
      </c>
      <c r="D130" s="3">
        <f t="shared" ca="1" si="21"/>
        <v>6</v>
      </c>
      <c r="E130" s="3" t="str">
        <f ca="1">VLOOKUP($D130,Data!$A$2:$B$7,2,FALSE)</f>
        <v>Ministry</v>
      </c>
      <c r="F130" s="3">
        <f t="shared" ca="1" si="22"/>
        <v>1</v>
      </c>
      <c r="G130" s="3" t="str">
        <f ca="1">VLOOKUP($F130,Data!$D$2:$E$6,2,FALSE)</f>
        <v>high school</v>
      </c>
      <c r="H130" s="3">
        <f t="shared" ca="1" si="23"/>
        <v>3</v>
      </c>
      <c r="I130" s="3">
        <f t="shared" ca="1" si="24"/>
        <v>1</v>
      </c>
      <c r="J130" s="4">
        <f t="shared" ca="1" si="25"/>
        <v>180902</v>
      </c>
      <c r="K130" s="3">
        <f t="shared" ca="1" si="26"/>
        <v>1</v>
      </c>
      <c r="L130" s="3" t="str">
        <f ca="1">VLOOKUP($K130,Data!$G$2:$H$11,2,FALSE)</f>
        <v>Mumbai</v>
      </c>
      <c r="M130" s="4">
        <f t="shared" ca="1" si="27"/>
        <v>1085412</v>
      </c>
      <c r="N130" s="3">
        <f t="shared" ca="1" si="28"/>
        <v>45313.994404156168</v>
      </c>
      <c r="O130" s="3">
        <f t="shared" ca="1" si="29"/>
        <v>54528.587286764108</v>
      </c>
      <c r="P130" s="4">
        <f t="shared" ca="1" si="30"/>
        <v>2963</v>
      </c>
      <c r="Q130" s="3">
        <f t="shared" ca="1" si="31"/>
        <v>180902</v>
      </c>
      <c r="R130" s="4">
        <f t="shared" ca="1" si="32"/>
        <v>0</v>
      </c>
      <c r="S130" s="4">
        <f t="shared" ca="1" si="33"/>
        <v>1139940.5872867641</v>
      </c>
      <c r="T130" s="1">
        <f t="shared" ca="1" si="34"/>
        <v>229178.99440415617</v>
      </c>
      <c r="U130" s="4">
        <f t="shared" ca="1" si="35"/>
        <v>910761.59288260783</v>
      </c>
      <c r="V130" s="8">
        <f ca="1">People[[#This Row],[Mortage left]]/People[[#This Row],[Value of House]]</f>
        <v>4.1748197370359064E-2</v>
      </c>
    </row>
    <row r="131" spans="1:22" x14ac:dyDescent="0.25">
      <c r="A131" s="3">
        <f t="shared" ca="1" si="18"/>
        <v>1</v>
      </c>
      <c r="B131" s="3" t="str">
        <f t="shared" ca="1" si="19"/>
        <v>Man</v>
      </c>
      <c r="C131" s="3">
        <f t="shared" ca="1" si="20"/>
        <v>30</v>
      </c>
      <c r="D131" s="3">
        <f t="shared" ca="1" si="21"/>
        <v>3</v>
      </c>
      <c r="E131" s="3" t="str">
        <f ca="1">VLOOKUP($D131,Data!$A$2:$B$7,2,FALSE)</f>
        <v>Pharma</v>
      </c>
      <c r="F131" s="3">
        <f t="shared" ca="1" si="22"/>
        <v>2</v>
      </c>
      <c r="G131" s="3" t="str">
        <f ca="1">VLOOKUP($F131,Data!$D$2:$E$6,2,FALSE)</f>
        <v>college</v>
      </c>
      <c r="H131" s="3">
        <f t="shared" ca="1" si="23"/>
        <v>3</v>
      </c>
      <c r="I131" s="3">
        <f t="shared" ca="1" si="24"/>
        <v>0</v>
      </c>
      <c r="J131" s="4">
        <f t="shared" ca="1" si="25"/>
        <v>534520</v>
      </c>
      <c r="K131" s="3">
        <f t="shared" ca="1" si="26"/>
        <v>2</v>
      </c>
      <c r="L131" s="3" t="str">
        <f ca="1">VLOOKUP($K131,Data!$G$2:$H$11,2,FALSE)</f>
        <v>Delhi</v>
      </c>
      <c r="M131" s="4">
        <f t="shared" ca="1" si="27"/>
        <v>1603560</v>
      </c>
      <c r="N131" s="3">
        <f t="shared" ca="1" si="28"/>
        <v>1145794.2808895963</v>
      </c>
      <c r="O131" s="3">
        <f t="shared" ca="1" si="29"/>
        <v>0</v>
      </c>
      <c r="P131" s="4">
        <f t="shared" ca="1" si="30"/>
        <v>0</v>
      </c>
      <c r="Q131" s="3">
        <f t="shared" ca="1" si="31"/>
        <v>534520</v>
      </c>
      <c r="R131" s="4">
        <f t="shared" ca="1" si="32"/>
        <v>801780</v>
      </c>
      <c r="S131" s="4">
        <f t="shared" ca="1" si="33"/>
        <v>2405340</v>
      </c>
      <c r="T131" s="1">
        <f t="shared" ca="1" si="34"/>
        <v>1680314.2808895963</v>
      </c>
      <c r="U131" s="4">
        <f t="shared" ca="1" si="35"/>
        <v>725025.71911040368</v>
      </c>
      <c r="V131" s="8">
        <f ca="1">People[[#This Row],[Mortage left]]/People[[#This Row],[Value of House]]</f>
        <v>0.71453159276210199</v>
      </c>
    </row>
    <row r="132" spans="1:22" x14ac:dyDescent="0.25">
      <c r="A132" s="3">
        <f t="shared" ca="1" si="18"/>
        <v>1</v>
      </c>
      <c r="B132" s="3" t="str">
        <f t="shared" ca="1" si="19"/>
        <v>Man</v>
      </c>
      <c r="C132" s="3">
        <f t="shared" ca="1" si="20"/>
        <v>25</v>
      </c>
      <c r="D132" s="3">
        <f t="shared" ca="1" si="21"/>
        <v>3</v>
      </c>
      <c r="E132" s="3" t="str">
        <f ca="1">VLOOKUP($D132,Data!$A$2:$B$7,2,FALSE)</f>
        <v>Pharma</v>
      </c>
      <c r="F132" s="3">
        <f t="shared" ca="1" si="22"/>
        <v>5</v>
      </c>
      <c r="G132" s="3" t="str">
        <f ca="1">VLOOKUP($F132,Data!$D$2:$E$6,2,FALSE)</f>
        <v>Doctorate</v>
      </c>
      <c r="H132" s="3">
        <f t="shared" ca="1" si="23"/>
        <v>1</v>
      </c>
      <c r="I132" s="3">
        <f t="shared" ca="1" si="24"/>
        <v>0</v>
      </c>
      <c r="J132" s="4">
        <f t="shared" ca="1" si="25"/>
        <v>834720</v>
      </c>
      <c r="K132" s="3">
        <f t="shared" ca="1" si="26"/>
        <v>4</v>
      </c>
      <c r="L132" s="3" t="str">
        <f ca="1">VLOOKUP($K132,Data!$G$2:$H$11,2,FALSE)</f>
        <v>Chennai</v>
      </c>
      <c r="M132" s="4">
        <f t="shared" ca="1" si="27"/>
        <v>4173600</v>
      </c>
      <c r="N132" s="3">
        <f t="shared" ca="1" si="28"/>
        <v>1696423.2894201525</v>
      </c>
      <c r="O132" s="3">
        <f t="shared" ca="1" si="29"/>
        <v>0</v>
      </c>
      <c r="P132" s="4">
        <f t="shared" ca="1" si="30"/>
        <v>0</v>
      </c>
      <c r="Q132" s="3">
        <f t="shared" ca="1" si="31"/>
        <v>0</v>
      </c>
      <c r="R132" s="4">
        <f t="shared" ca="1" si="32"/>
        <v>1252080</v>
      </c>
      <c r="S132" s="4">
        <f t="shared" ca="1" si="33"/>
        <v>5425680</v>
      </c>
      <c r="T132" s="1">
        <f t="shared" ca="1" si="34"/>
        <v>1696423.2894201525</v>
      </c>
      <c r="U132" s="4">
        <f t="shared" ca="1" si="35"/>
        <v>3729256.7105798475</v>
      </c>
      <c r="V132" s="8">
        <f ca="1">People[[#This Row],[Mortage left]]/People[[#This Row],[Value of House]]</f>
        <v>0.40646523131592693</v>
      </c>
    </row>
    <row r="133" spans="1:22" x14ac:dyDescent="0.25">
      <c r="A133" s="3">
        <f t="shared" ref="A133:A196" ca="1" si="36">RANDBETWEEN(1,2)</f>
        <v>2</v>
      </c>
      <c r="B133" s="3" t="str">
        <f t="shared" ref="B133:B196" ca="1" si="37">IF($A133=1, "Man", "Woman")</f>
        <v>Woman</v>
      </c>
      <c r="C133" s="3">
        <f t="shared" ref="C133:C196" ca="1" si="38">RANDBETWEEN(21,35)</f>
        <v>25</v>
      </c>
      <c r="D133" s="3">
        <f t="shared" ref="D133:D196" ca="1" si="39">RANDBETWEEN(1,6)</f>
        <v>5</v>
      </c>
      <c r="E133" s="3" t="str">
        <f ca="1">VLOOKUP($D133,Data!$A$2:$B$7,2,FALSE)</f>
        <v>Business</v>
      </c>
      <c r="F133" s="3">
        <f t="shared" ref="F133:F196" ca="1" si="40">RANDBETWEEN(1,5)</f>
        <v>2</v>
      </c>
      <c r="G133" s="3" t="str">
        <f ca="1">VLOOKUP($F133,Data!$D$2:$E$6,2,FALSE)</f>
        <v>college</v>
      </c>
      <c r="H133" s="3">
        <f t="shared" ref="H133:H196" ca="1" si="41">RANDBETWEEN(0,3)</f>
        <v>1</v>
      </c>
      <c r="I133" s="3">
        <f t="shared" ref="I133:I196" ca="1" si="42">RANDBETWEEN(0,2)</f>
        <v>0</v>
      </c>
      <c r="J133" s="4">
        <f t="shared" ref="J133:J196" ca="1" si="43">RANDBETWEEN(100000,1000000)</f>
        <v>539815</v>
      </c>
      <c r="K133" s="3">
        <f t="shared" ref="K133:K196" ca="1" si="44">RANDBETWEEN(1,6)</f>
        <v>3</v>
      </c>
      <c r="L133" s="3" t="str">
        <f ca="1">VLOOKUP($K133,Data!$G$2:$H$11,2,FALSE)</f>
        <v>Bangalore</v>
      </c>
      <c r="M133" s="4">
        <f t="shared" ref="M133:M196" ca="1" si="45">$J133*RANDBETWEEN(3,6)</f>
        <v>2699075</v>
      </c>
      <c r="N133" s="3">
        <f t="shared" ref="N133:N196" ca="1" si="46">RAND()*$M133</f>
        <v>2139440.9887917186</v>
      </c>
      <c r="O133" s="3">
        <f t="shared" ref="O133:O196" ca="1" si="47">(I133*RAND())*$J133</f>
        <v>0</v>
      </c>
      <c r="P133" s="4">
        <f t="shared" ref="P133:P196" ca="1" si="48">RANDBETWEEN(0,O133)</f>
        <v>0</v>
      </c>
      <c r="Q133" s="3">
        <f t="shared" ref="Q133:Q196" ca="1" si="49">RANDBETWEEN(0,1)*$J133</f>
        <v>539815</v>
      </c>
      <c r="R133" s="4">
        <f t="shared" ref="R133:R196" ca="1" si="50">RANDBETWEEN(0,1)*$J133*1.5</f>
        <v>0</v>
      </c>
      <c r="S133" s="4">
        <f t="shared" ref="S133:S196" ca="1" si="51">$M133+$O133+$R133</f>
        <v>2699075</v>
      </c>
      <c r="T133" s="1">
        <f t="shared" ref="T133:T196" ca="1" si="52">$N133+$P133+$Q133</f>
        <v>2679255.9887917186</v>
      </c>
      <c r="U133" s="4">
        <f t="shared" ref="U133:U196" ca="1" si="53">$S133-$T133</f>
        <v>19819.011208281387</v>
      </c>
      <c r="V133" s="8">
        <f ca="1">People[[#This Row],[Mortage left]]/People[[#This Row],[Value of House]]</f>
        <v>0.79265710985864368</v>
      </c>
    </row>
    <row r="134" spans="1:22" x14ac:dyDescent="0.25">
      <c r="A134" s="3">
        <f t="shared" ca="1" si="36"/>
        <v>1</v>
      </c>
      <c r="B134" s="3" t="str">
        <f t="shared" ca="1" si="37"/>
        <v>Man</v>
      </c>
      <c r="C134" s="3">
        <f t="shared" ca="1" si="38"/>
        <v>34</v>
      </c>
      <c r="D134" s="3">
        <f t="shared" ca="1" si="39"/>
        <v>3</v>
      </c>
      <c r="E134" s="3" t="str">
        <f ca="1">VLOOKUP($D134,Data!$A$2:$B$7,2,FALSE)</f>
        <v>Pharma</v>
      </c>
      <c r="F134" s="3">
        <f t="shared" ca="1" si="40"/>
        <v>1</v>
      </c>
      <c r="G134" s="3" t="str">
        <f ca="1">VLOOKUP($F134,Data!$D$2:$E$6,2,FALSE)</f>
        <v>high school</v>
      </c>
      <c r="H134" s="3">
        <f t="shared" ca="1" si="41"/>
        <v>2</v>
      </c>
      <c r="I134" s="3">
        <f t="shared" ca="1" si="42"/>
        <v>2</v>
      </c>
      <c r="J134" s="4">
        <f t="shared" ca="1" si="43"/>
        <v>693284</v>
      </c>
      <c r="K134" s="3">
        <f t="shared" ca="1" si="44"/>
        <v>5</v>
      </c>
      <c r="L134" s="3" t="str">
        <f ca="1">VLOOKUP($K134,Data!$G$2:$H$11,2,FALSE)</f>
        <v>Hyderabad</v>
      </c>
      <c r="M134" s="4">
        <f t="shared" ca="1" si="45"/>
        <v>2079852</v>
      </c>
      <c r="N134" s="3">
        <f t="shared" ca="1" si="46"/>
        <v>460161.08834851533</v>
      </c>
      <c r="O134" s="3">
        <f t="shared" ca="1" si="47"/>
        <v>222182.1858637353</v>
      </c>
      <c r="P134" s="4">
        <f t="shared" ca="1" si="48"/>
        <v>114451</v>
      </c>
      <c r="Q134" s="3">
        <f t="shared" ca="1" si="49"/>
        <v>693284</v>
      </c>
      <c r="R134" s="4">
        <f t="shared" ca="1" si="50"/>
        <v>1039926</v>
      </c>
      <c r="S134" s="4">
        <f t="shared" ca="1" si="51"/>
        <v>3341960.1858637352</v>
      </c>
      <c r="T134" s="1">
        <f t="shared" ca="1" si="52"/>
        <v>1267896.0883485153</v>
      </c>
      <c r="U134" s="4">
        <f t="shared" ca="1" si="53"/>
        <v>2074064.0975152198</v>
      </c>
      <c r="V134" s="8">
        <f ca="1">People[[#This Row],[Mortage left]]/People[[#This Row],[Value of House]]</f>
        <v>0.2212470350527419</v>
      </c>
    </row>
    <row r="135" spans="1:22" x14ac:dyDescent="0.25">
      <c r="A135" s="3">
        <f t="shared" ca="1" si="36"/>
        <v>2</v>
      </c>
      <c r="B135" s="3" t="str">
        <f t="shared" ca="1" si="37"/>
        <v>Woman</v>
      </c>
      <c r="C135" s="3">
        <f t="shared" ca="1" si="38"/>
        <v>24</v>
      </c>
      <c r="D135" s="3">
        <f t="shared" ca="1" si="39"/>
        <v>5</v>
      </c>
      <c r="E135" s="3" t="str">
        <f ca="1">VLOOKUP($D135,Data!$A$2:$B$7,2,FALSE)</f>
        <v>Business</v>
      </c>
      <c r="F135" s="3">
        <f t="shared" ca="1" si="40"/>
        <v>5</v>
      </c>
      <c r="G135" s="3" t="str">
        <f ca="1">VLOOKUP($F135,Data!$D$2:$E$6,2,FALSE)</f>
        <v>Doctorate</v>
      </c>
      <c r="H135" s="3">
        <f t="shared" ca="1" si="41"/>
        <v>0</v>
      </c>
      <c r="I135" s="3">
        <f t="shared" ca="1" si="42"/>
        <v>0</v>
      </c>
      <c r="J135" s="4">
        <f t="shared" ca="1" si="43"/>
        <v>144758</v>
      </c>
      <c r="K135" s="3">
        <f t="shared" ca="1" si="44"/>
        <v>5</v>
      </c>
      <c r="L135" s="3" t="str">
        <f ca="1">VLOOKUP($K135,Data!$G$2:$H$11,2,FALSE)</f>
        <v>Hyderabad</v>
      </c>
      <c r="M135" s="4">
        <f t="shared" ca="1" si="45"/>
        <v>579032</v>
      </c>
      <c r="N135" s="3">
        <f t="shared" ca="1" si="46"/>
        <v>458381.91559191624</v>
      </c>
      <c r="O135" s="3">
        <f t="shared" ca="1" si="47"/>
        <v>0</v>
      </c>
      <c r="P135" s="4">
        <f t="shared" ca="1" si="48"/>
        <v>0</v>
      </c>
      <c r="Q135" s="3">
        <f t="shared" ca="1" si="49"/>
        <v>0</v>
      </c>
      <c r="R135" s="4">
        <f t="shared" ca="1" si="50"/>
        <v>0</v>
      </c>
      <c r="S135" s="4">
        <f t="shared" ca="1" si="51"/>
        <v>579032</v>
      </c>
      <c r="T135" s="1">
        <f t="shared" ca="1" si="52"/>
        <v>458381.91559191624</v>
      </c>
      <c r="U135" s="4">
        <f t="shared" ca="1" si="53"/>
        <v>120650.08440808376</v>
      </c>
      <c r="V135" s="8">
        <f ca="1">People[[#This Row],[Mortage left]]/People[[#This Row],[Value of House]]</f>
        <v>0.79163485885394291</v>
      </c>
    </row>
    <row r="136" spans="1:22" x14ac:dyDescent="0.25">
      <c r="A136" s="3">
        <f t="shared" ca="1" si="36"/>
        <v>1</v>
      </c>
      <c r="B136" s="3" t="str">
        <f t="shared" ca="1" si="37"/>
        <v>Man</v>
      </c>
      <c r="C136" s="3">
        <f t="shared" ca="1" si="38"/>
        <v>21</v>
      </c>
      <c r="D136" s="3">
        <f t="shared" ca="1" si="39"/>
        <v>3</v>
      </c>
      <c r="E136" s="3" t="str">
        <f ca="1">VLOOKUP($D136,Data!$A$2:$B$7,2,FALSE)</f>
        <v>Pharma</v>
      </c>
      <c r="F136" s="3">
        <f t="shared" ca="1" si="40"/>
        <v>5</v>
      </c>
      <c r="G136" s="3" t="str">
        <f ca="1">VLOOKUP($F136,Data!$D$2:$E$6,2,FALSE)</f>
        <v>Doctorate</v>
      </c>
      <c r="H136" s="3">
        <f t="shared" ca="1" si="41"/>
        <v>2</v>
      </c>
      <c r="I136" s="3">
        <f t="shared" ca="1" si="42"/>
        <v>0</v>
      </c>
      <c r="J136" s="4">
        <f t="shared" ca="1" si="43"/>
        <v>739312</v>
      </c>
      <c r="K136" s="3">
        <f t="shared" ca="1" si="44"/>
        <v>4</v>
      </c>
      <c r="L136" s="3" t="str">
        <f ca="1">VLOOKUP($K136,Data!$G$2:$H$11,2,FALSE)</f>
        <v>Chennai</v>
      </c>
      <c r="M136" s="4">
        <f t="shared" ca="1" si="45"/>
        <v>2957248</v>
      </c>
      <c r="N136" s="3">
        <f t="shared" ca="1" si="46"/>
        <v>1903687.5728913194</v>
      </c>
      <c r="O136" s="3">
        <f t="shared" ca="1" si="47"/>
        <v>0</v>
      </c>
      <c r="P136" s="4">
        <f t="shared" ca="1" si="48"/>
        <v>0</v>
      </c>
      <c r="Q136" s="3">
        <f t="shared" ca="1" si="49"/>
        <v>0</v>
      </c>
      <c r="R136" s="4">
        <f t="shared" ca="1" si="50"/>
        <v>1108968</v>
      </c>
      <c r="S136" s="4">
        <f t="shared" ca="1" si="51"/>
        <v>4066216</v>
      </c>
      <c r="T136" s="1">
        <f t="shared" ca="1" si="52"/>
        <v>1903687.5728913194</v>
      </c>
      <c r="U136" s="4">
        <f t="shared" ca="1" si="53"/>
        <v>2162528.4271086808</v>
      </c>
      <c r="V136" s="8">
        <f ca="1">People[[#This Row],[Mortage left]]/People[[#This Row],[Value of House]]</f>
        <v>0.64373619422223616</v>
      </c>
    </row>
    <row r="137" spans="1:22" x14ac:dyDescent="0.25">
      <c r="A137" s="3">
        <f t="shared" ca="1" si="36"/>
        <v>1</v>
      </c>
      <c r="B137" s="3" t="str">
        <f t="shared" ca="1" si="37"/>
        <v>Man</v>
      </c>
      <c r="C137" s="3">
        <f t="shared" ca="1" si="38"/>
        <v>30</v>
      </c>
      <c r="D137" s="3">
        <f t="shared" ca="1" si="39"/>
        <v>2</v>
      </c>
      <c r="E137" s="3" t="str">
        <f ca="1">VLOOKUP($D137,Data!$A$2:$B$7,2,FALSE)</f>
        <v>IT</v>
      </c>
      <c r="F137" s="3">
        <f t="shared" ca="1" si="40"/>
        <v>1</v>
      </c>
      <c r="G137" s="3" t="str">
        <f ca="1">VLOOKUP($F137,Data!$D$2:$E$6,2,FALSE)</f>
        <v>high school</v>
      </c>
      <c r="H137" s="3">
        <f t="shared" ca="1" si="41"/>
        <v>3</v>
      </c>
      <c r="I137" s="3">
        <f t="shared" ca="1" si="42"/>
        <v>1</v>
      </c>
      <c r="J137" s="4">
        <f t="shared" ca="1" si="43"/>
        <v>764226</v>
      </c>
      <c r="K137" s="3">
        <f t="shared" ca="1" si="44"/>
        <v>2</v>
      </c>
      <c r="L137" s="3" t="str">
        <f ca="1">VLOOKUP($K137,Data!$G$2:$H$11,2,FALSE)</f>
        <v>Delhi</v>
      </c>
      <c r="M137" s="4">
        <f t="shared" ca="1" si="45"/>
        <v>3056904</v>
      </c>
      <c r="N137" s="3">
        <f t="shared" ca="1" si="46"/>
        <v>2930444.3560990421</v>
      </c>
      <c r="O137" s="3">
        <f t="shared" ca="1" si="47"/>
        <v>759619.13001813262</v>
      </c>
      <c r="P137" s="4">
        <f t="shared" ca="1" si="48"/>
        <v>456233</v>
      </c>
      <c r="Q137" s="3">
        <f t="shared" ca="1" si="49"/>
        <v>764226</v>
      </c>
      <c r="R137" s="4">
        <f t="shared" ca="1" si="50"/>
        <v>0</v>
      </c>
      <c r="S137" s="4">
        <f t="shared" ca="1" si="51"/>
        <v>3816523.1300181327</v>
      </c>
      <c r="T137" s="1">
        <f t="shared" ca="1" si="52"/>
        <v>4150903.3560990421</v>
      </c>
      <c r="U137" s="4">
        <f t="shared" ca="1" si="53"/>
        <v>-334380.22608090937</v>
      </c>
      <c r="V137" s="8">
        <f ca="1">People[[#This Row],[Mortage left]]/People[[#This Row],[Value of House]]</f>
        <v>0.95863146376171515</v>
      </c>
    </row>
    <row r="138" spans="1:22" x14ac:dyDescent="0.25">
      <c r="A138" s="3">
        <f t="shared" ca="1" si="36"/>
        <v>1</v>
      </c>
      <c r="B138" s="3" t="str">
        <f t="shared" ca="1" si="37"/>
        <v>Man</v>
      </c>
      <c r="C138" s="3">
        <f t="shared" ca="1" si="38"/>
        <v>23</v>
      </c>
      <c r="D138" s="3">
        <f t="shared" ca="1" si="39"/>
        <v>2</v>
      </c>
      <c r="E138" s="3" t="str">
        <f ca="1">VLOOKUP($D138,Data!$A$2:$B$7,2,FALSE)</f>
        <v>IT</v>
      </c>
      <c r="F138" s="3">
        <f t="shared" ca="1" si="40"/>
        <v>4</v>
      </c>
      <c r="G138" s="3" t="str">
        <f ca="1">VLOOKUP($F138,Data!$D$2:$E$6,2,FALSE)</f>
        <v>post graduate</v>
      </c>
      <c r="H138" s="3">
        <f t="shared" ca="1" si="41"/>
        <v>1</v>
      </c>
      <c r="I138" s="3">
        <f t="shared" ca="1" si="42"/>
        <v>1</v>
      </c>
      <c r="J138" s="4">
        <f t="shared" ca="1" si="43"/>
        <v>597628</v>
      </c>
      <c r="K138" s="3">
        <f t="shared" ca="1" si="44"/>
        <v>5</v>
      </c>
      <c r="L138" s="3" t="str">
        <f ca="1">VLOOKUP($K138,Data!$G$2:$H$11,2,FALSE)</f>
        <v>Hyderabad</v>
      </c>
      <c r="M138" s="4">
        <f t="shared" ca="1" si="45"/>
        <v>2988140</v>
      </c>
      <c r="N138" s="3">
        <f t="shared" ca="1" si="46"/>
        <v>723521.0434450648</v>
      </c>
      <c r="O138" s="3">
        <f t="shared" ca="1" si="47"/>
        <v>563320.7718478376</v>
      </c>
      <c r="P138" s="4">
        <f t="shared" ca="1" si="48"/>
        <v>517874</v>
      </c>
      <c r="Q138" s="3">
        <f t="shared" ca="1" si="49"/>
        <v>0</v>
      </c>
      <c r="R138" s="4">
        <f t="shared" ca="1" si="50"/>
        <v>896442</v>
      </c>
      <c r="S138" s="4">
        <f t="shared" ca="1" si="51"/>
        <v>4447902.7718478376</v>
      </c>
      <c r="T138" s="1">
        <f t="shared" ca="1" si="52"/>
        <v>1241395.0434450647</v>
      </c>
      <c r="U138" s="4">
        <f t="shared" ca="1" si="53"/>
        <v>3206507.7284027729</v>
      </c>
      <c r="V138" s="8">
        <f ca="1">People[[#This Row],[Mortage left]]/People[[#This Row],[Value of House]]</f>
        <v>0.24213090532741599</v>
      </c>
    </row>
    <row r="139" spans="1:22" x14ac:dyDescent="0.25">
      <c r="A139" s="3">
        <f t="shared" ca="1" si="36"/>
        <v>1</v>
      </c>
      <c r="B139" s="3" t="str">
        <f t="shared" ca="1" si="37"/>
        <v>Man</v>
      </c>
      <c r="C139" s="3">
        <f t="shared" ca="1" si="38"/>
        <v>30</v>
      </c>
      <c r="D139" s="3">
        <f t="shared" ca="1" si="39"/>
        <v>4</v>
      </c>
      <c r="E139" s="3" t="str">
        <f ca="1">VLOOKUP($D139,Data!$A$2:$B$7,2,FALSE)</f>
        <v>Agriculture</v>
      </c>
      <c r="F139" s="3">
        <f t="shared" ca="1" si="40"/>
        <v>3</v>
      </c>
      <c r="G139" s="3" t="str">
        <f ca="1">VLOOKUP($F139,Data!$D$2:$E$6,2,FALSE)</f>
        <v>undergraduate</v>
      </c>
      <c r="H139" s="3">
        <f t="shared" ca="1" si="41"/>
        <v>1</v>
      </c>
      <c r="I139" s="3">
        <f t="shared" ca="1" si="42"/>
        <v>2</v>
      </c>
      <c r="J139" s="4">
        <f t="shared" ca="1" si="43"/>
        <v>638300</v>
      </c>
      <c r="K139" s="3">
        <f t="shared" ca="1" si="44"/>
        <v>5</v>
      </c>
      <c r="L139" s="3" t="str">
        <f ca="1">VLOOKUP($K139,Data!$G$2:$H$11,2,FALSE)</f>
        <v>Hyderabad</v>
      </c>
      <c r="M139" s="4">
        <f t="shared" ca="1" si="45"/>
        <v>1914900</v>
      </c>
      <c r="N139" s="3">
        <f t="shared" ca="1" si="46"/>
        <v>598678.01501389605</v>
      </c>
      <c r="O139" s="3">
        <f t="shared" ca="1" si="47"/>
        <v>11840.279194607423</v>
      </c>
      <c r="P139" s="4">
        <f t="shared" ca="1" si="48"/>
        <v>7398</v>
      </c>
      <c r="Q139" s="3">
        <f t="shared" ca="1" si="49"/>
        <v>0</v>
      </c>
      <c r="R139" s="4">
        <f t="shared" ca="1" si="50"/>
        <v>957450</v>
      </c>
      <c r="S139" s="4">
        <f t="shared" ca="1" si="51"/>
        <v>2884190.2791946074</v>
      </c>
      <c r="T139" s="1">
        <f t="shared" ca="1" si="52"/>
        <v>606076.01501389605</v>
      </c>
      <c r="U139" s="4">
        <f t="shared" ca="1" si="53"/>
        <v>2278114.2641807115</v>
      </c>
      <c r="V139" s="8">
        <f ca="1">People[[#This Row],[Mortage left]]/People[[#This Row],[Value of House]]</f>
        <v>0.31264192125640822</v>
      </c>
    </row>
    <row r="140" spans="1:22" x14ac:dyDescent="0.25">
      <c r="A140" s="3">
        <f t="shared" ca="1" si="36"/>
        <v>2</v>
      </c>
      <c r="B140" s="3" t="str">
        <f t="shared" ca="1" si="37"/>
        <v>Woman</v>
      </c>
      <c r="C140" s="3">
        <f t="shared" ca="1" si="38"/>
        <v>25</v>
      </c>
      <c r="D140" s="3">
        <f t="shared" ca="1" si="39"/>
        <v>2</v>
      </c>
      <c r="E140" s="3" t="str">
        <f ca="1">VLOOKUP($D140,Data!$A$2:$B$7,2,FALSE)</f>
        <v>IT</v>
      </c>
      <c r="F140" s="3">
        <f t="shared" ca="1" si="40"/>
        <v>1</v>
      </c>
      <c r="G140" s="3" t="str">
        <f ca="1">VLOOKUP($F140,Data!$D$2:$E$6,2,FALSE)</f>
        <v>high school</v>
      </c>
      <c r="H140" s="3">
        <f t="shared" ca="1" si="41"/>
        <v>2</v>
      </c>
      <c r="I140" s="3">
        <f t="shared" ca="1" si="42"/>
        <v>0</v>
      </c>
      <c r="J140" s="4">
        <f t="shared" ca="1" si="43"/>
        <v>472415</v>
      </c>
      <c r="K140" s="3">
        <f t="shared" ca="1" si="44"/>
        <v>6</v>
      </c>
      <c r="L140" s="3" t="str">
        <f ca="1">VLOOKUP($K140,Data!$G$2:$H$11,2,FALSE)</f>
        <v>Pune</v>
      </c>
      <c r="M140" s="4">
        <f t="shared" ca="1" si="45"/>
        <v>1417245</v>
      </c>
      <c r="N140" s="3">
        <f t="shared" ca="1" si="46"/>
        <v>490784.69893169036</v>
      </c>
      <c r="O140" s="3">
        <f t="shared" ca="1" si="47"/>
        <v>0</v>
      </c>
      <c r="P140" s="4">
        <f t="shared" ca="1" si="48"/>
        <v>0</v>
      </c>
      <c r="Q140" s="3">
        <f t="shared" ca="1" si="49"/>
        <v>0</v>
      </c>
      <c r="R140" s="4">
        <f t="shared" ca="1" si="50"/>
        <v>0</v>
      </c>
      <c r="S140" s="4">
        <f t="shared" ca="1" si="51"/>
        <v>1417245</v>
      </c>
      <c r="T140" s="1">
        <f t="shared" ca="1" si="52"/>
        <v>490784.69893169036</v>
      </c>
      <c r="U140" s="4">
        <f t="shared" ca="1" si="53"/>
        <v>926460.30106830969</v>
      </c>
      <c r="V140" s="8">
        <f ca="1">People[[#This Row],[Mortage left]]/People[[#This Row],[Value of House]]</f>
        <v>0.34629488827386257</v>
      </c>
    </row>
    <row r="141" spans="1:22" x14ac:dyDescent="0.25">
      <c r="A141" s="3">
        <f t="shared" ca="1" si="36"/>
        <v>2</v>
      </c>
      <c r="B141" s="3" t="str">
        <f t="shared" ca="1" si="37"/>
        <v>Woman</v>
      </c>
      <c r="C141" s="3">
        <f t="shared" ca="1" si="38"/>
        <v>34</v>
      </c>
      <c r="D141" s="3">
        <f t="shared" ca="1" si="39"/>
        <v>4</v>
      </c>
      <c r="E141" s="3" t="str">
        <f ca="1">VLOOKUP($D141,Data!$A$2:$B$7,2,FALSE)</f>
        <v>Agriculture</v>
      </c>
      <c r="F141" s="3">
        <f t="shared" ca="1" si="40"/>
        <v>2</v>
      </c>
      <c r="G141" s="3" t="str">
        <f ca="1">VLOOKUP($F141,Data!$D$2:$E$6,2,FALSE)</f>
        <v>college</v>
      </c>
      <c r="H141" s="3">
        <f t="shared" ca="1" si="41"/>
        <v>3</v>
      </c>
      <c r="I141" s="3">
        <f t="shared" ca="1" si="42"/>
        <v>2</v>
      </c>
      <c r="J141" s="4">
        <f t="shared" ca="1" si="43"/>
        <v>216517</v>
      </c>
      <c r="K141" s="3">
        <f t="shared" ca="1" si="44"/>
        <v>3</v>
      </c>
      <c r="L141" s="3" t="str">
        <f ca="1">VLOOKUP($K141,Data!$G$2:$H$11,2,FALSE)</f>
        <v>Bangalore</v>
      </c>
      <c r="M141" s="4">
        <f t="shared" ca="1" si="45"/>
        <v>1299102</v>
      </c>
      <c r="N141" s="3">
        <f t="shared" ca="1" si="46"/>
        <v>678217.90007173014</v>
      </c>
      <c r="O141" s="3">
        <f t="shared" ca="1" si="47"/>
        <v>260997.5951686191</v>
      </c>
      <c r="P141" s="4">
        <f t="shared" ca="1" si="48"/>
        <v>44698</v>
      </c>
      <c r="Q141" s="3">
        <f t="shared" ca="1" si="49"/>
        <v>0</v>
      </c>
      <c r="R141" s="4">
        <f t="shared" ca="1" si="50"/>
        <v>324775.5</v>
      </c>
      <c r="S141" s="4">
        <f t="shared" ca="1" si="51"/>
        <v>1884875.0951686192</v>
      </c>
      <c r="T141" s="1">
        <f t="shared" ca="1" si="52"/>
        <v>722915.90007173014</v>
      </c>
      <c r="U141" s="4">
        <f t="shared" ca="1" si="53"/>
        <v>1161959.195096889</v>
      </c>
      <c r="V141" s="8">
        <f ca="1">People[[#This Row],[Mortage left]]/People[[#This Row],[Value of House]]</f>
        <v>0.52206670459419668</v>
      </c>
    </row>
    <row r="142" spans="1:22" x14ac:dyDescent="0.25">
      <c r="A142" s="3">
        <f t="shared" ca="1" si="36"/>
        <v>1</v>
      </c>
      <c r="B142" s="3" t="str">
        <f t="shared" ca="1" si="37"/>
        <v>Man</v>
      </c>
      <c r="C142" s="3">
        <f t="shared" ca="1" si="38"/>
        <v>23</v>
      </c>
      <c r="D142" s="3">
        <f t="shared" ca="1" si="39"/>
        <v>6</v>
      </c>
      <c r="E142" s="3" t="str">
        <f ca="1">VLOOKUP($D142,Data!$A$2:$B$7,2,FALSE)</f>
        <v>Ministry</v>
      </c>
      <c r="F142" s="3">
        <f t="shared" ca="1" si="40"/>
        <v>2</v>
      </c>
      <c r="G142" s="3" t="str">
        <f ca="1">VLOOKUP($F142,Data!$D$2:$E$6,2,FALSE)</f>
        <v>college</v>
      </c>
      <c r="H142" s="3">
        <f t="shared" ca="1" si="41"/>
        <v>3</v>
      </c>
      <c r="I142" s="3">
        <f t="shared" ca="1" si="42"/>
        <v>1</v>
      </c>
      <c r="J142" s="4">
        <f t="shared" ca="1" si="43"/>
        <v>537045</v>
      </c>
      <c r="K142" s="3">
        <f t="shared" ca="1" si="44"/>
        <v>6</v>
      </c>
      <c r="L142" s="3" t="str">
        <f ca="1">VLOOKUP($K142,Data!$G$2:$H$11,2,FALSE)</f>
        <v>Pune</v>
      </c>
      <c r="M142" s="4">
        <f t="shared" ca="1" si="45"/>
        <v>2685225</v>
      </c>
      <c r="N142" s="3">
        <f t="shared" ca="1" si="46"/>
        <v>2187255.9776940686</v>
      </c>
      <c r="O142" s="3">
        <f t="shared" ca="1" si="47"/>
        <v>362541.20767036546</v>
      </c>
      <c r="P142" s="4">
        <f t="shared" ca="1" si="48"/>
        <v>359817</v>
      </c>
      <c r="Q142" s="3">
        <f t="shared" ca="1" si="49"/>
        <v>537045</v>
      </c>
      <c r="R142" s="4">
        <f t="shared" ca="1" si="50"/>
        <v>805567.5</v>
      </c>
      <c r="S142" s="4">
        <f t="shared" ca="1" si="51"/>
        <v>3853333.7076703655</v>
      </c>
      <c r="T142" s="1">
        <f t="shared" ca="1" si="52"/>
        <v>3084117.9776940686</v>
      </c>
      <c r="U142" s="4">
        <f t="shared" ca="1" si="53"/>
        <v>769215.72997629689</v>
      </c>
      <c r="V142" s="8">
        <f ca="1">People[[#This Row],[Mortage left]]/People[[#This Row],[Value of House]]</f>
        <v>0.8145522172980173</v>
      </c>
    </row>
    <row r="143" spans="1:22" x14ac:dyDescent="0.25">
      <c r="A143" s="3">
        <f t="shared" ca="1" si="36"/>
        <v>1</v>
      </c>
      <c r="B143" s="3" t="str">
        <f t="shared" ca="1" si="37"/>
        <v>Man</v>
      </c>
      <c r="C143" s="3">
        <f t="shared" ca="1" si="38"/>
        <v>26</v>
      </c>
      <c r="D143" s="3">
        <f t="shared" ca="1" si="39"/>
        <v>4</v>
      </c>
      <c r="E143" s="3" t="str">
        <f ca="1">VLOOKUP($D143,Data!$A$2:$B$7,2,FALSE)</f>
        <v>Agriculture</v>
      </c>
      <c r="F143" s="3">
        <f t="shared" ca="1" si="40"/>
        <v>3</v>
      </c>
      <c r="G143" s="3" t="str">
        <f ca="1">VLOOKUP($F143,Data!$D$2:$E$6,2,FALSE)</f>
        <v>undergraduate</v>
      </c>
      <c r="H143" s="3">
        <f t="shared" ca="1" si="41"/>
        <v>1</v>
      </c>
      <c r="I143" s="3">
        <f t="shared" ca="1" si="42"/>
        <v>0</v>
      </c>
      <c r="J143" s="4">
        <f t="shared" ca="1" si="43"/>
        <v>575196</v>
      </c>
      <c r="K143" s="3">
        <f t="shared" ca="1" si="44"/>
        <v>6</v>
      </c>
      <c r="L143" s="3" t="str">
        <f ca="1">VLOOKUP($K143,Data!$G$2:$H$11,2,FALSE)</f>
        <v>Pune</v>
      </c>
      <c r="M143" s="4">
        <f t="shared" ca="1" si="45"/>
        <v>3451176</v>
      </c>
      <c r="N143" s="3">
        <f t="shared" ca="1" si="46"/>
        <v>2795618.7570665502</v>
      </c>
      <c r="O143" s="3">
        <f t="shared" ca="1" si="47"/>
        <v>0</v>
      </c>
      <c r="P143" s="4">
        <f t="shared" ca="1" si="48"/>
        <v>0</v>
      </c>
      <c r="Q143" s="3">
        <f t="shared" ca="1" si="49"/>
        <v>575196</v>
      </c>
      <c r="R143" s="4">
        <f t="shared" ca="1" si="50"/>
        <v>862794</v>
      </c>
      <c r="S143" s="4">
        <f t="shared" ca="1" si="51"/>
        <v>4313970</v>
      </c>
      <c r="T143" s="1">
        <f t="shared" ca="1" si="52"/>
        <v>3370814.7570665502</v>
      </c>
      <c r="U143" s="4">
        <f t="shared" ca="1" si="53"/>
        <v>943155.2429334498</v>
      </c>
      <c r="V143" s="8">
        <f ca="1">People[[#This Row],[Mortage left]]/People[[#This Row],[Value of House]]</f>
        <v>0.81004815664763263</v>
      </c>
    </row>
    <row r="144" spans="1:22" x14ac:dyDescent="0.25">
      <c r="A144" s="3">
        <f t="shared" ca="1" si="36"/>
        <v>2</v>
      </c>
      <c r="B144" s="3" t="str">
        <f t="shared" ca="1" si="37"/>
        <v>Woman</v>
      </c>
      <c r="C144" s="3">
        <f t="shared" ca="1" si="38"/>
        <v>31</v>
      </c>
      <c r="D144" s="3">
        <f t="shared" ca="1" si="39"/>
        <v>4</v>
      </c>
      <c r="E144" s="3" t="str">
        <f ca="1">VLOOKUP($D144,Data!$A$2:$B$7,2,FALSE)</f>
        <v>Agriculture</v>
      </c>
      <c r="F144" s="3">
        <f t="shared" ca="1" si="40"/>
        <v>2</v>
      </c>
      <c r="G144" s="3" t="str">
        <f ca="1">VLOOKUP($F144,Data!$D$2:$E$6,2,FALSE)</f>
        <v>college</v>
      </c>
      <c r="H144" s="3">
        <f t="shared" ca="1" si="41"/>
        <v>3</v>
      </c>
      <c r="I144" s="3">
        <f t="shared" ca="1" si="42"/>
        <v>2</v>
      </c>
      <c r="J144" s="4">
        <f t="shared" ca="1" si="43"/>
        <v>876048</v>
      </c>
      <c r="K144" s="3">
        <f t="shared" ca="1" si="44"/>
        <v>2</v>
      </c>
      <c r="L144" s="3" t="str">
        <f ca="1">VLOOKUP($K144,Data!$G$2:$H$11,2,FALSE)</f>
        <v>Delhi</v>
      </c>
      <c r="M144" s="4">
        <f t="shared" ca="1" si="45"/>
        <v>3504192</v>
      </c>
      <c r="N144" s="3">
        <f t="shared" ca="1" si="46"/>
        <v>2473059.9115363318</v>
      </c>
      <c r="O144" s="3">
        <f t="shared" ca="1" si="47"/>
        <v>229261.23020779801</v>
      </c>
      <c r="P144" s="4">
        <f t="shared" ca="1" si="48"/>
        <v>170353</v>
      </c>
      <c r="Q144" s="3">
        <f t="shared" ca="1" si="49"/>
        <v>0</v>
      </c>
      <c r="R144" s="4">
        <f t="shared" ca="1" si="50"/>
        <v>0</v>
      </c>
      <c r="S144" s="4">
        <f t="shared" ca="1" si="51"/>
        <v>3733453.2302077981</v>
      </c>
      <c r="T144" s="1">
        <f t="shared" ca="1" si="52"/>
        <v>2643412.9115363318</v>
      </c>
      <c r="U144" s="4">
        <f t="shared" ca="1" si="53"/>
        <v>1090040.3186714663</v>
      </c>
      <c r="V144" s="8">
        <f ca="1">People[[#This Row],[Mortage left]]/People[[#This Row],[Value of House]]</f>
        <v>0.70574326735987403</v>
      </c>
    </row>
    <row r="145" spans="1:22" x14ac:dyDescent="0.25">
      <c r="A145" s="3">
        <f t="shared" ca="1" si="36"/>
        <v>1</v>
      </c>
      <c r="B145" s="3" t="str">
        <f t="shared" ca="1" si="37"/>
        <v>Man</v>
      </c>
      <c r="C145" s="3">
        <f t="shared" ca="1" si="38"/>
        <v>33</v>
      </c>
      <c r="D145" s="3">
        <f t="shared" ca="1" si="39"/>
        <v>2</v>
      </c>
      <c r="E145" s="3" t="str">
        <f ca="1">VLOOKUP($D145,Data!$A$2:$B$7,2,FALSE)</f>
        <v>IT</v>
      </c>
      <c r="F145" s="3">
        <f t="shared" ca="1" si="40"/>
        <v>3</v>
      </c>
      <c r="G145" s="3" t="str">
        <f ca="1">VLOOKUP($F145,Data!$D$2:$E$6,2,FALSE)</f>
        <v>undergraduate</v>
      </c>
      <c r="H145" s="3">
        <f t="shared" ca="1" si="41"/>
        <v>2</v>
      </c>
      <c r="I145" s="3">
        <f t="shared" ca="1" si="42"/>
        <v>0</v>
      </c>
      <c r="J145" s="4">
        <f t="shared" ca="1" si="43"/>
        <v>500867</v>
      </c>
      <c r="K145" s="3">
        <f t="shared" ca="1" si="44"/>
        <v>6</v>
      </c>
      <c r="L145" s="3" t="str">
        <f ca="1">VLOOKUP($K145,Data!$G$2:$H$11,2,FALSE)</f>
        <v>Pune</v>
      </c>
      <c r="M145" s="4">
        <f t="shared" ca="1" si="45"/>
        <v>2003468</v>
      </c>
      <c r="N145" s="3">
        <f t="shared" ca="1" si="46"/>
        <v>1005437.3967411559</v>
      </c>
      <c r="O145" s="3">
        <f t="shared" ca="1" si="47"/>
        <v>0</v>
      </c>
      <c r="P145" s="4">
        <f t="shared" ca="1" si="48"/>
        <v>0</v>
      </c>
      <c r="Q145" s="3">
        <f t="shared" ca="1" si="49"/>
        <v>500867</v>
      </c>
      <c r="R145" s="4">
        <f t="shared" ca="1" si="50"/>
        <v>0</v>
      </c>
      <c r="S145" s="4">
        <f t="shared" ca="1" si="51"/>
        <v>2003468</v>
      </c>
      <c r="T145" s="1">
        <f t="shared" ca="1" si="52"/>
        <v>1506304.396741156</v>
      </c>
      <c r="U145" s="4">
        <f t="shared" ca="1" si="53"/>
        <v>497163.603258844</v>
      </c>
      <c r="V145" s="8">
        <f ca="1">People[[#This Row],[Mortage left]]/People[[#This Row],[Value of House]]</f>
        <v>0.50184849308357105</v>
      </c>
    </row>
    <row r="146" spans="1:22" x14ac:dyDescent="0.25">
      <c r="A146" s="3">
        <f t="shared" ca="1" si="36"/>
        <v>1</v>
      </c>
      <c r="B146" s="3" t="str">
        <f t="shared" ca="1" si="37"/>
        <v>Man</v>
      </c>
      <c r="C146" s="3">
        <f t="shared" ca="1" si="38"/>
        <v>29</v>
      </c>
      <c r="D146" s="3">
        <f t="shared" ca="1" si="39"/>
        <v>3</v>
      </c>
      <c r="E146" s="3" t="str">
        <f ca="1">VLOOKUP($D146,Data!$A$2:$B$7,2,FALSE)</f>
        <v>Pharma</v>
      </c>
      <c r="F146" s="3">
        <f t="shared" ca="1" si="40"/>
        <v>1</v>
      </c>
      <c r="G146" s="3" t="str">
        <f ca="1">VLOOKUP($F146,Data!$D$2:$E$6,2,FALSE)</f>
        <v>high school</v>
      </c>
      <c r="H146" s="3">
        <f t="shared" ca="1" si="41"/>
        <v>1</v>
      </c>
      <c r="I146" s="3">
        <f t="shared" ca="1" si="42"/>
        <v>1</v>
      </c>
      <c r="J146" s="4">
        <f t="shared" ca="1" si="43"/>
        <v>936837</v>
      </c>
      <c r="K146" s="3">
        <f t="shared" ca="1" si="44"/>
        <v>5</v>
      </c>
      <c r="L146" s="3" t="str">
        <f ca="1">VLOOKUP($K146,Data!$G$2:$H$11,2,FALSE)</f>
        <v>Hyderabad</v>
      </c>
      <c r="M146" s="4">
        <f t="shared" ca="1" si="45"/>
        <v>5621022</v>
      </c>
      <c r="N146" s="3">
        <f t="shared" ca="1" si="46"/>
        <v>5013712.1789218299</v>
      </c>
      <c r="O146" s="3">
        <f t="shared" ca="1" si="47"/>
        <v>832623.28053742484</v>
      </c>
      <c r="P146" s="4">
        <f t="shared" ca="1" si="48"/>
        <v>535492</v>
      </c>
      <c r="Q146" s="3">
        <f t="shared" ca="1" si="49"/>
        <v>0</v>
      </c>
      <c r="R146" s="4">
        <f t="shared" ca="1" si="50"/>
        <v>0</v>
      </c>
      <c r="S146" s="4">
        <f t="shared" ca="1" si="51"/>
        <v>6453645.2805374246</v>
      </c>
      <c r="T146" s="1">
        <f t="shared" ca="1" si="52"/>
        <v>5549204.1789218299</v>
      </c>
      <c r="U146" s="4">
        <f t="shared" ca="1" si="53"/>
        <v>904441.1016155947</v>
      </c>
      <c r="V146" s="8">
        <f ca="1">People[[#This Row],[Mortage left]]/People[[#This Row],[Value of House]]</f>
        <v>0.89195740186069894</v>
      </c>
    </row>
    <row r="147" spans="1:22" x14ac:dyDescent="0.25">
      <c r="A147" s="3">
        <f t="shared" ca="1" si="36"/>
        <v>1</v>
      </c>
      <c r="B147" s="3" t="str">
        <f t="shared" ca="1" si="37"/>
        <v>Man</v>
      </c>
      <c r="C147" s="3">
        <f t="shared" ca="1" si="38"/>
        <v>29</v>
      </c>
      <c r="D147" s="3">
        <f t="shared" ca="1" si="39"/>
        <v>3</v>
      </c>
      <c r="E147" s="3" t="str">
        <f ca="1">VLOOKUP($D147,Data!$A$2:$B$7,2,FALSE)</f>
        <v>Pharma</v>
      </c>
      <c r="F147" s="3">
        <f t="shared" ca="1" si="40"/>
        <v>1</v>
      </c>
      <c r="G147" s="3" t="str">
        <f ca="1">VLOOKUP($F147,Data!$D$2:$E$6,2,FALSE)</f>
        <v>high school</v>
      </c>
      <c r="H147" s="3">
        <f t="shared" ca="1" si="41"/>
        <v>0</v>
      </c>
      <c r="I147" s="3">
        <f t="shared" ca="1" si="42"/>
        <v>0</v>
      </c>
      <c r="J147" s="4">
        <f t="shared" ca="1" si="43"/>
        <v>114685</v>
      </c>
      <c r="K147" s="3">
        <f t="shared" ca="1" si="44"/>
        <v>6</v>
      </c>
      <c r="L147" s="3" t="str">
        <f ca="1">VLOOKUP($K147,Data!$G$2:$H$11,2,FALSE)</f>
        <v>Pune</v>
      </c>
      <c r="M147" s="4">
        <f t="shared" ca="1" si="45"/>
        <v>344055</v>
      </c>
      <c r="N147" s="3">
        <f t="shared" ca="1" si="46"/>
        <v>95713.791059203722</v>
      </c>
      <c r="O147" s="3">
        <f t="shared" ca="1" si="47"/>
        <v>0</v>
      </c>
      <c r="P147" s="4">
        <f t="shared" ca="1" si="48"/>
        <v>0</v>
      </c>
      <c r="Q147" s="3">
        <f t="shared" ca="1" si="49"/>
        <v>0</v>
      </c>
      <c r="R147" s="4">
        <f t="shared" ca="1" si="50"/>
        <v>172027.5</v>
      </c>
      <c r="S147" s="4">
        <f t="shared" ca="1" si="51"/>
        <v>516082.5</v>
      </c>
      <c r="T147" s="1">
        <f t="shared" ca="1" si="52"/>
        <v>95713.791059203722</v>
      </c>
      <c r="U147" s="4">
        <f t="shared" ca="1" si="53"/>
        <v>420368.70894079626</v>
      </c>
      <c r="V147" s="8">
        <f ca="1">People[[#This Row],[Mortage left]]/People[[#This Row],[Value of House]]</f>
        <v>0.27819328612926342</v>
      </c>
    </row>
    <row r="148" spans="1:22" x14ac:dyDescent="0.25">
      <c r="A148" s="3">
        <f t="shared" ca="1" si="36"/>
        <v>2</v>
      </c>
      <c r="B148" s="3" t="str">
        <f t="shared" ca="1" si="37"/>
        <v>Woman</v>
      </c>
      <c r="C148" s="3">
        <f t="shared" ca="1" si="38"/>
        <v>22</v>
      </c>
      <c r="D148" s="3">
        <f t="shared" ca="1" si="39"/>
        <v>5</v>
      </c>
      <c r="E148" s="3" t="str">
        <f ca="1">VLOOKUP($D148,Data!$A$2:$B$7,2,FALSE)</f>
        <v>Business</v>
      </c>
      <c r="F148" s="3">
        <f t="shared" ca="1" si="40"/>
        <v>1</v>
      </c>
      <c r="G148" s="3" t="str">
        <f ca="1">VLOOKUP($F148,Data!$D$2:$E$6,2,FALSE)</f>
        <v>high school</v>
      </c>
      <c r="H148" s="3">
        <f t="shared" ca="1" si="41"/>
        <v>0</v>
      </c>
      <c r="I148" s="3">
        <f t="shared" ca="1" si="42"/>
        <v>0</v>
      </c>
      <c r="J148" s="4">
        <f t="shared" ca="1" si="43"/>
        <v>564057</v>
      </c>
      <c r="K148" s="3">
        <f t="shared" ca="1" si="44"/>
        <v>4</v>
      </c>
      <c r="L148" s="3" t="str">
        <f ca="1">VLOOKUP($K148,Data!$G$2:$H$11,2,FALSE)</f>
        <v>Chennai</v>
      </c>
      <c r="M148" s="4">
        <f t="shared" ca="1" si="45"/>
        <v>2256228</v>
      </c>
      <c r="N148" s="3">
        <f t="shared" ca="1" si="46"/>
        <v>1229980.9369730041</v>
      </c>
      <c r="O148" s="3">
        <f t="shared" ca="1" si="47"/>
        <v>0</v>
      </c>
      <c r="P148" s="4">
        <f t="shared" ca="1" si="48"/>
        <v>0</v>
      </c>
      <c r="Q148" s="3">
        <f t="shared" ca="1" si="49"/>
        <v>0</v>
      </c>
      <c r="R148" s="4">
        <f t="shared" ca="1" si="50"/>
        <v>846085.5</v>
      </c>
      <c r="S148" s="4">
        <f t="shared" ca="1" si="51"/>
        <v>3102313.5</v>
      </c>
      <c r="T148" s="1">
        <f t="shared" ca="1" si="52"/>
        <v>1229980.9369730041</v>
      </c>
      <c r="U148" s="4">
        <f t="shared" ca="1" si="53"/>
        <v>1872332.5630269959</v>
      </c>
      <c r="V148" s="8">
        <f ca="1">People[[#This Row],[Mortage left]]/People[[#This Row],[Value of House]]</f>
        <v>0.54514922116603648</v>
      </c>
    </row>
    <row r="149" spans="1:22" x14ac:dyDescent="0.25">
      <c r="A149" s="3">
        <f t="shared" ca="1" si="36"/>
        <v>2</v>
      </c>
      <c r="B149" s="3" t="str">
        <f t="shared" ca="1" si="37"/>
        <v>Woman</v>
      </c>
      <c r="C149" s="3">
        <f t="shared" ca="1" si="38"/>
        <v>33</v>
      </c>
      <c r="D149" s="3">
        <f t="shared" ca="1" si="39"/>
        <v>2</v>
      </c>
      <c r="E149" s="3" t="str">
        <f ca="1">VLOOKUP($D149,Data!$A$2:$B$7,2,FALSE)</f>
        <v>IT</v>
      </c>
      <c r="F149" s="3">
        <f t="shared" ca="1" si="40"/>
        <v>2</v>
      </c>
      <c r="G149" s="3" t="str">
        <f ca="1">VLOOKUP($F149,Data!$D$2:$E$6,2,FALSE)</f>
        <v>college</v>
      </c>
      <c r="H149" s="3">
        <f t="shared" ca="1" si="41"/>
        <v>0</v>
      </c>
      <c r="I149" s="3">
        <f t="shared" ca="1" si="42"/>
        <v>0</v>
      </c>
      <c r="J149" s="4">
        <f t="shared" ca="1" si="43"/>
        <v>947316</v>
      </c>
      <c r="K149" s="3">
        <f t="shared" ca="1" si="44"/>
        <v>4</v>
      </c>
      <c r="L149" s="3" t="str">
        <f ca="1">VLOOKUP($K149,Data!$G$2:$H$11,2,FALSE)</f>
        <v>Chennai</v>
      </c>
      <c r="M149" s="4">
        <f t="shared" ca="1" si="45"/>
        <v>5683896</v>
      </c>
      <c r="N149" s="3">
        <f t="shared" ca="1" si="46"/>
        <v>5216287.6769653047</v>
      </c>
      <c r="O149" s="3">
        <f t="shared" ca="1" si="47"/>
        <v>0</v>
      </c>
      <c r="P149" s="4">
        <f t="shared" ca="1" si="48"/>
        <v>0</v>
      </c>
      <c r="Q149" s="3">
        <f t="shared" ca="1" si="49"/>
        <v>0</v>
      </c>
      <c r="R149" s="4">
        <f t="shared" ca="1" si="50"/>
        <v>0</v>
      </c>
      <c r="S149" s="4">
        <f t="shared" ca="1" si="51"/>
        <v>5683896</v>
      </c>
      <c r="T149" s="1">
        <f t="shared" ca="1" si="52"/>
        <v>5216287.6769653047</v>
      </c>
      <c r="U149" s="4">
        <f t="shared" ca="1" si="53"/>
        <v>467608.32303469535</v>
      </c>
      <c r="V149" s="8">
        <f ca="1">People[[#This Row],[Mortage left]]/People[[#This Row],[Value of House]]</f>
        <v>0.9177310205825906</v>
      </c>
    </row>
    <row r="150" spans="1:22" x14ac:dyDescent="0.25">
      <c r="A150" s="3">
        <f t="shared" ca="1" si="36"/>
        <v>2</v>
      </c>
      <c r="B150" s="3" t="str">
        <f t="shared" ca="1" si="37"/>
        <v>Woman</v>
      </c>
      <c r="C150" s="3">
        <f t="shared" ca="1" si="38"/>
        <v>28</v>
      </c>
      <c r="D150" s="3">
        <f t="shared" ca="1" si="39"/>
        <v>5</v>
      </c>
      <c r="E150" s="3" t="str">
        <f ca="1">VLOOKUP($D150,Data!$A$2:$B$7,2,FALSE)</f>
        <v>Business</v>
      </c>
      <c r="F150" s="3">
        <f t="shared" ca="1" si="40"/>
        <v>1</v>
      </c>
      <c r="G150" s="3" t="str">
        <f ca="1">VLOOKUP($F150,Data!$D$2:$E$6,2,FALSE)</f>
        <v>high school</v>
      </c>
      <c r="H150" s="3">
        <f t="shared" ca="1" si="41"/>
        <v>0</v>
      </c>
      <c r="I150" s="3">
        <f t="shared" ca="1" si="42"/>
        <v>1</v>
      </c>
      <c r="J150" s="4">
        <f t="shared" ca="1" si="43"/>
        <v>870600</v>
      </c>
      <c r="K150" s="3">
        <f t="shared" ca="1" si="44"/>
        <v>5</v>
      </c>
      <c r="L150" s="3" t="str">
        <f ca="1">VLOOKUP($K150,Data!$G$2:$H$11,2,FALSE)</f>
        <v>Hyderabad</v>
      </c>
      <c r="M150" s="4">
        <f t="shared" ca="1" si="45"/>
        <v>3482400</v>
      </c>
      <c r="N150" s="3">
        <f t="shared" ca="1" si="46"/>
        <v>2272281.0238668243</v>
      </c>
      <c r="O150" s="3">
        <f t="shared" ca="1" si="47"/>
        <v>338796.92312158068</v>
      </c>
      <c r="P150" s="4">
        <f t="shared" ca="1" si="48"/>
        <v>328761</v>
      </c>
      <c r="Q150" s="3">
        <f t="shared" ca="1" si="49"/>
        <v>870600</v>
      </c>
      <c r="R150" s="4">
        <f t="shared" ca="1" si="50"/>
        <v>0</v>
      </c>
      <c r="S150" s="4">
        <f t="shared" ca="1" si="51"/>
        <v>3821196.9231215809</v>
      </c>
      <c r="T150" s="1">
        <f t="shared" ca="1" si="52"/>
        <v>3471642.0238668243</v>
      </c>
      <c r="U150" s="4">
        <f t="shared" ca="1" si="53"/>
        <v>349554.89925475651</v>
      </c>
      <c r="V150" s="8">
        <f ca="1">People[[#This Row],[Mortage left]]/People[[#This Row],[Value of House]]</f>
        <v>0.65250431422778099</v>
      </c>
    </row>
    <row r="151" spans="1:22" x14ac:dyDescent="0.25">
      <c r="A151" s="3">
        <f t="shared" ca="1" si="36"/>
        <v>2</v>
      </c>
      <c r="B151" s="3" t="str">
        <f t="shared" ca="1" si="37"/>
        <v>Woman</v>
      </c>
      <c r="C151" s="3">
        <f t="shared" ca="1" si="38"/>
        <v>27</v>
      </c>
      <c r="D151" s="3">
        <f t="shared" ca="1" si="39"/>
        <v>2</v>
      </c>
      <c r="E151" s="3" t="str">
        <f ca="1">VLOOKUP($D151,Data!$A$2:$B$7,2,FALSE)</f>
        <v>IT</v>
      </c>
      <c r="F151" s="3">
        <f t="shared" ca="1" si="40"/>
        <v>4</v>
      </c>
      <c r="G151" s="3" t="str">
        <f ca="1">VLOOKUP($F151,Data!$D$2:$E$6,2,FALSE)</f>
        <v>post graduate</v>
      </c>
      <c r="H151" s="3">
        <f t="shared" ca="1" si="41"/>
        <v>3</v>
      </c>
      <c r="I151" s="3">
        <f t="shared" ca="1" si="42"/>
        <v>1</v>
      </c>
      <c r="J151" s="4">
        <f t="shared" ca="1" si="43"/>
        <v>979747</v>
      </c>
      <c r="K151" s="3">
        <f t="shared" ca="1" si="44"/>
        <v>3</v>
      </c>
      <c r="L151" s="3" t="str">
        <f ca="1">VLOOKUP($K151,Data!$G$2:$H$11,2,FALSE)</f>
        <v>Bangalore</v>
      </c>
      <c r="M151" s="4">
        <f t="shared" ca="1" si="45"/>
        <v>5878482</v>
      </c>
      <c r="N151" s="3">
        <f t="shared" ca="1" si="46"/>
        <v>1677067.2864833232</v>
      </c>
      <c r="O151" s="3">
        <f t="shared" ca="1" si="47"/>
        <v>602533.27849056444</v>
      </c>
      <c r="P151" s="4">
        <f t="shared" ca="1" si="48"/>
        <v>336482</v>
      </c>
      <c r="Q151" s="3">
        <f t="shared" ca="1" si="49"/>
        <v>979747</v>
      </c>
      <c r="R151" s="4">
        <f t="shared" ca="1" si="50"/>
        <v>1469620.5</v>
      </c>
      <c r="S151" s="4">
        <f t="shared" ca="1" si="51"/>
        <v>7950635.7784905648</v>
      </c>
      <c r="T151" s="1">
        <f t="shared" ca="1" si="52"/>
        <v>2993296.2864833232</v>
      </c>
      <c r="U151" s="4">
        <f t="shared" ca="1" si="53"/>
        <v>4957339.4920072416</v>
      </c>
      <c r="V151" s="8">
        <f ca="1">People[[#This Row],[Mortage left]]/People[[#This Row],[Value of House]]</f>
        <v>0.28528917609738758</v>
      </c>
    </row>
    <row r="152" spans="1:22" x14ac:dyDescent="0.25">
      <c r="A152" s="3">
        <f t="shared" ca="1" si="36"/>
        <v>2</v>
      </c>
      <c r="B152" s="3" t="str">
        <f t="shared" ca="1" si="37"/>
        <v>Woman</v>
      </c>
      <c r="C152" s="3">
        <f t="shared" ca="1" si="38"/>
        <v>33</v>
      </c>
      <c r="D152" s="3">
        <f t="shared" ca="1" si="39"/>
        <v>4</v>
      </c>
      <c r="E152" s="3" t="str">
        <f ca="1">VLOOKUP($D152,Data!$A$2:$B$7,2,FALSE)</f>
        <v>Agriculture</v>
      </c>
      <c r="F152" s="3">
        <f t="shared" ca="1" si="40"/>
        <v>4</v>
      </c>
      <c r="G152" s="3" t="str">
        <f ca="1">VLOOKUP($F152,Data!$D$2:$E$6,2,FALSE)</f>
        <v>post graduate</v>
      </c>
      <c r="H152" s="3">
        <f t="shared" ca="1" si="41"/>
        <v>3</v>
      </c>
      <c r="I152" s="3">
        <f t="shared" ca="1" si="42"/>
        <v>1</v>
      </c>
      <c r="J152" s="4">
        <f t="shared" ca="1" si="43"/>
        <v>665824</v>
      </c>
      <c r="K152" s="3">
        <f t="shared" ca="1" si="44"/>
        <v>6</v>
      </c>
      <c r="L152" s="3" t="str">
        <f ca="1">VLOOKUP($K152,Data!$G$2:$H$11,2,FALSE)</f>
        <v>Pune</v>
      </c>
      <c r="M152" s="4">
        <f t="shared" ca="1" si="45"/>
        <v>3994944</v>
      </c>
      <c r="N152" s="3">
        <f t="shared" ca="1" si="46"/>
        <v>2908494.1147701447</v>
      </c>
      <c r="O152" s="3">
        <f t="shared" ca="1" si="47"/>
        <v>78279.448782680964</v>
      </c>
      <c r="P152" s="4">
        <f t="shared" ca="1" si="48"/>
        <v>42428</v>
      </c>
      <c r="Q152" s="3">
        <f t="shared" ca="1" si="49"/>
        <v>665824</v>
      </c>
      <c r="R152" s="4">
        <f t="shared" ca="1" si="50"/>
        <v>998736</v>
      </c>
      <c r="S152" s="4">
        <f t="shared" ca="1" si="51"/>
        <v>5071959.4487826806</v>
      </c>
      <c r="T152" s="1">
        <f t="shared" ca="1" si="52"/>
        <v>3616746.1147701447</v>
      </c>
      <c r="U152" s="4">
        <f t="shared" ca="1" si="53"/>
        <v>1455213.3340125359</v>
      </c>
      <c r="V152" s="8">
        <f ca="1">People[[#This Row],[Mortage left]]/People[[#This Row],[Value of House]]</f>
        <v>0.72804377602543235</v>
      </c>
    </row>
    <row r="153" spans="1:22" x14ac:dyDescent="0.25">
      <c r="A153" s="3">
        <f t="shared" ca="1" si="36"/>
        <v>2</v>
      </c>
      <c r="B153" s="3" t="str">
        <f t="shared" ca="1" si="37"/>
        <v>Woman</v>
      </c>
      <c r="C153" s="3">
        <f t="shared" ca="1" si="38"/>
        <v>32</v>
      </c>
      <c r="D153" s="3">
        <f t="shared" ca="1" si="39"/>
        <v>6</v>
      </c>
      <c r="E153" s="3" t="str">
        <f ca="1">VLOOKUP($D153,Data!$A$2:$B$7,2,FALSE)</f>
        <v>Ministry</v>
      </c>
      <c r="F153" s="3">
        <f t="shared" ca="1" si="40"/>
        <v>3</v>
      </c>
      <c r="G153" s="3" t="str">
        <f ca="1">VLOOKUP($F153,Data!$D$2:$E$6,2,FALSE)</f>
        <v>undergraduate</v>
      </c>
      <c r="H153" s="3">
        <f t="shared" ca="1" si="41"/>
        <v>3</v>
      </c>
      <c r="I153" s="3">
        <f t="shared" ca="1" si="42"/>
        <v>2</v>
      </c>
      <c r="J153" s="4">
        <f t="shared" ca="1" si="43"/>
        <v>197410</v>
      </c>
      <c r="K153" s="3">
        <f t="shared" ca="1" si="44"/>
        <v>1</v>
      </c>
      <c r="L153" s="3" t="str">
        <f ca="1">VLOOKUP($K153,Data!$G$2:$H$11,2,FALSE)</f>
        <v>Mumbai</v>
      </c>
      <c r="M153" s="4">
        <f t="shared" ca="1" si="45"/>
        <v>789640</v>
      </c>
      <c r="N153" s="3">
        <f t="shared" ca="1" si="46"/>
        <v>559028.76755520969</v>
      </c>
      <c r="O153" s="3">
        <f t="shared" ca="1" si="47"/>
        <v>133562.41762009851</v>
      </c>
      <c r="P153" s="4">
        <f t="shared" ca="1" si="48"/>
        <v>47184</v>
      </c>
      <c r="Q153" s="3">
        <f t="shared" ca="1" si="49"/>
        <v>0</v>
      </c>
      <c r="R153" s="4">
        <f t="shared" ca="1" si="50"/>
        <v>0</v>
      </c>
      <c r="S153" s="4">
        <f t="shared" ca="1" si="51"/>
        <v>923202.41762009845</v>
      </c>
      <c r="T153" s="1">
        <f t="shared" ca="1" si="52"/>
        <v>606212.76755520969</v>
      </c>
      <c r="U153" s="4">
        <f t="shared" ca="1" si="53"/>
        <v>316989.65006488876</v>
      </c>
      <c r="V153" s="8">
        <f ca="1">People[[#This Row],[Mortage left]]/People[[#This Row],[Value of House]]</f>
        <v>0.70795396326833704</v>
      </c>
    </row>
    <row r="154" spans="1:22" x14ac:dyDescent="0.25">
      <c r="A154" s="3">
        <f t="shared" ca="1" si="36"/>
        <v>2</v>
      </c>
      <c r="B154" s="3" t="str">
        <f t="shared" ca="1" si="37"/>
        <v>Woman</v>
      </c>
      <c r="C154" s="3">
        <f t="shared" ca="1" si="38"/>
        <v>30</v>
      </c>
      <c r="D154" s="3">
        <f t="shared" ca="1" si="39"/>
        <v>2</v>
      </c>
      <c r="E154" s="3" t="str">
        <f ca="1">VLOOKUP($D154,Data!$A$2:$B$7,2,FALSE)</f>
        <v>IT</v>
      </c>
      <c r="F154" s="3">
        <f t="shared" ca="1" si="40"/>
        <v>5</v>
      </c>
      <c r="G154" s="3" t="str">
        <f ca="1">VLOOKUP($F154,Data!$D$2:$E$6,2,FALSE)</f>
        <v>Doctorate</v>
      </c>
      <c r="H154" s="3">
        <f t="shared" ca="1" si="41"/>
        <v>2</v>
      </c>
      <c r="I154" s="3">
        <f t="shared" ca="1" si="42"/>
        <v>1</v>
      </c>
      <c r="J154" s="4">
        <f t="shared" ca="1" si="43"/>
        <v>211766</v>
      </c>
      <c r="K154" s="3">
        <f t="shared" ca="1" si="44"/>
        <v>2</v>
      </c>
      <c r="L154" s="3" t="str">
        <f ca="1">VLOOKUP($K154,Data!$G$2:$H$11,2,FALSE)</f>
        <v>Delhi</v>
      </c>
      <c r="M154" s="4">
        <f t="shared" ca="1" si="45"/>
        <v>847064</v>
      </c>
      <c r="N154" s="3">
        <f t="shared" ca="1" si="46"/>
        <v>193891.38688661557</v>
      </c>
      <c r="O154" s="3">
        <f t="shared" ca="1" si="47"/>
        <v>124330.38006698982</v>
      </c>
      <c r="P154" s="4">
        <f t="shared" ca="1" si="48"/>
        <v>15637</v>
      </c>
      <c r="Q154" s="3">
        <f t="shared" ca="1" si="49"/>
        <v>0</v>
      </c>
      <c r="R154" s="4">
        <f t="shared" ca="1" si="50"/>
        <v>317649</v>
      </c>
      <c r="S154" s="4">
        <f t="shared" ca="1" si="51"/>
        <v>1289043.3800669899</v>
      </c>
      <c r="T154" s="1">
        <f t="shared" ca="1" si="52"/>
        <v>209528.38688661557</v>
      </c>
      <c r="U154" s="4">
        <f t="shared" ca="1" si="53"/>
        <v>1079514.9931803744</v>
      </c>
      <c r="V154" s="8">
        <f ca="1">People[[#This Row],[Mortage left]]/People[[#This Row],[Value of House]]</f>
        <v>0.2288981551413064</v>
      </c>
    </row>
    <row r="155" spans="1:22" x14ac:dyDescent="0.25">
      <c r="A155" s="3">
        <f t="shared" ca="1" si="36"/>
        <v>1</v>
      </c>
      <c r="B155" s="3" t="str">
        <f t="shared" ca="1" si="37"/>
        <v>Man</v>
      </c>
      <c r="C155" s="3">
        <f t="shared" ca="1" si="38"/>
        <v>30</v>
      </c>
      <c r="D155" s="3">
        <f t="shared" ca="1" si="39"/>
        <v>4</v>
      </c>
      <c r="E155" s="3" t="str">
        <f ca="1">VLOOKUP($D155,Data!$A$2:$B$7,2,FALSE)</f>
        <v>Agriculture</v>
      </c>
      <c r="F155" s="3">
        <f t="shared" ca="1" si="40"/>
        <v>4</v>
      </c>
      <c r="G155" s="3" t="str">
        <f ca="1">VLOOKUP($F155,Data!$D$2:$E$6,2,FALSE)</f>
        <v>post graduate</v>
      </c>
      <c r="H155" s="3">
        <f t="shared" ca="1" si="41"/>
        <v>1</v>
      </c>
      <c r="I155" s="3">
        <f t="shared" ca="1" si="42"/>
        <v>1</v>
      </c>
      <c r="J155" s="4">
        <f t="shared" ca="1" si="43"/>
        <v>329999</v>
      </c>
      <c r="K155" s="3">
        <f t="shared" ca="1" si="44"/>
        <v>1</v>
      </c>
      <c r="L155" s="3" t="str">
        <f ca="1">VLOOKUP($K155,Data!$G$2:$H$11,2,FALSE)</f>
        <v>Mumbai</v>
      </c>
      <c r="M155" s="4">
        <f t="shared" ca="1" si="45"/>
        <v>1319996</v>
      </c>
      <c r="N155" s="3">
        <f t="shared" ca="1" si="46"/>
        <v>1258429.9306880694</v>
      </c>
      <c r="O155" s="3">
        <f t="shared" ca="1" si="47"/>
        <v>103975.54297423031</v>
      </c>
      <c r="P155" s="4">
        <f t="shared" ca="1" si="48"/>
        <v>61095</v>
      </c>
      <c r="Q155" s="3">
        <f t="shared" ca="1" si="49"/>
        <v>0</v>
      </c>
      <c r="R155" s="4">
        <f t="shared" ca="1" si="50"/>
        <v>494998.5</v>
      </c>
      <c r="S155" s="4">
        <f t="shared" ca="1" si="51"/>
        <v>1918970.0429742304</v>
      </c>
      <c r="T155" s="1">
        <f t="shared" ca="1" si="52"/>
        <v>1319524.9306880694</v>
      </c>
      <c r="U155" s="4">
        <f t="shared" ca="1" si="53"/>
        <v>599445.11228616093</v>
      </c>
      <c r="V155" s="8">
        <f ca="1">People[[#This Row],[Mortage left]]/People[[#This Row],[Value of House]]</f>
        <v>0.95335889706337706</v>
      </c>
    </row>
    <row r="156" spans="1:22" x14ac:dyDescent="0.25">
      <c r="A156" s="3">
        <f t="shared" ca="1" si="36"/>
        <v>2</v>
      </c>
      <c r="B156" s="3" t="str">
        <f t="shared" ca="1" si="37"/>
        <v>Woman</v>
      </c>
      <c r="C156" s="3">
        <f t="shared" ca="1" si="38"/>
        <v>23</v>
      </c>
      <c r="D156" s="3">
        <f t="shared" ca="1" si="39"/>
        <v>6</v>
      </c>
      <c r="E156" s="3" t="str">
        <f ca="1">VLOOKUP($D156,Data!$A$2:$B$7,2,FALSE)</f>
        <v>Ministry</v>
      </c>
      <c r="F156" s="3">
        <f t="shared" ca="1" si="40"/>
        <v>5</v>
      </c>
      <c r="G156" s="3" t="str">
        <f ca="1">VLOOKUP($F156,Data!$D$2:$E$6,2,FALSE)</f>
        <v>Doctorate</v>
      </c>
      <c r="H156" s="3">
        <f t="shared" ca="1" si="41"/>
        <v>1</v>
      </c>
      <c r="I156" s="3">
        <f t="shared" ca="1" si="42"/>
        <v>0</v>
      </c>
      <c r="J156" s="4">
        <f t="shared" ca="1" si="43"/>
        <v>984325</v>
      </c>
      <c r="K156" s="3">
        <f t="shared" ca="1" si="44"/>
        <v>6</v>
      </c>
      <c r="L156" s="3" t="str">
        <f ca="1">VLOOKUP($K156,Data!$G$2:$H$11,2,FALSE)</f>
        <v>Pune</v>
      </c>
      <c r="M156" s="4">
        <f t="shared" ca="1" si="45"/>
        <v>4921625</v>
      </c>
      <c r="N156" s="3">
        <f t="shared" ca="1" si="46"/>
        <v>1580647.8344009004</v>
      </c>
      <c r="O156" s="3">
        <f t="shared" ca="1" si="47"/>
        <v>0</v>
      </c>
      <c r="P156" s="4">
        <f t="shared" ca="1" si="48"/>
        <v>0</v>
      </c>
      <c r="Q156" s="3">
        <f t="shared" ca="1" si="49"/>
        <v>984325</v>
      </c>
      <c r="R156" s="4">
        <f t="shared" ca="1" si="50"/>
        <v>0</v>
      </c>
      <c r="S156" s="4">
        <f t="shared" ca="1" si="51"/>
        <v>4921625</v>
      </c>
      <c r="T156" s="1">
        <f t="shared" ca="1" si="52"/>
        <v>2564972.8344009006</v>
      </c>
      <c r="U156" s="4">
        <f t="shared" ca="1" si="53"/>
        <v>2356652.1655990994</v>
      </c>
      <c r="V156" s="8">
        <f ca="1">People[[#This Row],[Mortage left]]/People[[#This Row],[Value of House]]</f>
        <v>0.32116380959559099</v>
      </c>
    </row>
    <row r="157" spans="1:22" x14ac:dyDescent="0.25">
      <c r="A157" s="3">
        <f t="shared" ca="1" si="36"/>
        <v>1</v>
      </c>
      <c r="B157" s="3" t="str">
        <f t="shared" ca="1" si="37"/>
        <v>Man</v>
      </c>
      <c r="C157" s="3">
        <f t="shared" ca="1" si="38"/>
        <v>21</v>
      </c>
      <c r="D157" s="3">
        <f t="shared" ca="1" si="39"/>
        <v>4</v>
      </c>
      <c r="E157" s="3" t="str">
        <f ca="1">VLOOKUP($D157,Data!$A$2:$B$7,2,FALSE)</f>
        <v>Agriculture</v>
      </c>
      <c r="F157" s="3">
        <f t="shared" ca="1" si="40"/>
        <v>3</v>
      </c>
      <c r="G157" s="3" t="str">
        <f ca="1">VLOOKUP($F157,Data!$D$2:$E$6,2,FALSE)</f>
        <v>undergraduate</v>
      </c>
      <c r="H157" s="3">
        <f t="shared" ca="1" si="41"/>
        <v>3</v>
      </c>
      <c r="I157" s="3">
        <f t="shared" ca="1" si="42"/>
        <v>2</v>
      </c>
      <c r="J157" s="4">
        <f t="shared" ca="1" si="43"/>
        <v>550537</v>
      </c>
      <c r="K157" s="3">
        <f t="shared" ca="1" si="44"/>
        <v>1</v>
      </c>
      <c r="L157" s="3" t="str">
        <f ca="1">VLOOKUP($K157,Data!$G$2:$H$11,2,FALSE)</f>
        <v>Mumbai</v>
      </c>
      <c r="M157" s="4">
        <f t="shared" ca="1" si="45"/>
        <v>1651611</v>
      </c>
      <c r="N157" s="3">
        <f t="shared" ca="1" si="46"/>
        <v>40854.012469832749</v>
      </c>
      <c r="O157" s="3">
        <f t="shared" ca="1" si="47"/>
        <v>988430.33284526179</v>
      </c>
      <c r="P157" s="4">
        <f t="shared" ca="1" si="48"/>
        <v>703786</v>
      </c>
      <c r="Q157" s="3">
        <f t="shared" ca="1" si="49"/>
        <v>0</v>
      </c>
      <c r="R157" s="4">
        <f t="shared" ca="1" si="50"/>
        <v>0</v>
      </c>
      <c r="S157" s="4">
        <f t="shared" ca="1" si="51"/>
        <v>2640041.3328452618</v>
      </c>
      <c r="T157" s="1">
        <f t="shared" ca="1" si="52"/>
        <v>744640.01246983279</v>
      </c>
      <c r="U157" s="4">
        <f t="shared" ca="1" si="53"/>
        <v>1895401.320375429</v>
      </c>
      <c r="V157" s="8">
        <f ca="1">People[[#This Row],[Mortage left]]/People[[#This Row],[Value of House]]</f>
        <v>2.4735856366803533E-2</v>
      </c>
    </row>
    <row r="158" spans="1:22" x14ac:dyDescent="0.25">
      <c r="A158" s="3">
        <f t="shared" ca="1" si="36"/>
        <v>2</v>
      </c>
      <c r="B158" s="3" t="str">
        <f t="shared" ca="1" si="37"/>
        <v>Woman</v>
      </c>
      <c r="C158" s="3">
        <f t="shared" ca="1" si="38"/>
        <v>35</v>
      </c>
      <c r="D158" s="3">
        <f t="shared" ca="1" si="39"/>
        <v>1</v>
      </c>
      <c r="E158" s="3" t="str">
        <f ca="1">VLOOKUP($D158,Data!$A$2:$B$7,2,FALSE)</f>
        <v>Health</v>
      </c>
      <c r="F158" s="3">
        <f t="shared" ca="1" si="40"/>
        <v>1</v>
      </c>
      <c r="G158" s="3" t="str">
        <f ca="1">VLOOKUP($F158,Data!$D$2:$E$6,2,FALSE)</f>
        <v>high school</v>
      </c>
      <c r="H158" s="3">
        <f t="shared" ca="1" si="41"/>
        <v>3</v>
      </c>
      <c r="I158" s="3">
        <f t="shared" ca="1" si="42"/>
        <v>0</v>
      </c>
      <c r="J158" s="4">
        <f t="shared" ca="1" si="43"/>
        <v>988854</v>
      </c>
      <c r="K158" s="3">
        <f t="shared" ca="1" si="44"/>
        <v>3</v>
      </c>
      <c r="L158" s="3" t="str">
        <f ca="1">VLOOKUP($K158,Data!$G$2:$H$11,2,FALSE)</f>
        <v>Bangalore</v>
      </c>
      <c r="M158" s="4">
        <f t="shared" ca="1" si="45"/>
        <v>5933124</v>
      </c>
      <c r="N158" s="3">
        <f t="shared" ca="1" si="46"/>
        <v>880917.90574354294</v>
      </c>
      <c r="O158" s="3">
        <f t="shared" ca="1" si="47"/>
        <v>0</v>
      </c>
      <c r="P158" s="4">
        <f t="shared" ca="1" si="48"/>
        <v>0</v>
      </c>
      <c r="Q158" s="3">
        <f t="shared" ca="1" si="49"/>
        <v>988854</v>
      </c>
      <c r="R158" s="4">
        <f t="shared" ca="1" si="50"/>
        <v>0</v>
      </c>
      <c r="S158" s="4">
        <f t="shared" ca="1" si="51"/>
        <v>5933124</v>
      </c>
      <c r="T158" s="1">
        <f t="shared" ca="1" si="52"/>
        <v>1869771.9057435431</v>
      </c>
      <c r="U158" s="4">
        <f t="shared" ca="1" si="53"/>
        <v>4063352.0942564569</v>
      </c>
      <c r="V158" s="8">
        <f ca="1">People[[#This Row],[Mortage left]]/People[[#This Row],[Value of House]]</f>
        <v>0.14847454827230022</v>
      </c>
    </row>
    <row r="159" spans="1:22" x14ac:dyDescent="0.25">
      <c r="A159" s="3">
        <f t="shared" ca="1" si="36"/>
        <v>2</v>
      </c>
      <c r="B159" s="3" t="str">
        <f t="shared" ca="1" si="37"/>
        <v>Woman</v>
      </c>
      <c r="C159" s="3">
        <f t="shared" ca="1" si="38"/>
        <v>33</v>
      </c>
      <c r="D159" s="3">
        <f t="shared" ca="1" si="39"/>
        <v>3</v>
      </c>
      <c r="E159" s="3" t="str">
        <f ca="1">VLOOKUP($D159,Data!$A$2:$B$7,2,FALSE)</f>
        <v>Pharma</v>
      </c>
      <c r="F159" s="3">
        <f t="shared" ca="1" si="40"/>
        <v>5</v>
      </c>
      <c r="G159" s="3" t="str">
        <f ca="1">VLOOKUP($F159,Data!$D$2:$E$6,2,FALSE)</f>
        <v>Doctorate</v>
      </c>
      <c r="H159" s="3">
        <f t="shared" ca="1" si="41"/>
        <v>2</v>
      </c>
      <c r="I159" s="3">
        <f t="shared" ca="1" si="42"/>
        <v>2</v>
      </c>
      <c r="J159" s="4">
        <f t="shared" ca="1" si="43"/>
        <v>235047</v>
      </c>
      <c r="K159" s="3">
        <f t="shared" ca="1" si="44"/>
        <v>5</v>
      </c>
      <c r="L159" s="3" t="str">
        <f ca="1">VLOOKUP($K159,Data!$G$2:$H$11,2,FALSE)</f>
        <v>Hyderabad</v>
      </c>
      <c r="M159" s="4">
        <f t="shared" ca="1" si="45"/>
        <v>940188</v>
      </c>
      <c r="N159" s="3">
        <f t="shared" ca="1" si="46"/>
        <v>153700.83194674124</v>
      </c>
      <c r="O159" s="3">
        <f t="shared" ca="1" si="47"/>
        <v>256115.29575419342</v>
      </c>
      <c r="P159" s="4">
        <f t="shared" ca="1" si="48"/>
        <v>137503</v>
      </c>
      <c r="Q159" s="3">
        <f t="shared" ca="1" si="49"/>
        <v>0</v>
      </c>
      <c r="R159" s="4">
        <f t="shared" ca="1" si="50"/>
        <v>0</v>
      </c>
      <c r="S159" s="4">
        <f t="shared" ca="1" si="51"/>
        <v>1196303.2957541933</v>
      </c>
      <c r="T159" s="1">
        <f t="shared" ca="1" si="52"/>
        <v>291203.83194674121</v>
      </c>
      <c r="U159" s="4">
        <f t="shared" ca="1" si="53"/>
        <v>905099.46380745212</v>
      </c>
      <c r="V159" s="8">
        <f ca="1">People[[#This Row],[Mortage left]]/People[[#This Row],[Value of House]]</f>
        <v>0.16347882758208065</v>
      </c>
    </row>
    <row r="160" spans="1:22" x14ac:dyDescent="0.25">
      <c r="A160" s="3">
        <f t="shared" ca="1" si="36"/>
        <v>1</v>
      </c>
      <c r="B160" s="3" t="str">
        <f t="shared" ca="1" si="37"/>
        <v>Man</v>
      </c>
      <c r="C160" s="3">
        <f t="shared" ca="1" si="38"/>
        <v>28</v>
      </c>
      <c r="D160" s="3">
        <f t="shared" ca="1" si="39"/>
        <v>1</v>
      </c>
      <c r="E160" s="3" t="str">
        <f ca="1">VLOOKUP($D160,Data!$A$2:$B$7,2,FALSE)</f>
        <v>Health</v>
      </c>
      <c r="F160" s="3">
        <f t="shared" ca="1" si="40"/>
        <v>5</v>
      </c>
      <c r="G160" s="3" t="str">
        <f ca="1">VLOOKUP($F160,Data!$D$2:$E$6,2,FALSE)</f>
        <v>Doctorate</v>
      </c>
      <c r="H160" s="3">
        <f t="shared" ca="1" si="41"/>
        <v>1</v>
      </c>
      <c r="I160" s="3">
        <f t="shared" ca="1" si="42"/>
        <v>0</v>
      </c>
      <c r="J160" s="4">
        <f t="shared" ca="1" si="43"/>
        <v>391772</v>
      </c>
      <c r="K160" s="3">
        <f t="shared" ca="1" si="44"/>
        <v>5</v>
      </c>
      <c r="L160" s="3" t="str">
        <f ca="1">VLOOKUP($K160,Data!$G$2:$H$11,2,FALSE)</f>
        <v>Hyderabad</v>
      </c>
      <c r="M160" s="4">
        <f t="shared" ca="1" si="45"/>
        <v>1567088</v>
      </c>
      <c r="N160" s="3">
        <f t="shared" ca="1" si="46"/>
        <v>607025.64642334543</v>
      </c>
      <c r="O160" s="3">
        <f t="shared" ca="1" si="47"/>
        <v>0</v>
      </c>
      <c r="P160" s="4">
        <f t="shared" ca="1" si="48"/>
        <v>0</v>
      </c>
      <c r="Q160" s="3">
        <f t="shared" ca="1" si="49"/>
        <v>0</v>
      </c>
      <c r="R160" s="4">
        <f t="shared" ca="1" si="50"/>
        <v>0</v>
      </c>
      <c r="S160" s="4">
        <f t="shared" ca="1" si="51"/>
        <v>1567088</v>
      </c>
      <c r="T160" s="1">
        <f t="shared" ca="1" si="52"/>
        <v>607025.64642334543</v>
      </c>
      <c r="U160" s="4">
        <f t="shared" ca="1" si="53"/>
        <v>960062.35357665457</v>
      </c>
      <c r="V160" s="8">
        <f ca="1">People[[#This Row],[Mortage left]]/People[[#This Row],[Value of House]]</f>
        <v>0.38735900372113463</v>
      </c>
    </row>
    <row r="161" spans="1:22" x14ac:dyDescent="0.25">
      <c r="A161" s="3">
        <f t="shared" ca="1" si="36"/>
        <v>1</v>
      </c>
      <c r="B161" s="3" t="str">
        <f t="shared" ca="1" si="37"/>
        <v>Man</v>
      </c>
      <c r="C161" s="3">
        <f t="shared" ca="1" si="38"/>
        <v>25</v>
      </c>
      <c r="D161" s="3">
        <f t="shared" ca="1" si="39"/>
        <v>3</v>
      </c>
      <c r="E161" s="3" t="str">
        <f ca="1">VLOOKUP($D161,Data!$A$2:$B$7,2,FALSE)</f>
        <v>Pharma</v>
      </c>
      <c r="F161" s="3">
        <f t="shared" ca="1" si="40"/>
        <v>2</v>
      </c>
      <c r="G161" s="3" t="str">
        <f ca="1">VLOOKUP($F161,Data!$D$2:$E$6,2,FALSE)</f>
        <v>college</v>
      </c>
      <c r="H161" s="3">
        <f t="shared" ca="1" si="41"/>
        <v>1</v>
      </c>
      <c r="I161" s="3">
        <f t="shared" ca="1" si="42"/>
        <v>0</v>
      </c>
      <c r="J161" s="4">
        <f t="shared" ca="1" si="43"/>
        <v>380439</v>
      </c>
      <c r="K161" s="3">
        <f t="shared" ca="1" si="44"/>
        <v>3</v>
      </c>
      <c r="L161" s="3" t="str">
        <f ca="1">VLOOKUP($K161,Data!$G$2:$H$11,2,FALSE)</f>
        <v>Bangalore</v>
      </c>
      <c r="M161" s="4">
        <f t="shared" ca="1" si="45"/>
        <v>2282634</v>
      </c>
      <c r="N161" s="3">
        <f t="shared" ca="1" si="46"/>
        <v>867067.30905369809</v>
      </c>
      <c r="O161" s="3">
        <f t="shared" ca="1" si="47"/>
        <v>0</v>
      </c>
      <c r="P161" s="4">
        <f t="shared" ca="1" si="48"/>
        <v>0</v>
      </c>
      <c r="Q161" s="3">
        <f t="shared" ca="1" si="49"/>
        <v>0</v>
      </c>
      <c r="R161" s="4">
        <f t="shared" ca="1" si="50"/>
        <v>0</v>
      </c>
      <c r="S161" s="4">
        <f t="shared" ca="1" si="51"/>
        <v>2282634</v>
      </c>
      <c r="T161" s="1">
        <f t="shared" ca="1" si="52"/>
        <v>867067.30905369809</v>
      </c>
      <c r="U161" s="4">
        <f t="shared" ca="1" si="53"/>
        <v>1415566.6909463019</v>
      </c>
      <c r="V161" s="8">
        <f ca="1">People[[#This Row],[Mortage left]]/People[[#This Row],[Value of House]]</f>
        <v>0.3798538482532452</v>
      </c>
    </row>
    <row r="162" spans="1:22" x14ac:dyDescent="0.25">
      <c r="A162" s="3">
        <f t="shared" ca="1" si="36"/>
        <v>1</v>
      </c>
      <c r="B162" s="3" t="str">
        <f t="shared" ca="1" si="37"/>
        <v>Man</v>
      </c>
      <c r="C162" s="3">
        <f t="shared" ca="1" si="38"/>
        <v>31</v>
      </c>
      <c r="D162" s="3">
        <f t="shared" ca="1" si="39"/>
        <v>6</v>
      </c>
      <c r="E162" s="3" t="str">
        <f ca="1">VLOOKUP($D162,Data!$A$2:$B$7,2,FALSE)</f>
        <v>Ministry</v>
      </c>
      <c r="F162" s="3">
        <f t="shared" ca="1" si="40"/>
        <v>5</v>
      </c>
      <c r="G162" s="3" t="str">
        <f ca="1">VLOOKUP($F162,Data!$D$2:$E$6,2,FALSE)</f>
        <v>Doctorate</v>
      </c>
      <c r="H162" s="3">
        <f t="shared" ca="1" si="41"/>
        <v>3</v>
      </c>
      <c r="I162" s="3">
        <f t="shared" ca="1" si="42"/>
        <v>1</v>
      </c>
      <c r="J162" s="4">
        <f t="shared" ca="1" si="43"/>
        <v>930263</v>
      </c>
      <c r="K162" s="3">
        <f t="shared" ca="1" si="44"/>
        <v>5</v>
      </c>
      <c r="L162" s="3" t="str">
        <f ca="1">VLOOKUP($K162,Data!$G$2:$H$11,2,FALSE)</f>
        <v>Hyderabad</v>
      </c>
      <c r="M162" s="4">
        <f t="shared" ca="1" si="45"/>
        <v>4651315</v>
      </c>
      <c r="N162" s="3">
        <f t="shared" ca="1" si="46"/>
        <v>2948363.0605980176</v>
      </c>
      <c r="O162" s="3">
        <f t="shared" ca="1" si="47"/>
        <v>66567.95530601067</v>
      </c>
      <c r="P162" s="4">
        <f t="shared" ca="1" si="48"/>
        <v>46022</v>
      </c>
      <c r="Q162" s="3">
        <f t="shared" ca="1" si="49"/>
        <v>930263</v>
      </c>
      <c r="R162" s="4">
        <f t="shared" ca="1" si="50"/>
        <v>1395394.5</v>
      </c>
      <c r="S162" s="4">
        <f t="shared" ca="1" si="51"/>
        <v>6113277.4553060103</v>
      </c>
      <c r="T162" s="1">
        <f t="shared" ca="1" si="52"/>
        <v>3924648.0605980176</v>
      </c>
      <c r="U162" s="4">
        <f t="shared" ca="1" si="53"/>
        <v>2188629.3947079927</v>
      </c>
      <c r="V162" s="8">
        <f ca="1">People[[#This Row],[Mortage left]]/People[[#This Row],[Value of House]]</f>
        <v>0.63387731439346029</v>
      </c>
    </row>
    <row r="163" spans="1:22" x14ac:dyDescent="0.25">
      <c r="A163" s="3">
        <f t="shared" ca="1" si="36"/>
        <v>2</v>
      </c>
      <c r="B163" s="3" t="str">
        <f t="shared" ca="1" si="37"/>
        <v>Woman</v>
      </c>
      <c r="C163" s="3">
        <f t="shared" ca="1" si="38"/>
        <v>34</v>
      </c>
      <c r="D163" s="3">
        <f t="shared" ca="1" si="39"/>
        <v>6</v>
      </c>
      <c r="E163" s="3" t="str">
        <f ca="1">VLOOKUP($D163,Data!$A$2:$B$7,2,FALSE)</f>
        <v>Ministry</v>
      </c>
      <c r="F163" s="3">
        <f t="shared" ca="1" si="40"/>
        <v>2</v>
      </c>
      <c r="G163" s="3" t="str">
        <f ca="1">VLOOKUP($F163,Data!$D$2:$E$6,2,FALSE)</f>
        <v>college</v>
      </c>
      <c r="H163" s="3">
        <f t="shared" ca="1" si="41"/>
        <v>1</v>
      </c>
      <c r="I163" s="3">
        <f t="shared" ca="1" si="42"/>
        <v>1</v>
      </c>
      <c r="J163" s="4">
        <f t="shared" ca="1" si="43"/>
        <v>856120</v>
      </c>
      <c r="K163" s="3">
        <f t="shared" ca="1" si="44"/>
        <v>1</v>
      </c>
      <c r="L163" s="3" t="str">
        <f ca="1">VLOOKUP($K163,Data!$G$2:$H$11,2,FALSE)</f>
        <v>Mumbai</v>
      </c>
      <c r="M163" s="4">
        <f t="shared" ca="1" si="45"/>
        <v>4280600</v>
      </c>
      <c r="N163" s="3">
        <f t="shared" ca="1" si="46"/>
        <v>2057787.1345929625</v>
      </c>
      <c r="O163" s="3">
        <f t="shared" ca="1" si="47"/>
        <v>83886.492566404675</v>
      </c>
      <c r="P163" s="4">
        <f t="shared" ca="1" si="48"/>
        <v>7004</v>
      </c>
      <c r="Q163" s="3">
        <f t="shared" ca="1" si="49"/>
        <v>856120</v>
      </c>
      <c r="R163" s="4">
        <f t="shared" ca="1" si="50"/>
        <v>1284180</v>
      </c>
      <c r="S163" s="4">
        <f t="shared" ca="1" si="51"/>
        <v>5648666.4925664049</v>
      </c>
      <c r="T163" s="1">
        <f t="shared" ca="1" si="52"/>
        <v>2920911.1345929625</v>
      </c>
      <c r="U163" s="4">
        <f t="shared" ca="1" si="53"/>
        <v>2727755.3579734424</v>
      </c>
      <c r="V163" s="8">
        <f ca="1">People[[#This Row],[Mortage left]]/People[[#This Row],[Value of House]]</f>
        <v>0.48072399537283617</v>
      </c>
    </row>
    <row r="164" spans="1:22" x14ac:dyDescent="0.25">
      <c r="A164" s="3">
        <f t="shared" ca="1" si="36"/>
        <v>2</v>
      </c>
      <c r="B164" s="3" t="str">
        <f t="shared" ca="1" si="37"/>
        <v>Woman</v>
      </c>
      <c r="C164" s="3">
        <f t="shared" ca="1" si="38"/>
        <v>33</v>
      </c>
      <c r="D164" s="3">
        <f t="shared" ca="1" si="39"/>
        <v>5</v>
      </c>
      <c r="E164" s="3" t="str">
        <f ca="1">VLOOKUP($D164,Data!$A$2:$B$7,2,FALSE)</f>
        <v>Business</v>
      </c>
      <c r="F164" s="3">
        <f t="shared" ca="1" si="40"/>
        <v>2</v>
      </c>
      <c r="G164" s="3" t="str">
        <f ca="1">VLOOKUP($F164,Data!$D$2:$E$6,2,FALSE)</f>
        <v>college</v>
      </c>
      <c r="H164" s="3">
        <f t="shared" ca="1" si="41"/>
        <v>1</v>
      </c>
      <c r="I164" s="3">
        <f t="shared" ca="1" si="42"/>
        <v>1</v>
      </c>
      <c r="J164" s="4">
        <f t="shared" ca="1" si="43"/>
        <v>979060</v>
      </c>
      <c r="K164" s="3">
        <f t="shared" ca="1" si="44"/>
        <v>1</v>
      </c>
      <c r="L164" s="3" t="str">
        <f ca="1">VLOOKUP($K164,Data!$G$2:$H$11,2,FALSE)</f>
        <v>Mumbai</v>
      </c>
      <c r="M164" s="4">
        <f t="shared" ca="1" si="45"/>
        <v>3916240</v>
      </c>
      <c r="N164" s="3">
        <f t="shared" ca="1" si="46"/>
        <v>422135.7965266942</v>
      </c>
      <c r="O164" s="3">
        <f t="shared" ca="1" si="47"/>
        <v>830742.23054720031</v>
      </c>
      <c r="P164" s="4">
        <f t="shared" ca="1" si="48"/>
        <v>733408</v>
      </c>
      <c r="Q164" s="3">
        <f t="shared" ca="1" si="49"/>
        <v>979060</v>
      </c>
      <c r="R164" s="4">
        <f t="shared" ca="1" si="50"/>
        <v>1468590</v>
      </c>
      <c r="S164" s="4">
        <f t="shared" ca="1" si="51"/>
        <v>6215572.2305472</v>
      </c>
      <c r="T164" s="1">
        <f t="shared" ca="1" si="52"/>
        <v>2134603.7965266942</v>
      </c>
      <c r="U164" s="4">
        <f t="shared" ca="1" si="53"/>
        <v>4080968.4340205058</v>
      </c>
      <c r="V164" s="8">
        <f ca="1">People[[#This Row],[Mortage left]]/People[[#This Row],[Value of House]]</f>
        <v>0.1077910946537225</v>
      </c>
    </row>
    <row r="165" spans="1:22" x14ac:dyDescent="0.25">
      <c r="A165" s="3">
        <f t="shared" ca="1" si="36"/>
        <v>1</v>
      </c>
      <c r="B165" s="3" t="str">
        <f t="shared" ca="1" si="37"/>
        <v>Man</v>
      </c>
      <c r="C165" s="3">
        <f t="shared" ca="1" si="38"/>
        <v>32</v>
      </c>
      <c r="D165" s="3">
        <f t="shared" ca="1" si="39"/>
        <v>3</v>
      </c>
      <c r="E165" s="3" t="str">
        <f ca="1">VLOOKUP($D165,Data!$A$2:$B$7,2,FALSE)</f>
        <v>Pharma</v>
      </c>
      <c r="F165" s="3">
        <f t="shared" ca="1" si="40"/>
        <v>5</v>
      </c>
      <c r="G165" s="3" t="str">
        <f ca="1">VLOOKUP($F165,Data!$D$2:$E$6,2,FALSE)</f>
        <v>Doctorate</v>
      </c>
      <c r="H165" s="3">
        <f t="shared" ca="1" si="41"/>
        <v>0</v>
      </c>
      <c r="I165" s="3">
        <f t="shared" ca="1" si="42"/>
        <v>0</v>
      </c>
      <c r="J165" s="4">
        <f t="shared" ca="1" si="43"/>
        <v>128572</v>
      </c>
      <c r="K165" s="3">
        <f t="shared" ca="1" si="44"/>
        <v>2</v>
      </c>
      <c r="L165" s="3" t="str">
        <f ca="1">VLOOKUP($K165,Data!$G$2:$H$11,2,FALSE)</f>
        <v>Delhi</v>
      </c>
      <c r="M165" s="4">
        <f t="shared" ca="1" si="45"/>
        <v>642860</v>
      </c>
      <c r="N165" s="3">
        <f t="shared" ca="1" si="46"/>
        <v>580073.89179748436</v>
      </c>
      <c r="O165" s="3">
        <f t="shared" ca="1" si="47"/>
        <v>0</v>
      </c>
      <c r="P165" s="4">
        <f t="shared" ca="1" si="48"/>
        <v>0</v>
      </c>
      <c r="Q165" s="3">
        <f t="shared" ca="1" si="49"/>
        <v>128572</v>
      </c>
      <c r="R165" s="4">
        <f t="shared" ca="1" si="50"/>
        <v>192858</v>
      </c>
      <c r="S165" s="4">
        <f t="shared" ca="1" si="51"/>
        <v>835718</v>
      </c>
      <c r="T165" s="1">
        <f t="shared" ca="1" si="52"/>
        <v>708645.89179748436</v>
      </c>
      <c r="U165" s="4">
        <f t="shared" ca="1" si="53"/>
        <v>127072.10820251564</v>
      </c>
      <c r="V165" s="8">
        <f ca="1">People[[#This Row],[Mortage left]]/People[[#This Row],[Value of House]]</f>
        <v>0.90233315464873276</v>
      </c>
    </row>
    <row r="166" spans="1:22" x14ac:dyDescent="0.25">
      <c r="A166" s="3">
        <f t="shared" ca="1" si="36"/>
        <v>1</v>
      </c>
      <c r="B166" s="3" t="str">
        <f t="shared" ca="1" si="37"/>
        <v>Man</v>
      </c>
      <c r="C166" s="3">
        <f t="shared" ca="1" si="38"/>
        <v>34</v>
      </c>
      <c r="D166" s="3">
        <f t="shared" ca="1" si="39"/>
        <v>3</v>
      </c>
      <c r="E166" s="3" t="str">
        <f ca="1">VLOOKUP($D166,Data!$A$2:$B$7,2,FALSE)</f>
        <v>Pharma</v>
      </c>
      <c r="F166" s="3">
        <f t="shared" ca="1" si="40"/>
        <v>3</v>
      </c>
      <c r="G166" s="3" t="str">
        <f ca="1">VLOOKUP($F166,Data!$D$2:$E$6,2,FALSE)</f>
        <v>undergraduate</v>
      </c>
      <c r="H166" s="3">
        <f t="shared" ca="1" si="41"/>
        <v>1</v>
      </c>
      <c r="I166" s="3">
        <f t="shared" ca="1" si="42"/>
        <v>1</v>
      </c>
      <c r="J166" s="4">
        <f t="shared" ca="1" si="43"/>
        <v>372676</v>
      </c>
      <c r="K166" s="3">
        <f t="shared" ca="1" si="44"/>
        <v>6</v>
      </c>
      <c r="L166" s="3" t="str">
        <f ca="1">VLOOKUP($K166,Data!$G$2:$H$11,2,FALSE)</f>
        <v>Pune</v>
      </c>
      <c r="M166" s="4">
        <f t="shared" ca="1" si="45"/>
        <v>2236056</v>
      </c>
      <c r="N166" s="3">
        <f t="shared" ca="1" si="46"/>
        <v>1670739.7420199434</v>
      </c>
      <c r="O166" s="3">
        <f t="shared" ca="1" si="47"/>
        <v>302800.77054768038</v>
      </c>
      <c r="P166" s="4">
        <f t="shared" ca="1" si="48"/>
        <v>259693</v>
      </c>
      <c r="Q166" s="3">
        <f t="shared" ca="1" si="49"/>
        <v>0</v>
      </c>
      <c r="R166" s="4">
        <f t="shared" ca="1" si="50"/>
        <v>0</v>
      </c>
      <c r="S166" s="4">
        <f t="shared" ca="1" si="51"/>
        <v>2538856.7705476806</v>
      </c>
      <c r="T166" s="1">
        <f t="shared" ca="1" si="52"/>
        <v>1930432.7420199434</v>
      </c>
      <c r="U166" s="4">
        <f t="shared" ca="1" si="53"/>
        <v>608424.02852773713</v>
      </c>
      <c r="V166" s="8">
        <f ca="1">People[[#This Row],[Mortage left]]/People[[#This Row],[Value of House]]</f>
        <v>0.74718152945183103</v>
      </c>
    </row>
    <row r="167" spans="1:22" x14ac:dyDescent="0.25">
      <c r="A167" s="3">
        <f t="shared" ca="1" si="36"/>
        <v>2</v>
      </c>
      <c r="B167" s="3" t="str">
        <f t="shared" ca="1" si="37"/>
        <v>Woman</v>
      </c>
      <c r="C167" s="3">
        <f t="shared" ca="1" si="38"/>
        <v>26</v>
      </c>
      <c r="D167" s="3">
        <f t="shared" ca="1" si="39"/>
        <v>2</v>
      </c>
      <c r="E167" s="3" t="str">
        <f ca="1">VLOOKUP($D167,Data!$A$2:$B$7,2,FALSE)</f>
        <v>IT</v>
      </c>
      <c r="F167" s="3">
        <f t="shared" ca="1" si="40"/>
        <v>2</v>
      </c>
      <c r="G167" s="3" t="str">
        <f ca="1">VLOOKUP($F167,Data!$D$2:$E$6,2,FALSE)</f>
        <v>college</v>
      </c>
      <c r="H167" s="3">
        <f t="shared" ca="1" si="41"/>
        <v>0</v>
      </c>
      <c r="I167" s="3">
        <f t="shared" ca="1" si="42"/>
        <v>0</v>
      </c>
      <c r="J167" s="4">
        <f t="shared" ca="1" si="43"/>
        <v>714230</v>
      </c>
      <c r="K167" s="3">
        <f t="shared" ca="1" si="44"/>
        <v>6</v>
      </c>
      <c r="L167" s="3" t="str">
        <f ca="1">VLOOKUP($K167,Data!$G$2:$H$11,2,FALSE)</f>
        <v>Pune</v>
      </c>
      <c r="M167" s="4">
        <f t="shared" ca="1" si="45"/>
        <v>2856920</v>
      </c>
      <c r="N167" s="3">
        <f t="shared" ca="1" si="46"/>
        <v>1184053.6285557605</v>
      </c>
      <c r="O167" s="3">
        <f t="shared" ca="1" si="47"/>
        <v>0</v>
      </c>
      <c r="P167" s="4">
        <f t="shared" ca="1" si="48"/>
        <v>0</v>
      </c>
      <c r="Q167" s="3">
        <f t="shared" ca="1" si="49"/>
        <v>0</v>
      </c>
      <c r="R167" s="4">
        <f t="shared" ca="1" si="50"/>
        <v>1071345</v>
      </c>
      <c r="S167" s="4">
        <f t="shared" ca="1" si="51"/>
        <v>3928265</v>
      </c>
      <c r="T167" s="1">
        <f t="shared" ca="1" si="52"/>
        <v>1184053.6285557605</v>
      </c>
      <c r="U167" s="4">
        <f t="shared" ca="1" si="53"/>
        <v>2744211.3714442393</v>
      </c>
      <c r="V167" s="8">
        <f ca="1">People[[#This Row],[Mortage left]]/People[[#This Row],[Value of House]]</f>
        <v>0.41445109718009621</v>
      </c>
    </row>
    <row r="168" spans="1:22" x14ac:dyDescent="0.25">
      <c r="A168" s="3">
        <f t="shared" ca="1" si="36"/>
        <v>2</v>
      </c>
      <c r="B168" s="3" t="str">
        <f t="shared" ca="1" si="37"/>
        <v>Woman</v>
      </c>
      <c r="C168" s="3">
        <f t="shared" ca="1" si="38"/>
        <v>21</v>
      </c>
      <c r="D168" s="3">
        <f t="shared" ca="1" si="39"/>
        <v>4</v>
      </c>
      <c r="E168" s="3" t="str">
        <f ca="1">VLOOKUP($D168,Data!$A$2:$B$7,2,FALSE)</f>
        <v>Agriculture</v>
      </c>
      <c r="F168" s="3">
        <f t="shared" ca="1" si="40"/>
        <v>3</v>
      </c>
      <c r="G168" s="3" t="str">
        <f ca="1">VLOOKUP($F168,Data!$D$2:$E$6,2,FALSE)</f>
        <v>undergraduate</v>
      </c>
      <c r="H168" s="3">
        <f t="shared" ca="1" si="41"/>
        <v>3</v>
      </c>
      <c r="I168" s="3">
        <f t="shared" ca="1" si="42"/>
        <v>0</v>
      </c>
      <c r="J168" s="4">
        <f t="shared" ca="1" si="43"/>
        <v>794544</v>
      </c>
      <c r="K168" s="3">
        <f t="shared" ca="1" si="44"/>
        <v>3</v>
      </c>
      <c r="L168" s="3" t="str">
        <f ca="1">VLOOKUP($K168,Data!$G$2:$H$11,2,FALSE)</f>
        <v>Bangalore</v>
      </c>
      <c r="M168" s="4">
        <f t="shared" ca="1" si="45"/>
        <v>3972720</v>
      </c>
      <c r="N168" s="3">
        <f t="shared" ca="1" si="46"/>
        <v>3129602.1641965648</v>
      </c>
      <c r="O168" s="3">
        <f t="shared" ca="1" si="47"/>
        <v>0</v>
      </c>
      <c r="P168" s="4">
        <f t="shared" ca="1" si="48"/>
        <v>0</v>
      </c>
      <c r="Q168" s="3">
        <f t="shared" ca="1" si="49"/>
        <v>794544</v>
      </c>
      <c r="R168" s="4">
        <f t="shared" ca="1" si="50"/>
        <v>0</v>
      </c>
      <c r="S168" s="4">
        <f t="shared" ca="1" si="51"/>
        <v>3972720</v>
      </c>
      <c r="T168" s="1">
        <f t="shared" ca="1" si="52"/>
        <v>3924146.1641965648</v>
      </c>
      <c r="U168" s="4">
        <f t="shared" ca="1" si="53"/>
        <v>48573.835803435184</v>
      </c>
      <c r="V168" s="8">
        <f ca="1">People[[#This Row],[Mortage left]]/People[[#This Row],[Value of House]]</f>
        <v>0.7877731539591426</v>
      </c>
    </row>
    <row r="169" spans="1:22" x14ac:dyDescent="0.25">
      <c r="A169" s="3">
        <f t="shared" ca="1" si="36"/>
        <v>1</v>
      </c>
      <c r="B169" s="3" t="str">
        <f t="shared" ca="1" si="37"/>
        <v>Man</v>
      </c>
      <c r="C169" s="3">
        <f t="shared" ca="1" si="38"/>
        <v>31</v>
      </c>
      <c r="D169" s="3">
        <f t="shared" ca="1" si="39"/>
        <v>6</v>
      </c>
      <c r="E169" s="3" t="str">
        <f ca="1">VLOOKUP($D169,Data!$A$2:$B$7,2,FALSE)</f>
        <v>Ministry</v>
      </c>
      <c r="F169" s="3">
        <f t="shared" ca="1" si="40"/>
        <v>3</v>
      </c>
      <c r="G169" s="3" t="str">
        <f ca="1">VLOOKUP($F169,Data!$D$2:$E$6,2,FALSE)</f>
        <v>undergraduate</v>
      </c>
      <c r="H169" s="3">
        <f t="shared" ca="1" si="41"/>
        <v>3</v>
      </c>
      <c r="I169" s="3">
        <f t="shared" ca="1" si="42"/>
        <v>1</v>
      </c>
      <c r="J169" s="4">
        <f t="shared" ca="1" si="43"/>
        <v>429567</v>
      </c>
      <c r="K169" s="3">
        <f t="shared" ca="1" si="44"/>
        <v>2</v>
      </c>
      <c r="L169" s="3" t="str">
        <f ca="1">VLOOKUP($K169,Data!$G$2:$H$11,2,FALSE)</f>
        <v>Delhi</v>
      </c>
      <c r="M169" s="4">
        <f t="shared" ca="1" si="45"/>
        <v>1718268</v>
      </c>
      <c r="N169" s="3">
        <f t="shared" ca="1" si="46"/>
        <v>468468.55601207155</v>
      </c>
      <c r="O169" s="3">
        <f t="shared" ca="1" si="47"/>
        <v>108387.36797861558</v>
      </c>
      <c r="P169" s="4">
        <f t="shared" ca="1" si="48"/>
        <v>40498</v>
      </c>
      <c r="Q169" s="3">
        <f t="shared" ca="1" si="49"/>
        <v>0</v>
      </c>
      <c r="R169" s="4">
        <f t="shared" ca="1" si="50"/>
        <v>0</v>
      </c>
      <c r="S169" s="4">
        <f t="shared" ca="1" si="51"/>
        <v>1826655.3679786157</v>
      </c>
      <c r="T169" s="1">
        <f t="shared" ca="1" si="52"/>
        <v>508966.55601207155</v>
      </c>
      <c r="U169" s="4">
        <f t="shared" ca="1" si="53"/>
        <v>1317688.811966544</v>
      </c>
      <c r="V169" s="8">
        <f ca="1">People[[#This Row],[Mortage left]]/People[[#This Row],[Value of House]]</f>
        <v>0.27263998166297199</v>
      </c>
    </row>
    <row r="170" spans="1:22" x14ac:dyDescent="0.25">
      <c r="A170" s="3">
        <f t="shared" ca="1" si="36"/>
        <v>1</v>
      </c>
      <c r="B170" s="3" t="str">
        <f t="shared" ca="1" si="37"/>
        <v>Man</v>
      </c>
      <c r="C170" s="3">
        <f t="shared" ca="1" si="38"/>
        <v>28</v>
      </c>
      <c r="D170" s="3">
        <f t="shared" ca="1" si="39"/>
        <v>2</v>
      </c>
      <c r="E170" s="3" t="str">
        <f ca="1">VLOOKUP($D170,Data!$A$2:$B$7,2,FALSE)</f>
        <v>IT</v>
      </c>
      <c r="F170" s="3">
        <f t="shared" ca="1" si="40"/>
        <v>3</v>
      </c>
      <c r="G170" s="3" t="str">
        <f ca="1">VLOOKUP($F170,Data!$D$2:$E$6,2,FALSE)</f>
        <v>undergraduate</v>
      </c>
      <c r="H170" s="3">
        <f t="shared" ca="1" si="41"/>
        <v>2</v>
      </c>
      <c r="I170" s="3">
        <f t="shared" ca="1" si="42"/>
        <v>0</v>
      </c>
      <c r="J170" s="4">
        <f t="shared" ca="1" si="43"/>
        <v>788739</v>
      </c>
      <c r="K170" s="3">
        <f t="shared" ca="1" si="44"/>
        <v>1</v>
      </c>
      <c r="L170" s="3" t="str">
        <f ca="1">VLOOKUP($K170,Data!$G$2:$H$11,2,FALSE)</f>
        <v>Mumbai</v>
      </c>
      <c r="M170" s="4">
        <f t="shared" ca="1" si="45"/>
        <v>4732434</v>
      </c>
      <c r="N170" s="3">
        <f t="shared" ca="1" si="46"/>
        <v>2740458.8136205589</v>
      </c>
      <c r="O170" s="3">
        <f t="shared" ca="1" si="47"/>
        <v>0</v>
      </c>
      <c r="P170" s="4">
        <f t="shared" ca="1" si="48"/>
        <v>0</v>
      </c>
      <c r="Q170" s="3">
        <f t="shared" ca="1" si="49"/>
        <v>788739</v>
      </c>
      <c r="R170" s="4">
        <f t="shared" ca="1" si="50"/>
        <v>0</v>
      </c>
      <c r="S170" s="4">
        <f t="shared" ca="1" si="51"/>
        <v>4732434</v>
      </c>
      <c r="T170" s="1">
        <f t="shared" ca="1" si="52"/>
        <v>3529197.8136205589</v>
      </c>
      <c r="U170" s="4">
        <f t="shared" ca="1" si="53"/>
        <v>1203236.1863794411</v>
      </c>
      <c r="V170" s="8">
        <f ca="1">People[[#This Row],[Mortage left]]/People[[#This Row],[Value of House]]</f>
        <v>0.57908019712912195</v>
      </c>
    </row>
    <row r="171" spans="1:22" x14ac:dyDescent="0.25">
      <c r="A171" s="3">
        <f t="shared" ca="1" si="36"/>
        <v>1</v>
      </c>
      <c r="B171" s="3" t="str">
        <f t="shared" ca="1" si="37"/>
        <v>Man</v>
      </c>
      <c r="C171" s="3">
        <f t="shared" ca="1" si="38"/>
        <v>26</v>
      </c>
      <c r="D171" s="3">
        <f t="shared" ca="1" si="39"/>
        <v>1</v>
      </c>
      <c r="E171" s="3" t="str">
        <f ca="1">VLOOKUP($D171,Data!$A$2:$B$7,2,FALSE)</f>
        <v>Health</v>
      </c>
      <c r="F171" s="3">
        <f t="shared" ca="1" si="40"/>
        <v>2</v>
      </c>
      <c r="G171" s="3" t="str">
        <f ca="1">VLOOKUP($F171,Data!$D$2:$E$6,2,FALSE)</f>
        <v>college</v>
      </c>
      <c r="H171" s="3">
        <f t="shared" ca="1" si="41"/>
        <v>2</v>
      </c>
      <c r="I171" s="3">
        <f t="shared" ca="1" si="42"/>
        <v>2</v>
      </c>
      <c r="J171" s="4">
        <f t="shared" ca="1" si="43"/>
        <v>402059</v>
      </c>
      <c r="K171" s="3">
        <f t="shared" ca="1" si="44"/>
        <v>5</v>
      </c>
      <c r="L171" s="3" t="str">
        <f ca="1">VLOOKUP($K171,Data!$G$2:$H$11,2,FALSE)</f>
        <v>Hyderabad</v>
      </c>
      <c r="M171" s="4">
        <f t="shared" ca="1" si="45"/>
        <v>1206177</v>
      </c>
      <c r="N171" s="3">
        <f t="shared" ca="1" si="46"/>
        <v>665041.40959508729</v>
      </c>
      <c r="O171" s="3">
        <f t="shared" ca="1" si="47"/>
        <v>504053.25490842323</v>
      </c>
      <c r="P171" s="4">
        <f t="shared" ca="1" si="48"/>
        <v>136584</v>
      </c>
      <c r="Q171" s="3">
        <f t="shared" ca="1" si="49"/>
        <v>0</v>
      </c>
      <c r="R171" s="4">
        <f t="shared" ca="1" si="50"/>
        <v>603088.5</v>
      </c>
      <c r="S171" s="4">
        <f t="shared" ca="1" si="51"/>
        <v>2313318.7549084229</v>
      </c>
      <c r="T171" s="1">
        <f t="shared" ca="1" si="52"/>
        <v>801625.40959508729</v>
      </c>
      <c r="U171" s="4">
        <f t="shared" ca="1" si="53"/>
        <v>1511693.3453133358</v>
      </c>
      <c r="V171" s="8">
        <f ca="1">People[[#This Row],[Mortage left]]/People[[#This Row],[Value of House]]</f>
        <v>0.55136303344789972</v>
      </c>
    </row>
    <row r="172" spans="1:22" x14ac:dyDescent="0.25">
      <c r="A172" s="3">
        <f t="shared" ca="1" si="36"/>
        <v>1</v>
      </c>
      <c r="B172" s="3" t="str">
        <f t="shared" ca="1" si="37"/>
        <v>Man</v>
      </c>
      <c r="C172" s="3">
        <f t="shared" ca="1" si="38"/>
        <v>25</v>
      </c>
      <c r="D172" s="3">
        <f t="shared" ca="1" si="39"/>
        <v>6</v>
      </c>
      <c r="E172" s="3" t="str">
        <f ca="1">VLOOKUP($D172,Data!$A$2:$B$7,2,FALSE)</f>
        <v>Ministry</v>
      </c>
      <c r="F172" s="3">
        <f t="shared" ca="1" si="40"/>
        <v>4</v>
      </c>
      <c r="G172" s="3" t="str">
        <f ca="1">VLOOKUP($F172,Data!$D$2:$E$6,2,FALSE)</f>
        <v>post graduate</v>
      </c>
      <c r="H172" s="3">
        <f t="shared" ca="1" si="41"/>
        <v>3</v>
      </c>
      <c r="I172" s="3">
        <f t="shared" ca="1" si="42"/>
        <v>0</v>
      </c>
      <c r="J172" s="4">
        <f t="shared" ca="1" si="43"/>
        <v>764514</v>
      </c>
      <c r="K172" s="3">
        <f t="shared" ca="1" si="44"/>
        <v>1</v>
      </c>
      <c r="L172" s="3" t="str">
        <f ca="1">VLOOKUP($K172,Data!$G$2:$H$11,2,FALSE)</f>
        <v>Mumbai</v>
      </c>
      <c r="M172" s="4">
        <f t="shared" ca="1" si="45"/>
        <v>2293542</v>
      </c>
      <c r="N172" s="3">
        <f t="shared" ca="1" si="46"/>
        <v>495940.29117249511</v>
      </c>
      <c r="O172" s="3">
        <f t="shared" ca="1" si="47"/>
        <v>0</v>
      </c>
      <c r="P172" s="4">
        <f t="shared" ca="1" si="48"/>
        <v>0</v>
      </c>
      <c r="Q172" s="3">
        <f t="shared" ca="1" si="49"/>
        <v>0</v>
      </c>
      <c r="R172" s="4">
        <f t="shared" ca="1" si="50"/>
        <v>0</v>
      </c>
      <c r="S172" s="4">
        <f t="shared" ca="1" si="51"/>
        <v>2293542</v>
      </c>
      <c r="T172" s="1">
        <f t="shared" ca="1" si="52"/>
        <v>495940.29117249511</v>
      </c>
      <c r="U172" s="4">
        <f t="shared" ca="1" si="53"/>
        <v>1797601.7088275049</v>
      </c>
      <c r="V172" s="8">
        <f ca="1">People[[#This Row],[Mortage left]]/People[[#This Row],[Value of House]]</f>
        <v>0.2162333592201473</v>
      </c>
    </row>
    <row r="173" spans="1:22" x14ac:dyDescent="0.25">
      <c r="A173" s="3">
        <f t="shared" ca="1" si="36"/>
        <v>1</v>
      </c>
      <c r="B173" s="3" t="str">
        <f t="shared" ca="1" si="37"/>
        <v>Man</v>
      </c>
      <c r="C173" s="3">
        <f t="shared" ca="1" si="38"/>
        <v>35</v>
      </c>
      <c r="D173" s="3">
        <f t="shared" ca="1" si="39"/>
        <v>4</v>
      </c>
      <c r="E173" s="3" t="str">
        <f ca="1">VLOOKUP($D173,Data!$A$2:$B$7,2,FALSE)</f>
        <v>Agriculture</v>
      </c>
      <c r="F173" s="3">
        <f t="shared" ca="1" si="40"/>
        <v>2</v>
      </c>
      <c r="G173" s="3" t="str">
        <f ca="1">VLOOKUP($F173,Data!$D$2:$E$6,2,FALSE)</f>
        <v>college</v>
      </c>
      <c r="H173" s="3">
        <f t="shared" ca="1" si="41"/>
        <v>1</v>
      </c>
      <c r="I173" s="3">
        <f t="shared" ca="1" si="42"/>
        <v>2</v>
      </c>
      <c r="J173" s="4">
        <f t="shared" ca="1" si="43"/>
        <v>179936</v>
      </c>
      <c r="K173" s="3">
        <f t="shared" ca="1" si="44"/>
        <v>2</v>
      </c>
      <c r="L173" s="3" t="str">
        <f ca="1">VLOOKUP($K173,Data!$G$2:$H$11,2,FALSE)</f>
        <v>Delhi</v>
      </c>
      <c r="M173" s="4">
        <f t="shared" ca="1" si="45"/>
        <v>539808</v>
      </c>
      <c r="N173" s="3">
        <f t="shared" ca="1" si="46"/>
        <v>499698.82968015847</v>
      </c>
      <c r="O173" s="3">
        <f t="shared" ca="1" si="47"/>
        <v>300291.41600674071</v>
      </c>
      <c r="P173" s="4">
        <f t="shared" ca="1" si="48"/>
        <v>110583</v>
      </c>
      <c r="Q173" s="3">
        <f t="shared" ca="1" si="49"/>
        <v>0</v>
      </c>
      <c r="R173" s="4">
        <f t="shared" ca="1" si="50"/>
        <v>0</v>
      </c>
      <c r="S173" s="4">
        <f t="shared" ca="1" si="51"/>
        <v>840099.41600674065</v>
      </c>
      <c r="T173" s="1">
        <f t="shared" ca="1" si="52"/>
        <v>610281.82968015852</v>
      </c>
      <c r="U173" s="4">
        <f t="shared" ca="1" si="53"/>
        <v>229817.58632658212</v>
      </c>
      <c r="V173" s="8">
        <f ca="1">People[[#This Row],[Mortage left]]/People[[#This Row],[Value of House]]</f>
        <v>0.92569733994338443</v>
      </c>
    </row>
    <row r="174" spans="1:22" x14ac:dyDescent="0.25">
      <c r="A174" s="3">
        <f t="shared" ca="1" si="36"/>
        <v>2</v>
      </c>
      <c r="B174" s="3" t="str">
        <f t="shared" ca="1" si="37"/>
        <v>Woman</v>
      </c>
      <c r="C174" s="3">
        <f t="shared" ca="1" si="38"/>
        <v>33</v>
      </c>
      <c r="D174" s="3">
        <f t="shared" ca="1" si="39"/>
        <v>3</v>
      </c>
      <c r="E174" s="3" t="str">
        <f ca="1">VLOOKUP($D174,Data!$A$2:$B$7,2,FALSE)</f>
        <v>Pharma</v>
      </c>
      <c r="F174" s="3">
        <f t="shared" ca="1" si="40"/>
        <v>1</v>
      </c>
      <c r="G174" s="3" t="str">
        <f ca="1">VLOOKUP($F174,Data!$D$2:$E$6,2,FALSE)</f>
        <v>high school</v>
      </c>
      <c r="H174" s="3">
        <f t="shared" ca="1" si="41"/>
        <v>0</v>
      </c>
      <c r="I174" s="3">
        <f t="shared" ca="1" si="42"/>
        <v>0</v>
      </c>
      <c r="J174" s="4">
        <f t="shared" ca="1" si="43"/>
        <v>558796</v>
      </c>
      <c r="K174" s="3">
        <f t="shared" ca="1" si="44"/>
        <v>2</v>
      </c>
      <c r="L174" s="3" t="str">
        <f ca="1">VLOOKUP($K174,Data!$G$2:$H$11,2,FALSE)</f>
        <v>Delhi</v>
      </c>
      <c r="M174" s="4">
        <f t="shared" ca="1" si="45"/>
        <v>1676388</v>
      </c>
      <c r="N174" s="3">
        <f t="shared" ca="1" si="46"/>
        <v>1645054.9093477719</v>
      </c>
      <c r="O174" s="3">
        <f t="shared" ca="1" si="47"/>
        <v>0</v>
      </c>
      <c r="P174" s="4">
        <f t="shared" ca="1" si="48"/>
        <v>0</v>
      </c>
      <c r="Q174" s="3">
        <f t="shared" ca="1" si="49"/>
        <v>0</v>
      </c>
      <c r="R174" s="4">
        <f t="shared" ca="1" si="50"/>
        <v>0</v>
      </c>
      <c r="S174" s="4">
        <f t="shared" ca="1" si="51"/>
        <v>1676388</v>
      </c>
      <c r="T174" s="1">
        <f t="shared" ca="1" si="52"/>
        <v>1645054.9093477719</v>
      </c>
      <c r="U174" s="4">
        <f t="shared" ca="1" si="53"/>
        <v>31333.0906522281</v>
      </c>
      <c r="V174" s="8">
        <f ca="1">People[[#This Row],[Mortage left]]/People[[#This Row],[Value of House]]</f>
        <v>0.98130916550808756</v>
      </c>
    </row>
    <row r="175" spans="1:22" x14ac:dyDescent="0.25">
      <c r="A175" s="3">
        <f t="shared" ca="1" si="36"/>
        <v>2</v>
      </c>
      <c r="B175" s="3" t="str">
        <f t="shared" ca="1" si="37"/>
        <v>Woman</v>
      </c>
      <c r="C175" s="3">
        <f t="shared" ca="1" si="38"/>
        <v>27</v>
      </c>
      <c r="D175" s="3">
        <f t="shared" ca="1" si="39"/>
        <v>1</v>
      </c>
      <c r="E175" s="3" t="str">
        <f ca="1">VLOOKUP($D175,Data!$A$2:$B$7,2,FALSE)</f>
        <v>Health</v>
      </c>
      <c r="F175" s="3">
        <f t="shared" ca="1" si="40"/>
        <v>2</v>
      </c>
      <c r="G175" s="3" t="str">
        <f ca="1">VLOOKUP($F175,Data!$D$2:$E$6,2,FALSE)</f>
        <v>college</v>
      </c>
      <c r="H175" s="3">
        <f t="shared" ca="1" si="41"/>
        <v>3</v>
      </c>
      <c r="I175" s="3">
        <f t="shared" ca="1" si="42"/>
        <v>2</v>
      </c>
      <c r="J175" s="4">
        <f t="shared" ca="1" si="43"/>
        <v>190779</v>
      </c>
      <c r="K175" s="3">
        <f t="shared" ca="1" si="44"/>
        <v>1</v>
      </c>
      <c r="L175" s="3" t="str">
        <f ca="1">VLOOKUP($K175,Data!$G$2:$H$11,2,FALSE)</f>
        <v>Mumbai</v>
      </c>
      <c r="M175" s="4">
        <f t="shared" ca="1" si="45"/>
        <v>953895</v>
      </c>
      <c r="N175" s="3">
        <f t="shared" ca="1" si="46"/>
        <v>497867.28944335581</v>
      </c>
      <c r="O175" s="3">
        <f t="shared" ca="1" si="47"/>
        <v>245296.66886234787</v>
      </c>
      <c r="P175" s="4">
        <f t="shared" ca="1" si="48"/>
        <v>3352</v>
      </c>
      <c r="Q175" s="3">
        <f t="shared" ca="1" si="49"/>
        <v>190779</v>
      </c>
      <c r="R175" s="4">
        <f t="shared" ca="1" si="50"/>
        <v>286168.5</v>
      </c>
      <c r="S175" s="4">
        <f t="shared" ca="1" si="51"/>
        <v>1485360.168862348</v>
      </c>
      <c r="T175" s="1">
        <f t="shared" ca="1" si="52"/>
        <v>691998.28944335575</v>
      </c>
      <c r="U175" s="4">
        <f t="shared" ca="1" si="53"/>
        <v>793361.8794189922</v>
      </c>
      <c r="V175" s="8">
        <f ca="1">People[[#This Row],[Mortage left]]/People[[#This Row],[Value of House]]</f>
        <v>0.52193091424460325</v>
      </c>
    </row>
    <row r="176" spans="1:22" x14ac:dyDescent="0.25">
      <c r="A176" s="3">
        <f t="shared" ca="1" si="36"/>
        <v>1</v>
      </c>
      <c r="B176" s="3" t="str">
        <f t="shared" ca="1" si="37"/>
        <v>Man</v>
      </c>
      <c r="C176" s="3">
        <f t="shared" ca="1" si="38"/>
        <v>23</v>
      </c>
      <c r="D176" s="3">
        <f t="shared" ca="1" si="39"/>
        <v>4</v>
      </c>
      <c r="E176" s="3" t="str">
        <f ca="1">VLOOKUP($D176,Data!$A$2:$B$7,2,FALSE)</f>
        <v>Agriculture</v>
      </c>
      <c r="F176" s="3">
        <f t="shared" ca="1" si="40"/>
        <v>4</v>
      </c>
      <c r="G176" s="3" t="str">
        <f ca="1">VLOOKUP($F176,Data!$D$2:$E$6,2,FALSE)</f>
        <v>post graduate</v>
      </c>
      <c r="H176" s="3">
        <f t="shared" ca="1" si="41"/>
        <v>0</v>
      </c>
      <c r="I176" s="3">
        <f t="shared" ca="1" si="42"/>
        <v>1</v>
      </c>
      <c r="J176" s="4">
        <f t="shared" ca="1" si="43"/>
        <v>352211</v>
      </c>
      <c r="K176" s="3">
        <f t="shared" ca="1" si="44"/>
        <v>2</v>
      </c>
      <c r="L176" s="3" t="str">
        <f ca="1">VLOOKUP($K176,Data!$G$2:$H$11,2,FALSE)</f>
        <v>Delhi</v>
      </c>
      <c r="M176" s="4">
        <f t="shared" ca="1" si="45"/>
        <v>2113266</v>
      </c>
      <c r="N176" s="3">
        <f t="shared" ca="1" si="46"/>
        <v>467336.70713153004</v>
      </c>
      <c r="O176" s="3">
        <f t="shared" ca="1" si="47"/>
        <v>117830.8554887138</v>
      </c>
      <c r="P176" s="4">
        <f t="shared" ca="1" si="48"/>
        <v>36816</v>
      </c>
      <c r="Q176" s="3">
        <f t="shared" ca="1" si="49"/>
        <v>352211</v>
      </c>
      <c r="R176" s="4">
        <f t="shared" ca="1" si="50"/>
        <v>528316.5</v>
      </c>
      <c r="S176" s="4">
        <f t="shared" ca="1" si="51"/>
        <v>2759413.3554887138</v>
      </c>
      <c r="T176" s="1">
        <f t="shared" ca="1" si="52"/>
        <v>856363.70713153004</v>
      </c>
      <c r="U176" s="4">
        <f t="shared" ca="1" si="53"/>
        <v>1903049.6483571837</v>
      </c>
      <c r="V176" s="8">
        <f ca="1">People[[#This Row],[Mortage left]]/People[[#This Row],[Value of House]]</f>
        <v>0.22114428904431815</v>
      </c>
    </row>
    <row r="177" spans="1:22" x14ac:dyDescent="0.25">
      <c r="A177" s="3">
        <f t="shared" ca="1" si="36"/>
        <v>2</v>
      </c>
      <c r="B177" s="3" t="str">
        <f t="shared" ca="1" si="37"/>
        <v>Woman</v>
      </c>
      <c r="C177" s="3">
        <f t="shared" ca="1" si="38"/>
        <v>34</v>
      </c>
      <c r="D177" s="3">
        <f t="shared" ca="1" si="39"/>
        <v>5</v>
      </c>
      <c r="E177" s="3" t="str">
        <f ca="1">VLOOKUP($D177,Data!$A$2:$B$7,2,FALSE)</f>
        <v>Business</v>
      </c>
      <c r="F177" s="3">
        <f t="shared" ca="1" si="40"/>
        <v>1</v>
      </c>
      <c r="G177" s="3" t="str">
        <f ca="1">VLOOKUP($F177,Data!$D$2:$E$6,2,FALSE)</f>
        <v>high school</v>
      </c>
      <c r="H177" s="3">
        <f t="shared" ca="1" si="41"/>
        <v>2</v>
      </c>
      <c r="I177" s="3">
        <f t="shared" ca="1" si="42"/>
        <v>0</v>
      </c>
      <c r="J177" s="4">
        <f t="shared" ca="1" si="43"/>
        <v>139692</v>
      </c>
      <c r="K177" s="3">
        <f t="shared" ca="1" si="44"/>
        <v>6</v>
      </c>
      <c r="L177" s="3" t="str">
        <f ca="1">VLOOKUP($K177,Data!$G$2:$H$11,2,FALSE)</f>
        <v>Pune</v>
      </c>
      <c r="M177" s="4">
        <f t="shared" ca="1" si="45"/>
        <v>419076</v>
      </c>
      <c r="N177" s="3">
        <f t="shared" ca="1" si="46"/>
        <v>102454.11114483935</v>
      </c>
      <c r="O177" s="3">
        <f t="shared" ca="1" si="47"/>
        <v>0</v>
      </c>
      <c r="P177" s="4">
        <f t="shared" ca="1" si="48"/>
        <v>0</v>
      </c>
      <c r="Q177" s="3">
        <f t="shared" ca="1" si="49"/>
        <v>0</v>
      </c>
      <c r="R177" s="4">
        <f t="shared" ca="1" si="50"/>
        <v>209538</v>
      </c>
      <c r="S177" s="4">
        <f t="shared" ca="1" si="51"/>
        <v>628614</v>
      </c>
      <c r="T177" s="1">
        <f t="shared" ca="1" si="52"/>
        <v>102454.11114483935</v>
      </c>
      <c r="U177" s="4">
        <f t="shared" ca="1" si="53"/>
        <v>526159.88885516068</v>
      </c>
      <c r="V177" s="8">
        <f ca="1">People[[#This Row],[Mortage left]]/People[[#This Row],[Value of House]]</f>
        <v>0.24447620752522059</v>
      </c>
    </row>
    <row r="178" spans="1:22" x14ac:dyDescent="0.25">
      <c r="A178" s="3">
        <f t="shared" ca="1" si="36"/>
        <v>1</v>
      </c>
      <c r="B178" s="3" t="str">
        <f t="shared" ca="1" si="37"/>
        <v>Man</v>
      </c>
      <c r="C178" s="3">
        <f t="shared" ca="1" si="38"/>
        <v>32</v>
      </c>
      <c r="D178" s="3">
        <f t="shared" ca="1" si="39"/>
        <v>5</v>
      </c>
      <c r="E178" s="3" t="str">
        <f ca="1">VLOOKUP($D178,Data!$A$2:$B$7,2,FALSE)</f>
        <v>Business</v>
      </c>
      <c r="F178" s="3">
        <f t="shared" ca="1" si="40"/>
        <v>4</v>
      </c>
      <c r="G178" s="3" t="str">
        <f ca="1">VLOOKUP($F178,Data!$D$2:$E$6,2,FALSE)</f>
        <v>post graduate</v>
      </c>
      <c r="H178" s="3">
        <f t="shared" ca="1" si="41"/>
        <v>0</v>
      </c>
      <c r="I178" s="3">
        <f t="shared" ca="1" si="42"/>
        <v>2</v>
      </c>
      <c r="J178" s="4">
        <f t="shared" ca="1" si="43"/>
        <v>306858</v>
      </c>
      <c r="K178" s="3">
        <f t="shared" ca="1" si="44"/>
        <v>3</v>
      </c>
      <c r="L178" s="3" t="str">
        <f ca="1">VLOOKUP($K178,Data!$G$2:$H$11,2,FALSE)</f>
        <v>Bangalore</v>
      </c>
      <c r="M178" s="4">
        <f t="shared" ca="1" si="45"/>
        <v>1534290</v>
      </c>
      <c r="N178" s="3">
        <f t="shared" ca="1" si="46"/>
        <v>1427877.8497476138</v>
      </c>
      <c r="O178" s="3">
        <f t="shared" ca="1" si="47"/>
        <v>6013.2675963010315</v>
      </c>
      <c r="P178" s="4">
        <f t="shared" ca="1" si="48"/>
        <v>1267</v>
      </c>
      <c r="Q178" s="3">
        <f t="shared" ca="1" si="49"/>
        <v>306858</v>
      </c>
      <c r="R178" s="4">
        <f t="shared" ca="1" si="50"/>
        <v>0</v>
      </c>
      <c r="S178" s="4">
        <f t="shared" ca="1" si="51"/>
        <v>1540303.2675963009</v>
      </c>
      <c r="T178" s="1">
        <f t="shared" ca="1" si="52"/>
        <v>1736002.8497476138</v>
      </c>
      <c r="U178" s="4">
        <f t="shared" ca="1" si="53"/>
        <v>-195699.58215131285</v>
      </c>
      <c r="V178" s="8">
        <f ca="1">People[[#This Row],[Mortage left]]/People[[#This Row],[Value of House]]</f>
        <v>0.93064404366033393</v>
      </c>
    </row>
    <row r="179" spans="1:22" x14ac:dyDescent="0.25">
      <c r="A179" s="3">
        <f t="shared" ca="1" si="36"/>
        <v>2</v>
      </c>
      <c r="B179" s="3" t="str">
        <f t="shared" ca="1" si="37"/>
        <v>Woman</v>
      </c>
      <c r="C179" s="3">
        <f t="shared" ca="1" si="38"/>
        <v>26</v>
      </c>
      <c r="D179" s="3">
        <f t="shared" ca="1" si="39"/>
        <v>3</v>
      </c>
      <c r="E179" s="3" t="str">
        <f ca="1">VLOOKUP($D179,Data!$A$2:$B$7,2,FALSE)</f>
        <v>Pharma</v>
      </c>
      <c r="F179" s="3">
        <f t="shared" ca="1" si="40"/>
        <v>1</v>
      </c>
      <c r="G179" s="3" t="str">
        <f ca="1">VLOOKUP($F179,Data!$D$2:$E$6,2,FALSE)</f>
        <v>high school</v>
      </c>
      <c r="H179" s="3">
        <f t="shared" ca="1" si="41"/>
        <v>0</v>
      </c>
      <c r="I179" s="3">
        <f t="shared" ca="1" si="42"/>
        <v>0</v>
      </c>
      <c r="J179" s="4">
        <f t="shared" ca="1" si="43"/>
        <v>134368</v>
      </c>
      <c r="K179" s="3">
        <f t="shared" ca="1" si="44"/>
        <v>4</v>
      </c>
      <c r="L179" s="3" t="str">
        <f ca="1">VLOOKUP($K179,Data!$G$2:$H$11,2,FALSE)</f>
        <v>Chennai</v>
      </c>
      <c r="M179" s="4">
        <f t="shared" ca="1" si="45"/>
        <v>671840</v>
      </c>
      <c r="N179" s="3">
        <f t="shared" ca="1" si="46"/>
        <v>245289.35415472725</v>
      </c>
      <c r="O179" s="3">
        <f t="shared" ca="1" si="47"/>
        <v>0</v>
      </c>
      <c r="P179" s="4">
        <f t="shared" ca="1" si="48"/>
        <v>0</v>
      </c>
      <c r="Q179" s="3">
        <f t="shared" ca="1" si="49"/>
        <v>134368</v>
      </c>
      <c r="R179" s="4">
        <f t="shared" ca="1" si="50"/>
        <v>0</v>
      </c>
      <c r="S179" s="4">
        <f t="shared" ca="1" si="51"/>
        <v>671840</v>
      </c>
      <c r="T179" s="1">
        <f t="shared" ca="1" si="52"/>
        <v>379657.35415472725</v>
      </c>
      <c r="U179" s="4">
        <f t="shared" ca="1" si="53"/>
        <v>292182.64584527275</v>
      </c>
      <c r="V179" s="8">
        <f ca="1">People[[#This Row],[Mortage left]]/People[[#This Row],[Value of House]]</f>
        <v>0.36510084864659331</v>
      </c>
    </row>
    <row r="180" spans="1:22" x14ac:dyDescent="0.25">
      <c r="A180" s="3">
        <f t="shared" ca="1" si="36"/>
        <v>1</v>
      </c>
      <c r="B180" s="3" t="str">
        <f t="shared" ca="1" si="37"/>
        <v>Man</v>
      </c>
      <c r="C180" s="3">
        <f t="shared" ca="1" si="38"/>
        <v>33</v>
      </c>
      <c r="D180" s="3">
        <f t="shared" ca="1" si="39"/>
        <v>6</v>
      </c>
      <c r="E180" s="3" t="str">
        <f ca="1">VLOOKUP($D180,Data!$A$2:$B$7,2,FALSE)</f>
        <v>Ministry</v>
      </c>
      <c r="F180" s="3">
        <f t="shared" ca="1" si="40"/>
        <v>5</v>
      </c>
      <c r="G180" s="3" t="str">
        <f ca="1">VLOOKUP($F180,Data!$D$2:$E$6,2,FALSE)</f>
        <v>Doctorate</v>
      </c>
      <c r="H180" s="3">
        <f t="shared" ca="1" si="41"/>
        <v>0</v>
      </c>
      <c r="I180" s="3">
        <f t="shared" ca="1" si="42"/>
        <v>0</v>
      </c>
      <c r="J180" s="4">
        <f t="shared" ca="1" si="43"/>
        <v>398735</v>
      </c>
      <c r="K180" s="3">
        <f t="shared" ca="1" si="44"/>
        <v>4</v>
      </c>
      <c r="L180" s="3" t="str">
        <f ca="1">VLOOKUP($K180,Data!$G$2:$H$11,2,FALSE)</f>
        <v>Chennai</v>
      </c>
      <c r="M180" s="4">
        <f t="shared" ca="1" si="45"/>
        <v>1993675</v>
      </c>
      <c r="N180" s="3">
        <f t="shared" ca="1" si="46"/>
        <v>1465308.8095222556</v>
      </c>
      <c r="O180" s="3">
        <f t="shared" ca="1" si="47"/>
        <v>0</v>
      </c>
      <c r="P180" s="4">
        <f t="shared" ca="1" si="48"/>
        <v>0</v>
      </c>
      <c r="Q180" s="3">
        <f t="shared" ca="1" si="49"/>
        <v>398735</v>
      </c>
      <c r="R180" s="4">
        <f t="shared" ca="1" si="50"/>
        <v>598102.5</v>
      </c>
      <c r="S180" s="4">
        <f t="shared" ca="1" si="51"/>
        <v>2591777.5</v>
      </c>
      <c r="T180" s="1">
        <f t="shared" ca="1" si="52"/>
        <v>1864043.8095222556</v>
      </c>
      <c r="U180" s="4">
        <f t="shared" ca="1" si="53"/>
        <v>727733.69047774444</v>
      </c>
      <c r="V180" s="8">
        <f ca="1">People[[#This Row],[Mortage left]]/People[[#This Row],[Value of House]]</f>
        <v>0.7349787751375001</v>
      </c>
    </row>
    <row r="181" spans="1:22" x14ac:dyDescent="0.25">
      <c r="A181" s="3">
        <f t="shared" ca="1" si="36"/>
        <v>2</v>
      </c>
      <c r="B181" s="3" t="str">
        <f t="shared" ca="1" si="37"/>
        <v>Woman</v>
      </c>
      <c r="C181" s="3">
        <f t="shared" ca="1" si="38"/>
        <v>30</v>
      </c>
      <c r="D181" s="3">
        <f t="shared" ca="1" si="39"/>
        <v>5</v>
      </c>
      <c r="E181" s="3" t="str">
        <f ca="1">VLOOKUP($D181,Data!$A$2:$B$7,2,FALSE)</f>
        <v>Business</v>
      </c>
      <c r="F181" s="3">
        <f t="shared" ca="1" si="40"/>
        <v>2</v>
      </c>
      <c r="G181" s="3" t="str">
        <f ca="1">VLOOKUP($F181,Data!$D$2:$E$6,2,FALSE)</f>
        <v>college</v>
      </c>
      <c r="H181" s="3">
        <f t="shared" ca="1" si="41"/>
        <v>3</v>
      </c>
      <c r="I181" s="3">
        <f t="shared" ca="1" si="42"/>
        <v>0</v>
      </c>
      <c r="J181" s="4">
        <f t="shared" ca="1" si="43"/>
        <v>114791</v>
      </c>
      <c r="K181" s="3">
        <f t="shared" ca="1" si="44"/>
        <v>4</v>
      </c>
      <c r="L181" s="3" t="str">
        <f ca="1">VLOOKUP($K181,Data!$G$2:$H$11,2,FALSE)</f>
        <v>Chennai</v>
      </c>
      <c r="M181" s="4">
        <f t="shared" ca="1" si="45"/>
        <v>344373</v>
      </c>
      <c r="N181" s="3">
        <f t="shared" ca="1" si="46"/>
        <v>341530.25223460345</v>
      </c>
      <c r="O181" s="3">
        <f t="shared" ca="1" si="47"/>
        <v>0</v>
      </c>
      <c r="P181" s="4">
        <f t="shared" ca="1" si="48"/>
        <v>0</v>
      </c>
      <c r="Q181" s="3">
        <f t="shared" ca="1" si="49"/>
        <v>114791</v>
      </c>
      <c r="R181" s="4">
        <f t="shared" ca="1" si="50"/>
        <v>0</v>
      </c>
      <c r="S181" s="4">
        <f t="shared" ca="1" si="51"/>
        <v>344373</v>
      </c>
      <c r="T181" s="1">
        <f t="shared" ca="1" si="52"/>
        <v>456321.25223460345</v>
      </c>
      <c r="U181" s="4">
        <f t="shared" ca="1" si="53"/>
        <v>-111948.25223460345</v>
      </c>
      <c r="V181" s="8">
        <f ca="1">People[[#This Row],[Mortage left]]/People[[#This Row],[Value of House]]</f>
        <v>0.99174514911042233</v>
      </c>
    </row>
    <row r="182" spans="1:22" x14ac:dyDescent="0.25">
      <c r="A182" s="3">
        <f t="shared" ca="1" si="36"/>
        <v>1</v>
      </c>
      <c r="B182" s="3" t="str">
        <f t="shared" ca="1" si="37"/>
        <v>Man</v>
      </c>
      <c r="C182" s="3">
        <f t="shared" ca="1" si="38"/>
        <v>21</v>
      </c>
      <c r="D182" s="3">
        <f t="shared" ca="1" si="39"/>
        <v>6</v>
      </c>
      <c r="E182" s="3" t="str">
        <f ca="1">VLOOKUP($D182,Data!$A$2:$B$7,2,FALSE)</f>
        <v>Ministry</v>
      </c>
      <c r="F182" s="3">
        <f t="shared" ca="1" si="40"/>
        <v>1</v>
      </c>
      <c r="G182" s="3" t="str">
        <f ca="1">VLOOKUP($F182,Data!$D$2:$E$6,2,FALSE)</f>
        <v>high school</v>
      </c>
      <c r="H182" s="3">
        <f t="shared" ca="1" si="41"/>
        <v>2</v>
      </c>
      <c r="I182" s="3">
        <f t="shared" ca="1" si="42"/>
        <v>1</v>
      </c>
      <c r="J182" s="4">
        <f t="shared" ca="1" si="43"/>
        <v>271137</v>
      </c>
      <c r="K182" s="3">
        <f t="shared" ca="1" si="44"/>
        <v>5</v>
      </c>
      <c r="L182" s="3" t="str">
        <f ca="1">VLOOKUP($K182,Data!$G$2:$H$11,2,FALSE)</f>
        <v>Hyderabad</v>
      </c>
      <c r="M182" s="4">
        <f t="shared" ca="1" si="45"/>
        <v>1084548</v>
      </c>
      <c r="N182" s="3">
        <f t="shared" ca="1" si="46"/>
        <v>263722.73636656301</v>
      </c>
      <c r="O182" s="3">
        <f t="shared" ca="1" si="47"/>
        <v>115661.5911178612</v>
      </c>
      <c r="P182" s="4">
        <f t="shared" ca="1" si="48"/>
        <v>37558</v>
      </c>
      <c r="Q182" s="3">
        <f t="shared" ca="1" si="49"/>
        <v>271137</v>
      </c>
      <c r="R182" s="4">
        <f t="shared" ca="1" si="50"/>
        <v>0</v>
      </c>
      <c r="S182" s="4">
        <f t="shared" ca="1" si="51"/>
        <v>1200209.5911178612</v>
      </c>
      <c r="T182" s="1">
        <f t="shared" ca="1" si="52"/>
        <v>572417.73636656301</v>
      </c>
      <c r="U182" s="4">
        <f t="shared" ca="1" si="53"/>
        <v>627791.8547512982</v>
      </c>
      <c r="V182" s="8">
        <f ca="1">People[[#This Row],[Mortage left]]/People[[#This Row],[Value of House]]</f>
        <v>0.24316372937533701</v>
      </c>
    </row>
    <row r="183" spans="1:22" x14ac:dyDescent="0.25">
      <c r="A183" s="3">
        <f t="shared" ca="1" si="36"/>
        <v>2</v>
      </c>
      <c r="B183" s="3" t="str">
        <f t="shared" ca="1" si="37"/>
        <v>Woman</v>
      </c>
      <c r="C183" s="3">
        <f t="shared" ca="1" si="38"/>
        <v>31</v>
      </c>
      <c r="D183" s="3">
        <f t="shared" ca="1" si="39"/>
        <v>2</v>
      </c>
      <c r="E183" s="3" t="str">
        <f ca="1">VLOOKUP($D183,Data!$A$2:$B$7,2,FALSE)</f>
        <v>IT</v>
      </c>
      <c r="F183" s="3">
        <f t="shared" ca="1" si="40"/>
        <v>1</v>
      </c>
      <c r="G183" s="3" t="str">
        <f ca="1">VLOOKUP($F183,Data!$D$2:$E$6,2,FALSE)</f>
        <v>high school</v>
      </c>
      <c r="H183" s="3">
        <f t="shared" ca="1" si="41"/>
        <v>1</v>
      </c>
      <c r="I183" s="3">
        <f t="shared" ca="1" si="42"/>
        <v>2</v>
      </c>
      <c r="J183" s="4">
        <f t="shared" ca="1" si="43"/>
        <v>184933</v>
      </c>
      <c r="K183" s="3">
        <f t="shared" ca="1" si="44"/>
        <v>2</v>
      </c>
      <c r="L183" s="3" t="str">
        <f ca="1">VLOOKUP($K183,Data!$G$2:$H$11,2,FALSE)</f>
        <v>Delhi</v>
      </c>
      <c r="M183" s="4">
        <f t="shared" ca="1" si="45"/>
        <v>739732</v>
      </c>
      <c r="N183" s="3">
        <f t="shared" ca="1" si="46"/>
        <v>141400.87147181667</v>
      </c>
      <c r="O183" s="3">
        <f t="shared" ca="1" si="47"/>
        <v>105412.18884268131</v>
      </c>
      <c r="P183" s="4">
        <f t="shared" ca="1" si="48"/>
        <v>100008</v>
      </c>
      <c r="Q183" s="3">
        <f t="shared" ca="1" si="49"/>
        <v>184933</v>
      </c>
      <c r="R183" s="4">
        <f t="shared" ca="1" si="50"/>
        <v>0</v>
      </c>
      <c r="S183" s="4">
        <f t="shared" ca="1" si="51"/>
        <v>845144.18884268135</v>
      </c>
      <c r="T183" s="1">
        <f t="shared" ca="1" si="52"/>
        <v>426341.87147181667</v>
      </c>
      <c r="U183" s="4">
        <f t="shared" ca="1" si="53"/>
        <v>418802.31737086468</v>
      </c>
      <c r="V183" s="8">
        <f ca="1">People[[#This Row],[Mortage left]]/People[[#This Row],[Value of House]]</f>
        <v>0.19115148658137904</v>
      </c>
    </row>
    <row r="184" spans="1:22" x14ac:dyDescent="0.25">
      <c r="A184" s="3">
        <f t="shared" ca="1" si="36"/>
        <v>2</v>
      </c>
      <c r="B184" s="3" t="str">
        <f t="shared" ca="1" si="37"/>
        <v>Woman</v>
      </c>
      <c r="C184" s="3">
        <f t="shared" ca="1" si="38"/>
        <v>22</v>
      </c>
      <c r="D184" s="3">
        <f t="shared" ca="1" si="39"/>
        <v>3</v>
      </c>
      <c r="E184" s="3" t="str">
        <f ca="1">VLOOKUP($D184,Data!$A$2:$B$7,2,FALSE)</f>
        <v>Pharma</v>
      </c>
      <c r="F184" s="3">
        <f t="shared" ca="1" si="40"/>
        <v>1</v>
      </c>
      <c r="G184" s="3" t="str">
        <f ca="1">VLOOKUP($F184,Data!$D$2:$E$6,2,FALSE)</f>
        <v>high school</v>
      </c>
      <c r="H184" s="3">
        <f t="shared" ca="1" si="41"/>
        <v>0</v>
      </c>
      <c r="I184" s="3">
        <f t="shared" ca="1" si="42"/>
        <v>1</v>
      </c>
      <c r="J184" s="4">
        <f t="shared" ca="1" si="43"/>
        <v>794409</v>
      </c>
      <c r="K184" s="3">
        <f t="shared" ca="1" si="44"/>
        <v>5</v>
      </c>
      <c r="L184" s="3" t="str">
        <f ca="1">VLOOKUP($K184,Data!$G$2:$H$11,2,FALSE)</f>
        <v>Hyderabad</v>
      </c>
      <c r="M184" s="4">
        <f t="shared" ca="1" si="45"/>
        <v>4766454</v>
      </c>
      <c r="N184" s="3">
        <f t="shared" ca="1" si="46"/>
        <v>1816926.2671560217</v>
      </c>
      <c r="O184" s="3">
        <f t="shared" ca="1" si="47"/>
        <v>132800.71051456081</v>
      </c>
      <c r="P184" s="4">
        <f t="shared" ca="1" si="48"/>
        <v>111729</v>
      </c>
      <c r="Q184" s="3">
        <f t="shared" ca="1" si="49"/>
        <v>794409</v>
      </c>
      <c r="R184" s="4">
        <f t="shared" ca="1" si="50"/>
        <v>1191613.5</v>
      </c>
      <c r="S184" s="4">
        <f t="shared" ca="1" si="51"/>
        <v>6090868.2105145603</v>
      </c>
      <c r="T184" s="1">
        <f t="shared" ca="1" si="52"/>
        <v>2723064.2671560217</v>
      </c>
      <c r="U184" s="4">
        <f t="shared" ca="1" si="53"/>
        <v>3367803.9433585387</v>
      </c>
      <c r="V184" s="8">
        <f ca="1">People[[#This Row],[Mortage left]]/People[[#This Row],[Value of House]]</f>
        <v>0.38119034971406873</v>
      </c>
    </row>
    <row r="185" spans="1:22" x14ac:dyDescent="0.25">
      <c r="A185" s="3">
        <f t="shared" ca="1" si="36"/>
        <v>1</v>
      </c>
      <c r="B185" s="3" t="str">
        <f t="shared" ca="1" si="37"/>
        <v>Man</v>
      </c>
      <c r="C185" s="3">
        <f t="shared" ca="1" si="38"/>
        <v>23</v>
      </c>
      <c r="D185" s="3">
        <f t="shared" ca="1" si="39"/>
        <v>6</v>
      </c>
      <c r="E185" s="3" t="str">
        <f ca="1">VLOOKUP($D185,Data!$A$2:$B$7,2,FALSE)</f>
        <v>Ministry</v>
      </c>
      <c r="F185" s="3">
        <f t="shared" ca="1" si="40"/>
        <v>1</v>
      </c>
      <c r="G185" s="3" t="str">
        <f ca="1">VLOOKUP($F185,Data!$D$2:$E$6,2,FALSE)</f>
        <v>high school</v>
      </c>
      <c r="H185" s="3">
        <f t="shared" ca="1" si="41"/>
        <v>1</v>
      </c>
      <c r="I185" s="3">
        <f t="shared" ca="1" si="42"/>
        <v>2</v>
      </c>
      <c r="J185" s="4">
        <f t="shared" ca="1" si="43"/>
        <v>559988</v>
      </c>
      <c r="K185" s="3">
        <f t="shared" ca="1" si="44"/>
        <v>2</v>
      </c>
      <c r="L185" s="3" t="str">
        <f ca="1">VLOOKUP($K185,Data!$G$2:$H$11,2,FALSE)</f>
        <v>Delhi</v>
      </c>
      <c r="M185" s="4">
        <f t="shared" ca="1" si="45"/>
        <v>2799940</v>
      </c>
      <c r="N185" s="3">
        <f t="shared" ca="1" si="46"/>
        <v>1121801.9362541621</v>
      </c>
      <c r="O185" s="3">
        <f t="shared" ca="1" si="47"/>
        <v>219894.08362985251</v>
      </c>
      <c r="P185" s="4">
        <f t="shared" ca="1" si="48"/>
        <v>13811</v>
      </c>
      <c r="Q185" s="3">
        <f t="shared" ca="1" si="49"/>
        <v>559988</v>
      </c>
      <c r="R185" s="4">
        <f t="shared" ca="1" si="50"/>
        <v>839982</v>
      </c>
      <c r="S185" s="4">
        <f t="shared" ca="1" si="51"/>
        <v>3859816.0836298526</v>
      </c>
      <c r="T185" s="1">
        <f t="shared" ca="1" si="52"/>
        <v>1695600.9362541621</v>
      </c>
      <c r="U185" s="4">
        <f t="shared" ca="1" si="53"/>
        <v>2164215.1473756908</v>
      </c>
      <c r="V185" s="8">
        <f ca="1">People[[#This Row],[Mortage left]]/People[[#This Row],[Value of House]]</f>
        <v>0.40065213406507355</v>
      </c>
    </row>
    <row r="186" spans="1:22" x14ac:dyDescent="0.25">
      <c r="A186" s="3">
        <f t="shared" ca="1" si="36"/>
        <v>1</v>
      </c>
      <c r="B186" s="3" t="str">
        <f t="shared" ca="1" si="37"/>
        <v>Man</v>
      </c>
      <c r="C186" s="3">
        <f t="shared" ca="1" si="38"/>
        <v>27</v>
      </c>
      <c r="D186" s="3">
        <f t="shared" ca="1" si="39"/>
        <v>4</v>
      </c>
      <c r="E186" s="3" t="str">
        <f ca="1">VLOOKUP($D186,Data!$A$2:$B$7,2,FALSE)</f>
        <v>Agriculture</v>
      </c>
      <c r="F186" s="3">
        <f t="shared" ca="1" si="40"/>
        <v>1</v>
      </c>
      <c r="G186" s="3" t="str">
        <f ca="1">VLOOKUP($F186,Data!$D$2:$E$6,2,FALSE)</f>
        <v>high school</v>
      </c>
      <c r="H186" s="3">
        <f t="shared" ca="1" si="41"/>
        <v>2</v>
      </c>
      <c r="I186" s="3">
        <f t="shared" ca="1" si="42"/>
        <v>2</v>
      </c>
      <c r="J186" s="4">
        <f t="shared" ca="1" si="43"/>
        <v>441602</v>
      </c>
      <c r="K186" s="3">
        <f t="shared" ca="1" si="44"/>
        <v>6</v>
      </c>
      <c r="L186" s="3" t="str">
        <f ca="1">VLOOKUP($K186,Data!$G$2:$H$11,2,FALSE)</f>
        <v>Pune</v>
      </c>
      <c r="M186" s="4">
        <f t="shared" ca="1" si="45"/>
        <v>1766408</v>
      </c>
      <c r="N186" s="3">
        <f t="shared" ca="1" si="46"/>
        <v>619234.99167719297</v>
      </c>
      <c r="O186" s="3">
        <f t="shared" ca="1" si="47"/>
        <v>41367.933265805848</v>
      </c>
      <c r="P186" s="4">
        <f t="shared" ca="1" si="48"/>
        <v>32468</v>
      </c>
      <c r="Q186" s="3">
        <f t="shared" ca="1" si="49"/>
        <v>441602</v>
      </c>
      <c r="R186" s="4">
        <f t="shared" ca="1" si="50"/>
        <v>662403</v>
      </c>
      <c r="S186" s="4">
        <f t="shared" ca="1" si="51"/>
        <v>2470178.9332658062</v>
      </c>
      <c r="T186" s="1">
        <f t="shared" ca="1" si="52"/>
        <v>1093304.991677193</v>
      </c>
      <c r="U186" s="4">
        <f t="shared" ca="1" si="53"/>
        <v>1376873.9415886132</v>
      </c>
      <c r="V186" s="8">
        <f ca="1">People[[#This Row],[Mortage left]]/People[[#This Row],[Value of House]]</f>
        <v>0.35056170017187022</v>
      </c>
    </row>
    <row r="187" spans="1:22" x14ac:dyDescent="0.25">
      <c r="A187" s="3">
        <f t="shared" ca="1" si="36"/>
        <v>1</v>
      </c>
      <c r="B187" s="3" t="str">
        <f t="shared" ca="1" si="37"/>
        <v>Man</v>
      </c>
      <c r="C187" s="3">
        <f t="shared" ca="1" si="38"/>
        <v>30</v>
      </c>
      <c r="D187" s="3">
        <f t="shared" ca="1" si="39"/>
        <v>1</v>
      </c>
      <c r="E187" s="3" t="str">
        <f ca="1">VLOOKUP($D187,Data!$A$2:$B$7,2,FALSE)</f>
        <v>Health</v>
      </c>
      <c r="F187" s="3">
        <f t="shared" ca="1" si="40"/>
        <v>4</v>
      </c>
      <c r="G187" s="3" t="str">
        <f ca="1">VLOOKUP($F187,Data!$D$2:$E$6,2,FALSE)</f>
        <v>post graduate</v>
      </c>
      <c r="H187" s="3">
        <f t="shared" ca="1" si="41"/>
        <v>0</v>
      </c>
      <c r="I187" s="3">
        <f t="shared" ca="1" si="42"/>
        <v>0</v>
      </c>
      <c r="J187" s="4">
        <f t="shared" ca="1" si="43"/>
        <v>528225</v>
      </c>
      <c r="K187" s="3">
        <f t="shared" ca="1" si="44"/>
        <v>2</v>
      </c>
      <c r="L187" s="3" t="str">
        <f ca="1">VLOOKUP($K187,Data!$G$2:$H$11,2,FALSE)</f>
        <v>Delhi</v>
      </c>
      <c r="M187" s="4">
        <f t="shared" ca="1" si="45"/>
        <v>2641125</v>
      </c>
      <c r="N187" s="3">
        <f t="shared" ca="1" si="46"/>
        <v>706797.06359278783</v>
      </c>
      <c r="O187" s="3">
        <f t="shared" ca="1" si="47"/>
        <v>0</v>
      </c>
      <c r="P187" s="4">
        <f t="shared" ca="1" si="48"/>
        <v>0</v>
      </c>
      <c r="Q187" s="3">
        <f t="shared" ca="1" si="49"/>
        <v>528225</v>
      </c>
      <c r="R187" s="4">
        <f t="shared" ca="1" si="50"/>
        <v>0</v>
      </c>
      <c r="S187" s="4">
        <f t="shared" ca="1" si="51"/>
        <v>2641125</v>
      </c>
      <c r="T187" s="1">
        <f t="shared" ca="1" si="52"/>
        <v>1235022.0635927878</v>
      </c>
      <c r="U187" s="4">
        <f t="shared" ca="1" si="53"/>
        <v>1406102.9364072122</v>
      </c>
      <c r="V187" s="8">
        <f ca="1">People[[#This Row],[Mortage left]]/People[[#This Row],[Value of House]]</f>
        <v>0.26761212119562228</v>
      </c>
    </row>
    <row r="188" spans="1:22" x14ac:dyDescent="0.25">
      <c r="A188" s="3">
        <f t="shared" ca="1" si="36"/>
        <v>2</v>
      </c>
      <c r="B188" s="3" t="str">
        <f t="shared" ca="1" si="37"/>
        <v>Woman</v>
      </c>
      <c r="C188" s="3">
        <f t="shared" ca="1" si="38"/>
        <v>35</v>
      </c>
      <c r="D188" s="3">
        <f t="shared" ca="1" si="39"/>
        <v>3</v>
      </c>
      <c r="E188" s="3" t="str">
        <f ca="1">VLOOKUP($D188,Data!$A$2:$B$7,2,FALSE)</f>
        <v>Pharma</v>
      </c>
      <c r="F188" s="3">
        <f t="shared" ca="1" si="40"/>
        <v>4</v>
      </c>
      <c r="G188" s="3" t="str">
        <f ca="1">VLOOKUP($F188,Data!$D$2:$E$6,2,FALSE)</f>
        <v>post graduate</v>
      </c>
      <c r="H188" s="3">
        <f t="shared" ca="1" si="41"/>
        <v>1</v>
      </c>
      <c r="I188" s="3">
        <f t="shared" ca="1" si="42"/>
        <v>2</v>
      </c>
      <c r="J188" s="4">
        <f t="shared" ca="1" si="43"/>
        <v>861555</v>
      </c>
      <c r="K188" s="3">
        <f t="shared" ca="1" si="44"/>
        <v>5</v>
      </c>
      <c r="L188" s="3" t="str">
        <f ca="1">VLOOKUP($K188,Data!$G$2:$H$11,2,FALSE)</f>
        <v>Hyderabad</v>
      </c>
      <c r="M188" s="4">
        <f t="shared" ca="1" si="45"/>
        <v>3446220</v>
      </c>
      <c r="N188" s="3">
        <f t="shared" ca="1" si="46"/>
        <v>638571.96705387253</v>
      </c>
      <c r="O188" s="3">
        <f t="shared" ca="1" si="47"/>
        <v>1015846.0136902413</v>
      </c>
      <c r="P188" s="4">
        <f t="shared" ca="1" si="48"/>
        <v>840704</v>
      </c>
      <c r="Q188" s="3">
        <f t="shared" ca="1" si="49"/>
        <v>0</v>
      </c>
      <c r="R188" s="4">
        <f t="shared" ca="1" si="50"/>
        <v>1292332.5</v>
      </c>
      <c r="S188" s="4">
        <f t="shared" ca="1" si="51"/>
        <v>5754398.5136902416</v>
      </c>
      <c r="T188" s="1">
        <f t="shared" ca="1" si="52"/>
        <v>1479275.9670538725</v>
      </c>
      <c r="U188" s="4">
        <f t="shared" ca="1" si="53"/>
        <v>4275122.5466363691</v>
      </c>
      <c r="V188" s="8">
        <f ca="1">People[[#This Row],[Mortage left]]/People[[#This Row],[Value of House]]</f>
        <v>0.18529634412599094</v>
      </c>
    </row>
    <row r="189" spans="1:22" x14ac:dyDescent="0.25">
      <c r="A189" s="3">
        <f t="shared" ca="1" si="36"/>
        <v>2</v>
      </c>
      <c r="B189" s="3" t="str">
        <f t="shared" ca="1" si="37"/>
        <v>Woman</v>
      </c>
      <c r="C189" s="3">
        <f t="shared" ca="1" si="38"/>
        <v>27</v>
      </c>
      <c r="D189" s="3">
        <f t="shared" ca="1" si="39"/>
        <v>2</v>
      </c>
      <c r="E189" s="3" t="str">
        <f ca="1">VLOOKUP($D189,Data!$A$2:$B$7,2,FALSE)</f>
        <v>IT</v>
      </c>
      <c r="F189" s="3">
        <f t="shared" ca="1" si="40"/>
        <v>4</v>
      </c>
      <c r="G189" s="3" t="str">
        <f ca="1">VLOOKUP($F189,Data!$D$2:$E$6,2,FALSE)</f>
        <v>post graduate</v>
      </c>
      <c r="H189" s="3">
        <f t="shared" ca="1" si="41"/>
        <v>1</v>
      </c>
      <c r="I189" s="3">
        <f t="shared" ca="1" si="42"/>
        <v>2</v>
      </c>
      <c r="J189" s="4">
        <f t="shared" ca="1" si="43"/>
        <v>569940</v>
      </c>
      <c r="K189" s="3">
        <f t="shared" ca="1" si="44"/>
        <v>5</v>
      </c>
      <c r="L189" s="3" t="str">
        <f ca="1">VLOOKUP($K189,Data!$G$2:$H$11,2,FALSE)</f>
        <v>Hyderabad</v>
      </c>
      <c r="M189" s="4">
        <f t="shared" ca="1" si="45"/>
        <v>1709820</v>
      </c>
      <c r="N189" s="3">
        <f t="shared" ca="1" si="46"/>
        <v>89426.484881698867</v>
      </c>
      <c r="O189" s="3">
        <f t="shared" ca="1" si="47"/>
        <v>442739.07625934278</v>
      </c>
      <c r="P189" s="4">
        <f t="shared" ca="1" si="48"/>
        <v>325215</v>
      </c>
      <c r="Q189" s="3">
        <f t="shared" ca="1" si="49"/>
        <v>0</v>
      </c>
      <c r="R189" s="4">
        <f t="shared" ca="1" si="50"/>
        <v>854910</v>
      </c>
      <c r="S189" s="4">
        <f t="shared" ca="1" si="51"/>
        <v>3007469.076259343</v>
      </c>
      <c r="T189" s="1">
        <f t="shared" ca="1" si="52"/>
        <v>414641.48488169885</v>
      </c>
      <c r="U189" s="4">
        <f t="shared" ca="1" si="53"/>
        <v>2592827.5913776439</v>
      </c>
      <c r="V189" s="8">
        <f ca="1">People[[#This Row],[Mortage left]]/People[[#This Row],[Value of House]]</f>
        <v>5.2301695430921891E-2</v>
      </c>
    </row>
    <row r="190" spans="1:22" x14ac:dyDescent="0.25">
      <c r="A190" s="3">
        <f t="shared" ca="1" si="36"/>
        <v>2</v>
      </c>
      <c r="B190" s="3" t="str">
        <f t="shared" ca="1" si="37"/>
        <v>Woman</v>
      </c>
      <c r="C190" s="3">
        <f t="shared" ca="1" si="38"/>
        <v>28</v>
      </c>
      <c r="D190" s="3">
        <f t="shared" ca="1" si="39"/>
        <v>3</v>
      </c>
      <c r="E190" s="3" t="str">
        <f ca="1">VLOOKUP($D190,Data!$A$2:$B$7,2,FALSE)</f>
        <v>Pharma</v>
      </c>
      <c r="F190" s="3">
        <f t="shared" ca="1" si="40"/>
        <v>5</v>
      </c>
      <c r="G190" s="3" t="str">
        <f ca="1">VLOOKUP($F190,Data!$D$2:$E$6,2,FALSE)</f>
        <v>Doctorate</v>
      </c>
      <c r="H190" s="3">
        <f t="shared" ca="1" si="41"/>
        <v>1</v>
      </c>
      <c r="I190" s="3">
        <f t="shared" ca="1" si="42"/>
        <v>1</v>
      </c>
      <c r="J190" s="4">
        <f t="shared" ca="1" si="43"/>
        <v>916497</v>
      </c>
      <c r="K190" s="3">
        <f t="shared" ca="1" si="44"/>
        <v>4</v>
      </c>
      <c r="L190" s="3" t="str">
        <f ca="1">VLOOKUP($K190,Data!$G$2:$H$11,2,FALSE)</f>
        <v>Chennai</v>
      </c>
      <c r="M190" s="4">
        <f t="shared" ca="1" si="45"/>
        <v>5498982</v>
      </c>
      <c r="N190" s="3">
        <f t="shared" ca="1" si="46"/>
        <v>3068507.3498079018</v>
      </c>
      <c r="O190" s="3">
        <f t="shared" ca="1" si="47"/>
        <v>847845.5530254948</v>
      </c>
      <c r="P190" s="4">
        <f t="shared" ca="1" si="48"/>
        <v>588306</v>
      </c>
      <c r="Q190" s="3">
        <f t="shared" ca="1" si="49"/>
        <v>916497</v>
      </c>
      <c r="R190" s="4">
        <f t="shared" ca="1" si="50"/>
        <v>0</v>
      </c>
      <c r="S190" s="4">
        <f t="shared" ca="1" si="51"/>
        <v>6346827.5530254953</v>
      </c>
      <c r="T190" s="1">
        <f t="shared" ca="1" si="52"/>
        <v>4573310.3498079013</v>
      </c>
      <c r="U190" s="4">
        <f t="shared" ca="1" si="53"/>
        <v>1773517.203217594</v>
      </c>
      <c r="V190" s="8">
        <f ca="1">People[[#This Row],[Mortage left]]/People[[#This Row],[Value of House]]</f>
        <v>0.55801371050276249</v>
      </c>
    </row>
    <row r="191" spans="1:22" x14ac:dyDescent="0.25">
      <c r="A191" s="3">
        <f t="shared" ca="1" si="36"/>
        <v>1</v>
      </c>
      <c r="B191" s="3" t="str">
        <f t="shared" ca="1" si="37"/>
        <v>Man</v>
      </c>
      <c r="C191" s="3">
        <f t="shared" ca="1" si="38"/>
        <v>31</v>
      </c>
      <c r="D191" s="3">
        <f t="shared" ca="1" si="39"/>
        <v>6</v>
      </c>
      <c r="E191" s="3" t="str">
        <f ca="1">VLOOKUP($D191,Data!$A$2:$B$7,2,FALSE)</f>
        <v>Ministry</v>
      </c>
      <c r="F191" s="3">
        <f t="shared" ca="1" si="40"/>
        <v>2</v>
      </c>
      <c r="G191" s="3" t="str">
        <f ca="1">VLOOKUP($F191,Data!$D$2:$E$6,2,FALSE)</f>
        <v>college</v>
      </c>
      <c r="H191" s="3">
        <f t="shared" ca="1" si="41"/>
        <v>2</v>
      </c>
      <c r="I191" s="3">
        <f t="shared" ca="1" si="42"/>
        <v>0</v>
      </c>
      <c r="J191" s="4">
        <f t="shared" ca="1" si="43"/>
        <v>285041</v>
      </c>
      <c r="K191" s="3">
        <f t="shared" ca="1" si="44"/>
        <v>6</v>
      </c>
      <c r="L191" s="3" t="str">
        <f ca="1">VLOOKUP($K191,Data!$G$2:$H$11,2,FALSE)</f>
        <v>Pune</v>
      </c>
      <c r="M191" s="4">
        <f t="shared" ca="1" si="45"/>
        <v>1140164</v>
      </c>
      <c r="N191" s="3">
        <f t="shared" ca="1" si="46"/>
        <v>326854.74987250229</v>
      </c>
      <c r="O191" s="3">
        <f t="shared" ca="1" si="47"/>
        <v>0</v>
      </c>
      <c r="P191" s="4">
        <f t="shared" ca="1" si="48"/>
        <v>0</v>
      </c>
      <c r="Q191" s="3">
        <f t="shared" ca="1" si="49"/>
        <v>0</v>
      </c>
      <c r="R191" s="4">
        <f t="shared" ca="1" si="50"/>
        <v>427561.5</v>
      </c>
      <c r="S191" s="4">
        <f t="shared" ca="1" si="51"/>
        <v>1567725.5</v>
      </c>
      <c r="T191" s="1">
        <f t="shared" ca="1" si="52"/>
        <v>326854.74987250229</v>
      </c>
      <c r="U191" s="4">
        <f t="shared" ca="1" si="53"/>
        <v>1240870.7501274976</v>
      </c>
      <c r="V191" s="8">
        <f ca="1">People[[#This Row],[Mortage left]]/People[[#This Row],[Value of House]]</f>
        <v>0.28667345212838002</v>
      </c>
    </row>
    <row r="192" spans="1:22" x14ac:dyDescent="0.25">
      <c r="A192" s="3">
        <f t="shared" ca="1" si="36"/>
        <v>1</v>
      </c>
      <c r="B192" s="3" t="str">
        <f t="shared" ca="1" si="37"/>
        <v>Man</v>
      </c>
      <c r="C192" s="3">
        <f t="shared" ca="1" si="38"/>
        <v>25</v>
      </c>
      <c r="D192" s="3">
        <f t="shared" ca="1" si="39"/>
        <v>1</v>
      </c>
      <c r="E192" s="3" t="str">
        <f ca="1">VLOOKUP($D192,Data!$A$2:$B$7,2,FALSE)</f>
        <v>Health</v>
      </c>
      <c r="F192" s="3">
        <f t="shared" ca="1" si="40"/>
        <v>3</v>
      </c>
      <c r="G192" s="3" t="str">
        <f ca="1">VLOOKUP($F192,Data!$D$2:$E$6,2,FALSE)</f>
        <v>undergraduate</v>
      </c>
      <c r="H192" s="3">
        <f t="shared" ca="1" si="41"/>
        <v>0</v>
      </c>
      <c r="I192" s="3">
        <f t="shared" ca="1" si="42"/>
        <v>1</v>
      </c>
      <c r="J192" s="4">
        <f t="shared" ca="1" si="43"/>
        <v>920843</v>
      </c>
      <c r="K192" s="3">
        <f t="shared" ca="1" si="44"/>
        <v>2</v>
      </c>
      <c r="L192" s="3" t="str">
        <f ca="1">VLOOKUP($K192,Data!$G$2:$H$11,2,FALSE)</f>
        <v>Delhi</v>
      </c>
      <c r="M192" s="4">
        <f t="shared" ca="1" si="45"/>
        <v>5525058</v>
      </c>
      <c r="N192" s="3">
        <f t="shared" ca="1" si="46"/>
        <v>1154455.3975059825</v>
      </c>
      <c r="O192" s="3">
        <f t="shared" ca="1" si="47"/>
        <v>837321.71056487784</v>
      </c>
      <c r="P192" s="4">
        <f t="shared" ca="1" si="48"/>
        <v>532331</v>
      </c>
      <c r="Q192" s="3">
        <f t="shared" ca="1" si="49"/>
        <v>0</v>
      </c>
      <c r="R192" s="4">
        <f t="shared" ca="1" si="50"/>
        <v>0</v>
      </c>
      <c r="S192" s="4">
        <f t="shared" ca="1" si="51"/>
        <v>6362379.7105648778</v>
      </c>
      <c r="T192" s="1">
        <f t="shared" ca="1" si="52"/>
        <v>1686786.3975059825</v>
      </c>
      <c r="U192" s="4">
        <f t="shared" ca="1" si="53"/>
        <v>4675593.3130588951</v>
      </c>
      <c r="V192" s="8">
        <f ca="1">People[[#This Row],[Mortage left]]/People[[#This Row],[Value of House]]</f>
        <v>0.20894900967663735</v>
      </c>
    </row>
    <row r="193" spans="1:22" x14ac:dyDescent="0.25">
      <c r="A193" s="3">
        <f t="shared" ca="1" si="36"/>
        <v>1</v>
      </c>
      <c r="B193" s="3" t="str">
        <f t="shared" ca="1" si="37"/>
        <v>Man</v>
      </c>
      <c r="C193" s="3">
        <f t="shared" ca="1" si="38"/>
        <v>26</v>
      </c>
      <c r="D193" s="3">
        <f t="shared" ca="1" si="39"/>
        <v>4</v>
      </c>
      <c r="E193" s="3" t="str">
        <f ca="1">VLOOKUP($D193,Data!$A$2:$B$7,2,FALSE)</f>
        <v>Agriculture</v>
      </c>
      <c r="F193" s="3">
        <f t="shared" ca="1" si="40"/>
        <v>4</v>
      </c>
      <c r="G193" s="3" t="str">
        <f ca="1">VLOOKUP($F193,Data!$D$2:$E$6,2,FALSE)</f>
        <v>post graduate</v>
      </c>
      <c r="H193" s="3">
        <f t="shared" ca="1" si="41"/>
        <v>0</v>
      </c>
      <c r="I193" s="3">
        <f t="shared" ca="1" si="42"/>
        <v>0</v>
      </c>
      <c r="J193" s="4">
        <f t="shared" ca="1" si="43"/>
        <v>563895</v>
      </c>
      <c r="K193" s="3">
        <f t="shared" ca="1" si="44"/>
        <v>1</v>
      </c>
      <c r="L193" s="3" t="str">
        <f ca="1">VLOOKUP($K193,Data!$G$2:$H$11,2,FALSE)</f>
        <v>Mumbai</v>
      </c>
      <c r="M193" s="4">
        <f t="shared" ca="1" si="45"/>
        <v>2819475</v>
      </c>
      <c r="N193" s="3">
        <f t="shared" ca="1" si="46"/>
        <v>1167854.2197320694</v>
      </c>
      <c r="O193" s="3">
        <f t="shared" ca="1" si="47"/>
        <v>0</v>
      </c>
      <c r="P193" s="4">
        <f t="shared" ca="1" si="48"/>
        <v>0</v>
      </c>
      <c r="Q193" s="3">
        <f t="shared" ca="1" si="49"/>
        <v>0</v>
      </c>
      <c r="R193" s="4">
        <f t="shared" ca="1" si="50"/>
        <v>845842.5</v>
      </c>
      <c r="S193" s="4">
        <f t="shared" ca="1" si="51"/>
        <v>3665317.5</v>
      </c>
      <c r="T193" s="1">
        <f t="shared" ca="1" si="52"/>
        <v>1167854.2197320694</v>
      </c>
      <c r="U193" s="4">
        <f t="shared" ca="1" si="53"/>
        <v>2497463.2802679306</v>
      </c>
      <c r="V193" s="8">
        <f ca="1">People[[#This Row],[Mortage left]]/People[[#This Row],[Value of House]]</f>
        <v>0.4142098155621417</v>
      </c>
    </row>
    <row r="194" spans="1:22" x14ac:dyDescent="0.25">
      <c r="A194" s="3">
        <f t="shared" ca="1" si="36"/>
        <v>1</v>
      </c>
      <c r="B194" s="3" t="str">
        <f t="shared" ca="1" si="37"/>
        <v>Man</v>
      </c>
      <c r="C194" s="3">
        <f t="shared" ca="1" si="38"/>
        <v>24</v>
      </c>
      <c r="D194" s="3">
        <f t="shared" ca="1" si="39"/>
        <v>1</v>
      </c>
      <c r="E194" s="3" t="str">
        <f ca="1">VLOOKUP($D194,Data!$A$2:$B$7,2,FALSE)</f>
        <v>Health</v>
      </c>
      <c r="F194" s="3">
        <f t="shared" ca="1" si="40"/>
        <v>4</v>
      </c>
      <c r="G194" s="3" t="str">
        <f ca="1">VLOOKUP($F194,Data!$D$2:$E$6,2,FALSE)</f>
        <v>post graduate</v>
      </c>
      <c r="H194" s="3">
        <f t="shared" ca="1" si="41"/>
        <v>0</v>
      </c>
      <c r="I194" s="3">
        <f t="shared" ca="1" si="42"/>
        <v>2</v>
      </c>
      <c r="J194" s="4">
        <f t="shared" ca="1" si="43"/>
        <v>762117</v>
      </c>
      <c r="K194" s="3">
        <f t="shared" ca="1" si="44"/>
        <v>3</v>
      </c>
      <c r="L194" s="3" t="str">
        <f ca="1">VLOOKUP($K194,Data!$G$2:$H$11,2,FALSE)</f>
        <v>Bangalore</v>
      </c>
      <c r="M194" s="4">
        <f t="shared" ca="1" si="45"/>
        <v>3810585</v>
      </c>
      <c r="N194" s="3">
        <f t="shared" ca="1" si="46"/>
        <v>1269680.5584095656</v>
      </c>
      <c r="O194" s="3">
        <f t="shared" ca="1" si="47"/>
        <v>1493504.4274332754</v>
      </c>
      <c r="P194" s="4">
        <f t="shared" ca="1" si="48"/>
        <v>1437992</v>
      </c>
      <c r="Q194" s="3">
        <f t="shared" ca="1" si="49"/>
        <v>762117</v>
      </c>
      <c r="R194" s="4">
        <f t="shared" ca="1" si="50"/>
        <v>1143175.5</v>
      </c>
      <c r="S194" s="4">
        <f t="shared" ca="1" si="51"/>
        <v>6447264.9274332756</v>
      </c>
      <c r="T194" s="1">
        <f t="shared" ca="1" si="52"/>
        <v>3469789.5584095656</v>
      </c>
      <c r="U194" s="4">
        <f t="shared" ca="1" si="53"/>
        <v>2977475.36902371</v>
      </c>
      <c r="V194" s="8">
        <f ca="1">People[[#This Row],[Mortage left]]/People[[#This Row],[Value of House]]</f>
        <v>0.33319833002270399</v>
      </c>
    </row>
    <row r="195" spans="1:22" x14ac:dyDescent="0.25">
      <c r="A195" s="3">
        <f t="shared" ca="1" si="36"/>
        <v>2</v>
      </c>
      <c r="B195" s="3" t="str">
        <f t="shared" ca="1" si="37"/>
        <v>Woman</v>
      </c>
      <c r="C195" s="3">
        <f t="shared" ca="1" si="38"/>
        <v>32</v>
      </c>
      <c r="D195" s="3">
        <f t="shared" ca="1" si="39"/>
        <v>5</v>
      </c>
      <c r="E195" s="3" t="str">
        <f ca="1">VLOOKUP($D195,Data!$A$2:$B$7,2,FALSE)</f>
        <v>Business</v>
      </c>
      <c r="F195" s="3">
        <f t="shared" ca="1" si="40"/>
        <v>4</v>
      </c>
      <c r="G195" s="3" t="str">
        <f ca="1">VLOOKUP($F195,Data!$D$2:$E$6,2,FALSE)</f>
        <v>post graduate</v>
      </c>
      <c r="H195" s="3">
        <f t="shared" ca="1" si="41"/>
        <v>0</v>
      </c>
      <c r="I195" s="3">
        <f t="shared" ca="1" si="42"/>
        <v>0</v>
      </c>
      <c r="J195" s="4">
        <f t="shared" ca="1" si="43"/>
        <v>873260</v>
      </c>
      <c r="K195" s="3">
        <f t="shared" ca="1" si="44"/>
        <v>2</v>
      </c>
      <c r="L195" s="3" t="str">
        <f ca="1">VLOOKUP($K195,Data!$G$2:$H$11,2,FALSE)</f>
        <v>Delhi</v>
      </c>
      <c r="M195" s="4">
        <f t="shared" ca="1" si="45"/>
        <v>2619780</v>
      </c>
      <c r="N195" s="3">
        <f t="shared" ca="1" si="46"/>
        <v>1726173.1818228129</v>
      </c>
      <c r="O195" s="3">
        <f t="shared" ca="1" si="47"/>
        <v>0</v>
      </c>
      <c r="P195" s="4">
        <f t="shared" ca="1" si="48"/>
        <v>0</v>
      </c>
      <c r="Q195" s="3">
        <f t="shared" ca="1" si="49"/>
        <v>0</v>
      </c>
      <c r="R195" s="4">
        <f t="shared" ca="1" si="50"/>
        <v>1309890</v>
      </c>
      <c r="S195" s="4">
        <f t="shared" ca="1" si="51"/>
        <v>3929670</v>
      </c>
      <c r="T195" s="1">
        <f t="shared" ca="1" si="52"/>
        <v>1726173.1818228129</v>
      </c>
      <c r="U195" s="4">
        <f t="shared" ca="1" si="53"/>
        <v>2203496.8181771869</v>
      </c>
      <c r="V195" s="8">
        <f ca="1">People[[#This Row],[Mortage left]]/People[[#This Row],[Value of House]]</f>
        <v>0.65890005337196744</v>
      </c>
    </row>
    <row r="196" spans="1:22" x14ac:dyDescent="0.25">
      <c r="A196" s="3">
        <f t="shared" ca="1" si="36"/>
        <v>1</v>
      </c>
      <c r="B196" s="3" t="str">
        <f t="shared" ca="1" si="37"/>
        <v>Man</v>
      </c>
      <c r="C196" s="3">
        <f t="shared" ca="1" si="38"/>
        <v>24</v>
      </c>
      <c r="D196" s="3">
        <f t="shared" ca="1" si="39"/>
        <v>3</v>
      </c>
      <c r="E196" s="3" t="str">
        <f ca="1">VLOOKUP($D196,Data!$A$2:$B$7,2,FALSE)</f>
        <v>Pharma</v>
      </c>
      <c r="F196" s="3">
        <f t="shared" ca="1" si="40"/>
        <v>1</v>
      </c>
      <c r="G196" s="3" t="str">
        <f ca="1">VLOOKUP($F196,Data!$D$2:$E$6,2,FALSE)</f>
        <v>high school</v>
      </c>
      <c r="H196" s="3">
        <f t="shared" ca="1" si="41"/>
        <v>3</v>
      </c>
      <c r="I196" s="3">
        <f t="shared" ca="1" si="42"/>
        <v>1</v>
      </c>
      <c r="J196" s="4">
        <f t="shared" ca="1" si="43"/>
        <v>626020</v>
      </c>
      <c r="K196" s="3">
        <f t="shared" ca="1" si="44"/>
        <v>4</v>
      </c>
      <c r="L196" s="3" t="str">
        <f ca="1">VLOOKUP($K196,Data!$G$2:$H$11,2,FALSE)</f>
        <v>Chennai</v>
      </c>
      <c r="M196" s="4">
        <f t="shared" ca="1" si="45"/>
        <v>3756120</v>
      </c>
      <c r="N196" s="3">
        <f t="shared" ca="1" si="46"/>
        <v>492673.97700743435</v>
      </c>
      <c r="O196" s="3">
        <f t="shared" ca="1" si="47"/>
        <v>213091.68291876005</v>
      </c>
      <c r="P196" s="4">
        <f t="shared" ca="1" si="48"/>
        <v>7181</v>
      </c>
      <c r="Q196" s="3">
        <f t="shared" ca="1" si="49"/>
        <v>0</v>
      </c>
      <c r="R196" s="4">
        <f t="shared" ca="1" si="50"/>
        <v>939030</v>
      </c>
      <c r="S196" s="4">
        <f t="shared" ca="1" si="51"/>
        <v>4908241.68291876</v>
      </c>
      <c r="T196" s="1">
        <f t="shared" ca="1" si="52"/>
        <v>499854.97700743435</v>
      </c>
      <c r="U196" s="4">
        <f t="shared" ca="1" si="53"/>
        <v>4408386.7059113253</v>
      </c>
      <c r="V196" s="8">
        <f ca="1">People[[#This Row],[Mortage left]]/People[[#This Row],[Value of House]]</f>
        <v>0.13116566483696857</v>
      </c>
    </row>
    <row r="197" spans="1:22" x14ac:dyDescent="0.25">
      <c r="A197" s="3">
        <f t="shared" ref="A197:A260" ca="1" si="54">RANDBETWEEN(1,2)</f>
        <v>2</v>
      </c>
      <c r="B197" s="3" t="str">
        <f t="shared" ref="B197:B260" ca="1" si="55">IF($A197=1, "Man", "Woman")</f>
        <v>Woman</v>
      </c>
      <c r="C197" s="3">
        <f t="shared" ref="C197:C260" ca="1" si="56">RANDBETWEEN(21,35)</f>
        <v>25</v>
      </c>
      <c r="D197" s="3">
        <f t="shared" ref="D197:D260" ca="1" si="57">RANDBETWEEN(1,6)</f>
        <v>3</v>
      </c>
      <c r="E197" s="3" t="str">
        <f ca="1">VLOOKUP($D197,Data!$A$2:$B$7,2,FALSE)</f>
        <v>Pharma</v>
      </c>
      <c r="F197" s="3">
        <f t="shared" ref="F197:F260" ca="1" si="58">RANDBETWEEN(1,5)</f>
        <v>3</v>
      </c>
      <c r="G197" s="3" t="str">
        <f ca="1">VLOOKUP($F197,Data!$D$2:$E$6,2,FALSE)</f>
        <v>undergraduate</v>
      </c>
      <c r="H197" s="3">
        <f t="shared" ref="H197:H260" ca="1" si="59">RANDBETWEEN(0,3)</f>
        <v>1</v>
      </c>
      <c r="I197" s="3">
        <f t="shared" ref="I197:I260" ca="1" si="60">RANDBETWEEN(0,2)</f>
        <v>1</v>
      </c>
      <c r="J197" s="4">
        <f t="shared" ref="J197:J260" ca="1" si="61">RANDBETWEEN(100000,1000000)</f>
        <v>512711</v>
      </c>
      <c r="K197" s="3">
        <f t="shared" ref="K197:K260" ca="1" si="62">RANDBETWEEN(1,6)</f>
        <v>4</v>
      </c>
      <c r="L197" s="3" t="str">
        <f ca="1">VLOOKUP($K197,Data!$G$2:$H$11,2,FALSE)</f>
        <v>Chennai</v>
      </c>
      <c r="M197" s="4">
        <f t="shared" ref="M197:M260" ca="1" si="63">$J197*RANDBETWEEN(3,6)</f>
        <v>1538133</v>
      </c>
      <c r="N197" s="3">
        <f t="shared" ref="N197:N260" ca="1" si="64">RAND()*$M197</f>
        <v>1142056.9282470769</v>
      </c>
      <c r="O197" s="3">
        <f t="shared" ref="O197:O260" ca="1" si="65">(I197*RAND())*$J197</f>
        <v>126402.66292223761</v>
      </c>
      <c r="P197" s="4">
        <f t="shared" ref="P197:P260" ca="1" si="66">RANDBETWEEN(0,O197)</f>
        <v>10328</v>
      </c>
      <c r="Q197" s="3">
        <f t="shared" ref="Q197:Q260" ca="1" si="67">RANDBETWEEN(0,1)*$J197</f>
        <v>0</v>
      </c>
      <c r="R197" s="4">
        <f t="shared" ref="R197:R260" ca="1" si="68">RANDBETWEEN(0,1)*$J197*1.5</f>
        <v>769066.5</v>
      </c>
      <c r="S197" s="4">
        <f t="shared" ref="S197:S260" ca="1" si="69">$M197+$O197+$R197</f>
        <v>2433602.1629222375</v>
      </c>
      <c r="T197" s="1">
        <f t="shared" ref="T197:T260" ca="1" si="70">$N197+$P197+$Q197</f>
        <v>1152384.9282470769</v>
      </c>
      <c r="U197" s="4">
        <f t="shared" ref="U197:U260" ca="1" si="71">$S197-$T197</f>
        <v>1281217.2346751606</v>
      </c>
      <c r="V197" s="8">
        <f ca="1">People[[#This Row],[Mortage left]]/People[[#This Row],[Value of House]]</f>
        <v>0.74249556328814015</v>
      </c>
    </row>
    <row r="198" spans="1:22" x14ac:dyDescent="0.25">
      <c r="A198" s="3">
        <f t="shared" ca="1" si="54"/>
        <v>2</v>
      </c>
      <c r="B198" s="3" t="str">
        <f t="shared" ca="1" si="55"/>
        <v>Woman</v>
      </c>
      <c r="C198" s="3">
        <f t="shared" ca="1" si="56"/>
        <v>32</v>
      </c>
      <c r="D198" s="3">
        <f t="shared" ca="1" si="57"/>
        <v>4</v>
      </c>
      <c r="E198" s="3" t="str">
        <f ca="1">VLOOKUP($D198,Data!$A$2:$B$7,2,FALSE)</f>
        <v>Agriculture</v>
      </c>
      <c r="F198" s="3">
        <f t="shared" ca="1" si="58"/>
        <v>5</v>
      </c>
      <c r="G198" s="3" t="str">
        <f ca="1">VLOOKUP($F198,Data!$D$2:$E$6,2,FALSE)</f>
        <v>Doctorate</v>
      </c>
      <c r="H198" s="3">
        <f t="shared" ca="1" si="59"/>
        <v>1</v>
      </c>
      <c r="I198" s="3">
        <f t="shared" ca="1" si="60"/>
        <v>0</v>
      </c>
      <c r="J198" s="4">
        <f t="shared" ca="1" si="61"/>
        <v>526155</v>
      </c>
      <c r="K198" s="3">
        <f t="shared" ca="1" si="62"/>
        <v>5</v>
      </c>
      <c r="L198" s="3" t="str">
        <f ca="1">VLOOKUP($K198,Data!$G$2:$H$11,2,FALSE)</f>
        <v>Hyderabad</v>
      </c>
      <c r="M198" s="4">
        <f t="shared" ca="1" si="63"/>
        <v>3156930</v>
      </c>
      <c r="N198" s="3">
        <f t="shared" ca="1" si="64"/>
        <v>1399766.4684875498</v>
      </c>
      <c r="O198" s="3">
        <f t="shared" ca="1" si="65"/>
        <v>0</v>
      </c>
      <c r="P198" s="4">
        <f t="shared" ca="1" si="66"/>
        <v>0</v>
      </c>
      <c r="Q198" s="3">
        <f t="shared" ca="1" si="67"/>
        <v>0</v>
      </c>
      <c r="R198" s="4">
        <f t="shared" ca="1" si="68"/>
        <v>0</v>
      </c>
      <c r="S198" s="4">
        <f t="shared" ca="1" si="69"/>
        <v>3156930</v>
      </c>
      <c r="T198" s="1">
        <f t="shared" ca="1" si="70"/>
        <v>1399766.4684875498</v>
      </c>
      <c r="U198" s="4">
        <f t="shared" ca="1" si="71"/>
        <v>1757163.5315124502</v>
      </c>
      <c r="V198" s="8">
        <f ca="1">People[[#This Row],[Mortage left]]/People[[#This Row],[Value of House]]</f>
        <v>0.44339483881098085</v>
      </c>
    </row>
    <row r="199" spans="1:22" x14ac:dyDescent="0.25">
      <c r="A199" s="3">
        <f t="shared" ca="1" si="54"/>
        <v>1</v>
      </c>
      <c r="B199" s="3" t="str">
        <f t="shared" ca="1" si="55"/>
        <v>Man</v>
      </c>
      <c r="C199" s="3">
        <f t="shared" ca="1" si="56"/>
        <v>22</v>
      </c>
      <c r="D199" s="3">
        <f t="shared" ca="1" si="57"/>
        <v>5</v>
      </c>
      <c r="E199" s="3" t="str">
        <f ca="1">VLOOKUP($D199,Data!$A$2:$B$7,2,FALSE)</f>
        <v>Business</v>
      </c>
      <c r="F199" s="3">
        <f t="shared" ca="1" si="58"/>
        <v>5</v>
      </c>
      <c r="G199" s="3" t="str">
        <f ca="1">VLOOKUP($F199,Data!$D$2:$E$6,2,FALSE)</f>
        <v>Doctorate</v>
      </c>
      <c r="H199" s="3">
        <f t="shared" ca="1" si="59"/>
        <v>2</v>
      </c>
      <c r="I199" s="3">
        <f t="shared" ca="1" si="60"/>
        <v>2</v>
      </c>
      <c r="J199" s="4">
        <f t="shared" ca="1" si="61"/>
        <v>626602</v>
      </c>
      <c r="K199" s="3">
        <f t="shared" ca="1" si="62"/>
        <v>1</v>
      </c>
      <c r="L199" s="3" t="str">
        <f ca="1">VLOOKUP($K199,Data!$G$2:$H$11,2,FALSE)</f>
        <v>Mumbai</v>
      </c>
      <c r="M199" s="4">
        <f t="shared" ca="1" si="63"/>
        <v>3133010</v>
      </c>
      <c r="N199" s="3">
        <f t="shared" ca="1" si="64"/>
        <v>1315561.9976350896</v>
      </c>
      <c r="O199" s="3">
        <f t="shared" ca="1" si="65"/>
        <v>317686.71502890985</v>
      </c>
      <c r="P199" s="4">
        <f t="shared" ca="1" si="66"/>
        <v>289241</v>
      </c>
      <c r="Q199" s="3">
        <f t="shared" ca="1" si="67"/>
        <v>0</v>
      </c>
      <c r="R199" s="4">
        <f t="shared" ca="1" si="68"/>
        <v>939903</v>
      </c>
      <c r="S199" s="4">
        <f t="shared" ca="1" si="69"/>
        <v>4390599.71502891</v>
      </c>
      <c r="T199" s="1">
        <f t="shared" ca="1" si="70"/>
        <v>1604802.9976350896</v>
      </c>
      <c r="U199" s="4">
        <f t="shared" ca="1" si="71"/>
        <v>2785796.7173938202</v>
      </c>
      <c r="V199" s="8">
        <f ca="1">People[[#This Row],[Mortage left]]/People[[#This Row],[Value of House]]</f>
        <v>0.41990354248313588</v>
      </c>
    </row>
    <row r="200" spans="1:22" x14ac:dyDescent="0.25">
      <c r="A200" s="3">
        <f t="shared" ca="1" si="54"/>
        <v>2</v>
      </c>
      <c r="B200" s="3" t="str">
        <f t="shared" ca="1" si="55"/>
        <v>Woman</v>
      </c>
      <c r="C200" s="3">
        <f t="shared" ca="1" si="56"/>
        <v>31</v>
      </c>
      <c r="D200" s="3">
        <f t="shared" ca="1" si="57"/>
        <v>1</v>
      </c>
      <c r="E200" s="3" t="str">
        <f ca="1">VLOOKUP($D200,Data!$A$2:$B$7,2,FALSE)</f>
        <v>Health</v>
      </c>
      <c r="F200" s="3">
        <f t="shared" ca="1" si="58"/>
        <v>4</v>
      </c>
      <c r="G200" s="3" t="str">
        <f ca="1">VLOOKUP($F200,Data!$D$2:$E$6,2,FALSE)</f>
        <v>post graduate</v>
      </c>
      <c r="H200" s="3">
        <f t="shared" ca="1" si="59"/>
        <v>2</v>
      </c>
      <c r="I200" s="3">
        <f t="shared" ca="1" si="60"/>
        <v>2</v>
      </c>
      <c r="J200" s="4">
        <f t="shared" ca="1" si="61"/>
        <v>578497</v>
      </c>
      <c r="K200" s="3">
        <f t="shared" ca="1" si="62"/>
        <v>3</v>
      </c>
      <c r="L200" s="3" t="str">
        <f ca="1">VLOOKUP($K200,Data!$G$2:$H$11,2,FALSE)</f>
        <v>Bangalore</v>
      </c>
      <c r="M200" s="4">
        <f t="shared" ca="1" si="63"/>
        <v>3470982</v>
      </c>
      <c r="N200" s="3">
        <f t="shared" ca="1" si="64"/>
        <v>1850013.0507125226</v>
      </c>
      <c r="O200" s="3">
        <f t="shared" ca="1" si="65"/>
        <v>464666.5909390492</v>
      </c>
      <c r="P200" s="4">
        <f t="shared" ca="1" si="66"/>
        <v>193484</v>
      </c>
      <c r="Q200" s="3">
        <f t="shared" ca="1" si="67"/>
        <v>578497</v>
      </c>
      <c r="R200" s="4">
        <f t="shared" ca="1" si="68"/>
        <v>0</v>
      </c>
      <c r="S200" s="4">
        <f t="shared" ca="1" si="69"/>
        <v>3935648.5909390491</v>
      </c>
      <c r="T200" s="1">
        <f t="shared" ca="1" si="70"/>
        <v>2621994.0507125226</v>
      </c>
      <c r="U200" s="4">
        <f t="shared" ca="1" si="71"/>
        <v>1313654.5402265266</v>
      </c>
      <c r="V200" s="8">
        <f ca="1">People[[#This Row],[Mortage left]]/People[[#This Row],[Value of House]]</f>
        <v>0.53299413558253039</v>
      </c>
    </row>
    <row r="201" spans="1:22" x14ac:dyDescent="0.25">
      <c r="A201" s="3">
        <f t="shared" ca="1" si="54"/>
        <v>1</v>
      </c>
      <c r="B201" s="3" t="str">
        <f t="shared" ca="1" si="55"/>
        <v>Man</v>
      </c>
      <c r="C201" s="3">
        <f t="shared" ca="1" si="56"/>
        <v>31</v>
      </c>
      <c r="D201" s="3">
        <f t="shared" ca="1" si="57"/>
        <v>6</v>
      </c>
      <c r="E201" s="3" t="str">
        <f ca="1">VLOOKUP($D201,Data!$A$2:$B$7,2,FALSE)</f>
        <v>Ministry</v>
      </c>
      <c r="F201" s="3">
        <f t="shared" ca="1" si="58"/>
        <v>3</v>
      </c>
      <c r="G201" s="3" t="str">
        <f ca="1">VLOOKUP($F201,Data!$D$2:$E$6,2,FALSE)</f>
        <v>undergraduate</v>
      </c>
      <c r="H201" s="3">
        <f t="shared" ca="1" si="59"/>
        <v>1</v>
      </c>
      <c r="I201" s="3">
        <f t="shared" ca="1" si="60"/>
        <v>1</v>
      </c>
      <c r="J201" s="4">
        <f t="shared" ca="1" si="61"/>
        <v>837118</v>
      </c>
      <c r="K201" s="3">
        <f t="shared" ca="1" si="62"/>
        <v>4</v>
      </c>
      <c r="L201" s="3" t="str">
        <f ca="1">VLOOKUP($K201,Data!$G$2:$H$11,2,FALSE)</f>
        <v>Chennai</v>
      </c>
      <c r="M201" s="4">
        <f t="shared" ca="1" si="63"/>
        <v>4185590</v>
      </c>
      <c r="N201" s="3">
        <f t="shared" ca="1" si="64"/>
        <v>2790558.6329642036</v>
      </c>
      <c r="O201" s="3">
        <f t="shared" ca="1" si="65"/>
        <v>139991.64262611821</v>
      </c>
      <c r="P201" s="4">
        <f t="shared" ca="1" si="66"/>
        <v>16818</v>
      </c>
      <c r="Q201" s="3">
        <f t="shared" ca="1" si="67"/>
        <v>837118</v>
      </c>
      <c r="R201" s="4">
        <f t="shared" ca="1" si="68"/>
        <v>0</v>
      </c>
      <c r="S201" s="4">
        <f t="shared" ca="1" si="69"/>
        <v>4325581.6426261179</v>
      </c>
      <c r="T201" s="1">
        <f t="shared" ca="1" si="70"/>
        <v>3644494.6329642036</v>
      </c>
      <c r="U201" s="4">
        <f t="shared" ca="1" si="71"/>
        <v>681087.00966191432</v>
      </c>
      <c r="V201" s="8">
        <f ca="1">People[[#This Row],[Mortage left]]/People[[#This Row],[Value of House]]</f>
        <v>0.66670615921870124</v>
      </c>
    </row>
    <row r="202" spans="1:22" x14ac:dyDescent="0.25">
      <c r="A202" s="3">
        <f t="shared" ca="1" si="54"/>
        <v>2</v>
      </c>
      <c r="B202" s="3" t="str">
        <f t="shared" ca="1" si="55"/>
        <v>Woman</v>
      </c>
      <c r="C202" s="3">
        <f t="shared" ca="1" si="56"/>
        <v>30</v>
      </c>
      <c r="D202" s="3">
        <f t="shared" ca="1" si="57"/>
        <v>4</v>
      </c>
      <c r="E202" s="3" t="str">
        <f ca="1">VLOOKUP($D202,Data!$A$2:$B$7,2,FALSE)</f>
        <v>Agriculture</v>
      </c>
      <c r="F202" s="3">
        <f t="shared" ca="1" si="58"/>
        <v>3</v>
      </c>
      <c r="G202" s="3" t="str">
        <f ca="1">VLOOKUP($F202,Data!$D$2:$E$6,2,FALSE)</f>
        <v>undergraduate</v>
      </c>
      <c r="H202" s="3">
        <f t="shared" ca="1" si="59"/>
        <v>3</v>
      </c>
      <c r="I202" s="3">
        <f t="shared" ca="1" si="60"/>
        <v>1</v>
      </c>
      <c r="J202" s="4">
        <f t="shared" ca="1" si="61"/>
        <v>166104</v>
      </c>
      <c r="K202" s="3">
        <f t="shared" ca="1" si="62"/>
        <v>5</v>
      </c>
      <c r="L202" s="3" t="str">
        <f ca="1">VLOOKUP($K202,Data!$G$2:$H$11,2,FALSE)</f>
        <v>Hyderabad</v>
      </c>
      <c r="M202" s="4">
        <f t="shared" ca="1" si="63"/>
        <v>664416</v>
      </c>
      <c r="N202" s="3">
        <f t="shared" ca="1" si="64"/>
        <v>219805.43863731381</v>
      </c>
      <c r="O202" s="3">
        <f t="shared" ca="1" si="65"/>
        <v>90767.348532869699</v>
      </c>
      <c r="P202" s="4">
        <f t="shared" ca="1" si="66"/>
        <v>51588</v>
      </c>
      <c r="Q202" s="3">
        <f t="shared" ca="1" si="67"/>
        <v>166104</v>
      </c>
      <c r="R202" s="4">
        <f t="shared" ca="1" si="68"/>
        <v>249156</v>
      </c>
      <c r="S202" s="4">
        <f t="shared" ca="1" si="69"/>
        <v>1004339.3485328697</v>
      </c>
      <c r="T202" s="1">
        <f t="shared" ca="1" si="70"/>
        <v>437497.43863731378</v>
      </c>
      <c r="U202" s="4">
        <f t="shared" ca="1" si="71"/>
        <v>566841.90989555593</v>
      </c>
      <c r="V202" s="8">
        <f ca="1">People[[#This Row],[Mortage left]]/People[[#This Row],[Value of House]]</f>
        <v>0.3308250232344101</v>
      </c>
    </row>
    <row r="203" spans="1:22" x14ac:dyDescent="0.25">
      <c r="A203" s="3">
        <f t="shared" ca="1" si="54"/>
        <v>2</v>
      </c>
      <c r="B203" s="3" t="str">
        <f t="shared" ca="1" si="55"/>
        <v>Woman</v>
      </c>
      <c r="C203" s="3">
        <f t="shared" ca="1" si="56"/>
        <v>27</v>
      </c>
      <c r="D203" s="3">
        <f t="shared" ca="1" si="57"/>
        <v>2</v>
      </c>
      <c r="E203" s="3" t="str">
        <f ca="1">VLOOKUP($D203,Data!$A$2:$B$7,2,FALSE)</f>
        <v>IT</v>
      </c>
      <c r="F203" s="3">
        <f t="shared" ca="1" si="58"/>
        <v>1</v>
      </c>
      <c r="G203" s="3" t="str">
        <f ca="1">VLOOKUP($F203,Data!$D$2:$E$6,2,FALSE)</f>
        <v>high school</v>
      </c>
      <c r="H203" s="3">
        <f t="shared" ca="1" si="59"/>
        <v>3</v>
      </c>
      <c r="I203" s="3">
        <f t="shared" ca="1" si="60"/>
        <v>2</v>
      </c>
      <c r="J203" s="4">
        <f t="shared" ca="1" si="61"/>
        <v>343395</v>
      </c>
      <c r="K203" s="3">
        <f t="shared" ca="1" si="62"/>
        <v>3</v>
      </c>
      <c r="L203" s="3" t="str">
        <f ca="1">VLOOKUP($K203,Data!$G$2:$H$11,2,FALSE)</f>
        <v>Bangalore</v>
      </c>
      <c r="M203" s="4">
        <f t="shared" ca="1" si="63"/>
        <v>1373580</v>
      </c>
      <c r="N203" s="3">
        <f t="shared" ca="1" si="64"/>
        <v>1030625.2311276427</v>
      </c>
      <c r="O203" s="3">
        <f t="shared" ca="1" si="65"/>
        <v>629125.31273741205</v>
      </c>
      <c r="P203" s="4">
        <f t="shared" ca="1" si="66"/>
        <v>554416</v>
      </c>
      <c r="Q203" s="3">
        <f t="shared" ca="1" si="67"/>
        <v>0</v>
      </c>
      <c r="R203" s="4">
        <f t="shared" ca="1" si="68"/>
        <v>515092.5</v>
      </c>
      <c r="S203" s="4">
        <f t="shared" ca="1" si="69"/>
        <v>2517797.8127374118</v>
      </c>
      <c r="T203" s="1">
        <f t="shared" ca="1" si="70"/>
        <v>1585041.2311276426</v>
      </c>
      <c r="U203" s="4">
        <f t="shared" ca="1" si="71"/>
        <v>932756.58160976926</v>
      </c>
      <c r="V203" s="8">
        <f ca="1">People[[#This Row],[Mortage left]]/People[[#This Row],[Value of House]]</f>
        <v>0.75032049908097287</v>
      </c>
    </row>
    <row r="204" spans="1:22" x14ac:dyDescent="0.25">
      <c r="A204" s="3">
        <f t="shared" ca="1" si="54"/>
        <v>1</v>
      </c>
      <c r="B204" s="3" t="str">
        <f t="shared" ca="1" si="55"/>
        <v>Man</v>
      </c>
      <c r="C204" s="3">
        <f t="shared" ca="1" si="56"/>
        <v>22</v>
      </c>
      <c r="D204" s="3">
        <f t="shared" ca="1" si="57"/>
        <v>3</v>
      </c>
      <c r="E204" s="3" t="str">
        <f ca="1">VLOOKUP($D204,Data!$A$2:$B$7,2,FALSE)</f>
        <v>Pharma</v>
      </c>
      <c r="F204" s="3">
        <f t="shared" ca="1" si="58"/>
        <v>1</v>
      </c>
      <c r="G204" s="3" t="str">
        <f ca="1">VLOOKUP($F204,Data!$D$2:$E$6,2,FALSE)</f>
        <v>high school</v>
      </c>
      <c r="H204" s="3">
        <f t="shared" ca="1" si="59"/>
        <v>3</v>
      </c>
      <c r="I204" s="3">
        <f t="shared" ca="1" si="60"/>
        <v>1</v>
      </c>
      <c r="J204" s="4">
        <f t="shared" ca="1" si="61"/>
        <v>233504</v>
      </c>
      <c r="K204" s="3">
        <f t="shared" ca="1" si="62"/>
        <v>6</v>
      </c>
      <c r="L204" s="3" t="str">
        <f ca="1">VLOOKUP($K204,Data!$G$2:$H$11,2,FALSE)</f>
        <v>Pune</v>
      </c>
      <c r="M204" s="4">
        <f t="shared" ca="1" si="63"/>
        <v>1167520</v>
      </c>
      <c r="N204" s="3">
        <f t="shared" ca="1" si="64"/>
        <v>735478.47618574987</v>
      </c>
      <c r="O204" s="3">
        <f t="shared" ca="1" si="65"/>
        <v>161835.22784171402</v>
      </c>
      <c r="P204" s="4">
        <f t="shared" ca="1" si="66"/>
        <v>64792</v>
      </c>
      <c r="Q204" s="3">
        <f t="shared" ca="1" si="67"/>
        <v>0</v>
      </c>
      <c r="R204" s="4">
        <f t="shared" ca="1" si="68"/>
        <v>350256</v>
      </c>
      <c r="S204" s="4">
        <f t="shared" ca="1" si="69"/>
        <v>1679611.2278417139</v>
      </c>
      <c r="T204" s="1">
        <f t="shared" ca="1" si="70"/>
        <v>800270.47618574987</v>
      </c>
      <c r="U204" s="4">
        <f t="shared" ca="1" si="71"/>
        <v>879340.75165596406</v>
      </c>
      <c r="V204" s="8">
        <f ca="1">People[[#This Row],[Mortage left]]/People[[#This Row],[Value of House]]</f>
        <v>0.62994935948484809</v>
      </c>
    </row>
    <row r="205" spans="1:22" x14ac:dyDescent="0.25">
      <c r="A205" s="3">
        <f t="shared" ca="1" si="54"/>
        <v>1</v>
      </c>
      <c r="B205" s="3" t="str">
        <f t="shared" ca="1" si="55"/>
        <v>Man</v>
      </c>
      <c r="C205" s="3">
        <f t="shared" ca="1" si="56"/>
        <v>22</v>
      </c>
      <c r="D205" s="3">
        <f t="shared" ca="1" si="57"/>
        <v>6</v>
      </c>
      <c r="E205" s="3" t="str">
        <f ca="1">VLOOKUP($D205,Data!$A$2:$B$7,2,FALSE)</f>
        <v>Ministry</v>
      </c>
      <c r="F205" s="3">
        <f t="shared" ca="1" si="58"/>
        <v>3</v>
      </c>
      <c r="G205" s="3" t="str">
        <f ca="1">VLOOKUP($F205,Data!$D$2:$E$6,2,FALSE)</f>
        <v>undergraduate</v>
      </c>
      <c r="H205" s="3">
        <f t="shared" ca="1" si="59"/>
        <v>2</v>
      </c>
      <c r="I205" s="3">
        <f t="shared" ca="1" si="60"/>
        <v>0</v>
      </c>
      <c r="J205" s="4">
        <f t="shared" ca="1" si="61"/>
        <v>560608</v>
      </c>
      <c r="K205" s="3">
        <f t="shared" ca="1" si="62"/>
        <v>5</v>
      </c>
      <c r="L205" s="3" t="str">
        <f ca="1">VLOOKUP($K205,Data!$G$2:$H$11,2,FALSE)</f>
        <v>Hyderabad</v>
      </c>
      <c r="M205" s="4">
        <f t="shared" ca="1" si="63"/>
        <v>2242432</v>
      </c>
      <c r="N205" s="3">
        <f t="shared" ca="1" si="64"/>
        <v>1893693.8707453101</v>
      </c>
      <c r="O205" s="3">
        <f t="shared" ca="1" si="65"/>
        <v>0</v>
      </c>
      <c r="P205" s="4">
        <f t="shared" ca="1" si="66"/>
        <v>0</v>
      </c>
      <c r="Q205" s="3">
        <f t="shared" ca="1" si="67"/>
        <v>0</v>
      </c>
      <c r="R205" s="4">
        <f t="shared" ca="1" si="68"/>
        <v>840912</v>
      </c>
      <c r="S205" s="4">
        <f t="shared" ca="1" si="69"/>
        <v>3083344</v>
      </c>
      <c r="T205" s="1">
        <f t="shared" ca="1" si="70"/>
        <v>1893693.8707453101</v>
      </c>
      <c r="U205" s="4">
        <f t="shared" ca="1" si="71"/>
        <v>1189650.1292546899</v>
      </c>
      <c r="V205" s="8">
        <f ca="1">People[[#This Row],[Mortage left]]/People[[#This Row],[Value of House]]</f>
        <v>0.84448218306968059</v>
      </c>
    </row>
    <row r="206" spans="1:22" x14ac:dyDescent="0.25">
      <c r="A206" s="3">
        <f t="shared" ca="1" si="54"/>
        <v>2</v>
      </c>
      <c r="B206" s="3" t="str">
        <f t="shared" ca="1" si="55"/>
        <v>Woman</v>
      </c>
      <c r="C206" s="3">
        <f t="shared" ca="1" si="56"/>
        <v>22</v>
      </c>
      <c r="D206" s="3">
        <f t="shared" ca="1" si="57"/>
        <v>5</v>
      </c>
      <c r="E206" s="3" t="str">
        <f ca="1">VLOOKUP($D206,Data!$A$2:$B$7,2,FALSE)</f>
        <v>Business</v>
      </c>
      <c r="F206" s="3">
        <f t="shared" ca="1" si="58"/>
        <v>4</v>
      </c>
      <c r="G206" s="3" t="str">
        <f ca="1">VLOOKUP($F206,Data!$D$2:$E$6,2,FALSE)</f>
        <v>post graduate</v>
      </c>
      <c r="H206" s="3">
        <f t="shared" ca="1" si="59"/>
        <v>2</v>
      </c>
      <c r="I206" s="3">
        <f t="shared" ca="1" si="60"/>
        <v>2</v>
      </c>
      <c r="J206" s="4">
        <f t="shared" ca="1" si="61"/>
        <v>560235</v>
      </c>
      <c r="K206" s="3">
        <f t="shared" ca="1" si="62"/>
        <v>6</v>
      </c>
      <c r="L206" s="3" t="str">
        <f ca="1">VLOOKUP($K206,Data!$G$2:$H$11,2,FALSE)</f>
        <v>Pune</v>
      </c>
      <c r="M206" s="4">
        <f t="shared" ca="1" si="63"/>
        <v>2240940</v>
      </c>
      <c r="N206" s="3">
        <f t="shared" ca="1" si="64"/>
        <v>322525.91960777045</v>
      </c>
      <c r="O206" s="3">
        <f t="shared" ca="1" si="65"/>
        <v>416713.41504557745</v>
      </c>
      <c r="P206" s="4">
        <f t="shared" ca="1" si="66"/>
        <v>413289</v>
      </c>
      <c r="Q206" s="3">
        <f t="shared" ca="1" si="67"/>
        <v>560235</v>
      </c>
      <c r="R206" s="4">
        <f t="shared" ca="1" si="68"/>
        <v>0</v>
      </c>
      <c r="S206" s="4">
        <f t="shared" ca="1" si="69"/>
        <v>2657653.4150455776</v>
      </c>
      <c r="T206" s="1">
        <f t="shared" ca="1" si="70"/>
        <v>1296049.9196077704</v>
      </c>
      <c r="U206" s="4">
        <f t="shared" ca="1" si="71"/>
        <v>1361603.4954378072</v>
      </c>
      <c r="V206" s="8">
        <f ca="1">People[[#This Row],[Mortage left]]/People[[#This Row],[Value of House]]</f>
        <v>0.14392438869749768</v>
      </c>
    </row>
    <row r="207" spans="1:22" x14ac:dyDescent="0.25">
      <c r="A207" s="3">
        <f t="shared" ca="1" si="54"/>
        <v>1</v>
      </c>
      <c r="B207" s="3" t="str">
        <f t="shared" ca="1" si="55"/>
        <v>Man</v>
      </c>
      <c r="C207" s="3">
        <f t="shared" ca="1" si="56"/>
        <v>23</v>
      </c>
      <c r="D207" s="3">
        <f t="shared" ca="1" si="57"/>
        <v>3</v>
      </c>
      <c r="E207" s="3" t="str">
        <f ca="1">VLOOKUP($D207,Data!$A$2:$B$7,2,FALSE)</f>
        <v>Pharma</v>
      </c>
      <c r="F207" s="3">
        <f t="shared" ca="1" si="58"/>
        <v>1</v>
      </c>
      <c r="G207" s="3" t="str">
        <f ca="1">VLOOKUP($F207,Data!$D$2:$E$6,2,FALSE)</f>
        <v>high school</v>
      </c>
      <c r="H207" s="3">
        <f t="shared" ca="1" si="59"/>
        <v>1</v>
      </c>
      <c r="I207" s="3">
        <f t="shared" ca="1" si="60"/>
        <v>2</v>
      </c>
      <c r="J207" s="4">
        <f t="shared" ca="1" si="61"/>
        <v>746963</v>
      </c>
      <c r="K207" s="3">
        <f t="shared" ca="1" si="62"/>
        <v>1</v>
      </c>
      <c r="L207" s="3" t="str">
        <f ca="1">VLOOKUP($K207,Data!$G$2:$H$11,2,FALSE)</f>
        <v>Mumbai</v>
      </c>
      <c r="M207" s="4">
        <f t="shared" ca="1" si="63"/>
        <v>2987852</v>
      </c>
      <c r="N207" s="3">
        <f t="shared" ca="1" si="64"/>
        <v>2482417.5051577315</v>
      </c>
      <c r="O207" s="3">
        <f t="shared" ca="1" si="65"/>
        <v>680667.81890144106</v>
      </c>
      <c r="P207" s="4">
        <f t="shared" ca="1" si="66"/>
        <v>539107</v>
      </c>
      <c r="Q207" s="3">
        <f t="shared" ca="1" si="67"/>
        <v>746963</v>
      </c>
      <c r="R207" s="4">
        <f t="shared" ca="1" si="68"/>
        <v>1120444.5</v>
      </c>
      <c r="S207" s="4">
        <f t="shared" ca="1" si="69"/>
        <v>4788964.3189014411</v>
      </c>
      <c r="T207" s="1">
        <f t="shared" ca="1" si="70"/>
        <v>3768487.5051577315</v>
      </c>
      <c r="U207" s="4">
        <f t="shared" ca="1" si="71"/>
        <v>1020476.8137437096</v>
      </c>
      <c r="V207" s="8">
        <f ca="1">People[[#This Row],[Mortage left]]/People[[#This Row],[Value of House]]</f>
        <v>0.83083683701794186</v>
      </c>
    </row>
    <row r="208" spans="1:22" x14ac:dyDescent="0.25">
      <c r="A208" s="3">
        <f t="shared" ca="1" si="54"/>
        <v>1</v>
      </c>
      <c r="B208" s="3" t="str">
        <f t="shared" ca="1" si="55"/>
        <v>Man</v>
      </c>
      <c r="C208" s="3">
        <f t="shared" ca="1" si="56"/>
        <v>24</v>
      </c>
      <c r="D208" s="3">
        <f t="shared" ca="1" si="57"/>
        <v>2</v>
      </c>
      <c r="E208" s="3" t="str">
        <f ca="1">VLOOKUP($D208,Data!$A$2:$B$7,2,FALSE)</f>
        <v>IT</v>
      </c>
      <c r="F208" s="3">
        <f t="shared" ca="1" si="58"/>
        <v>2</v>
      </c>
      <c r="G208" s="3" t="str">
        <f ca="1">VLOOKUP($F208,Data!$D$2:$E$6,2,FALSE)</f>
        <v>college</v>
      </c>
      <c r="H208" s="3">
        <f t="shared" ca="1" si="59"/>
        <v>3</v>
      </c>
      <c r="I208" s="3">
        <f t="shared" ca="1" si="60"/>
        <v>2</v>
      </c>
      <c r="J208" s="4">
        <f t="shared" ca="1" si="61"/>
        <v>115786</v>
      </c>
      <c r="K208" s="3">
        <f t="shared" ca="1" si="62"/>
        <v>5</v>
      </c>
      <c r="L208" s="3" t="str">
        <f ca="1">VLOOKUP($K208,Data!$G$2:$H$11,2,FALSE)</f>
        <v>Hyderabad</v>
      </c>
      <c r="M208" s="4">
        <f t="shared" ca="1" si="63"/>
        <v>347358</v>
      </c>
      <c r="N208" s="3">
        <f t="shared" ca="1" si="64"/>
        <v>137221.36245269043</v>
      </c>
      <c r="O208" s="3">
        <f t="shared" ca="1" si="65"/>
        <v>28437.358617696213</v>
      </c>
      <c r="P208" s="4">
        <f t="shared" ca="1" si="66"/>
        <v>26491</v>
      </c>
      <c r="Q208" s="3">
        <f t="shared" ca="1" si="67"/>
        <v>0</v>
      </c>
      <c r="R208" s="4">
        <f t="shared" ca="1" si="68"/>
        <v>173679</v>
      </c>
      <c r="S208" s="4">
        <f t="shared" ca="1" si="69"/>
        <v>549474.35861769621</v>
      </c>
      <c r="T208" s="1">
        <f t="shared" ca="1" si="70"/>
        <v>163712.36245269043</v>
      </c>
      <c r="U208" s="4">
        <f t="shared" ca="1" si="71"/>
        <v>385761.99616500578</v>
      </c>
      <c r="V208" s="8">
        <f ca="1">People[[#This Row],[Mortage left]]/People[[#This Row],[Value of House]]</f>
        <v>0.39504304623095027</v>
      </c>
    </row>
    <row r="209" spans="1:22" x14ac:dyDescent="0.25">
      <c r="A209" s="3">
        <f t="shared" ca="1" si="54"/>
        <v>1</v>
      </c>
      <c r="B209" s="3" t="str">
        <f t="shared" ca="1" si="55"/>
        <v>Man</v>
      </c>
      <c r="C209" s="3">
        <f t="shared" ca="1" si="56"/>
        <v>21</v>
      </c>
      <c r="D209" s="3">
        <f t="shared" ca="1" si="57"/>
        <v>6</v>
      </c>
      <c r="E209" s="3" t="str">
        <f ca="1">VLOOKUP($D209,Data!$A$2:$B$7,2,FALSE)</f>
        <v>Ministry</v>
      </c>
      <c r="F209" s="3">
        <f t="shared" ca="1" si="58"/>
        <v>3</v>
      </c>
      <c r="G209" s="3" t="str">
        <f ca="1">VLOOKUP($F209,Data!$D$2:$E$6,2,FALSE)</f>
        <v>undergraduate</v>
      </c>
      <c r="H209" s="3">
        <f t="shared" ca="1" si="59"/>
        <v>1</v>
      </c>
      <c r="I209" s="3">
        <f t="shared" ca="1" si="60"/>
        <v>0</v>
      </c>
      <c r="J209" s="4">
        <f t="shared" ca="1" si="61"/>
        <v>483436</v>
      </c>
      <c r="K209" s="3">
        <f t="shared" ca="1" si="62"/>
        <v>6</v>
      </c>
      <c r="L209" s="3" t="str">
        <f ca="1">VLOOKUP($K209,Data!$G$2:$H$11,2,FALSE)</f>
        <v>Pune</v>
      </c>
      <c r="M209" s="4">
        <f t="shared" ca="1" si="63"/>
        <v>2900616</v>
      </c>
      <c r="N209" s="3">
        <f t="shared" ca="1" si="64"/>
        <v>487908.19919633225</v>
      </c>
      <c r="O209" s="3">
        <f t="shared" ca="1" si="65"/>
        <v>0</v>
      </c>
      <c r="P209" s="4">
        <f t="shared" ca="1" si="66"/>
        <v>0</v>
      </c>
      <c r="Q209" s="3">
        <f t="shared" ca="1" si="67"/>
        <v>0</v>
      </c>
      <c r="R209" s="4">
        <f t="shared" ca="1" si="68"/>
        <v>0</v>
      </c>
      <c r="S209" s="4">
        <f t="shared" ca="1" si="69"/>
        <v>2900616</v>
      </c>
      <c r="T209" s="1">
        <f t="shared" ca="1" si="70"/>
        <v>487908.19919633225</v>
      </c>
      <c r="U209" s="4">
        <f t="shared" ca="1" si="71"/>
        <v>2412707.8008036679</v>
      </c>
      <c r="V209" s="8">
        <f ca="1">People[[#This Row],[Mortage left]]/People[[#This Row],[Value of House]]</f>
        <v>0.16820847681883166</v>
      </c>
    </row>
    <row r="210" spans="1:22" x14ac:dyDescent="0.25">
      <c r="A210" s="3">
        <f t="shared" ca="1" si="54"/>
        <v>2</v>
      </c>
      <c r="B210" s="3" t="str">
        <f t="shared" ca="1" si="55"/>
        <v>Woman</v>
      </c>
      <c r="C210" s="3">
        <f t="shared" ca="1" si="56"/>
        <v>27</v>
      </c>
      <c r="D210" s="3">
        <f t="shared" ca="1" si="57"/>
        <v>2</v>
      </c>
      <c r="E210" s="3" t="str">
        <f ca="1">VLOOKUP($D210,Data!$A$2:$B$7,2,FALSE)</f>
        <v>IT</v>
      </c>
      <c r="F210" s="3">
        <f t="shared" ca="1" si="58"/>
        <v>3</v>
      </c>
      <c r="G210" s="3" t="str">
        <f ca="1">VLOOKUP($F210,Data!$D$2:$E$6,2,FALSE)</f>
        <v>undergraduate</v>
      </c>
      <c r="H210" s="3">
        <f t="shared" ca="1" si="59"/>
        <v>0</v>
      </c>
      <c r="I210" s="3">
        <f t="shared" ca="1" si="60"/>
        <v>0</v>
      </c>
      <c r="J210" s="4">
        <f t="shared" ca="1" si="61"/>
        <v>932436</v>
      </c>
      <c r="K210" s="3">
        <f t="shared" ca="1" si="62"/>
        <v>3</v>
      </c>
      <c r="L210" s="3" t="str">
        <f ca="1">VLOOKUP($K210,Data!$G$2:$H$11,2,FALSE)</f>
        <v>Bangalore</v>
      </c>
      <c r="M210" s="4">
        <f t="shared" ca="1" si="63"/>
        <v>2797308</v>
      </c>
      <c r="N210" s="3">
        <f t="shared" ca="1" si="64"/>
        <v>833875.64833794511</v>
      </c>
      <c r="O210" s="3">
        <f t="shared" ca="1" si="65"/>
        <v>0</v>
      </c>
      <c r="P210" s="4">
        <f t="shared" ca="1" si="66"/>
        <v>0</v>
      </c>
      <c r="Q210" s="3">
        <f t="shared" ca="1" si="67"/>
        <v>0</v>
      </c>
      <c r="R210" s="4">
        <f t="shared" ca="1" si="68"/>
        <v>1398654</v>
      </c>
      <c r="S210" s="4">
        <f t="shared" ca="1" si="69"/>
        <v>4195962</v>
      </c>
      <c r="T210" s="1">
        <f t="shared" ca="1" si="70"/>
        <v>833875.64833794511</v>
      </c>
      <c r="U210" s="4">
        <f t="shared" ca="1" si="71"/>
        <v>3362086.3516620547</v>
      </c>
      <c r="V210" s="8">
        <f ca="1">People[[#This Row],[Mortage left]]/People[[#This Row],[Value of House]]</f>
        <v>0.29809933276491007</v>
      </c>
    </row>
    <row r="211" spans="1:22" x14ac:dyDescent="0.25">
      <c r="A211" s="3">
        <f t="shared" ca="1" si="54"/>
        <v>2</v>
      </c>
      <c r="B211" s="3" t="str">
        <f t="shared" ca="1" si="55"/>
        <v>Woman</v>
      </c>
      <c r="C211" s="3">
        <f t="shared" ca="1" si="56"/>
        <v>24</v>
      </c>
      <c r="D211" s="3">
        <f t="shared" ca="1" si="57"/>
        <v>4</v>
      </c>
      <c r="E211" s="3" t="str">
        <f ca="1">VLOOKUP($D211,Data!$A$2:$B$7,2,FALSE)</f>
        <v>Agriculture</v>
      </c>
      <c r="F211" s="3">
        <f t="shared" ca="1" si="58"/>
        <v>4</v>
      </c>
      <c r="G211" s="3" t="str">
        <f ca="1">VLOOKUP($F211,Data!$D$2:$E$6,2,FALSE)</f>
        <v>post graduate</v>
      </c>
      <c r="H211" s="3">
        <f t="shared" ca="1" si="59"/>
        <v>3</v>
      </c>
      <c r="I211" s="3">
        <f t="shared" ca="1" si="60"/>
        <v>1</v>
      </c>
      <c r="J211" s="4">
        <f t="shared" ca="1" si="61"/>
        <v>693142</v>
      </c>
      <c r="K211" s="3">
        <f t="shared" ca="1" si="62"/>
        <v>5</v>
      </c>
      <c r="L211" s="3" t="str">
        <f ca="1">VLOOKUP($K211,Data!$G$2:$H$11,2,FALSE)</f>
        <v>Hyderabad</v>
      </c>
      <c r="M211" s="4">
        <f t="shared" ca="1" si="63"/>
        <v>2772568</v>
      </c>
      <c r="N211" s="3">
        <f t="shared" ca="1" si="64"/>
        <v>794636.65592858789</v>
      </c>
      <c r="O211" s="3">
        <f t="shared" ca="1" si="65"/>
        <v>323311.40635029686</v>
      </c>
      <c r="P211" s="4">
        <f t="shared" ca="1" si="66"/>
        <v>28014</v>
      </c>
      <c r="Q211" s="3">
        <f t="shared" ca="1" si="67"/>
        <v>693142</v>
      </c>
      <c r="R211" s="4">
        <f t="shared" ca="1" si="68"/>
        <v>1039713</v>
      </c>
      <c r="S211" s="4">
        <f t="shared" ca="1" si="69"/>
        <v>4135592.4063502969</v>
      </c>
      <c r="T211" s="1">
        <f t="shared" ca="1" si="70"/>
        <v>1515792.655928588</v>
      </c>
      <c r="U211" s="4">
        <f t="shared" ca="1" si="71"/>
        <v>2619799.7504217089</v>
      </c>
      <c r="V211" s="8">
        <f ca="1">People[[#This Row],[Mortage left]]/People[[#This Row],[Value of House]]</f>
        <v>0.28660673279378102</v>
      </c>
    </row>
    <row r="212" spans="1:22" x14ac:dyDescent="0.25">
      <c r="A212" s="3">
        <f t="shared" ca="1" si="54"/>
        <v>2</v>
      </c>
      <c r="B212" s="3" t="str">
        <f t="shared" ca="1" si="55"/>
        <v>Woman</v>
      </c>
      <c r="C212" s="3">
        <f t="shared" ca="1" si="56"/>
        <v>33</v>
      </c>
      <c r="D212" s="3">
        <f t="shared" ca="1" si="57"/>
        <v>3</v>
      </c>
      <c r="E212" s="3" t="str">
        <f ca="1">VLOOKUP($D212,Data!$A$2:$B$7,2,FALSE)</f>
        <v>Pharma</v>
      </c>
      <c r="F212" s="3">
        <f t="shared" ca="1" si="58"/>
        <v>4</v>
      </c>
      <c r="G212" s="3" t="str">
        <f ca="1">VLOOKUP($F212,Data!$D$2:$E$6,2,FALSE)</f>
        <v>post graduate</v>
      </c>
      <c r="H212" s="3">
        <f t="shared" ca="1" si="59"/>
        <v>0</v>
      </c>
      <c r="I212" s="3">
        <f t="shared" ca="1" si="60"/>
        <v>1</v>
      </c>
      <c r="J212" s="4">
        <f t="shared" ca="1" si="61"/>
        <v>400902</v>
      </c>
      <c r="K212" s="3">
        <f t="shared" ca="1" si="62"/>
        <v>2</v>
      </c>
      <c r="L212" s="3" t="str">
        <f ca="1">VLOOKUP($K212,Data!$G$2:$H$11,2,FALSE)</f>
        <v>Delhi</v>
      </c>
      <c r="M212" s="4">
        <f t="shared" ca="1" si="63"/>
        <v>1603608</v>
      </c>
      <c r="N212" s="3">
        <f t="shared" ca="1" si="64"/>
        <v>801172.20940087957</v>
      </c>
      <c r="O212" s="3">
        <f t="shared" ca="1" si="65"/>
        <v>56753.29677858777</v>
      </c>
      <c r="P212" s="4">
        <f t="shared" ca="1" si="66"/>
        <v>27827</v>
      </c>
      <c r="Q212" s="3">
        <f t="shared" ca="1" si="67"/>
        <v>0</v>
      </c>
      <c r="R212" s="4">
        <f t="shared" ca="1" si="68"/>
        <v>601353</v>
      </c>
      <c r="S212" s="4">
        <f t="shared" ca="1" si="69"/>
        <v>2261714.2967785876</v>
      </c>
      <c r="T212" s="1">
        <f t="shared" ca="1" si="70"/>
        <v>828999.20940087957</v>
      </c>
      <c r="U212" s="4">
        <f t="shared" ca="1" si="71"/>
        <v>1432715.0873777079</v>
      </c>
      <c r="V212" s="8">
        <f ca="1">People[[#This Row],[Mortage left]]/People[[#This Row],[Value of House]]</f>
        <v>0.49960601930202364</v>
      </c>
    </row>
    <row r="213" spans="1:22" x14ac:dyDescent="0.25">
      <c r="A213" s="3">
        <f t="shared" ca="1" si="54"/>
        <v>1</v>
      </c>
      <c r="B213" s="3" t="str">
        <f t="shared" ca="1" si="55"/>
        <v>Man</v>
      </c>
      <c r="C213" s="3">
        <f t="shared" ca="1" si="56"/>
        <v>34</v>
      </c>
      <c r="D213" s="3">
        <f t="shared" ca="1" si="57"/>
        <v>4</v>
      </c>
      <c r="E213" s="3" t="str">
        <f ca="1">VLOOKUP($D213,Data!$A$2:$B$7,2,FALSE)</f>
        <v>Agriculture</v>
      </c>
      <c r="F213" s="3">
        <f t="shared" ca="1" si="58"/>
        <v>4</v>
      </c>
      <c r="G213" s="3" t="str">
        <f ca="1">VLOOKUP($F213,Data!$D$2:$E$6,2,FALSE)</f>
        <v>post graduate</v>
      </c>
      <c r="H213" s="3">
        <f t="shared" ca="1" si="59"/>
        <v>2</v>
      </c>
      <c r="I213" s="3">
        <f t="shared" ca="1" si="60"/>
        <v>2</v>
      </c>
      <c r="J213" s="4">
        <f t="shared" ca="1" si="61"/>
        <v>800680</v>
      </c>
      <c r="K213" s="3">
        <f t="shared" ca="1" si="62"/>
        <v>6</v>
      </c>
      <c r="L213" s="3" t="str">
        <f ca="1">VLOOKUP($K213,Data!$G$2:$H$11,2,FALSE)</f>
        <v>Pune</v>
      </c>
      <c r="M213" s="4">
        <f t="shared" ca="1" si="63"/>
        <v>4003400</v>
      </c>
      <c r="N213" s="3">
        <f t="shared" ca="1" si="64"/>
        <v>160354.63286315082</v>
      </c>
      <c r="O213" s="3">
        <f t="shared" ca="1" si="65"/>
        <v>366161.83035451232</v>
      </c>
      <c r="P213" s="4">
        <f t="shared" ca="1" si="66"/>
        <v>243693</v>
      </c>
      <c r="Q213" s="3">
        <f t="shared" ca="1" si="67"/>
        <v>0</v>
      </c>
      <c r="R213" s="4">
        <f t="shared" ca="1" si="68"/>
        <v>0</v>
      </c>
      <c r="S213" s="4">
        <f t="shared" ca="1" si="69"/>
        <v>4369561.8303545127</v>
      </c>
      <c r="T213" s="1">
        <f t="shared" ca="1" si="70"/>
        <v>404047.63286315079</v>
      </c>
      <c r="U213" s="4">
        <f t="shared" ca="1" si="71"/>
        <v>3965514.1974913618</v>
      </c>
      <c r="V213" s="8">
        <f ca="1">People[[#This Row],[Mortage left]]/People[[#This Row],[Value of House]]</f>
        <v>4.0054611795761308E-2</v>
      </c>
    </row>
    <row r="214" spans="1:22" x14ac:dyDescent="0.25">
      <c r="A214" s="3">
        <f t="shared" ca="1" si="54"/>
        <v>1</v>
      </c>
      <c r="B214" s="3" t="str">
        <f t="shared" ca="1" si="55"/>
        <v>Man</v>
      </c>
      <c r="C214" s="3">
        <f t="shared" ca="1" si="56"/>
        <v>24</v>
      </c>
      <c r="D214" s="3">
        <f t="shared" ca="1" si="57"/>
        <v>6</v>
      </c>
      <c r="E214" s="3" t="str">
        <f ca="1">VLOOKUP($D214,Data!$A$2:$B$7,2,FALSE)</f>
        <v>Ministry</v>
      </c>
      <c r="F214" s="3">
        <f t="shared" ca="1" si="58"/>
        <v>4</v>
      </c>
      <c r="G214" s="3" t="str">
        <f ca="1">VLOOKUP($F214,Data!$D$2:$E$6,2,FALSE)</f>
        <v>post graduate</v>
      </c>
      <c r="H214" s="3">
        <f t="shared" ca="1" si="59"/>
        <v>3</v>
      </c>
      <c r="I214" s="3">
        <f t="shared" ca="1" si="60"/>
        <v>1</v>
      </c>
      <c r="J214" s="4">
        <f t="shared" ca="1" si="61"/>
        <v>702437</v>
      </c>
      <c r="K214" s="3">
        <f t="shared" ca="1" si="62"/>
        <v>5</v>
      </c>
      <c r="L214" s="3" t="str">
        <f ca="1">VLOOKUP($K214,Data!$G$2:$H$11,2,FALSE)</f>
        <v>Hyderabad</v>
      </c>
      <c r="M214" s="4">
        <f t="shared" ca="1" si="63"/>
        <v>4214622</v>
      </c>
      <c r="N214" s="3">
        <f t="shared" ca="1" si="64"/>
        <v>470065.1821650996</v>
      </c>
      <c r="O214" s="3">
        <f t="shared" ca="1" si="65"/>
        <v>388725.61664098245</v>
      </c>
      <c r="P214" s="4">
        <f t="shared" ca="1" si="66"/>
        <v>384349</v>
      </c>
      <c r="Q214" s="3">
        <f t="shared" ca="1" si="67"/>
        <v>0</v>
      </c>
      <c r="R214" s="4">
        <f t="shared" ca="1" si="68"/>
        <v>1053655.5</v>
      </c>
      <c r="S214" s="4">
        <f t="shared" ca="1" si="69"/>
        <v>5657003.1166409822</v>
      </c>
      <c r="T214" s="1">
        <f t="shared" ca="1" si="70"/>
        <v>854414.18216509954</v>
      </c>
      <c r="U214" s="4">
        <f t="shared" ca="1" si="71"/>
        <v>4802588.9344758829</v>
      </c>
      <c r="V214" s="8">
        <f ca="1">People[[#This Row],[Mortage left]]/People[[#This Row],[Value of House]]</f>
        <v>0.111531990808452</v>
      </c>
    </row>
    <row r="215" spans="1:22" x14ac:dyDescent="0.25">
      <c r="A215" s="3">
        <f t="shared" ca="1" si="54"/>
        <v>1</v>
      </c>
      <c r="B215" s="3" t="str">
        <f t="shared" ca="1" si="55"/>
        <v>Man</v>
      </c>
      <c r="C215" s="3">
        <f t="shared" ca="1" si="56"/>
        <v>34</v>
      </c>
      <c r="D215" s="3">
        <f t="shared" ca="1" si="57"/>
        <v>5</v>
      </c>
      <c r="E215" s="3" t="str">
        <f ca="1">VLOOKUP($D215,Data!$A$2:$B$7,2,FALSE)</f>
        <v>Business</v>
      </c>
      <c r="F215" s="3">
        <f t="shared" ca="1" si="58"/>
        <v>2</v>
      </c>
      <c r="G215" s="3" t="str">
        <f ca="1">VLOOKUP($F215,Data!$D$2:$E$6,2,FALSE)</f>
        <v>college</v>
      </c>
      <c r="H215" s="3">
        <f t="shared" ca="1" si="59"/>
        <v>3</v>
      </c>
      <c r="I215" s="3">
        <f t="shared" ca="1" si="60"/>
        <v>1</v>
      </c>
      <c r="J215" s="4">
        <f t="shared" ca="1" si="61"/>
        <v>153279</v>
      </c>
      <c r="K215" s="3">
        <f t="shared" ca="1" si="62"/>
        <v>5</v>
      </c>
      <c r="L215" s="3" t="str">
        <f ca="1">VLOOKUP($K215,Data!$G$2:$H$11,2,FALSE)</f>
        <v>Hyderabad</v>
      </c>
      <c r="M215" s="4">
        <f t="shared" ca="1" si="63"/>
        <v>919674</v>
      </c>
      <c r="N215" s="3">
        <f t="shared" ca="1" si="64"/>
        <v>681969.50574360881</v>
      </c>
      <c r="O215" s="3">
        <f t="shared" ca="1" si="65"/>
        <v>24063.066095736467</v>
      </c>
      <c r="P215" s="4">
        <f t="shared" ca="1" si="66"/>
        <v>19047</v>
      </c>
      <c r="Q215" s="3">
        <f t="shared" ca="1" si="67"/>
        <v>153279</v>
      </c>
      <c r="R215" s="4">
        <f t="shared" ca="1" si="68"/>
        <v>229918.5</v>
      </c>
      <c r="S215" s="4">
        <f t="shared" ca="1" si="69"/>
        <v>1173655.5660957363</v>
      </c>
      <c r="T215" s="1">
        <f t="shared" ca="1" si="70"/>
        <v>854295.50574360881</v>
      </c>
      <c r="U215" s="4">
        <f t="shared" ca="1" si="71"/>
        <v>319360.06035212753</v>
      </c>
      <c r="V215" s="8">
        <f ca="1">People[[#This Row],[Mortage left]]/People[[#This Row],[Value of House]]</f>
        <v>0.74153396284293005</v>
      </c>
    </row>
    <row r="216" spans="1:22" x14ac:dyDescent="0.25">
      <c r="A216" s="3">
        <f t="shared" ca="1" si="54"/>
        <v>2</v>
      </c>
      <c r="B216" s="3" t="str">
        <f t="shared" ca="1" si="55"/>
        <v>Woman</v>
      </c>
      <c r="C216" s="3">
        <f t="shared" ca="1" si="56"/>
        <v>22</v>
      </c>
      <c r="D216" s="3">
        <f t="shared" ca="1" si="57"/>
        <v>4</v>
      </c>
      <c r="E216" s="3" t="str">
        <f ca="1">VLOOKUP($D216,Data!$A$2:$B$7,2,FALSE)</f>
        <v>Agriculture</v>
      </c>
      <c r="F216" s="3">
        <f t="shared" ca="1" si="58"/>
        <v>5</v>
      </c>
      <c r="G216" s="3" t="str">
        <f ca="1">VLOOKUP($F216,Data!$D$2:$E$6,2,FALSE)</f>
        <v>Doctorate</v>
      </c>
      <c r="H216" s="3">
        <f t="shared" ca="1" si="59"/>
        <v>2</v>
      </c>
      <c r="I216" s="3">
        <f t="shared" ca="1" si="60"/>
        <v>0</v>
      </c>
      <c r="J216" s="4">
        <f t="shared" ca="1" si="61"/>
        <v>406827</v>
      </c>
      <c r="K216" s="3">
        <f t="shared" ca="1" si="62"/>
        <v>5</v>
      </c>
      <c r="L216" s="3" t="str">
        <f ca="1">VLOOKUP($K216,Data!$G$2:$H$11,2,FALSE)</f>
        <v>Hyderabad</v>
      </c>
      <c r="M216" s="4">
        <f t="shared" ca="1" si="63"/>
        <v>1627308</v>
      </c>
      <c r="N216" s="3">
        <f t="shared" ca="1" si="64"/>
        <v>923244.24634816672</v>
      </c>
      <c r="O216" s="3">
        <f t="shared" ca="1" si="65"/>
        <v>0</v>
      </c>
      <c r="P216" s="4">
        <f t="shared" ca="1" si="66"/>
        <v>0</v>
      </c>
      <c r="Q216" s="3">
        <f t="shared" ca="1" si="67"/>
        <v>0</v>
      </c>
      <c r="R216" s="4">
        <f t="shared" ca="1" si="68"/>
        <v>0</v>
      </c>
      <c r="S216" s="4">
        <f t="shared" ca="1" si="69"/>
        <v>1627308</v>
      </c>
      <c r="T216" s="1">
        <f t="shared" ca="1" si="70"/>
        <v>923244.24634816672</v>
      </c>
      <c r="U216" s="4">
        <f t="shared" ca="1" si="71"/>
        <v>704063.75365183328</v>
      </c>
      <c r="V216" s="8">
        <f ca="1">People[[#This Row],[Mortage left]]/People[[#This Row],[Value of House]]</f>
        <v>0.56734450168509387</v>
      </c>
    </row>
    <row r="217" spans="1:22" x14ac:dyDescent="0.25">
      <c r="A217" s="3">
        <f t="shared" ca="1" si="54"/>
        <v>2</v>
      </c>
      <c r="B217" s="3" t="str">
        <f t="shared" ca="1" si="55"/>
        <v>Woman</v>
      </c>
      <c r="C217" s="3">
        <f t="shared" ca="1" si="56"/>
        <v>28</v>
      </c>
      <c r="D217" s="3">
        <f t="shared" ca="1" si="57"/>
        <v>2</v>
      </c>
      <c r="E217" s="3" t="str">
        <f ca="1">VLOOKUP($D217,Data!$A$2:$B$7,2,FALSE)</f>
        <v>IT</v>
      </c>
      <c r="F217" s="3">
        <f t="shared" ca="1" si="58"/>
        <v>3</v>
      </c>
      <c r="G217" s="3" t="str">
        <f ca="1">VLOOKUP($F217,Data!$D$2:$E$6,2,FALSE)</f>
        <v>undergraduate</v>
      </c>
      <c r="H217" s="3">
        <f t="shared" ca="1" si="59"/>
        <v>1</v>
      </c>
      <c r="I217" s="3">
        <f t="shared" ca="1" si="60"/>
        <v>1</v>
      </c>
      <c r="J217" s="4">
        <f t="shared" ca="1" si="61"/>
        <v>124583</v>
      </c>
      <c r="K217" s="3">
        <f t="shared" ca="1" si="62"/>
        <v>1</v>
      </c>
      <c r="L217" s="3" t="str">
        <f ca="1">VLOOKUP($K217,Data!$G$2:$H$11,2,FALSE)</f>
        <v>Mumbai</v>
      </c>
      <c r="M217" s="4">
        <f t="shared" ca="1" si="63"/>
        <v>747498</v>
      </c>
      <c r="N217" s="3">
        <f t="shared" ca="1" si="64"/>
        <v>715558.98384584661</v>
      </c>
      <c r="O217" s="3">
        <f t="shared" ca="1" si="65"/>
        <v>61912.423258829753</v>
      </c>
      <c r="P217" s="4">
        <f t="shared" ca="1" si="66"/>
        <v>28148</v>
      </c>
      <c r="Q217" s="3">
        <f t="shared" ca="1" si="67"/>
        <v>0</v>
      </c>
      <c r="R217" s="4">
        <f t="shared" ca="1" si="68"/>
        <v>186874.5</v>
      </c>
      <c r="S217" s="4">
        <f t="shared" ca="1" si="69"/>
        <v>996284.92325882975</v>
      </c>
      <c r="T217" s="1">
        <f t="shared" ca="1" si="70"/>
        <v>743706.98384584661</v>
      </c>
      <c r="U217" s="4">
        <f t="shared" ca="1" si="71"/>
        <v>252577.93941298313</v>
      </c>
      <c r="V217" s="8">
        <f ca="1">People[[#This Row],[Mortage left]]/People[[#This Row],[Value of House]]</f>
        <v>0.95727210486964065</v>
      </c>
    </row>
    <row r="218" spans="1:22" x14ac:dyDescent="0.25">
      <c r="A218" s="3">
        <f t="shared" ca="1" si="54"/>
        <v>2</v>
      </c>
      <c r="B218" s="3" t="str">
        <f t="shared" ca="1" si="55"/>
        <v>Woman</v>
      </c>
      <c r="C218" s="3">
        <f t="shared" ca="1" si="56"/>
        <v>25</v>
      </c>
      <c r="D218" s="3">
        <f t="shared" ca="1" si="57"/>
        <v>5</v>
      </c>
      <c r="E218" s="3" t="str">
        <f ca="1">VLOOKUP($D218,Data!$A$2:$B$7,2,FALSE)</f>
        <v>Business</v>
      </c>
      <c r="F218" s="3">
        <f t="shared" ca="1" si="58"/>
        <v>5</v>
      </c>
      <c r="G218" s="3" t="str">
        <f ca="1">VLOOKUP($F218,Data!$D$2:$E$6,2,FALSE)</f>
        <v>Doctorate</v>
      </c>
      <c r="H218" s="3">
        <f t="shared" ca="1" si="59"/>
        <v>2</v>
      </c>
      <c r="I218" s="3">
        <f t="shared" ca="1" si="60"/>
        <v>2</v>
      </c>
      <c r="J218" s="4">
        <f t="shared" ca="1" si="61"/>
        <v>277127</v>
      </c>
      <c r="K218" s="3">
        <f t="shared" ca="1" si="62"/>
        <v>6</v>
      </c>
      <c r="L218" s="3" t="str">
        <f ca="1">VLOOKUP($K218,Data!$G$2:$H$11,2,FALSE)</f>
        <v>Pune</v>
      </c>
      <c r="M218" s="4">
        <f t="shared" ca="1" si="63"/>
        <v>1385635</v>
      </c>
      <c r="N218" s="3">
        <f t="shared" ca="1" si="64"/>
        <v>327720.16987873305</v>
      </c>
      <c r="O218" s="3">
        <f t="shared" ca="1" si="65"/>
        <v>291203.47157135821</v>
      </c>
      <c r="P218" s="4">
        <f t="shared" ca="1" si="66"/>
        <v>241572</v>
      </c>
      <c r="Q218" s="3">
        <f t="shared" ca="1" si="67"/>
        <v>0</v>
      </c>
      <c r="R218" s="4">
        <f t="shared" ca="1" si="68"/>
        <v>415690.5</v>
      </c>
      <c r="S218" s="4">
        <f t="shared" ca="1" si="69"/>
        <v>2092528.9715713582</v>
      </c>
      <c r="T218" s="1">
        <f t="shared" ca="1" si="70"/>
        <v>569292.16987873311</v>
      </c>
      <c r="U218" s="4">
        <f t="shared" ca="1" si="71"/>
        <v>1523236.801692625</v>
      </c>
      <c r="V218" s="8">
        <f ca="1">People[[#This Row],[Mortage left]]/People[[#This Row],[Value of House]]</f>
        <v>0.2365126240884021</v>
      </c>
    </row>
    <row r="219" spans="1:22" x14ac:dyDescent="0.25">
      <c r="A219" s="3">
        <f t="shared" ca="1" si="54"/>
        <v>2</v>
      </c>
      <c r="B219" s="3" t="str">
        <f t="shared" ca="1" si="55"/>
        <v>Woman</v>
      </c>
      <c r="C219" s="3">
        <f t="shared" ca="1" si="56"/>
        <v>31</v>
      </c>
      <c r="D219" s="3">
        <f t="shared" ca="1" si="57"/>
        <v>6</v>
      </c>
      <c r="E219" s="3" t="str">
        <f ca="1">VLOOKUP($D219,Data!$A$2:$B$7,2,FALSE)</f>
        <v>Ministry</v>
      </c>
      <c r="F219" s="3">
        <f t="shared" ca="1" si="58"/>
        <v>1</v>
      </c>
      <c r="G219" s="3" t="str">
        <f ca="1">VLOOKUP($F219,Data!$D$2:$E$6,2,FALSE)</f>
        <v>high school</v>
      </c>
      <c r="H219" s="3">
        <f t="shared" ca="1" si="59"/>
        <v>3</v>
      </c>
      <c r="I219" s="3">
        <f t="shared" ca="1" si="60"/>
        <v>0</v>
      </c>
      <c r="J219" s="4">
        <f t="shared" ca="1" si="61"/>
        <v>201349</v>
      </c>
      <c r="K219" s="3">
        <f t="shared" ca="1" si="62"/>
        <v>2</v>
      </c>
      <c r="L219" s="3" t="str">
        <f ca="1">VLOOKUP($K219,Data!$G$2:$H$11,2,FALSE)</f>
        <v>Delhi</v>
      </c>
      <c r="M219" s="4">
        <f t="shared" ca="1" si="63"/>
        <v>805396</v>
      </c>
      <c r="N219" s="3">
        <f t="shared" ca="1" si="64"/>
        <v>798338.04457251949</v>
      </c>
      <c r="O219" s="3">
        <f t="shared" ca="1" si="65"/>
        <v>0</v>
      </c>
      <c r="P219" s="4">
        <f t="shared" ca="1" si="66"/>
        <v>0</v>
      </c>
      <c r="Q219" s="3">
        <f t="shared" ca="1" si="67"/>
        <v>201349</v>
      </c>
      <c r="R219" s="4">
        <f t="shared" ca="1" si="68"/>
        <v>0</v>
      </c>
      <c r="S219" s="4">
        <f t="shared" ca="1" si="69"/>
        <v>805396</v>
      </c>
      <c r="T219" s="1">
        <f t="shared" ca="1" si="70"/>
        <v>999687.04457251949</v>
      </c>
      <c r="U219" s="4">
        <f t="shared" ca="1" si="71"/>
        <v>-194291.04457251949</v>
      </c>
      <c r="V219" s="8">
        <f ca="1">People[[#This Row],[Mortage left]]/People[[#This Row],[Value of House]]</f>
        <v>0.99123666441417579</v>
      </c>
    </row>
    <row r="220" spans="1:22" x14ac:dyDescent="0.25">
      <c r="A220" s="3">
        <f t="shared" ca="1" si="54"/>
        <v>2</v>
      </c>
      <c r="B220" s="3" t="str">
        <f t="shared" ca="1" si="55"/>
        <v>Woman</v>
      </c>
      <c r="C220" s="3">
        <f t="shared" ca="1" si="56"/>
        <v>28</v>
      </c>
      <c r="D220" s="3">
        <f t="shared" ca="1" si="57"/>
        <v>6</v>
      </c>
      <c r="E220" s="3" t="str">
        <f ca="1">VLOOKUP($D220,Data!$A$2:$B$7,2,FALSE)</f>
        <v>Ministry</v>
      </c>
      <c r="F220" s="3">
        <f t="shared" ca="1" si="58"/>
        <v>5</v>
      </c>
      <c r="G220" s="3" t="str">
        <f ca="1">VLOOKUP($F220,Data!$D$2:$E$6,2,FALSE)</f>
        <v>Doctorate</v>
      </c>
      <c r="H220" s="3">
        <f t="shared" ca="1" si="59"/>
        <v>0</v>
      </c>
      <c r="I220" s="3">
        <f t="shared" ca="1" si="60"/>
        <v>2</v>
      </c>
      <c r="J220" s="4">
        <f t="shared" ca="1" si="61"/>
        <v>873664</v>
      </c>
      <c r="K220" s="3">
        <f t="shared" ca="1" si="62"/>
        <v>6</v>
      </c>
      <c r="L220" s="3" t="str">
        <f ca="1">VLOOKUP($K220,Data!$G$2:$H$11,2,FALSE)</f>
        <v>Pune</v>
      </c>
      <c r="M220" s="4">
        <f t="shared" ca="1" si="63"/>
        <v>2620992</v>
      </c>
      <c r="N220" s="3">
        <f t="shared" ca="1" si="64"/>
        <v>1067359.5261379369</v>
      </c>
      <c r="O220" s="3">
        <f t="shared" ca="1" si="65"/>
        <v>142124.89974801461</v>
      </c>
      <c r="P220" s="4">
        <f t="shared" ca="1" si="66"/>
        <v>105185</v>
      </c>
      <c r="Q220" s="3">
        <f t="shared" ca="1" si="67"/>
        <v>873664</v>
      </c>
      <c r="R220" s="4">
        <f t="shared" ca="1" si="68"/>
        <v>1310496</v>
      </c>
      <c r="S220" s="4">
        <f t="shared" ca="1" si="69"/>
        <v>4073612.8997480148</v>
      </c>
      <c r="T220" s="1">
        <f t="shared" ca="1" si="70"/>
        <v>2046208.5261379369</v>
      </c>
      <c r="U220" s="4">
        <f t="shared" ca="1" si="71"/>
        <v>2027404.3736100779</v>
      </c>
      <c r="V220" s="8">
        <f ca="1">People[[#This Row],[Mortage left]]/People[[#This Row],[Value of House]]</f>
        <v>0.40723494239506908</v>
      </c>
    </row>
    <row r="221" spans="1:22" x14ac:dyDescent="0.25">
      <c r="A221" s="3">
        <f t="shared" ca="1" si="54"/>
        <v>1</v>
      </c>
      <c r="B221" s="3" t="str">
        <f t="shared" ca="1" si="55"/>
        <v>Man</v>
      </c>
      <c r="C221" s="3">
        <f t="shared" ca="1" si="56"/>
        <v>21</v>
      </c>
      <c r="D221" s="3">
        <f t="shared" ca="1" si="57"/>
        <v>4</v>
      </c>
      <c r="E221" s="3" t="str">
        <f ca="1">VLOOKUP($D221,Data!$A$2:$B$7,2,FALSE)</f>
        <v>Agriculture</v>
      </c>
      <c r="F221" s="3">
        <f t="shared" ca="1" si="58"/>
        <v>2</v>
      </c>
      <c r="G221" s="3" t="str">
        <f ca="1">VLOOKUP($F221,Data!$D$2:$E$6,2,FALSE)</f>
        <v>college</v>
      </c>
      <c r="H221" s="3">
        <f t="shared" ca="1" si="59"/>
        <v>1</v>
      </c>
      <c r="I221" s="3">
        <f t="shared" ca="1" si="60"/>
        <v>1</v>
      </c>
      <c r="J221" s="4">
        <f t="shared" ca="1" si="61"/>
        <v>836217</v>
      </c>
      <c r="K221" s="3">
        <f t="shared" ca="1" si="62"/>
        <v>4</v>
      </c>
      <c r="L221" s="3" t="str">
        <f ca="1">VLOOKUP($K221,Data!$G$2:$H$11,2,FALSE)</f>
        <v>Chennai</v>
      </c>
      <c r="M221" s="4">
        <f t="shared" ca="1" si="63"/>
        <v>4181085</v>
      </c>
      <c r="N221" s="3">
        <f t="shared" ca="1" si="64"/>
        <v>608784.95739217231</v>
      </c>
      <c r="O221" s="3">
        <f t="shared" ca="1" si="65"/>
        <v>779555.21392762568</v>
      </c>
      <c r="P221" s="4">
        <f t="shared" ca="1" si="66"/>
        <v>732972</v>
      </c>
      <c r="Q221" s="3">
        <f t="shared" ca="1" si="67"/>
        <v>0</v>
      </c>
      <c r="R221" s="4">
        <f t="shared" ca="1" si="68"/>
        <v>1254325.5</v>
      </c>
      <c r="S221" s="4">
        <f t="shared" ca="1" si="69"/>
        <v>6214965.7139276257</v>
      </c>
      <c r="T221" s="1">
        <f t="shared" ca="1" si="70"/>
        <v>1341756.9573921724</v>
      </c>
      <c r="U221" s="4">
        <f t="shared" ca="1" si="71"/>
        <v>4873208.7565354537</v>
      </c>
      <c r="V221" s="8">
        <f ca="1">People[[#This Row],[Mortage left]]/People[[#This Row],[Value of House]]</f>
        <v>0.1456045398245126</v>
      </c>
    </row>
    <row r="222" spans="1:22" x14ac:dyDescent="0.25">
      <c r="A222" s="3">
        <f t="shared" ca="1" si="54"/>
        <v>2</v>
      </c>
      <c r="B222" s="3" t="str">
        <f t="shared" ca="1" si="55"/>
        <v>Woman</v>
      </c>
      <c r="C222" s="3">
        <f t="shared" ca="1" si="56"/>
        <v>22</v>
      </c>
      <c r="D222" s="3">
        <f t="shared" ca="1" si="57"/>
        <v>5</v>
      </c>
      <c r="E222" s="3" t="str">
        <f ca="1">VLOOKUP($D222,Data!$A$2:$B$7,2,FALSE)</f>
        <v>Business</v>
      </c>
      <c r="F222" s="3">
        <f t="shared" ca="1" si="58"/>
        <v>4</v>
      </c>
      <c r="G222" s="3" t="str">
        <f ca="1">VLOOKUP($F222,Data!$D$2:$E$6,2,FALSE)</f>
        <v>post graduate</v>
      </c>
      <c r="H222" s="3">
        <f t="shared" ca="1" si="59"/>
        <v>1</v>
      </c>
      <c r="I222" s="3">
        <f t="shared" ca="1" si="60"/>
        <v>1</v>
      </c>
      <c r="J222" s="4">
        <f t="shared" ca="1" si="61"/>
        <v>409844</v>
      </c>
      <c r="K222" s="3">
        <f t="shared" ca="1" si="62"/>
        <v>4</v>
      </c>
      <c r="L222" s="3" t="str">
        <f ca="1">VLOOKUP($K222,Data!$G$2:$H$11,2,FALSE)</f>
        <v>Chennai</v>
      </c>
      <c r="M222" s="4">
        <f t="shared" ca="1" si="63"/>
        <v>1639376</v>
      </c>
      <c r="N222" s="3">
        <f t="shared" ca="1" si="64"/>
        <v>100752.0094110752</v>
      </c>
      <c r="O222" s="3">
        <f t="shared" ca="1" si="65"/>
        <v>356398.94799101911</v>
      </c>
      <c r="P222" s="4">
        <f t="shared" ca="1" si="66"/>
        <v>341674</v>
      </c>
      <c r="Q222" s="3">
        <f t="shared" ca="1" si="67"/>
        <v>0</v>
      </c>
      <c r="R222" s="4">
        <f t="shared" ca="1" si="68"/>
        <v>0</v>
      </c>
      <c r="S222" s="4">
        <f t="shared" ca="1" si="69"/>
        <v>1995774.9479910191</v>
      </c>
      <c r="T222" s="1">
        <f t="shared" ca="1" si="70"/>
        <v>442426.00941107521</v>
      </c>
      <c r="U222" s="4">
        <f t="shared" ca="1" si="71"/>
        <v>1553348.938579944</v>
      </c>
      <c r="V222" s="8">
        <f ca="1">People[[#This Row],[Mortage left]]/People[[#This Row],[Value of House]]</f>
        <v>6.14575359228604E-2</v>
      </c>
    </row>
    <row r="223" spans="1:22" x14ac:dyDescent="0.25">
      <c r="A223" s="3">
        <f t="shared" ca="1" si="54"/>
        <v>1</v>
      </c>
      <c r="B223" s="3" t="str">
        <f t="shared" ca="1" si="55"/>
        <v>Man</v>
      </c>
      <c r="C223" s="3">
        <f t="shared" ca="1" si="56"/>
        <v>28</v>
      </c>
      <c r="D223" s="3">
        <f t="shared" ca="1" si="57"/>
        <v>3</v>
      </c>
      <c r="E223" s="3" t="str">
        <f ca="1">VLOOKUP($D223,Data!$A$2:$B$7,2,FALSE)</f>
        <v>Pharma</v>
      </c>
      <c r="F223" s="3">
        <f t="shared" ca="1" si="58"/>
        <v>3</v>
      </c>
      <c r="G223" s="3" t="str">
        <f ca="1">VLOOKUP($F223,Data!$D$2:$E$6,2,FALSE)</f>
        <v>undergraduate</v>
      </c>
      <c r="H223" s="3">
        <f t="shared" ca="1" si="59"/>
        <v>2</v>
      </c>
      <c r="I223" s="3">
        <f t="shared" ca="1" si="60"/>
        <v>2</v>
      </c>
      <c r="J223" s="4">
        <f t="shared" ca="1" si="61"/>
        <v>224388</v>
      </c>
      <c r="K223" s="3">
        <f t="shared" ca="1" si="62"/>
        <v>6</v>
      </c>
      <c r="L223" s="3" t="str">
        <f ca="1">VLOOKUP($K223,Data!$G$2:$H$11,2,FALSE)</f>
        <v>Pune</v>
      </c>
      <c r="M223" s="4">
        <f t="shared" ca="1" si="63"/>
        <v>673164</v>
      </c>
      <c r="N223" s="3">
        <f t="shared" ca="1" si="64"/>
        <v>613361.51863393222</v>
      </c>
      <c r="O223" s="3">
        <f t="shared" ca="1" si="65"/>
        <v>184619.56320792076</v>
      </c>
      <c r="P223" s="4">
        <f t="shared" ca="1" si="66"/>
        <v>172292</v>
      </c>
      <c r="Q223" s="3">
        <f t="shared" ca="1" si="67"/>
        <v>224388</v>
      </c>
      <c r="R223" s="4">
        <f t="shared" ca="1" si="68"/>
        <v>0</v>
      </c>
      <c r="S223" s="4">
        <f t="shared" ca="1" si="69"/>
        <v>857783.56320792076</v>
      </c>
      <c r="T223" s="1">
        <f t="shared" ca="1" si="70"/>
        <v>1010041.5186339322</v>
      </c>
      <c r="U223" s="4">
        <f t="shared" ca="1" si="71"/>
        <v>-152257.95542601147</v>
      </c>
      <c r="V223" s="8">
        <f ca="1">People[[#This Row],[Mortage left]]/People[[#This Row],[Value of House]]</f>
        <v>0.91116209220031408</v>
      </c>
    </row>
    <row r="224" spans="1:22" x14ac:dyDescent="0.25">
      <c r="A224" s="3">
        <f t="shared" ca="1" si="54"/>
        <v>1</v>
      </c>
      <c r="B224" s="3" t="str">
        <f t="shared" ca="1" si="55"/>
        <v>Man</v>
      </c>
      <c r="C224" s="3">
        <f t="shared" ca="1" si="56"/>
        <v>22</v>
      </c>
      <c r="D224" s="3">
        <f t="shared" ca="1" si="57"/>
        <v>4</v>
      </c>
      <c r="E224" s="3" t="str">
        <f ca="1">VLOOKUP($D224,Data!$A$2:$B$7,2,FALSE)</f>
        <v>Agriculture</v>
      </c>
      <c r="F224" s="3">
        <f t="shared" ca="1" si="58"/>
        <v>4</v>
      </c>
      <c r="G224" s="3" t="str">
        <f ca="1">VLOOKUP($F224,Data!$D$2:$E$6,2,FALSE)</f>
        <v>post graduate</v>
      </c>
      <c r="H224" s="3">
        <f t="shared" ca="1" si="59"/>
        <v>2</v>
      </c>
      <c r="I224" s="3">
        <f t="shared" ca="1" si="60"/>
        <v>1</v>
      </c>
      <c r="J224" s="4">
        <f t="shared" ca="1" si="61"/>
        <v>270184</v>
      </c>
      <c r="K224" s="3">
        <f t="shared" ca="1" si="62"/>
        <v>5</v>
      </c>
      <c r="L224" s="3" t="str">
        <f ca="1">VLOOKUP($K224,Data!$G$2:$H$11,2,FALSE)</f>
        <v>Hyderabad</v>
      </c>
      <c r="M224" s="4">
        <f t="shared" ca="1" si="63"/>
        <v>1080736</v>
      </c>
      <c r="N224" s="3">
        <f t="shared" ca="1" si="64"/>
        <v>800276.75491404592</v>
      </c>
      <c r="O224" s="3">
        <f t="shared" ca="1" si="65"/>
        <v>115603.93041795021</v>
      </c>
      <c r="P224" s="4">
        <f t="shared" ca="1" si="66"/>
        <v>90474</v>
      </c>
      <c r="Q224" s="3">
        <f t="shared" ca="1" si="67"/>
        <v>270184</v>
      </c>
      <c r="R224" s="4">
        <f t="shared" ca="1" si="68"/>
        <v>405276</v>
      </c>
      <c r="S224" s="4">
        <f t="shared" ca="1" si="69"/>
        <v>1601615.9304179503</v>
      </c>
      <c r="T224" s="1">
        <f t="shared" ca="1" si="70"/>
        <v>1160934.7549140458</v>
      </c>
      <c r="U224" s="4">
        <f t="shared" ca="1" si="71"/>
        <v>440681.17550390447</v>
      </c>
      <c r="V224" s="8">
        <f ca="1">People[[#This Row],[Mortage left]]/People[[#This Row],[Value of House]]</f>
        <v>0.74049236345790825</v>
      </c>
    </row>
    <row r="225" spans="1:22" x14ac:dyDescent="0.25">
      <c r="A225" s="3">
        <f t="shared" ca="1" si="54"/>
        <v>2</v>
      </c>
      <c r="B225" s="3" t="str">
        <f t="shared" ca="1" si="55"/>
        <v>Woman</v>
      </c>
      <c r="C225" s="3">
        <f t="shared" ca="1" si="56"/>
        <v>23</v>
      </c>
      <c r="D225" s="3">
        <f t="shared" ca="1" si="57"/>
        <v>6</v>
      </c>
      <c r="E225" s="3" t="str">
        <f ca="1">VLOOKUP($D225,Data!$A$2:$B$7,2,FALSE)</f>
        <v>Ministry</v>
      </c>
      <c r="F225" s="3">
        <f t="shared" ca="1" si="58"/>
        <v>3</v>
      </c>
      <c r="G225" s="3" t="str">
        <f ca="1">VLOOKUP($F225,Data!$D$2:$E$6,2,FALSE)</f>
        <v>undergraduate</v>
      </c>
      <c r="H225" s="3">
        <f t="shared" ca="1" si="59"/>
        <v>0</v>
      </c>
      <c r="I225" s="3">
        <f t="shared" ca="1" si="60"/>
        <v>0</v>
      </c>
      <c r="J225" s="4">
        <f t="shared" ca="1" si="61"/>
        <v>914061</v>
      </c>
      <c r="K225" s="3">
        <f t="shared" ca="1" si="62"/>
        <v>1</v>
      </c>
      <c r="L225" s="3" t="str">
        <f ca="1">VLOOKUP($K225,Data!$G$2:$H$11,2,FALSE)</f>
        <v>Mumbai</v>
      </c>
      <c r="M225" s="4">
        <f t="shared" ca="1" si="63"/>
        <v>3656244</v>
      </c>
      <c r="N225" s="3">
        <f t="shared" ca="1" si="64"/>
        <v>2741765.1469887695</v>
      </c>
      <c r="O225" s="3">
        <f t="shared" ca="1" si="65"/>
        <v>0</v>
      </c>
      <c r="P225" s="4">
        <f t="shared" ca="1" si="66"/>
        <v>0</v>
      </c>
      <c r="Q225" s="3">
        <f t="shared" ca="1" si="67"/>
        <v>0</v>
      </c>
      <c r="R225" s="4">
        <f t="shared" ca="1" si="68"/>
        <v>0</v>
      </c>
      <c r="S225" s="4">
        <f t="shared" ca="1" si="69"/>
        <v>3656244</v>
      </c>
      <c r="T225" s="1">
        <f t="shared" ca="1" si="70"/>
        <v>2741765.1469887695</v>
      </c>
      <c r="U225" s="4">
        <f t="shared" ca="1" si="71"/>
        <v>914478.85301123047</v>
      </c>
      <c r="V225" s="8">
        <f ca="1">People[[#This Row],[Mortage left]]/People[[#This Row],[Value of House]]</f>
        <v>0.74988571522818759</v>
      </c>
    </row>
    <row r="226" spans="1:22" x14ac:dyDescent="0.25">
      <c r="A226" s="3">
        <f t="shared" ca="1" si="54"/>
        <v>2</v>
      </c>
      <c r="B226" s="3" t="str">
        <f t="shared" ca="1" si="55"/>
        <v>Woman</v>
      </c>
      <c r="C226" s="3">
        <f t="shared" ca="1" si="56"/>
        <v>24</v>
      </c>
      <c r="D226" s="3">
        <f t="shared" ca="1" si="57"/>
        <v>6</v>
      </c>
      <c r="E226" s="3" t="str">
        <f ca="1">VLOOKUP($D226,Data!$A$2:$B$7,2,FALSE)</f>
        <v>Ministry</v>
      </c>
      <c r="F226" s="3">
        <f t="shared" ca="1" si="58"/>
        <v>5</v>
      </c>
      <c r="G226" s="3" t="str">
        <f ca="1">VLOOKUP($F226,Data!$D$2:$E$6,2,FALSE)</f>
        <v>Doctorate</v>
      </c>
      <c r="H226" s="3">
        <f t="shared" ca="1" si="59"/>
        <v>2</v>
      </c>
      <c r="I226" s="3">
        <f t="shared" ca="1" si="60"/>
        <v>0</v>
      </c>
      <c r="J226" s="4">
        <f t="shared" ca="1" si="61"/>
        <v>795220</v>
      </c>
      <c r="K226" s="3">
        <f t="shared" ca="1" si="62"/>
        <v>6</v>
      </c>
      <c r="L226" s="3" t="str">
        <f ca="1">VLOOKUP($K226,Data!$G$2:$H$11,2,FALSE)</f>
        <v>Pune</v>
      </c>
      <c r="M226" s="4">
        <f t="shared" ca="1" si="63"/>
        <v>2385660</v>
      </c>
      <c r="N226" s="3">
        <f t="shared" ca="1" si="64"/>
        <v>451860.82087395171</v>
      </c>
      <c r="O226" s="3">
        <f t="shared" ca="1" si="65"/>
        <v>0</v>
      </c>
      <c r="P226" s="4">
        <f t="shared" ca="1" si="66"/>
        <v>0</v>
      </c>
      <c r="Q226" s="3">
        <f t="shared" ca="1" si="67"/>
        <v>0</v>
      </c>
      <c r="R226" s="4">
        <f t="shared" ca="1" si="68"/>
        <v>0</v>
      </c>
      <c r="S226" s="4">
        <f t="shared" ca="1" si="69"/>
        <v>2385660</v>
      </c>
      <c r="T226" s="1">
        <f t="shared" ca="1" si="70"/>
        <v>451860.82087395171</v>
      </c>
      <c r="U226" s="4">
        <f t="shared" ca="1" si="71"/>
        <v>1933799.1791260482</v>
      </c>
      <c r="V226" s="8">
        <f ca="1">People[[#This Row],[Mortage left]]/People[[#This Row],[Value of House]]</f>
        <v>0.18940704914948137</v>
      </c>
    </row>
    <row r="227" spans="1:22" x14ac:dyDescent="0.25">
      <c r="A227" s="3">
        <f t="shared" ca="1" si="54"/>
        <v>2</v>
      </c>
      <c r="B227" s="3" t="str">
        <f t="shared" ca="1" si="55"/>
        <v>Woman</v>
      </c>
      <c r="C227" s="3">
        <f t="shared" ca="1" si="56"/>
        <v>33</v>
      </c>
      <c r="D227" s="3">
        <f t="shared" ca="1" si="57"/>
        <v>2</v>
      </c>
      <c r="E227" s="3" t="str">
        <f ca="1">VLOOKUP($D227,Data!$A$2:$B$7,2,FALSE)</f>
        <v>IT</v>
      </c>
      <c r="F227" s="3">
        <f t="shared" ca="1" si="58"/>
        <v>4</v>
      </c>
      <c r="G227" s="3" t="str">
        <f ca="1">VLOOKUP($F227,Data!$D$2:$E$6,2,FALSE)</f>
        <v>post graduate</v>
      </c>
      <c r="H227" s="3">
        <f t="shared" ca="1" si="59"/>
        <v>0</v>
      </c>
      <c r="I227" s="3">
        <f t="shared" ca="1" si="60"/>
        <v>2</v>
      </c>
      <c r="J227" s="4">
        <f t="shared" ca="1" si="61"/>
        <v>324670</v>
      </c>
      <c r="K227" s="3">
        <f t="shared" ca="1" si="62"/>
        <v>2</v>
      </c>
      <c r="L227" s="3" t="str">
        <f ca="1">VLOOKUP($K227,Data!$G$2:$H$11,2,FALSE)</f>
        <v>Delhi</v>
      </c>
      <c r="M227" s="4">
        <f t="shared" ca="1" si="63"/>
        <v>1948020</v>
      </c>
      <c r="N227" s="3">
        <f t="shared" ca="1" si="64"/>
        <v>617756.56142105907</v>
      </c>
      <c r="O227" s="3">
        <f t="shared" ca="1" si="65"/>
        <v>215900.11458352875</v>
      </c>
      <c r="P227" s="4">
        <f t="shared" ca="1" si="66"/>
        <v>125057</v>
      </c>
      <c r="Q227" s="3">
        <f t="shared" ca="1" si="67"/>
        <v>324670</v>
      </c>
      <c r="R227" s="4">
        <f t="shared" ca="1" si="68"/>
        <v>487005</v>
      </c>
      <c r="S227" s="4">
        <f t="shared" ca="1" si="69"/>
        <v>2650925.1145835286</v>
      </c>
      <c r="T227" s="1">
        <f t="shared" ca="1" si="70"/>
        <v>1067483.5614210591</v>
      </c>
      <c r="U227" s="4">
        <f t="shared" ca="1" si="71"/>
        <v>1583441.5531624695</v>
      </c>
      <c r="V227" s="8">
        <f ca="1">People[[#This Row],[Mortage left]]/People[[#This Row],[Value of House]]</f>
        <v>0.31712023563467473</v>
      </c>
    </row>
    <row r="228" spans="1:22" x14ac:dyDescent="0.25">
      <c r="A228" s="3">
        <f t="shared" ca="1" si="54"/>
        <v>1</v>
      </c>
      <c r="B228" s="3" t="str">
        <f t="shared" ca="1" si="55"/>
        <v>Man</v>
      </c>
      <c r="C228" s="3">
        <f t="shared" ca="1" si="56"/>
        <v>32</v>
      </c>
      <c r="D228" s="3">
        <f t="shared" ca="1" si="57"/>
        <v>4</v>
      </c>
      <c r="E228" s="3" t="str">
        <f ca="1">VLOOKUP($D228,Data!$A$2:$B$7,2,FALSE)</f>
        <v>Agriculture</v>
      </c>
      <c r="F228" s="3">
        <f t="shared" ca="1" si="58"/>
        <v>1</v>
      </c>
      <c r="G228" s="3" t="str">
        <f ca="1">VLOOKUP($F228,Data!$D$2:$E$6,2,FALSE)</f>
        <v>high school</v>
      </c>
      <c r="H228" s="3">
        <f t="shared" ca="1" si="59"/>
        <v>1</v>
      </c>
      <c r="I228" s="3">
        <f t="shared" ca="1" si="60"/>
        <v>1</v>
      </c>
      <c r="J228" s="4">
        <f t="shared" ca="1" si="61"/>
        <v>190975</v>
      </c>
      <c r="K228" s="3">
        <f t="shared" ca="1" si="62"/>
        <v>4</v>
      </c>
      <c r="L228" s="3" t="str">
        <f ca="1">VLOOKUP($K228,Data!$G$2:$H$11,2,FALSE)</f>
        <v>Chennai</v>
      </c>
      <c r="M228" s="4">
        <f t="shared" ca="1" si="63"/>
        <v>572925</v>
      </c>
      <c r="N228" s="3">
        <f t="shared" ca="1" si="64"/>
        <v>176775.92045538002</v>
      </c>
      <c r="O228" s="3">
        <f t="shared" ca="1" si="65"/>
        <v>9501.1596916635463</v>
      </c>
      <c r="P228" s="4">
        <f t="shared" ca="1" si="66"/>
        <v>8254</v>
      </c>
      <c r="Q228" s="3">
        <f t="shared" ca="1" si="67"/>
        <v>0</v>
      </c>
      <c r="R228" s="4">
        <f t="shared" ca="1" si="68"/>
        <v>286462.5</v>
      </c>
      <c r="S228" s="4">
        <f t="shared" ca="1" si="69"/>
        <v>868888.65969166358</v>
      </c>
      <c r="T228" s="1">
        <f t="shared" ca="1" si="70"/>
        <v>185029.92045538002</v>
      </c>
      <c r="U228" s="4">
        <f t="shared" ca="1" si="71"/>
        <v>683858.73923628358</v>
      </c>
      <c r="V228" s="8">
        <f ca="1">People[[#This Row],[Mortage left]]/People[[#This Row],[Value of House]]</f>
        <v>0.30854984588799583</v>
      </c>
    </row>
    <row r="229" spans="1:22" x14ac:dyDescent="0.25">
      <c r="A229" s="3">
        <f t="shared" ca="1" si="54"/>
        <v>2</v>
      </c>
      <c r="B229" s="3" t="str">
        <f t="shared" ca="1" si="55"/>
        <v>Woman</v>
      </c>
      <c r="C229" s="3">
        <f t="shared" ca="1" si="56"/>
        <v>24</v>
      </c>
      <c r="D229" s="3">
        <f t="shared" ca="1" si="57"/>
        <v>1</v>
      </c>
      <c r="E229" s="3" t="str">
        <f ca="1">VLOOKUP($D229,Data!$A$2:$B$7,2,FALSE)</f>
        <v>Health</v>
      </c>
      <c r="F229" s="3">
        <f t="shared" ca="1" si="58"/>
        <v>1</v>
      </c>
      <c r="G229" s="3" t="str">
        <f ca="1">VLOOKUP($F229,Data!$D$2:$E$6,2,FALSE)</f>
        <v>high school</v>
      </c>
      <c r="H229" s="3">
        <f t="shared" ca="1" si="59"/>
        <v>1</v>
      </c>
      <c r="I229" s="3">
        <f t="shared" ca="1" si="60"/>
        <v>2</v>
      </c>
      <c r="J229" s="4">
        <f t="shared" ca="1" si="61"/>
        <v>624638</v>
      </c>
      <c r="K229" s="3">
        <f t="shared" ca="1" si="62"/>
        <v>5</v>
      </c>
      <c r="L229" s="3" t="str">
        <f ca="1">VLOOKUP($K229,Data!$G$2:$H$11,2,FALSE)</f>
        <v>Hyderabad</v>
      </c>
      <c r="M229" s="4">
        <f t="shared" ca="1" si="63"/>
        <v>3123190</v>
      </c>
      <c r="N229" s="3">
        <f t="shared" ca="1" si="64"/>
        <v>1105555.6947433723</v>
      </c>
      <c r="O229" s="3">
        <f t="shared" ca="1" si="65"/>
        <v>526593.46270995168</v>
      </c>
      <c r="P229" s="4">
        <f t="shared" ca="1" si="66"/>
        <v>426011</v>
      </c>
      <c r="Q229" s="3">
        <f t="shared" ca="1" si="67"/>
        <v>0</v>
      </c>
      <c r="R229" s="4">
        <f t="shared" ca="1" si="68"/>
        <v>0</v>
      </c>
      <c r="S229" s="4">
        <f t="shared" ca="1" si="69"/>
        <v>3649783.4627099517</v>
      </c>
      <c r="T229" s="1">
        <f t="shared" ca="1" si="70"/>
        <v>1531566.6947433723</v>
      </c>
      <c r="U229" s="4">
        <f t="shared" ca="1" si="71"/>
        <v>2118216.7679665796</v>
      </c>
      <c r="V229" s="8">
        <f ca="1">People[[#This Row],[Mortage left]]/People[[#This Row],[Value of House]]</f>
        <v>0.35398284918412659</v>
      </c>
    </row>
    <row r="230" spans="1:22" x14ac:dyDescent="0.25">
      <c r="A230" s="3">
        <f t="shared" ca="1" si="54"/>
        <v>1</v>
      </c>
      <c r="B230" s="3" t="str">
        <f t="shared" ca="1" si="55"/>
        <v>Man</v>
      </c>
      <c r="C230" s="3">
        <f t="shared" ca="1" si="56"/>
        <v>31</v>
      </c>
      <c r="D230" s="3">
        <f t="shared" ca="1" si="57"/>
        <v>2</v>
      </c>
      <c r="E230" s="3" t="str">
        <f ca="1">VLOOKUP($D230,Data!$A$2:$B$7,2,FALSE)</f>
        <v>IT</v>
      </c>
      <c r="F230" s="3">
        <f t="shared" ca="1" si="58"/>
        <v>3</v>
      </c>
      <c r="G230" s="3" t="str">
        <f ca="1">VLOOKUP($F230,Data!$D$2:$E$6,2,FALSE)</f>
        <v>undergraduate</v>
      </c>
      <c r="H230" s="3">
        <f t="shared" ca="1" si="59"/>
        <v>3</v>
      </c>
      <c r="I230" s="3">
        <f t="shared" ca="1" si="60"/>
        <v>1</v>
      </c>
      <c r="J230" s="4">
        <f t="shared" ca="1" si="61"/>
        <v>468900</v>
      </c>
      <c r="K230" s="3">
        <f t="shared" ca="1" si="62"/>
        <v>2</v>
      </c>
      <c r="L230" s="3" t="str">
        <f ca="1">VLOOKUP($K230,Data!$G$2:$H$11,2,FALSE)</f>
        <v>Delhi</v>
      </c>
      <c r="M230" s="4">
        <f t="shared" ca="1" si="63"/>
        <v>1406700</v>
      </c>
      <c r="N230" s="3">
        <f t="shared" ca="1" si="64"/>
        <v>912994.36467033706</v>
      </c>
      <c r="O230" s="3">
        <f t="shared" ca="1" si="65"/>
        <v>145362.63508086244</v>
      </c>
      <c r="P230" s="4">
        <f t="shared" ca="1" si="66"/>
        <v>10524</v>
      </c>
      <c r="Q230" s="3">
        <f t="shared" ca="1" si="67"/>
        <v>0</v>
      </c>
      <c r="R230" s="4">
        <f t="shared" ca="1" si="68"/>
        <v>0</v>
      </c>
      <c r="S230" s="4">
        <f t="shared" ca="1" si="69"/>
        <v>1552062.6350808623</v>
      </c>
      <c r="T230" s="1">
        <f t="shared" ca="1" si="70"/>
        <v>923518.36467033706</v>
      </c>
      <c r="U230" s="4">
        <f t="shared" ca="1" si="71"/>
        <v>628544.27041052526</v>
      </c>
      <c r="V230" s="8">
        <f ca="1">People[[#This Row],[Mortage left]]/People[[#This Row],[Value of House]]</f>
        <v>0.649032746619988</v>
      </c>
    </row>
    <row r="231" spans="1:22" x14ac:dyDescent="0.25">
      <c r="A231" s="3">
        <f t="shared" ca="1" si="54"/>
        <v>1</v>
      </c>
      <c r="B231" s="3" t="str">
        <f t="shared" ca="1" si="55"/>
        <v>Man</v>
      </c>
      <c r="C231" s="3">
        <f t="shared" ca="1" si="56"/>
        <v>32</v>
      </c>
      <c r="D231" s="3">
        <f t="shared" ca="1" si="57"/>
        <v>5</v>
      </c>
      <c r="E231" s="3" t="str">
        <f ca="1">VLOOKUP($D231,Data!$A$2:$B$7,2,FALSE)</f>
        <v>Business</v>
      </c>
      <c r="F231" s="3">
        <f t="shared" ca="1" si="58"/>
        <v>1</v>
      </c>
      <c r="G231" s="3" t="str">
        <f ca="1">VLOOKUP($F231,Data!$D$2:$E$6,2,FALSE)</f>
        <v>high school</v>
      </c>
      <c r="H231" s="3">
        <f t="shared" ca="1" si="59"/>
        <v>2</v>
      </c>
      <c r="I231" s="3">
        <f t="shared" ca="1" si="60"/>
        <v>2</v>
      </c>
      <c r="J231" s="4">
        <f t="shared" ca="1" si="61"/>
        <v>103882</v>
      </c>
      <c r="K231" s="3">
        <f t="shared" ca="1" si="62"/>
        <v>5</v>
      </c>
      <c r="L231" s="3" t="str">
        <f ca="1">VLOOKUP($K231,Data!$G$2:$H$11,2,FALSE)</f>
        <v>Hyderabad</v>
      </c>
      <c r="M231" s="4">
        <f t="shared" ca="1" si="63"/>
        <v>623292</v>
      </c>
      <c r="N231" s="3">
        <f t="shared" ca="1" si="64"/>
        <v>497881.22916538088</v>
      </c>
      <c r="O231" s="3">
        <f t="shared" ca="1" si="65"/>
        <v>43035.09055299656</v>
      </c>
      <c r="P231" s="4">
        <f t="shared" ca="1" si="66"/>
        <v>2003</v>
      </c>
      <c r="Q231" s="3">
        <f t="shared" ca="1" si="67"/>
        <v>103882</v>
      </c>
      <c r="R231" s="4">
        <f t="shared" ca="1" si="68"/>
        <v>0</v>
      </c>
      <c r="S231" s="4">
        <f t="shared" ca="1" si="69"/>
        <v>666327.09055299661</v>
      </c>
      <c r="T231" s="1">
        <f t="shared" ca="1" si="70"/>
        <v>603766.22916538082</v>
      </c>
      <c r="U231" s="4">
        <f t="shared" ca="1" si="71"/>
        <v>62560.861387615791</v>
      </c>
      <c r="V231" s="8">
        <f ca="1">People[[#This Row],[Mortage left]]/People[[#This Row],[Value of House]]</f>
        <v>0.79879290792338242</v>
      </c>
    </row>
    <row r="232" spans="1:22" x14ac:dyDescent="0.25">
      <c r="A232" s="3">
        <f t="shared" ca="1" si="54"/>
        <v>1</v>
      </c>
      <c r="B232" s="3" t="str">
        <f t="shared" ca="1" si="55"/>
        <v>Man</v>
      </c>
      <c r="C232" s="3">
        <f t="shared" ca="1" si="56"/>
        <v>23</v>
      </c>
      <c r="D232" s="3">
        <f t="shared" ca="1" si="57"/>
        <v>2</v>
      </c>
      <c r="E232" s="3" t="str">
        <f ca="1">VLOOKUP($D232,Data!$A$2:$B$7,2,FALSE)</f>
        <v>IT</v>
      </c>
      <c r="F232" s="3">
        <f t="shared" ca="1" si="58"/>
        <v>2</v>
      </c>
      <c r="G232" s="3" t="str">
        <f ca="1">VLOOKUP($F232,Data!$D$2:$E$6,2,FALSE)</f>
        <v>college</v>
      </c>
      <c r="H232" s="3">
        <f t="shared" ca="1" si="59"/>
        <v>3</v>
      </c>
      <c r="I232" s="3">
        <f t="shared" ca="1" si="60"/>
        <v>1</v>
      </c>
      <c r="J232" s="4">
        <f t="shared" ca="1" si="61"/>
        <v>249047</v>
      </c>
      <c r="K232" s="3">
        <f t="shared" ca="1" si="62"/>
        <v>2</v>
      </c>
      <c r="L232" s="3" t="str">
        <f ca="1">VLOOKUP($K232,Data!$G$2:$H$11,2,FALSE)</f>
        <v>Delhi</v>
      </c>
      <c r="M232" s="4">
        <f t="shared" ca="1" si="63"/>
        <v>747141</v>
      </c>
      <c r="N232" s="3">
        <f t="shared" ca="1" si="64"/>
        <v>7836.0353914645502</v>
      </c>
      <c r="O232" s="3">
        <f t="shared" ca="1" si="65"/>
        <v>1950.894037210556</v>
      </c>
      <c r="P232" s="4">
        <f t="shared" ca="1" si="66"/>
        <v>636</v>
      </c>
      <c r="Q232" s="3">
        <f t="shared" ca="1" si="67"/>
        <v>0</v>
      </c>
      <c r="R232" s="4">
        <f t="shared" ca="1" si="68"/>
        <v>373570.5</v>
      </c>
      <c r="S232" s="4">
        <f t="shared" ca="1" si="69"/>
        <v>1122662.3940372104</v>
      </c>
      <c r="T232" s="1">
        <f t="shared" ca="1" si="70"/>
        <v>8472.0353914645493</v>
      </c>
      <c r="U232" s="4">
        <f t="shared" ca="1" si="71"/>
        <v>1114190.3586457458</v>
      </c>
      <c r="V232" s="8">
        <f ca="1">People[[#This Row],[Mortage left]]/People[[#This Row],[Value of House]]</f>
        <v>1.0488027549638623E-2</v>
      </c>
    </row>
    <row r="233" spans="1:22" x14ac:dyDescent="0.25">
      <c r="A233" s="3">
        <f t="shared" ca="1" si="54"/>
        <v>2</v>
      </c>
      <c r="B233" s="3" t="str">
        <f t="shared" ca="1" si="55"/>
        <v>Woman</v>
      </c>
      <c r="C233" s="3">
        <f t="shared" ca="1" si="56"/>
        <v>32</v>
      </c>
      <c r="D233" s="3">
        <f t="shared" ca="1" si="57"/>
        <v>3</v>
      </c>
      <c r="E233" s="3" t="str">
        <f ca="1">VLOOKUP($D233,Data!$A$2:$B$7,2,FALSE)</f>
        <v>Pharma</v>
      </c>
      <c r="F233" s="3">
        <f t="shared" ca="1" si="58"/>
        <v>1</v>
      </c>
      <c r="G233" s="3" t="str">
        <f ca="1">VLOOKUP($F233,Data!$D$2:$E$6,2,FALSE)</f>
        <v>high school</v>
      </c>
      <c r="H233" s="3">
        <f t="shared" ca="1" si="59"/>
        <v>1</v>
      </c>
      <c r="I233" s="3">
        <f t="shared" ca="1" si="60"/>
        <v>1</v>
      </c>
      <c r="J233" s="4">
        <f t="shared" ca="1" si="61"/>
        <v>229436</v>
      </c>
      <c r="K233" s="3">
        <f t="shared" ca="1" si="62"/>
        <v>4</v>
      </c>
      <c r="L233" s="3" t="str">
        <f ca="1">VLOOKUP($K233,Data!$G$2:$H$11,2,FALSE)</f>
        <v>Chennai</v>
      </c>
      <c r="M233" s="4">
        <f t="shared" ca="1" si="63"/>
        <v>1147180</v>
      </c>
      <c r="N233" s="3">
        <f t="shared" ca="1" si="64"/>
        <v>290712.43663165555</v>
      </c>
      <c r="O233" s="3">
        <f t="shared" ca="1" si="65"/>
        <v>184285.36633591659</v>
      </c>
      <c r="P233" s="4">
        <f t="shared" ca="1" si="66"/>
        <v>123568</v>
      </c>
      <c r="Q233" s="3">
        <f t="shared" ca="1" si="67"/>
        <v>0</v>
      </c>
      <c r="R233" s="4">
        <f t="shared" ca="1" si="68"/>
        <v>0</v>
      </c>
      <c r="S233" s="4">
        <f t="shared" ca="1" si="69"/>
        <v>1331465.3663359166</v>
      </c>
      <c r="T233" s="1">
        <f t="shared" ca="1" si="70"/>
        <v>414280.43663165555</v>
      </c>
      <c r="U233" s="4">
        <f t="shared" ca="1" si="71"/>
        <v>917184.92970426101</v>
      </c>
      <c r="V233" s="8">
        <f ca="1">People[[#This Row],[Mortage left]]/People[[#This Row],[Value of House]]</f>
        <v>0.25341484041881446</v>
      </c>
    </row>
    <row r="234" spans="1:22" x14ac:dyDescent="0.25">
      <c r="A234" s="3">
        <f t="shared" ca="1" si="54"/>
        <v>1</v>
      </c>
      <c r="B234" s="3" t="str">
        <f t="shared" ca="1" si="55"/>
        <v>Man</v>
      </c>
      <c r="C234" s="3">
        <f t="shared" ca="1" si="56"/>
        <v>25</v>
      </c>
      <c r="D234" s="3">
        <f t="shared" ca="1" si="57"/>
        <v>3</v>
      </c>
      <c r="E234" s="3" t="str">
        <f ca="1">VLOOKUP($D234,Data!$A$2:$B$7,2,FALSE)</f>
        <v>Pharma</v>
      </c>
      <c r="F234" s="3">
        <f t="shared" ca="1" si="58"/>
        <v>4</v>
      </c>
      <c r="G234" s="3" t="str">
        <f ca="1">VLOOKUP($F234,Data!$D$2:$E$6,2,FALSE)</f>
        <v>post graduate</v>
      </c>
      <c r="H234" s="3">
        <f t="shared" ca="1" si="59"/>
        <v>1</v>
      </c>
      <c r="I234" s="3">
        <f t="shared" ca="1" si="60"/>
        <v>1</v>
      </c>
      <c r="J234" s="4">
        <f t="shared" ca="1" si="61"/>
        <v>219456</v>
      </c>
      <c r="K234" s="3">
        <f t="shared" ca="1" si="62"/>
        <v>6</v>
      </c>
      <c r="L234" s="3" t="str">
        <f ca="1">VLOOKUP($K234,Data!$G$2:$H$11,2,FALSE)</f>
        <v>Pune</v>
      </c>
      <c r="M234" s="4">
        <f t="shared" ca="1" si="63"/>
        <v>1097280</v>
      </c>
      <c r="N234" s="3">
        <f t="shared" ca="1" si="64"/>
        <v>101967.94455682753</v>
      </c>
      <c r="O234" s="3">
        <f t="shared" ca="1" si="65"/>
        <v>66945.569015218658</v>
      </c>
      <c r="P234" s="4">
        <f t="shared" ca="1" si="66"/>
        <v>50028</v>
      </c>
      <c r="Q234" s="3">
        <f t="shared" ca="1" si="67"/>
        <v>0</v>
      </c>
      <c r="R234" s="4">
        <f t="shared" ca="1" si="68"/>
        <v>329184</v>
      </c>
      <c r="S234" s="4">
        <f t="shared" ca="1" si="69"/>
        <v>1493409.5690152186</v>
      </c>
      <c r="T234" s="1">
        <f t="shared" ca="1" si="70"/>
        <v>151995.94455682754</v>
      </c>
      <c r="U234" s="4">
        <f t="shared" ca="1" si="71"/>
        <v>1341413.6244583912</v>
      </c>
      <c r="V234" s="8">
        <f ca="1">People[[#This Row],[Mortage left]]/People[[#This Row],[Value of House]]</f>
        <v>9.2927916809590561E-2</v>
      </c>
    </row>
    <row r="235" spans="1:22" x14ac:dyDescent="0.25">
      <c r="A235" s="3">
        <f t="shared" ca="1" si="54"/>
        <v>1</v>
      </c>
      <c r="B235" s="3" t="str">
        <f t="shared" ca="1" si="55"/>
        <v>Man</v>
      </c>
      <c r="C235" s="3">
        <f t="shared" ca="1" si="56"/>
        <v>25</v>
      </c>
      <c r="D235" s="3">
        <f t="shared" ca="1" si="57"/>
        <v>2</v>
      </c>
      <c r="E235" s="3" t="str">
        <f ca="1">VLOOKUP($D235,Data!$A$2:$B$7,2,FALSE)</f>
        <v>IT</v>
      </c>
      <c r="F235" s="3">
        <f t="shared" ca="1" si="58"/>
        <v>4</v>
      </c>
      <c r="G235" s="3" t="str">
        <f ca="1">VLOOKUP($F235,Data!$D$2:$E$6,2,FALSE)</f>
        <v>post graduate</v>
      </c>
      <c r="H235" s="3">
        <f t="shared" ca="1" si="59"/>
        <v>2</v>
      </c>
      <c r="I235" s="3">
        <f t="shared" ca="1" si="60"/>
        <v>2</v>
      </c>
      <c r="J235" s="4">
        <f t="shared" ca="1" si="61"/>
        <v>397995</v>
      </c>
      <c r="K235" s="3">
        <f t="shared" ca="1" si="62"/>
        <v>2</v>
      </c>
      <c r="L235" s="3" t="str">
        <f ca="1">VLOOKUP($K235,Data!$G$2:$H$11,2,FALSE)</f>
        <v>Delhi</v>
      </c>
      <c r="M235" s="4">
        <f t="shared" ca="1" si="63"/>
        <v>1193985</v>
      </c>
      <c r="N235" s="3">
        <f t="shared" ca="1" si="64"/>
        <v>898709.56993293564</v>
      </c>
      <c r="O235" s="3">
        <f t="shared" ca="1" si="65"/>
        <v>266121.92746241245</v>
      </c>
      <c r="P235" s="4">
        <f t="shared" ca="1" si="66"/>
        <v>40966</v>
      </c>
      <c r="Q235" s="3">
        <f t="shared" ca="1" si="67"/>
        <v>397995</v>
      </c>
      <c r="R235" s="4">
        <f t="shared" ca="1" si="68"/>
        <v>0</v>
      </c>
      <c r="S235" s="4">
        <f t="shared" ca="1" si="69"/>
        <v>1460106.9274624125</v>
      </c>
      <c r="T235" s="1">
        <f t="shared" ca="1" si="70"/>
        <v>1337670.5699329358</v>
      </c>
      <c r="U235" s="4">
        <f t="shared" ca="1" si="71"/>
        <v>122436.35752947675</v>
      </c>
      <c r="V235" s="8">
        <f ca="1">People[[#This Row],[Mortage left]]/People[[#This Row],[Value of House]]</f>
        <v>0.75269753802010553</v>
      </c>
    </row>
    <row r="236" spans="1:22" x14ac:dyDescent="0.25">
      <c r="A236" s="3">
        <f t="shared" ca="1" si="54"/>
        <v>2</v>
      </c>
      <c r="B236" s="3" t="str">
        <f t="shared" ca="1" si="55"/>
        <v>Woman</v>
      </c>
      <c r="C236" s="3">
        <f t="shared" ca="1" si="56"/>
        <v>27</v>
      </c>
      <c r="D236" s="3">
        <f t="shared" ca="1" si="57"/>
        <v>3</v>
      </c>
      <c r="E236" s="3" t="str">
        <f ca="1">VLOOKUP($D236,Data!$A$2:$B$7,2,FALSE)</f>
        <v>Pharma</v>
      </c>
      <c r="F236" s="3">
        <f t="shared" ca="1" si="58"/>
        <v>5</v>
      </c>
      <c r="G236" s="3" t="str">
        <f ca="1">VLOOKUP($F236,Data!$D$2:$E$6,2,FALSE)</f>
        <v>Doctorate</v>
      </c>
      <c r="H236" s="3">
        <f t="shared" ca="1" si="59"/>
        <v>0</v>
      </c>
      <c r="I236" s="3">
        <f t="shared" ca="1" si="60"/>
        <v>2</v>
      </c>
      <c r="J236" s="4">
        <f t="shared" ca="1" si="61"/>
        <v>606924</v>
      </c>
      <c r="K236" s="3">
        <f t="shared" ca="1" si="62"/>
        <v>2</v>
      </c>
      <c r="L236" s="3" t="str">
        <f ca="1">VLOOKUP($K236,Data!$G$2:$H$11,2,FALSE)</f>
        <v>Delhi</v>
      </c>
      <c r="M236" s="4">
        <f t="shared" ca="1" si="63"/>
        <v>2427696</v>
      </c>
      <c r="N236" s="3">
        <f t="shared" ca="1" si="64"/>
        <v>1068082.2084831758</v>
      </c>
      <c r="O236" s="3">
        <f t="shared" ca="1" si="65"/>
        <v>1133296.3929612022</v>
      </c>
      <c r="P236" s="4">
        <f t="shared" ca="1" si="66"/>
        <v>58313</v>
      </c>
      <c r="Q236" s="3">
        <f t="shared" ca="1" si="67"/>
        <v>0</v>
      </c>
      <c r="R236" s="4">
        <f t="shared" ca="1" si="68"/>
        <v>910386</v>
      </c>
      <c r="S236" s="4">
        <f t="shared" ca="1" si="69"/>
        <v>4471378.3929612022</v>
      </c>
      <c r="T236" s="1">
        <f t="shared" ca="1" si="70"/>
        <v>1126395.2084831758</v>
      </c>
      <c r="U236" s="4">
        <f t="shared" ca="1" si="71"/>
        <v>3344983.1844780263</v>
      </c>
      <c r="V236" s="8">
        <f ca="1">People[[#This Row],[Mortage left]]/People[[#This Row],[Value of House]]</f>
        <v>0.43995714804620339</v>
      </c>
    </row>
    <row r="237" spans="1:22" x14ac:dyDescent="0.25">
      <c r="A237" s="3">
        <f t="shared" ca="1" si="54"/>
        <v>1</v>
      </c>
      <c r="B237" s="3" t="str">
        <f t="shared" ca="1" si="55"/>
        <v>Man</v>
      </c>
      <c r="C237" s="3">
        <f t="shared" ca="1" si="56"/>
        <v>32</v>
      </c>
      <c r="D237" s="3">
        <f t="shared" ca="1" si="57"/>
        <v>6</v>
      </c>
      <c r="E237" s="3" t="str">
        <f ca="1">VLOOKUP($D237,Data!$A$2:$B$7,2,FALSE)</f>
        <v>Ministry</v>
      </c>
      <c r="F237" s="3">
        <f t="shared" ca="1" si="58"/>
        <v>1</v>
      </c>
      <c r="G237" s="3" t="str">
        <f ca="1">VLOOKUP($F237,Data!$D$2:$E$6,2,FALSE)</f>
        <v>high school</v>
      </c>
      <c r="H237" s="3">
        <f t="shared" ca="1" si="59"/>
        <v>2</v>
      </c>
      <c r="I237" s="3">
        <f t="shared" ca="1" si="60"/>
        <v>2</v>
      </c>
      <c r="J237" s="4">
        <f t="shared" ca="1" si="61"/>
        <v>744067</v>
      </c>
      <c r="K237" s="3">
        <f t="shared" ca="1" si="62"/>
        <v>5</v>
      </c>
      <c r="L237" s="3" t="str">
        <f ca="1">VLOOKUP($K237,Data!$G$2:$H$11,2,FALSE)</f>
        <v>Hyderabad</v>
      </c>
      <c r="M237" s="4">
        <f t="shared" ca="1" si="63"/>
        <v>3720335</v>
      </c>
      <c r="N237" s="3">
        <f t="shared" ca="1" si="64"/>
        <v>2813453.6003941679</v>
      </c>
      <c r="O237" s="3">
        <f t="shared" ca="1" si="65"/>
        <v>968828.99446333374</v>
      </c>
      <c r="P237" s="4">
        <f t="shared" ca="1" si="66"/>
        <v>468515</v>
      </c>
      <c r="Q237" s="3">
        <f t="shared" ca="1" si="67"/>
        <v>744067</v>
      </c>
      <c r="R237" s="4">
        <f t="shared" ca="1" si="68"/>
        <v>1116100.5</v>
      </c>
      <c r="S237" s="4">
        <f t="shared" ca="1" si="69"/>
        <v>5805264.4944633339</v>
      </c>
      <c r="T237" s="1">
        <f t="shared" ca="1" si="70"/>
        <v>4026035.6003941679</v>
      </c>
      <c r="U237" s="4">
        <f t="shared" ca="1" si="71"/>
        <v>1779228.8940691659</v>
      </c>
      <c r="V237" s="8">
        <f ca="1">People[[#This Row],[Mortage left]]/People[[#This Row],[Value of House]]</f>
        <v>0.75623662933423141</v>
      </c>
    </row>
    <row r="238" spans="1:22" x14ac:dyDescent="0.25">
      <c r="A238" s="3">
        <f t="shared" ca="1" si="54"/>
        <v>2</v>
      </c>
      <c r="B238" s="3" t="str">
        <f t="shared" ca="1" si="55"/>
        <v>Woman</v>
      </c>
      <c r="C238" s="3">
        <f t="shared" ca="1" si="56"/>
        <v>21</v>
      </c>
      <c r="D238" s="3">
        <f t="shared" ca="1" si="57"/>
        <v>1</v>
      </c>
      <c r="E238" s="3" t="str">
        <f ca="1">VLOOKUP($D238,Data!$A$2:$B$7,2,FALSE)</f>
        <v>Health</v>
      </c>
      <c r="F238" s="3">
        <f t="shared" ca="1" si="58"/>
        <v>4</v>
      </c>
      <c r="G238" s="3" t="str">
        <f ca="1">VLOOKUP($F238,Data!$D$2:$E$6,2,FALSE)</f>
        <v>post graduate</v>
      </c>
      <c r="H238" s="3">
        <f t="shared" ca="1" si="59"/>
        <v>0</v>
      </c>
      <c r="I238" s="3">
        <f t="shared" ca="1" si="60"/>
        <v>0</v>
      </c>
      <c r="J238" s="4">
        <f t="shared" ca="1" si="61"/>
        <v>221938</v>
      </c>
      <c r="K238" s="3">
        <f t="shared" ca="1" si="62"/>
        <v>3</v>
      </c>
      <c r="L238" s="3" t="str">
        <f ca="1">VLOOKUP($K238,Data!$G$2:$H$11,2,FALSE)</f>
        <v>Bangalore</v>
      </c>
      <c r="M238" s="4">
        <f t="shared" ca="1" si="63"/>
        <v>887752</v>
      </c>
      <c r="N238" s="3">
        <f t="shared" ca="1" si="64"/>
        <v>395046.69687108655</v>
      </c>
      <c r="O238" s="3">
        <f t="shared" ca="1" si="65"/>
        <v>0</v>
      </c>
      <c r="P238" s="4">
        <f t="shared" ca="1" si="66"/>
        <v>0</v>
      </c>
      <c r="Q238" s="3">
        <f t="shared" ca="1" si="67"/>
        <v>221938</v>
      </c>
      <c r="R238" s="4">
        <f t="shared" ca="1" si="68"/>
        <v>332907</v>
      </c>
      <c r="S238" s="4">
        <f t="shared" ca="1" si="69"/>
        <v>1220659</v>
      </c>
      <c r="T238" s="1">
        <f t="shared" ca="1" si="70"/>
        <v>616984.69687108649</v>
      </c>
      <c r="U238" s="4">
        <f t="shared" ca="1" si="71"/>
        <v>603674.30312891351</v>
      </c>
      <c r="V238" s="8">
        <f ca="1">People[[#This Row],[Mortage left]]/People[[#This Row],[Value of House]]</f>
        <v>0.44499668473975451</v>
      </c>
    </row>
    <row r="239" spans="1:22" x14ac:dyDescent="0.25">
      <c r="A239" s="3">
        <f t="shared" ca="1" si="54"/>
        <v>1</v>
      </c>
      <c r="B239" s="3" t="str">
        <f t="shared" ca="1" si="55"/>
        <v>Man</v>
      </c>
      <c r="C239" s="3">
        <f t="shared" ca="1" si="56"/>
        <v>28</v>
      </c>
      <c r="D239" s="3">
        <f t="shared" ca="1" si="57"/>
        <v>3</v>
      </c>
      <c r="E239" s="3" t="str">
        <f ca="1">VLOOKUP($D239,Data!$A$2:$B$7,2,FALSE)</f>
        <v>Pharma</v>
      </c>
      <c r="F239" s="3">
        <f t="shared" ca="1" si="58"/>
        <v>4</v>
      </c>
      <c r="G239" s="3" t="str">
        <f ca="1">VLOOKUP($F239,Data!$D$2:$E$6,2,FALSE)</f>
        <v>post graduate</v>
      </c>
      <c r="H239" s="3">
        <f t="shared" ca="1" si="59"/>
        <v>0</v>
      </c>
      <c r="I239" s="3">
        <f t="shared" ca="1" si="60"/>
        <v>0</v>
      </c>
      <c r="J239" s="4">
        <f t="shared" ca="1" si="61"/>
        <v>947278</v>
      </c>
      <c r="K239" s="3">
        <f t="shared" ca="1" si="62"/>
        <v>2</v>
      </c>
      <c r="L239" s="3" t="str">
        <f ca="1">VLOOKUP($K239,Data!$G$2:$H$11,2,FALSE)</f>
        <v>Delhi</v>
      </c>
      <c r="M239" s="4">
        <f t="shared" ca="1" si="63"/>
        <v>5683668</v>
      </c>
      <c r="N239" s="3">
        <f t="shared" ca="1" si="64"/>
        <v>2155290.3004315966</v>
      </c>
      <c r="O239" s="3">
        <f t="shared" ca="1" si="65"/>
        <v>0</v>
      </c>
      <c r="P239" s="4">
        <f t="shared" ca="1" si="66"/>
        <v>0</v>
      </c>
      <c r="Q239" s="3">
        <f t="shared" ca="1" si="67"/>
        <v>0</v>
      </c>
      <c r="R239" s="4">
        <f t="shared" ca="1" si="68"/>
        <v>0</v>
      </c>
      <c r="S239" s="4">
        <f t="shared" ca="1" si="69"/>
        <v>5683668</v>
      </c>
      <c r="T239" s="1">
        <f t="shared" ca="1" si="70"/>
        <v>2155290.3004315966</v>
      </c>
      <c r="U239" s="4">
        <f t="shared" ca="1" si="71"/>
        <v>3528377.6995684034</v>
      </c>
      <c r="V239" s="8">
        <f ca="1">People[[#This Row],[Mortage left]]/People[[#This Row],[Value of House]]</f>
        <v>0.37920763500464783</v>
      </c>
    </row>
    <row r="240" spans="1:22" x14ac:dyDescent="0.25">
      <c r="A240" s="3">
        <f t="shared" ca="1" si="54"/>
        <v>2</v>
      </c>
      <c r="B240" s="3" t="str">
        <f t="shared" ca="1" si="55"/>
        <v>Woman</v>
      </c>
      <c r="C240" s="3">
        <f t="shared" ca="1" si="56"/>
        <v>28</v>
      </c>
      <c r="D240" s="3">
        <f t="shared" ca="1" si="57"/>
        <v>6</v>
      </c>
      <c r="E240" s="3" t="str">
        <f ca="1">VLOOKUP($D240,Data!$A$2:$B$7,2,FALSE)</f>
        <v>Ministry</v>
      </c>
      <c r="F240" s="3">
        <f t="shared" ca="1" si="58"/>
        <v>5</v>
      </c>
      <c r="G240" s="3" t="str">
        <f ca="1">VLOOKUP($F240,Data!$D$2:$E$6,2,FALSE)</f>
        <v>Doctorate</v>
      </c>
      <c r="H240" s="3">
        <f t="shared" ca="1" si="59"/>
        <v>2</v>
      </c>
      <c r="I240" s="3">
        <f t="shared" ca="1" si="60"/>
        <v>0</v>
      </c>
      <c r="J240" s="4">
        <f t="shared" ca="1" si="61"/>
        <v>110418</v>
      </c>
      <c r="K240" s="3">
        <f t="shared" ca="1" si="62"/>
        <v>4</v>
      </c>
      <c r="L240" s="3" t="str">
        <f ca="1">VLOOKUP($K240,Data!$G$2:$H$11,2,FALSE)</f>
        <v>Chennai</v>
      </c>
      <c r="M240" s="4">
        <f t="shared" ca="1" si="63"/>
        <v>662508</v>
      </c>
      <c r="N240" s="3">
        <f t="shared" ca="1" si="64"/>
        <v>621243.6260896388</v>
      </c>
      <c r="O240" s="3">
        <f t="shared" ca="1" si="65"/>
        <v>0</v>
      </c>
      <c r="P240" s="4">
        <f t="shared" ca="1" si="66"/>
        <v>0</v>
      </c>
      <c r="Q240" s="3">
        <f t="shared" ca="1" si="67"/>
        <v>0</v>
      </c>
      <c r="R240" s="4">
        <f t="shared" ca="1" si="68"/>
        <v>165627</v>
      </c>
      <c r="S240" s="4">
        <f t="shared" ca="1" si="69"/>
        <v>828135</v>
      </c>
      <c r="T240" s="1">
        <f t="shared" ca="1" si="70"/>
        <v>621243.6260896388</v>
      </c>
      <c r="U240" s="4">
        <f t="shared" ca="1" si="71"/>
        <v>206891.3739103612</v>
      </c>
      <c r="V240" s="8">
        <f ca="1">People[[#This Row],[Mortage left]]/People[[#This Row],[Value of House]]</f>
        <v>0.93771490471003938</v>
      </c>
    </row>
    <row r="241" spans="1:22" x14ac:dyDescent="0.25">
      <c r="A241" s="3">
        <f t="shared" ca="1" si="54"/>
        <v>2</v>
      </c>
      <c r="B241" s="3" t="str">
        <f t="shared" ca="1" si="55"/>
        <v>Woman</v>
      </c>
      <c r="C241" s="3">
        <f t="shared" ca="1" si="56"/>
        <v>28</v>
      </c>
      <c r="D241" s="3">
        <f t="shared" ca="1" si="57"/>
        <v>6</v>
      </c>
      <c r="E241" s="3" t="str">
        <f ca="1">VLOOKUP($D241,Data!$A$2:$B$7,2,FALSE)</f>
        <v>Ministry</v>
      </c>
      <c r="F241" s="3">
        <f t="shared" ca="1" si="58"/>
        <v>5</v>
      </c>
      <c r="G241" s="3" t="str">
        <f ca="1">VLOOKUP($F241,Data!$D$2:$E$6,2,FALSE)</f>
        <v>Doctorate</v>
      </c>
      <c r="H241" s="3">
        <f t="shared" ca="1" si="59"/>
        <v>1</v>
      </c>
      <c r="I241" s="3">
        <f t="shared" ca="1" si="60"/>
        <v>0</v>
      </c>
      <c r="J241" s="4">
        <f t="shared" ca="1" si="61"/>
        <v>285574</v>
      </c>
      <c r="K241" s="3">
        <f t="shared" ca="1" si="62"/>
        <v>4</v>
      </c>
      <c r="L241" s="3" t="str">
        <f ca="1">VLOOKUP($K241,Data!$G$2:$H$11,2,FALSE)</f>
        <v>Chennai</v>
      </c>
      <c r="M241" s="4">
        <f t="shared" ca="1" si="63"/>
        <v>1713444</v>
      </c>
      <c r="N241" s="3">
        <f t="shared" ca="1" si="64"/>
        <v>560181.71451948094</v>
      </c>
      <c r="O241" s="3">
        <f t="shared" ca="1" si="65"/>
        <v>0</v>
      </c>
      <c r="P241" s="4">
        <f t="shared" ca="1" si="66"/>
        <v>0</v>
      </c>
      <c r="Q241" s="3">
        <f t="shared" ca="1" si="67"/>
        <v>0</v>
      </c>
      <c r="R241" s="4">
        <f t="shared" ca="1" si="68"/>
        <v>428361</v>
      </c>
      <c r="S241" s="4">
        <f t="shared" ca="1" si="69"/>
        <v>2141805</v>
      </c>
      <c r="T241" s="1">
        <f t="shared" ca="1" si="70"/>
        <v>560181.71451948094</v>
      </c>
      <c r="U241" s="4">
        <f t="shared" ca="1" si="71"/>
        <v>1581623.2854805191</v>
      </c>
      <c r="V241" s="8">
        <f ca="1">People[[#This Row],[Mortage left]]/People[[#This Row],[Value of House]]</f>
        <v>0.32693319099981144</v>
      </c>
    </row>
    <row r="242" spans="1:22" x14ac:dyDescent="0.25">
      <c r="A242" s="3">
        <f t="shared" ca="1" si="54"/>
        <v>1</v>
      </c>
      <c r="B242" s="3" t="str">
        <f t="shared" ca="1" si="55"/>
        <v>Man</v>
      </c>
      <c r="C242" s="3">
        <f t="shared" ca="1" si="56"/>
        <v>35</v>
      </c>
      <c r="D242" s="3">
        <f t="shared" ca="1" si="57"/>
        <v>4</v>
      </c>
      <c r="E242" s="3" t="str">
        <f ca="1">VLOOKUP($D242,Data!$A$2:$B$7,2,FALSE)</f>
        <v>Agriculture</v>
      </c>
      <c r="F242" s="3">
        <f t="shared" ca="1" si="58"/>
        <v>2</v>
      </c>
      <c r="G242" s="3" t="str">
        <f ca="1">VLOOKUP($F242,Data!$D$2:$E$6,2,FALSE)</f>
        <v>college</v>
      </c>
      <c r="H242" s="3">
        <f t="shared" ca="1" si="59"/>
        <v>1</v>
      </c>
      <c r="I242" s="3">
        <f t="shared" ca="1" si="60"/>
        <v>2</v>
      </c>
      <c r="J242" s="4">
        <f t="shared" ca="1" si="61"/>
        <v>292660</v>
      </c>
      <c r="K242" s="3">
        <f t="shared" ca="1" si="62"/>
        <v>5</v>
      </c>
      <c r="L242" s="3" t="str">
        <f ca="1">VLOOKUP($K242,Data!$G$2:$H$11,2,FALSE)</f>
        <v>Hyderabad</v>
      </c>
      <c r="M242" s="4">
        <f t="shared" ca="1" si="63"/>
        <v>1755960</v>
      </c>
      <c r="N242" s="3">
        <f t="shared" ca="1" si="64"/>
        <v>1444204.577100602</v>
      </c>
      <c r="O242" s="3">
        <f t="shared" ca="1" si="65"/>
        <v>10282.870911922188</v>
      </c>
      <c r="P242" s="4">
        <f t="shared" ca="1" si="66"/>
        <v>1125</v>
      </c>
      <c r="Q242" s="3">
        <f t="shared" ca="1" si="67"/>
        <v>292660</v>
      </c>
      <c r="R242" s="4">
        <f t="shared" ca="1" si="68"/>
        <v>438990</v>
      </c>
      <c r="S242" s="4">
        <f t="shared" ca="1" si="69"/>
        <v>2205232.8709119223</v>
      </c>
      <c r="T242" s="1">
        <f t="shared" ca="1" si="70"/>
        <v>1737989.577100602</v>
      </c>
      <c r="U242" s="4">
        <f t="shared" ca="1" si="71"/>
        <v>467243.29381132033</v>
      </c>
      <c r="V242" s="8">
        <f ca="1">People[[#This Row],[Mortage left]]/People[[#This Row],[Value of House]]</f>
        <v>0.82245869900259805</v>
      </c>
    </row>
    <row r="243" spans="1:22" x14ac:dyDescent="0.25">
      <c r="A243" s="3">
        <f t="shared" ca="1" si="54"/>
        <v>2</v>
      </c>
      <c r="B243" s="3" t="str">
        <f t="shared" ca="1" si="55"/>
        <v>Woman</v>
      </c>
      <c r="C243" s="3">
        <f t="shared" ca="1" si="56"/>
        <v>29</v>
      </c>
      <c r="D243" s="3">
        <f t="shared" ca="1" si="57"/>
        <v>6</v>
      </c>
      <c r="E243" s="3" t="str">
        <f ca="1">VLOOKUP($D243,Data!$A$2:$B$7,2,FALSE)</f>
        <v>Ministry</v>
      </c>
      <c r="F243" s="3">
        <f t="shared" ca="1" si="58"/>
        <v>1</v>
      </c>
      <c r="G243" s="3" t="str">
        <f ca="1">VLOOKUP($F243,Data!$D$2:$E$6,2,FALSE)</f>
        <v>high school</v>
      </c>
      <c r="H243" s="3">
        <f t="shared" ca="1" si="59"/>
        <v>3</v>
      </c>
      <c r="I243" s="3">
        <f t="shared" ca="1" si="60"/>
        <v>1</v>
      </c>
      <c r="J243" s="4">
        <f t="shared" ca="1" si="61"/>
        <v>926695</v>
      </c>
      <c r="K243" s="3">
        <f t="shared" ca="1" si="62"/>
        <v>2</v>
      </c>
      <c r="L243" s="3" t="str">
        <f ca="1">VLOOKUP($K243,Data!$G$2:$H$11,2,FALSE)</f>
        <v>Delhi</v>
      </c>
      <c r="M243" s="4">
        <f t="shared" ca="1" si="63"/>
        <v>2780085</v>
      </c>
      <c r="N243" s="3">
        <f t="shared" ca="1" si="64"/>
        <v>1221746.7547718552</v>
      </c>
      <c r="O243" s="3">
        <f t="shared" ca="1" si="65"/>
        <v>549102.14330549969</v>
      </c>
      <c r="P243" s="4">
        <f t="shared" ca="1" si="66"/>
        <v>449902</v>
      </c>
      <c r="Q243" s="3">
        <f t="shared" ca="1" si="67"/>
        <v>926695</v>
      </c>
      <c r="R243" s="4">
        <f t="shared" ca="1" si="68"/>
        <v>1390042.5</v>
      </c>
      <c r="S243" s="4">
        <f t="shared" ca="1" si="69"/>
        <v>4719229.6433054991</v>
      </c>
      <c r="T243" s="1">
        <f t="shared" ca="1" si="70"/>
        <v>2598343.7547718552</v>
      </c>
      <c r="U243" s="4">
        <f t="shared" ca="1" si="71"/>
        <v>2120885.8885336439</v>
      </c>
      <c r="V243" s="8">
        <f ca="1">People[[#This Row],[Mortage left]]/People[[#This Row],[Value of House]]</f>
        <v>0.43946381307472798</v>
      </c>
    </row>
    <row r="244" spans="1:22" x14ac:dyDescent="0.25">
      <c r="A244" s="3">
        <f t="shared" ca="1" si="54"/>
        <v>1</v>
      </c>
      <c r="B244" s="3" t="str">
        <f t="shared" ca="1" si="55"/>
        <v>Man</v>
      </c>
      <c r="C244" s="3">
        <f t="shared" ca="1" si="56"/>
        <v>28</v>
      </c>
      <c r="D244" s="3">
        <f t="shared" ca="1" si="57"/>
        <v>6</v>
      </c>
      <c r="E244" s="3" t="str">
        <f ca="1">VLOOKUP($D244,Data!$A$2:$B$7,2,FALSE)</f>
        <v>Ministry</v>
      </c>
      <c r="F244" s="3">
        <f t="shared" ca="1" si="58"/>
        <v>2</v>
      </c>
      <c r="G244" s="3" t="str">
        <f ca="1">VLOOKUP($F244,Data!$D$2:$E$6,2,FALSE)</f>
        <v>college</v>
      </c>
      <c r="H244" s="3">
        <f t="shared" ca="1" si="59"/>
        <v>2</v>
      </c>
      <c r="I244" s="3">
        <f t="shared" ca="1" si="60"/>
        <v>2</v>
      </c>
      <c r="J244" s="4">
        <f t="shared" ca="1" si="61"/>
        <v>860586</v>
      </c>
      <c r="K244" s="3">
        <f t="shared" ca="1" si="62"/>
        <v>3</v>
      </c>
      <c r="L244" s="3" t="str">
        <f ca="1">VLOOKUP($K244,Data!$G$2:$H$11,2,FALSE)</f>
        <v>Bangalore</v>
      </c>
      <c r="M244" s="4">
        <f t="shared" ca="1" si="63"/>
        <v>4302930</v>
      </c>
      <c r="N244" s="3">
        <f t="shared" ca="1" si="64"/>
        <v>1707443.858240277</v>
      </c>
      <c r="O244" s="3">
        <f t="shared" ca="1" si="65"/>
        <v>1335377.6732430637</v>
      </c>
      <c r="P244" s="4">
        <f t="shared" ca="1" si="66"/>
        <v>731176</v>
      </c>
      <c r="Q244" s="3">
        <f t="shared" ca="1" si="67"/>
        <v>0</v>
      </c>
      <c r="R244" s="4">
        <f t="shared" ca="1" si="68"/>
        <v>0</v>
      </c>
      <c r="S244" s="4">
        <f t="shared" ca="1" si="69"/>
        <v>5638307.6732430635</v>
      </c>
      <c r="T244" s="1">
        <f t="shared" ca="1" si="70"/>
        <v>2438619.858240277</v>
      </c>
      <c r="U244" s="4">
        <f t="shared" ca="1" si="71"/>
        <v>3199687.8150027865</v>
      </c>
      <c r="V244" s="8">
        <f ca="1">People[[#This Row],[Mortage left]]/People[[#This Row],[Value of House]]</f>
        <v>0.3968095828285092</v>
      </c>
    </row>
    <row r="245" spans="1:22" x14ac:dyDescent="0.25">
      <c r="A245" s="3">
        <f t="shared" ca="1" si="54"/>
        <v>2</v>
      </c>
      <c r="B245" s="3" t="str">
        <f t="shared" ca="1" si="55"/>
        <v>Woman</v>
      </c>
      <c r="C245" s="3">
        <f t="shared" ca="1" si="56"/>
        <v>21</v>
      </c>
      <c r="D245" s="3">
        <f t="shared" ca="1" si="57"/>
        <v>4</v>
      </c>
      <c r="E245" s="3" t="str">
        <f ca="1">VLOOKUP($D245,Data!$A$2:$B$7,2,FALSE)</f>
        <v>Agriculture</v>
      </c>
      <c r="F245" s="3">
        <f t="shared" ca="1" si="58"/>
        <v>4</v>
      </c>
      <c r="G245" s="3" t="str">
        <f ca="1">VLOOKUP($F245,Data!$D$2:$E$6,2,FALSE)</f>
        <v>post graduate</v>
      </c>
      <c r="H245" s="3">
        <f t="shared" ca="1" si="59"/>
        <v>0</v>
      </c>
      <c r="I245" s="3">
        <f t="shared" ca="1" si="60"/>
        <v>2</v>
      </c>
      <c r="J245" s="4">
        <f t="shared" ca="1" si="61"/>
        <v>164273</v>
      </c>
      <c r="K245" s="3">
        <f t="shared" ca="1" si="62"/>
        <v>5</v>
      </c>
      <c r="L245" s="3" t="str">
        <f ca="1">VLOOKUP($K245,Data!$G$2:$H$11,2,FALSE)</f>
        <v>Hyderabad</v>
      </c>
      <c r="M245" s="4">
        <f t="shared" ca="1" si="63"/>
        <v>985638</v>
      </c>
      <c r="N245" s="3">
        <f t="shared" ca="1" si="64"/>
        <v>166070.20755981636</v>
      </c>
      <c r="O245" s="3">
        <f t="shared" ca="1" si="65"/>
        <v>97826.350282128769</v>
      </c>
      <c r="P245" s="4">
        <f t="shared" ca="1" si="66"/>
        <v>67397</v>
      </c>
      <c r="Q245" s="3">
        <f t="shared" ca="1" si="67"/>
        <v>164273</v>
      </c>
      <c r="R245" s="4">
        <f t="shared" ca="1" si="68"/>
        <v>246409.5</v>
      </c>
      <c r="S245" s="4">
        <f t="shared" ca="1" si="69"/>
        <v>1329873.8502821287</v>
      </c>
      <c r="T245" s="1">
        <f t="shared" ca="1" si="70"/>
        <v>397740.20755981636</v>
      </c>
      <c r="U245" s="4">
        <f t="shared" ca="1" si="71"/>
        <v>932133.64272231236</v>
      </c>
      <c r="V245" s="8">
        <f ca="1">People[[#This Row],[Mortage left]]/People[[#This Row],[Value of House]]</f>
        <v>0.16849006182778703</v>
      </c>
    </row>
    <row r="246" spans="1:22" x14ac:dyDescent="0.25">
      <c r="A246" s="3">
        <f t="shared" ca="1" si="54"/>
        <v>1</v>
      </c>
      <c r="B246" s="3" t="str">
        <f t="shared" ca="1" si="55"/>
        <v>Man</v>
      </c>
      <c r="C246" s="3">
        <f t="shared" ca="1" si="56"/>
        <v>25</v>
      </c>
      <c r="D246" s="3">
        <f t="shared" ca="1" si="57"/>
        <v>5</v>
      </c>
      <c r="E246" s="3" t="str">
        <f ca="1">VLOOKUP($D246,Data!$A$2:$B$7,2,FALSE)</f>
        <v>Business</v>
      </c>
      <c r="F246" s="3">
        <f t="shared" ca="1" si="58"/>
        <v>1</v>
      </c>
      <c r="G246" s="3" t="str">
        <f ca="1">VLOOKUP($F246,Data!$D$2:$E$6,2,FALSE)</f>
        <v>high school</v>
      </c>
      <c r="H246" s="3">
        <f t="shared" ca="1" si="59"/>
        <v>2</v>
      </c>
      <c r="I246" s="3">
        <f t="shared" ca="1" si="60"/>
        <v>0</v>
      </c>
      <c r="J246" s="4">
        <f t="shared" ca="1" si="61"/>
        <v>640202</v>
      </c>
      <c r="K246" s="3">
        <f t="shared" ca="1" si="62"/>
        <v>4</v>
      </c>
      <c r="L246" s="3" t="str">
        <f ca="1">VLOOKUP($K246,Data!$G$2:$H$11,2,FALSE)</f>
        <v>Chennai</v>
      </c>
      <c r="M246" s="4">
        <f t="shared" ca="1" si="63"/>
        <v>3841212</v>
      </c>
      <c r="N246" s="3">
        <f t="shared" ca="1" si="64"/>
        <v>2808513.0024917261</v>
      </c>
      <c r="O246" s="3">
        <f t="shared" ca="1" si="65"/>
        <v>0</v>
      </c>
      <c r="P246" s="4">
        <f t="shared" ca="1" si="66"/>
        <v>0</v>
      </c>
      <c r="Q246" s="3">
        <f t="shared" ca="1" si="67"/>
        <v>640202</v>
      </c>
      <c r="R246" s="4">
        <f t="shared" ca="1" si="68"/>
        <v>0</v>
      </c>
      <c r="S246" s="4">
        <f t="shared" ca="1" si="69"/>
        <v>3841212</v>
      </c>
      <c r="T246" s="1">
        <f t="shared" ca="1" si="70"/>
        <v>3448715.0024917261</v>
      </c>
      <c r="U246" s="4">
        <f t="shared" ca="1" si="71"/>
        <v>392496.99750827393</v>
      </c>
      <c r="V246" s="8">
        <f ca="1">People[[#This Row],[Mortage left]]/People[[#This Row],[Value of House]]</f>
        <v>0.73115282428872086</v>
      </c>
    </row>
    <row r="247" spans="1:22" x14ac:dyDescent="0.25">
      <c r="A247" s="3">
        <f t="shared" ca="1" si="54"/>
        <v>1</v>
      </c>
      <c r="B247" s="3" t="str">
        <f t="shared" ca="1" si="55"/>
        <v>Man</v>
      </c>
      <c r="C247" s="3">
        <f t="shared" ca="1" si="56"/>
        <v>21</v>
      </c>
      <c r="D247" s="3">
        <f t="shared" ca="1" si="57"/>
        <v>5</v>
      </c>
      <c r="E247" s="3" t="str">
        <f ca="1">VLOOKUP($D247,Data!$A$2:$B$7,2,FALSE)</f>
        <v>Business</v>
      </c>
      <c r="F247" s="3">
        <f t="shared" ca="1" si="58"/>
        <v>1</v>
      </c>
      <c r="G247" s="3" t="str">
        <f ca="1">VLOOKUP($F247,Data!$D$2:$E$6,2,FALSE)</f>
        <v>high school</v>
      </c>
      <c r="H247" s="3">
        <f t="shared" ca="1" si="59"/>
        <v>0</v>
      </c>
      <c r="I247" s="3">
        <f t="shared" ca="1" si="60"/>
        <v>0</v>
      </c>
      <c r="J247" s="4">
        <f t="shared" ca="1" si="61"/>
        <v>704322</v>
      </c>
      <c r="K247" s="3">
        <f t="shared" ca="1" si="62"/>
        <v>1</v>
      </c>
      <c r="L247" s="3" t="str">
        <f ca="1">VLOOKUP($K247,Data!$G$2:$H$11,2,FALSE)</f>
        <v>Mumbai</v>
      </c>
      <c r="M247" s="4">
        <f t="shared" ca="1" si="63"/>
        <v>2817288</v>
      </c>
      <c r="N247" s="3">
        <f t="shared" ca="1" si="64"/>
        <v>1671111.3786582397</v>
      </c>
      <c r="O247" s="3">
        <f t="shared" ca="1" si="65"/>
        <v>0</v>
      </c>
      <c r="P247" s="4">
        <f t="shared" ca="1" si="66"/>
        <v>0</v>
      </c>
      <c r="Q247" s="3">
        <f t="shared" ca="1" si="67"/>
        <v>0</v>
      </c>
      <c r="R247" s="4">
        <f t="shared" ca="1" si="68"/>
        <v>0</v>
      </c>
      <c r="S247" s="4">
        <f t="shared" ca="1" si="69"/>
        <v>2817288</v>
      </c>
      <c r="T247" s="1">
        <f t="shared" ca="1" si="70"/>
        <v>1671111.3786582397</v>
      </c>
      <c r="U247" s="4">
        <f t="shared" ca="1" si="71"/>
        <v>1146176.6213417603</v>
      </c>
      <c r="V247" s="8">
        <f ca="1">People[[#This Row],[Mortage left]]/People[[#This Row],[Value of House]]</f>
        <v>0.59316313371520402</v>
      </c>
    </row>
    <row r="248" spans="1:22" x14ac:dyDescent="0.25">
      <c r="A248" s="3">
        <f t="shared" ca="1" si="54"/>
        <v>1</v>
      </c>
      <c r="B248" s="3" t="str">
        <f t="shared" ca="1" si="55"/>
        <v>Man</v>
      </c>
      <c r="C248" s="3">
        <f t="shared" ca="1" si="56"/>
        <v>35</v>
      </c>
      <c r="D248" s="3">
        <f t="shared" ca="1" si="57"/>
        <v>6</v>
      </c>
      <c r="E248" s="3" t="str">
        <f ca="1">VLOOKUP($D248,Data!$A$2:$B$7,2,FALSE)</f>
        <v>Ministry</v>
      </c>
      <c r="F248" s="3">
        <f t="shared" ca="1" si="58"/>
        <v>4</v>
      </c>
      <c r="G248" s="3" t="str">
        <f ca="1">VLOOKUP($F248,Data!$D$2:$E$6,2,FALSE)</f>
        <v>post graduate</v>
      </c>
      <c r="H248" s="3">
        <f t="shared" ca="1" si="59"/>
        <v>0</v>
      </c>
      <c r="I248" s="3">
        <f t="shared" ca="1" si="60"/>
        <v>2</v>
      </c>
      <c r="J248" s="4">
        <f t="shared" ca="1" si="61"/>
        <v>480195</v>
      </c>
      <c r="K248" s="3">
        <f t="shared" ca="1" si="62"/>
        <v>5</v>
      </c>
      <c r="L248" s="3" t="str">
        <f ca="1">VLOOKUP($K248,Data!$G$2:$H$11,2,FALSE)</f>
        <v>Hyderabad</v>
      </c>
      <c r="M248" s="4">
        <f t="shared" ca="1" si="63"/>
        <v>1920780</v>
      </c>
      <c r="N248" s="3">
        <f t="shared" ca="1" si="64"/>
        <v>1495975.7398754347</v>
      </c>
      <c r="O248" s="3">
        <f t="shared" ca="1" si="65"/>
        <v>839032.06857149466</v>
      </c>
      <c r="P248" s="4">
        <f t="shared" ca="1" si="66"/>
        <v>113802</v>
      </c>
      <c r="Q248" s="3">
        <f t="shared" ca="1" si="67"/>
        <v>0</v>
      </c>
      <c r="R248" s="4">
        <f t="shared" ca="1" si="68"/>
        <v>720292.5</v>
      </c>
      <c r="S248" s="4">
        <f t="shared" ca="1" si="69"/>
        <v>3480104.5685714949</v>
      </c>
      <c r="T248" s="1">
        <f t="shared" ca="1" si="70"/>
        <v>1609777.7398754347</v>
      </c>
      <c r="U248" s="4">
        <f t="shared" ca="1" si="71"/>
        <v>1870326.8286960602</v>
      </c>
      <c r="V248" s="8">
        <f ca="1">People[[#This Row],[Mortage left]]/People[[#This Row],[Value of House]]</f>
        <v>0.77883762839858528</v>
      </c>
    </row>
    <row r="249" spans="1:22" x14ac:dyDescent="0.25">
      <c r="A249" s="3">
        <f t="shared" ca="1" si="54"/>
        <v>2</v>
      </c>
      <c r="B249" s="3" t="str">
        <f t="shared" ca="1" si="55"/>
        <v>Woman</v>
      </c>
      <c r="C249" s="3">
        <f t="shared" ca="1" si="56"/>
        <v>21</v>
      </c>
      <c r="D249" s="3">
        <f t="shared" ca="1" si="57"/>
        <v>5</v>
      </c>
      <c r="E249" s="3" t="str">
        <f ca="1">VLOOKUP($D249,Data!$A$2:$B$7,2,FALSE)</f>
        <v>Business</v>
      </c>
      <c r="F249" s="3">
        <f t="shared" ca="1" si="58"/>
        <v>1</v>
      </c>
      <c r="G249" s="3" t="str">
        <f ca="1">VLOOKUP($F249,Data!$D$2:$E$6,2,FALSE)</f>
        <v>high school</v>
      </c>
      <c r="H249" s="3">
        <f t="shared" ca="1" si="59"/>
        <v>0</v>
      </c>
      <c r="I249" s="3">
        <f t="shared" ca="1" si="60"/>
        <v>0</v>
      </c>
      <c r="J249" s="4">
        <f t="shared" ca="1" si="61"/>
        <v>900377</v>
      </c>
      <c r="K249" s="3">
        <f t="shared" ca="1" si="62"/>
        <v>2</v>
      </c>
      <c r="L249" s="3" t="str">
        <f ca="1">VLOOKUP($K249,Data!$G$2:$H$11,2,FALSE)</f>
        <v>Delhi</v>
      </c>
      <c r="M249" s="4">
        <f t="shared" ca="1" si="63"/>
        <v>2701131</v>
      </c>
      <c r="N249" s="3">
        <f t="shared" ca="1" si="64"/>
        <v>1623544.5682113837</v>
      </c>
      <c r="O249" s="3">
        <f t="shared" ca="1" si="65"/>
        <v>0</v>
      </c>
      <c r="P249" s="4">
        <f t="shared" ca="1" si="66"/>
        <v>0</v>
      </c>
      <c r="Q249" s="3">
        <f t="shared" ca="1" si="67"/>
        <v>0</v>
      </c>
      <c r="R249" s="4">
        <f t="shared" ca="1" si="68"/>
        <v>0</v>
      </c>
      <c r="S249" s="4">
        <f t="shared" ca="1" si="69"/>
        <v>2701131</v>
      </c>
      <c r="T249" s="1">
        <f t="shared" ca="1" si="70"/>
        <v>1623544.5682113837</v>
      </c>
      <c r="U249" s="4">
        <f t="shared" ca="1" si="71"/>
        <v>1077586.4317886163</v>
      </c>
      <c r="V249" s="8">
        <f ca="1">People[[#This Row],[Mortage left]]/People[[#This Row],[Value of House]]</f>
        <v>0.60106102525622918</v>
      </c>
    </row>
    <row r="250" spans="1:22" x14ac:dyDescent="0.25">
      <c r="A250" s="3">
        <f t="shared" ca="1" si="54"/>
        <v>1</v>
      </c>
      <c r="B250" s="3" t="str">
        <f t="shared" ca="1" si="55"/>
        <v>Man</v>
      </c>
      <c r="C250" s="3">
        <f t="shared" ca="1" si="56"/>
        <v>21</v>
      </c>
      <c r="D250" s="3">
        <f t="shared" ca="1" si="57"/>
        <v>5</v>
      </c>
      <c r="E250" s="3" t="str">
        <f ca="1">VLOOKUP($D250,Data!$A$2:$B$7,2,FALSE)</f>
        <v>Business</v>
      </c>
      <c r="F250" s="3">
        <f t="shared" ca="1" si="58"/>
        <v>4</v>
      </c>
      <c r="G250" s="3" t="str">
        <f ca="1">VLOOKUP($F250,Data!$D$2:$E$6,2,FALSE)</f>
        <v>post graduate</v>
      </c>
      <c r="H250" s="3">
        <f t="shared" ca="1" si="59"/>
        <v>0</v>
      </c>
      <c r="I250" s="3">
        <f t="shared" ca="1" si="60"/>
        <v>1</v>
      </c>
      <c r="J250" s="4">
        <f t="shared" ca="1" si="61"/>
        <v>949388</v>
      </c>
      <c r="K250" s="3">
        <f t="shared" ca="1" si="62"/>
        <v>4</v>
      </c>
      <c r="L250" s="3" t="str">
        <f ca="1">VLOOKUP($K250,Data!$G$2:$H$11,2,FALSE)</f>
        <v>Chennai</v>
      </c>
      <c r="M250" s="4">
        <f t="shared" ca="1" si="63"/>
        <v>4746940</v>
      </c>
      <c r="N250" s="3">
        <f t="shared" ca="1" si="64"/>
        <v>1758943.5187526618</v>
      </c>
      <c r="O250" s="3">
        <f t="shared" ca="1" si="65"/>
        <v>944196.81262839132</v>
      </c>
      <c r="P250" s="4">
        <f t="shared" ca="1" si="66"/>
        <v>125394</v>
      </c>
      <c r="Q250" s="3">
        <f t="shared" ca="1" si="67"/>
        <v>949388</v>
      </c>
      <c r="R250" s="4">
        <f t="shared" ca="1" si="68"/>
        <v>1424082</v>
      </c>
      <c r="S250" s="4">
        <f t="shared" ca="1" si="69"/>
        <v>7115218.8126283912</v>
      </c>
      <c r="T250" s="1">
        <f t="shared" ca="1" si="70"/>
        <v>2833725.5187526615</v>
      </c>
      <c r="U250" s="4">
        <f t="shared" ca="1" si="71"/>
        <v>4281493.2938757297</v>
      </c>
      <c r="V250" s="8">
        <f ca="1">People[[#This Row],[Mortage left]]/People[[#This Row],[Value of House]]</f>
        <v>0.37054260613208967</v>
      </c>
    </row>
    <row r="251" spans="1:22" x14ac:dyDescent="0.25">
      <c r="A251" s="3">
        <f t="shared" ca="1" si="54"/>
        <v>1</v>
      </c>
      <c r="B251" s="3" t="str">
        <f t="shared" ca="1" si="55"/>
        <v>Man</v>
      </c>
      <c r="C251" s="3">
        <f t="shared" ca="1" si="56"/>
        <v>33</v>
      </c>
      <c r="D251" s="3">
        <f t="shared" ca="1" si="57"/>
        <v>2</v>
      </c>
      <c r="E251" s="3" t="str">
        <f ca="1">VLOOKUP($D251,Data!$A$2:$B$7,2,FALSE)</f>
        <v>IT</v>
      </c>
      <c r="F251" s="3">
        <f t="shared" ca="1" si="58"/>
        <v>5</v>
      </c>
      <c r="G251" s="3" t="str">
        <f ca="1">VLOOKUP($F251,Data!$D$2:$E$6,2,FALSE)</f>
        <v>Doctorate</v>
      </c>
      <c r="H251" s="3">
        <f t="shared" ca="1" si="59"/>
        <v>2</v>
      </c>
      <c r="I251" s="3">
        <f t="shared" ca="1" si="60"/>
        <v>2</v>
      </c>
      <c r="J251" s="4">
        <f t="shared" ca="1" si="61"/>
        <v>918212</v>
      </c>
      <c r="K251" s="3">
        <f t="shared" ca="1" si="62"/>
        <v>1</v>
      </c>
      <c r="L251" s="3" t="str">
        <f ca="1">VLOOKUP($K251,Data!$G$2:$H$11,2,FALSE)</f>
        <v>Mumbai</v>
      </c>
      <c r="M251" s="4">
        <f t="shared" ca="1" si="63"/>
        <v>3672848</v>
      </c>
      <c r="N251" s="3">
        <f t="shared" ca="1" si="64"/>
        <v>1422201.3922972982</v>
      </c>
      <c r="O251" s="3">
        <f t="shared" ca="1" si="65"/>
        <v>1192693.8753486476</v>
      </c>
      <c r="P251" s="4">
        <f t="shared" ca="1" si="66"/>
        <v>180866</v>
      </c>
      <c r="Q251" s="3">
        <f t="shared" ca="1" si="67"/>
        <v>0</v>
      </c>
      <c r="R251" s="4">
        <f t="shared" ca="1" si="68"/>
        <v>1377318</v>
      </c>
      <c r="S251" s="4">
        <f t="shared" ca="1" si="69"/>
        <v>6242859.8753486481</v>
      </c>
      <c r="T251" s="1">
        <f t="shared" ca="1" si="70"/>
        <v>1603067.3922972982</v>
      </c>
      <c r="U251" s="4">
        <f t="shared" ca="1" si="71"/>
        <v>4639792.4830513503</v>
      </c>
      <c r="V251" s="8">
        <f ca="1">People[[#This Row],[Mortage left]]/People[[#This Row],[Value of House]]</f>
        <v>0.38722032392772532</v>
      </c>
    </row>
    <row r="252" spans="1:22" x14ac:dyDescent="0.25">
      <c r="A252" s="3">
        <f t="shared" ca="1" si="54"/>
        <v>1</v>
      </c>
      <c r="B252" s="3" t="str">
        <f t="shared" ca="1" si="55"/>
        <v>Man</v>
      </c>
      <c r="C252" s="3">
        <f t="shared" ca="1" si="56"/>
        <v>26</v>
      </c>
      <c r="D252" s="3">
        <f t="shared" ca="1" si="57"/>
        <v>6</v>
      </c>
      <c r="E252" s="3" t="str">
        <f ca="1">VLOOKUP($D252,Data!$A$2:$B$7,2,FALSE)</f>
        <v>Ministry</v>
      </c>
      <c r="F252" s="3">
        <f t="shared" ca="1" si="58"/>
        <v>4</v>
      </c>
      <c r="G252" s="3" t="str">
        <f ca="1">VLOOKUP($F252,Data!$D$2:$E$6,2,FALSE)</f>
        <v>post graduate</v>
      </c>
      <c r="H252" s="3">
        <f t="shared" ca="1" si="59"/>
        <v>1</v>
      </c>
      <c r="I252" s="3">
        <f t="shared" ca="1" si="60"/>
        <v>2</v>
      </c>
      <c r="J252" s="4">
        <f t="shared" ca="1" si="61"/>
        <v>387184</v>
      </c>
      <c r="K252" s="3">
        <f t="shared" ca="1" si="62"/>
        <v>6</v>
      </c>
      <c r="L252" s="3" t="str">
        <f ca="1">VLOOKUP($K252,Data!$G$2:$H$11,2,FALSE)</f>
        <v>Pune</v>
      </c>
      <c r="M252" s="4">
        <f t="shared" ca="1" si="63"/>
        <v>1161552</v>
      </c>
      <c r="N252" s="3">
        <f t="shared" ca="1" si="64"/>
        <v>39576.642300139574</v>
      </c>
      <c r="O252" s="3">
        <f t="shared" ca="1" si="65"/>
        <v>224341.84229033525</v>
      </c>
      <c r="P252" s="4">
        <f t="shared" ca="1" si="66"/>
        <v>192114</v>
      </c>
      <c r="Q252" s="3">
        <f t="shared" ca="1" si="67"/>
        <v>0</v>
      </c>
      <c r="R252" s="4">
        <f t="shared" ca="1" si="68"/>
        <v>0</v>
      </c>
      <c r="S252" s="4">
        <f t="shared" ca="1" si="69"/>
        <v>1385893.8422903353</v>
      </c>
      <c r="T252" s="1">
        <f t="shared" ca="1" si="70"/>
        <v>231690.64230013959</v>
      </c>
      <c r="U252" s="4">
        <f t="shared" ca="1" si="71"/>
        <v>1154203.1999901957</v>
      </c>
      <c r="V252" s="8">
        <f ca="1">People[[#This Row],[Mortage left]]/People[[#This Row],[Value of House]]</f>
        <v>3.4072208820732586E-2</v>
      </c>
    </row>
    <row r="253" spans="1:22" x14ac:dyDescent="0.25">
      <c r="A253" s="3">
        <f t="shared" ca="1" si="54"/>
        <v>1</v>
      </c>
      <c r="B253" s="3" t="str">
        <f t="shared" ca="1" si="55"/>
        <v>Man</v>
      </c>
      <c r="C253" s="3">
        <f t="shared" ca="1" si="56"/>
        <v>32</v>
      </c>
      <c r="D253" s="3">
        <f t="shared" ca="1" si="57"/>
        <v>1</v>
      </c>
      <c r="E253" s="3" t="str">
        <f ca="1">VLOOKUP($D253,Data!$A$2:$B$7,2,FALSE)</f>
        <v>Health</v>
      </c>
      <c r="F253" s="3">
        <f t="shared" ca="1" si="58"/>
        <v>5</v>
      </c>
      <c r="G253" s="3" t="str">
        <f ca="1">VLOOKUP($F253,Data!$D$2:$E$6,2,FALSE)</f>
        <v>Doctorate</v>
      </c>
      <c r="H253" s="3">
        <f t="shared" ca="1" si="59"/>
        <v>0</v>
      </c>
      <c r="I253" s="3">
        <f t="shared" ca="1" si="60"/>
        <v>1</v>
      </c>
      <c r="J253" s="4">
        <f t="shared" ca="1" si="61"/>
        <v>822796</v>
      </c>
      <c r="K253" s="3">
        <f t="shared" ca="1" si="62"/>
        <v>2</v>
      </c>
      <c r="L253" s="3" t="str">
        <f ca="1">VLOOKUP($K253,Data!$G$2:$H$11,2,FALSE)</f>
        <v>Delhi</v>
      </c>
      <c r="M253" s="4">
        <f t="shared" ca="1" si="63"/>
        <v>2468388</v>
      </c>
      <c r="N253" s="3">
        <f t="shared" ca="1" si="64"/>
        <v>822336.35206290358</v>
      </c>
      <c r="O253" s="3">
        <f t="shared" ca="1" si="65"/>
        <v>264145.6659894475</v>
      </c>
      <c r="P253" s="4">
        <f t="shared" ca="1" si="66"/>
        <v>97406</v>
      </c>
      <c r="Q253" s="3">
        <f t="shared" ca="1" si="67"/>
        <v>0</v>
      </c>
      <c r="R253" s="4">
        <f t="shared" ca="1" si="68"/>
        <v>1234194</v>
      </c>
      <c r="S253" s="4">
        <f t="shared" ca="1" si="69"/>
        <v>3966727.6659894474</v>
      </c>
      <c r="T253" s="1">
        <f t="shared" ca="1" si="70"/>
        <v>919742.35206290358</v>
      </c>
      <c r="U253" s="4">
        <f t="shared" ca="1" si="71"/>
        <v>3046985.313926544</v>
      </c>
      <c r="V253" s="8">
        <f ca="1">People[[#This Row],[Mortage left]]/People[[#This Row],[Value of House]]</f>
        <v>0.33314711952209441</v>
      </c>
    </row>
    <row r="254" spans="1:22" x14ac:dyDescent="0.25">
      <c r="A254" s="3">
        <f t="shared" ca="1" si="54"/>
        <v>1</v>
      </c>
      <c r="B254" s="3" t="str">
        <f t="shared" ca="1" si="55"/>
        <v>Man</v>
      </c>
      <c r="C254" s="3">
        <f t="shared" ca="1" si="56"/>
        <v>31</v>
      </c>
      <c r="D254" s="3">
        <f t="shared" ca="1" si="57"/>
        <v>1</v>
      </c>
      <c r="E254" s="3" t="str">
        <f ca="1">VLOOKUP($D254,Data!$A$2:$B$7,2,FALSE)</f>
        <v>Health</v>
      </c>
      <c r="F254" s="3">
        <f t="shared" ca="1" si="58"/>
        <v>4</v>
      </c>
      <c r="G254" s="3" t="str">
        <f ca="1">VLOOKUP($F254,Data!$D$2:$E$6,2,FALSE)</f>
        <v>post graduate</v>
      </c>
      <c r="H254" s="3">
        <f t="shared" ca="1" si="59"/>
        <v>0</v>
      </c>
      <c r="I254" s="3">
        <f t="shared" ca="1" si="60"/>
        <v>2</v>
      </c>
      <c r="J254" s="4">
        <f t="shared" ca="1" si="61"/>
        <v>386824</v>
      </c>
      <c r="K254" s="3">
        <f t="shared" ca="1" si="62"/>
        <v>2</v>
      </c>
      <c r="L254" s="3" t="str">
        <f ca="1">VLOOKUP($K254,Data!$G$2:$H$11,2,FALSE)</f>
        <v>Delhi</v>
      </c>
      <c r="M254" s="4">
        <f t="shared" ca="1" si="63"/>
        <v>1547296</v>
      </c>
      <c r="N254" s="3">
        <f t="shared" ca="1" si="64"/>
        <v>1544210.4884632905</v>
      </c>
      <c r="O254" s="3">
        <f t="shared" ca="1" si="65"/>
        <v>104558.10380839944</v>
      </c>
      <c r="P254" s="4">
        <f t="shared" ca="1" si="66"/>
        <v>82030</v>
      </c>
      <c r="Q254" s="3">
        <f t="shared" ca="1" si="67"/>
        <v>0</v>
      </c>
      <c r="R254" s="4">
        <f t="shared" ca="1" si="68"/>
        <v>580236</v>
      </c>
      <c r="S254" s="4">
        <f t="shared" ca="1" si="69"/>
        <v>2232090.1038083993</v>
      </c>
      <c r="T254" s="1">
        <f t="shared" ca="1" si="70"/>
        <v>1626240.4884632905</v>
      </c>
      <c r="U254" s="4">
        <f t="shared" ca="1" si="71"/>
        <v>605849.61534510879</v>
      </c>
      <c r="V254" s="8">
        <f ca="1">People[[#This Row],[Mortage left]]/People[[#This Row],[Value of House]]</f>
        <v>0.99800586860128282</v>
      </c>
    </row>
    <row r="255" spans="1:22" x14ac:dyDescent="0.25">
      <c r="A255" s="3">
        <f t="shared" ca="1" si="54"/>
        <v>1</v>
      </c>
      <c r="B255" s="3" t="str">
        <f t="shared" ca="1" si="55"/>
        <v>Man</v>
      </c>
      <c r="C255" s="3">
        <f t="shared" ca="1" si="56"/>
        <v>30</v>
      </c>
      <c r="D255" s="3">
        <f t="shared" ca="1" si="57"/>
        <v>1</v>
      </c>
      <c r="E255" s="3" t="str">
        <f ca="1">VLOOKUP($D255,Data!$A$2:$B$7,2,FALSE)</f>
        <v>Health</v>
      </c>
      <c r="F255" s="3">
        <f t="shared" ca="1" si="58"/>
        <v>2</v>
      </c>
      <c r="G255" s="3" t="str">
        <f ca="1">VLOOKUP($F255,Data!$D$2:$E$6,2,FALSE)</f>
        <v>college</v>
      </c>
      <c r="H255" s="3">
        <f t="shared" ca="1" si="59"/>
        <v>2</v>
      </c>
      <c r="I255" s="3">
        <f t="shared" ca="1" si="60"/>
        <v>0</v>
      </c>
      <c r="J255" s="4">
        <f t="shared" ca="1" si="61"/>
        <v>270898</v>
      </c>
      <c r="K255" s="3">
        <f t="shared" ca="1" si="62"/>
        <v>2</v>
      </c>
      <c r="L255" s="3" t="str">
        <f ca="1">VLOOKUP($K255,Data!$G$2:$H$11,2,FALSE)</f>
        <v>Delhi</v>
      </c>
      <c r="M255" s="4">
        <f t="shared" ca="1" si="63"/>
        <v>812694</v>
      </c>
      <c r="N255" s="3">
        <f t="shared" ca="1" si="64"/>
        <v>106151.82005488114</v>
      </c>
      <c r="O255" s="3">
        <f t="shared" ca="1" si="65"/>
        <v>0</v>
      </c>
      <c r="P255" s="4">
        <f t="shared" ca="1" si="66"/>
        <v>0</v>
      </c>
      <c r="Q255" s="3">
        <f t="shared" ca="1" si="67"/>
        <v>270898</v>
      </c>
      <c r="R255" s="4">
        <f t="shared" ca="1" si="68"/>
        <v>406347</v>
      </c>
      <c r="S255" s="4">
        <f t="shared" ca="1" si="69"/>
        <v>1219041</v>
      </c>
      <c r="T255" s="1">
        <f t="shared" ca="1" si="70"/>
        <v>377049.82005488116</v>
      </c>
      <c r="U255" s="4">
        <f t="shared" ca="1" si="71"/>
        <v>841991.17994511884</v>
      </c>
      <c r="V255" s="8">
        <f ca="1">People[[#This Row],[Mortage left]]/People[[#This Row],[Value of House]]</f>
        <v>0.13061720654376818</v>
      </c>
    </row>
    <row r="256" spans="1:22" x14ac:dyDescent="0.25">
      <c r="A256" s="3">
        <f t="shared" ca="1" si="54"/>
        <v>2</v>
      </c>
      <c r="B256" s="3" t="str">
        <f t="shared" ca="1" si="55"/>
        <v>Woman</v>
      </c>
      <c r="C256" s="3">
        <f t="shared" ca="1" si="56"/>
        <v>26</v>
      </c>
      <c r="D256" s="3">
        <f t="shared" ca="1" si="57"/>
        <v>6</v>
      </c>
      <c r="E256" s="3" t="str">
        <f ca="1">VLOOKUP($D256,Data!$A$2:$B$7,2,FALSE)</f>
        <v>Ministry</v>
      </c>
      <c r="F256" s="3">
        <f t="shared" ca="1" si="58"/>
        <v>2</v>
      </c>
      <c r="G256" s="3" t="str">
        <f ca="1">VLOOKUP($F256,Data!$D$2:$E$6,2,FALSE)</f>
        <v>college</v>
      </c>
      <c r="H256" s="3">
        <f t="shared" ca="1" si="59"/>
        <v>0</v>
      </c>
      <c r="I256" s="3">
        <f t="shared" ca="1" si="60"/>
        <v>1</v>
      </c>
      <c r="J256" s="4">
        <f t="shared" ca="1" si="61"/>
        <v>578046</v>
      </c>
      <c r="K256" s="3">
        <f t="shared" ca="1" si="62"/>
        <v>6</v>
      </c>
      <c r="L256" s="3" t="str">
        <f ca="1">VLOOKUP($K256,Data!$G$2:$H$11,2,FALSE)</f>
        <v>Pune</v>
      </c>
      <c r="M256" s="4">
        <f t="shared" ca="1" si="63"/>
        <v>2890230</v>
      </c>
      <c r="N256" s="3">
        <f t="shared" ca="1" si="64"/>
        <v>744013.71015253826</v>
      </c>
      <c r="O256" s="3">
        <f t="shared" ca="1" si="65"/>
        <v>572832.68037267157</v>
      </c>
      <c r="P256" s="4">
        <f t="shared" ca="1" si="66"/>
        <v>52789</v>
      </c>
      <c r="Q256" s="3">
        <f t="shared" ca="1" si="67"/>
        <v>0</v>
      </c>
      <c r="R256" s="4">
        <f t="shared" ca="1" si="68"/>
        <v>867069</v>
      </c>
      <c r="S256" s="4">
        <f t="shared" ca="1" si="69"/>
        <v>4330131.6803726722</v>
      </c>
      <c r="T256" s="1">
        <f t="shared" ca="1" si="70"/>
        <v>796802.71015253826</v>
      </c>
      <c r="U256" s="4">
        <f t="shared" ca="1" si="71"/>
        <v>3533328.9702201337</v>
      </c>
      <c r="V256" s="8">
        <f ca="1">People[[#This Row],[Mortage left]]/People[[#This Row],[Value of House]]</f>
        <v>0.25742370335666653</v>
      </c>
    </row>
    <row r="257" spans="1:22" x14ac:dyDescent="0.25">
      <c r="A257" s="3">
        <f t="shared" ca="1" si="54"/>
        <v>1</v>
      </c>
      <c r="B257" s="3" t="str">
        <f t="shared" ca="1" si="55"/>
        <v>Man</v>
      </c>
      <c r="C257" s="3">
        <f t="shared" ca="1" si="56"/>
        <v>33</v>
      </c>
      <c r="D257" s="3">
        <f t="shared" ca="1" si="57"/>
        <v>6</v>
      </c>
      <c r="E257" s="3" t="str">
        <f ca="1">VLOOKUP($D257,Data!$A$2:$B$7,2,FALSE)</f>
        <v>Ministry</v>
      </c>
      <c r="F257" s="3">
        <f t="shared" ca="1" si="58"/>
        <v>1</v>
      </c>
      <c r="G257" s="3" t="str">
        <f ca="1">VLOOKUP($F257,Data!$D$2:$E$6,2,FALSE)</f>
        <v>high school</v>
      </c>
      <c r="H257" s="3">
        <f t="shared" ca="1" si="59"/>
        <v>3</v>
      </c>
      <c r="I257" s="3">
        <f t="shared" ca="1" si="60"/>
        <v>0</v>
      </c>
      <c r="J257" s="4">
        <f t="shared" ca="1" si="61"/>
        <v>890843</v>
      </c>
      <c r="K257" s="3">
        <f t="shared" ca="1" si="62"/>
        <v>4</v>
      </c>
      <c r="L257" s="3" t="str">
        <f ca="1">VLOOKUP($K257,Data!$G$2:$H$11,2,FALSE)</f>
        <v>Chennai</v>
      </c>
      <c r="M257" s="4">
        <f t="shared" ca="1" si="63"/>
        <v>2672529</v>
      </c>
      <c r="N257" s="3">
        <f t="shared" ca="1" si="64"/>
        <v>413744.92539708281</v>
      </c>
      <c r="O257" s="3">
        <f t="shared" ca="1" si="65"/>
        <v>0</v>
      </c>
      <c r="P257" s="4">
        <f t="shared" ca="1" si="66"/>
        <v>0</v>
      </c>
      <c r="Q257" s="3">
        <f t="shared" ca="1" si="67"/>
        <v>890843</v>
      </c>
      <c r="R257" s="4">
        <f t="shared" ca="1" si="68"/>
        <v>0</v>
      </c>
      <c r="S257" s="4">
        <f t="shared" ca="1" si="69"/>
        <v>2672529</v>
      </c>
      <c r="T257" s="1">
        <f t="shared" ca="1" si="70"/>
        <v>1304587.9253970827</v>
      </c>
      <c r="U257" s="4">
        <f t="shared" ca="1" si="71"/>
        <v>1367941.0746029173</v>
      </c>
      <c r="V257" s="8">
        <f ca="1">People[[#This Row],[Mortage left]]/People[[#This Row],[Value of House]]</f>
        <v>0.15481400777955368</v>
      </c>
    </row>
    <row r="258" spans="1:22" x14ac:dyDescent="0.25">
      <c r="A258" s="3">
        <f t="shared" ca="1" si="54"/>
        <v>2</v>
      </c>
      <c r="B258" s="3" t="str">
        <f t="shared" ca="1" si="55"/>
        <v>Woman</v>
      </c>
      <c r="C258" s="3">
        <f t="shared" ca="1" si="56"/>
        <v>29</v>
      </c>
      <c r="D258" s="3">
        <f t="shared" ca="1" si="57"/>
        <v>2</v>
      </c>
      <c r="E258" s="3" t="str">
        <f ca="1">VLOOKUP($D258,Data!$A$2:$B$7,2,FALSE)</f>
        <v>IT</v>
      </c>
      <c r="F258" s="3">
        <f t="shared" ca="1" si="58"/>
        <v>2</v>
      </c>
      <c r="G258" s="3" t="str">
        <f ca="1">VLOOKUP($F258,Data!$D$2:$E$6,2,FALSE)</f>
        <v>college</v>
      </c>
      <c r="H258" s="3">
        <f t="shared" ca="1" si="59"/>
        <v>3</v>
      </c>
      <c r="I258" s="3">
        <f t="shared" ca="1" si="60"/>
        <v>1</v>
      </c>
      <c r="J258" s="4">
        <f t="shared" ca="1" si="61"/>
        <v>457667</v>
      </c>
      <c r="K258" s="3">
        <f t="shared" ca="1" si="62"/>
        <v>5</v>
      </c>
      <c r="L258" s="3" t="str">
        <f ca="1">VLOOKUP($K258,Data!$G$2:$H$11,2,FALSE)</f>
        <v>Hyderabad</v>
      </c>
      <c r="M258" s="4">
        <f t="shared" ca="1" si="63"/>
        <v>1373001</v>
      </c>
      <c r="N258" s="3">
        <f t="shared" ca="1" si="64"/>
        <v>713073.51729459944</v>
      </c>
      <c r="O258" s="3">
        <f t="shared" ca="1" si="65"/>
        <v>310176.08118268504</v>
      </c>
      <c r="P258" s="4">
        <f t="shared" ca="1" si="66"/>
        <v>5624</v>
      </c>
      <c r="Q258" s="3">
        <f t="shared" ca="1" si="67"/>
        <v>457667</v>
      </c>
      <c r="R258" s="4">
        <f t="shared" ca="1" si="68"/>
        <v>0</v>
      </c>
      <c r="S258" s="4">
        <f t="shared" ca="1" si="69"/>
        <v>1683177.081182685</v>
      </c>
      <c r="T258" s="1">
        <f t="shared" ca="1" si="70"/>
        <v>1176364.5172945994</v>
      </c>
      <c r="U258" s="4">
        <f t="shared" ca="1" si="71"/>
        <v>506812.56388808554</v>
      </c>
      <c r="V258" s="8">
        <f ca="1">People[[#This Row],[Mortage left]]/People[[#This Row],[Value of House]]</f>
        <v>0.51935396791014676</v>
      </c>
    </row>
    <row r="259" spans="1:22" x14ac:dyDescent="0.25">
      <c r="A259" s="3">
        <f t="shared" ca="1" si="54"/>
        <v>2</v>
      </c>
      <c r="B259" s="3" t="str">
        <f t="shared" ca="1" si="55"/>
        <v>Woman</v>
      </c>
      <c r="C259" s="3">
        <f t="shared" ca="1" si="56"/>
        <v>35</v>
      </c>
      <c r="D259" s="3">
        <f t="shared" ca="1" si="57"/>
        <v>1</v>
      </c>
      <c r="E259" s="3" t="str">
        <f ca="1">VLOOKUP($D259,Data!$A$2:$B$7,2,FALSE)</f>
        <v>Health</v>
      </c>
      <c r="F259" s="3">
        <f t="shared" ca="1" si="58"/>
        <v>5</v>
      </c>
      <c r="G259" s="3" t="str">
        <f ca="1">VLOOKUP($F259,Data!$D$2:$E$6,2,FALSE)</f>
        <v>Doctorate</v>
      </c>
      <c r="H259" s="3">
        <f t="shared" ca="1" si="59"/>
        <v>1</v>
      </c>
      <c r="I259" s="3">
        <f t="shared" ca="1" si="60"/>
        <v>0</v>
      </c>
      <c r="J259" s="4">
        <f t="shared" ca="1" si="61"/>
        <v>186566</v>
      </c>
      <c r="K259" s="3">
        <f t="shared" ca="1" si="62"/>
        <v>1</v>
      </c>
      <c r="L259" s="3" t="str">
        <f ca="1">VLOOKUP($K259,Data!$G$2:$H$11,2,FALSE)</f>
        <v>Mumbai</v>
      </c>
      <c r="M259" s="4">
        <f t="shared" ca="1" si="63"/>
        <v>1119396</v>
      </c>
      <c r="N259" s="3">
        <f t="shared" ca="1" si="64"/>
        <v>73112.104442799508</v>
      </c>
      <c r="O259" s="3">
        <f t="shared" ca="1" si="65"/>
        <v>0</v>
      </c>
      <c r="P259" s="4">
        <f t="shared" ca="1" si="66"/>
        <v>0</v>
      </c>
      <c r="Q259" s="3">
        <f t="shared" ca="1" si="67"/>
        <v>0</v>
      </c>
      <c r="R259" s="4">
        <f t="shared" ca="1" si="68"/>
        <v>0</v>
      </c>
      <c r="S259" s="4">
        <f t="shared" ca="1" si="69"/>
        <v>1119396</v>
      </c>
      <c r="T259" s="1">
        <f t="shared" ca="1" si="70"/>
        <v>73112.104442799508</v>
      </c>
      <c r="U259" s="4">
        <f t="shared" ca="1" si="71"/>
        <v>1046283.8955572005</v>
      </c>
      <c r="V259" s="8">
        <f ca="1">People[[#This Row],[Mortage left]]/People[[#This Row],[Value of House]]</f>
        <v>6.5313887527559067E-2</v>
      </c>
    </row>
    <row r="260" spans="1:22" x14ac:dyDescent="0.25">
      <c r="A260" s="3">
        <f t="shared" ca="1" si="54"/>
        <v>2</v>
      </c>
      <c r="B260" s="3" t="str">
        <f t="shared" ca="1" si="55"/>
        <v>Woman</v>
      </c>
      <c r="C260" s="3">
        <f t="shared" ca="1" si="56"/>
        <v>32</v>
      </c>
      <c r="D260" s="3">
        <f t="shared" ca="1" si="57"/>
        <v>4</v>
      </c>
      <c r="E260" s="3" t="str">
        <f ca="1">VLOOKUP($D260,Data!$A$2:$B$7,2,FALSE)</f>
        <v>Agriculture</v>
      </c>
      <c r="F260" s="3">
        <f t="shared" ca="1" si="58"/>
        <v>2</v>
      </c>
      <c r="G260" s="3" t="str">
        <f ca="1">VLOOKUP($F260,Data!$D$2:$E$6,2,FALSE)</f>
        <v>college</v>
      </c>
      <c r="H260" s="3">
        <f t="shared" ca="1" si="59"/>
        <v>2</v>
      </c>
      <c r="I260" s="3">
        <f t="shared" ca="1" si="60"/>
        <v>0</v>
      </c>
      <c r="J260" s="4">
        <f t="shared" ca="1" si="61"/>
        <v>336173</v>
      </c>
      <c r="K260" s="3">
        <f t="shared" ca="1" si="62"/>
        <v>2</v>
      </c>
      <c r="L260" s="3" t="str">
        <f ca="1">VLOOKUP($K260,Data!$G$2:$H$11,2,FALSE)</f>
        <v>Delhi</v>
      </c>
      <c r="M260" s="4">
        <f t="shared" ca="1" si="63"/>
        <v>1344692</v>
      </c>
      <c r="N260" s="3">
        <f t="shared" ca="1" si="64"/>
        <v>806017.30644660653</v>
      </c>
      <c r="O260" s="3">
        <f t="shared" ca="1" si="65"/>
        <v>0</v>
      </c>
      <c r="P260" s="4">
        <f t="shared" ca="1" si="66"/>
        <v>0</v>
      </c>
      <c r="Q260" s="3">
        <f t="shared" ca="1" si="67"/>
        <v>0</v>
      </c>
      <c r="R260" s="4">
        <f t="shared" ca="1" si="68"/>
        <v>0</v>
      </c>
      <c r="S260" s="4">
        <f t="shared" ca="1" si="69"/>
        <v>1344692</v>
      </c>
      <c r="T260" s="1">
        <f t="shared" ca="1" si="70"/>
        <v>806017.30644660653</v>
      </c>
      <c r="U260" s="4">
        <f t="shared" ca="1" si="71"/>
        <v>538674.69355339347</v>
      </c>
      <c r="V260" s="8">
        <f ca="1">People[[#This Row],[Mortage left]]/People[[#This Row],[Value of House]]</f>
        <v>0.59940663471382782</v>
      </c>
    </row>
    <row r="261" spans="1:22" x14ac:dyDescent="0.25">
      <c r="A261" s="3">
        <f t="shared" ref="A261:A324" ca="1" si="72">RANDBETWEEN(1,2)</f>
        <v>2</v>
      </c>
      <c r="B261" s="3" t="str">
        <f t="shared" ref="B261:B324" ca="1" si="73">IF($A261=1, "Man", "Woman")</f>
        <v>Woman</v>
      </c>
      <c r="C261" s="3">
        <f t="shared" ref="C261:C324" ca="1" si="74">RANDBETWEEN(21,35)</f>
        <v>23</v>
      </c>
      <c r="D261" s="3">
        <f t="shared" ref="D261:D324" ca="1" si="75">RANDBETWEEN(1,6)</f>
        <v>5</v>
      </c>
      <c r="E261" s="3" t="str">
        <f ca="1">VLOOKUP($D261,Data!$A$2:$B$7,2,FALSE)</f>
        <v>Business</v>
      </c>
      <c r="F261" s="3">
        <f t="shared" ref="F261:F324" ca="1" si="76">RANDBETWEEN(1,5)</f>
        <v>2</v>
      </c>
      <c r="G261" s="3" t="str">
        <f ca="1">VLOOKUP($F261,Data!$D$2:$E$6,2,FALSE)</f>
        <v>college</v>
      </c>
      <c r="H261" s="3">
        <f t="shared" ref="H261:H324" ca="1" si="77">RANDBETWEEN(0,3)</f>
        <v>1</v>
      </c>
      <c r="I261" s="3">
        <f t="shared" ref="I261:I324" ca="1" si="78">RANDBETWEEN(0,2)</f>
        <v>1</v>
      </c>
      <c r="J261" s="4">
        <f t="shared" ref="J261:J324" ca="1" si="79">RANDBETWEEN(100000,1000000)</f>
        <v>767532</v>
      </c>
      <c r="K261" s="3">
        <f t="shared" ref="K261:K324" ca="1" si="80">RANDBETWEEN(1,6)</f>
        <v>1</v>
      </c>
      <c r="L261" s="3" t="str">
        <f ca="1">VLOOKUP($K261,Data!$G$2:$H$11,2,FALSE)</f>
        <v>Mumbai</v>
      </c>
      <c r="M261" s="4">
        <f t="shared" ref="M261:M324" ca="1" si="81">$J261*RANDBETWEEN(3,6)</f>
        <v>2302596</v>
      </c>
      <c r="N261" s="3">
        <f t="shared" ref="N261:N324" ca="1" si="82">RAND()*$M261</f>
        <v>214061.74142599368</v>
      </c>
      <c r="O261" s="3">
        <f t="shared" ref="O261:O324" ca="1" si="83">(I261*RAND())*$J261</f>
        <v>97815.364669924529</v>
      </c>
      <c r="P261" s="4">
        <f t="shared" ref="P261:P324" ca="1" si="84">RANDBETWEEN(0,O261)</f>
        <v>10694</v>
      </c>
      <c r="Q261" s="3">
        <f t="shared" ref="Q261:Q324" ca="1" si="85">RANDBETWEEN(0,1)*$J261</f>
        <v>0</v>
      </c>
      <c r="R261" s="4">
        <f t="shared" ref="R261:R324" ca="1" si="86">RANDBETWEEN(0,1)*$J261*1.5</f>
        <v>1151298</v>
      </c>
      <c r="S261" s="4">
        <f t="shared" ref="S261:S324" ca="1" si="87">$M261+$O261+$R261</f>
        <v>3551709.3646699246</v>
      </c>
      <c r="T261" s="1">
        <f t="shared" ref="T261:T324" ca="1" si="88">$N261+$P261+$Q261</f>
        <v>224755.74142599368</v>
      </c>
      <c r="U261" s="4">
        <f t="shared" ref="U261:U324" ca="1" si="89">$S261-$T261</f>
        <v>3326953.6232439307</v>
      </c>
      <c r="V261" s="8">
        <f ca="1">People[[#This Row],[Mortage left]]/People[[#This Row],[Value of House]]</f>
        <v>9.2965392724556839E-2</v>
      </c>
    </row>
    <row r="262" spans="1:22" x14ac:dyDescent="0.25">
      <c r="A262" s="3">
        <f t="shared" ca="1" si="72"/>
        <v>2</v>
      </c>
      <c r="B262" s="3" t="str">
        <f t="shared" ca="1" si="73"/>
        <v>Woman</v>
      </c>
      <c r="C262" s="3">
        <f t="shared" ca="1" si="74"/>
        <v>27</v>
      </c>
      <c r="D262" s="3">
        <f t="shared" ca="1" si="75"/>
        <v>4</v>
      </c>
      <c r="E262" s="3" t="str">
        <f ca="1">VLOOKUP($D262,Data!$A$2:$B$7,2,FALSE)</f>
        <v>Agriculture</v>
      </c>
      <c r="F262" s="3">
        <f t="shared" ca="1" si="76"/>
        <v>3</v>
      </c>
      <c r="G262" s="3" t="str">
        <f ca="1">VLOOKUP($F262,Data!$D$2:$E$6,2,FALSE)</f>
        <v>undergraduate</v>
      </c>
      <c r="H262" s="3">
        <f t="shared" ca="1" si="77"/>
        <v>0</v>
      </c>
      <c r="I262" s="3">
        <f t="shared" ca="1" si="78"/>
        <v>2</v>
      </c>
      <c r="J262" s="4">
        <f t="shared" ca="1" si="79"/>
        <v>258096</v>
      </c>
      <c r="K262" s="3">
        <f t="shared" ca="1" si="80"/>
        <v>3</v>
      </c>
      <c r="L262" s="3" t="str">
        <f ca="1">VLOOKUP($K262,Data!$G$2:$H$11,2,FALSE)</f>
        <v>Bangalore</v>
      </c>
      <c r="M262" s="4">
        <f t="shared" ca="1" si="81"/>
        <v>1290480</v>
      </c>
      <c r="N262" s="3">
        <f t="shared" ca="1" si="82"/>
        <v>916241.93065184145</v>
      </c>
      <c r="O262" s="3">
        <f t="shared" ca="1" si="83"/>
        <v>242281.21185154584</v>
      </c>
      <c r="P262" s="4">
        <f t="shared" ca="1" si="84"/>
        <v>213993</v>
      </c>
      <c r="Q262" s="3">
        <f t="shared" ca="1" si="85"/>
        <v>258096</v>
      </c>
      <c r="R262" s="4">
        <f t="shared" ca="1" si="86"/>
        <v>0</v>
      </c>
      <c r="S262" s="4">
        <f t="shared" ca="1" si="87"/>
        <v>1532761.2118515458</v>
      </c>
      <c r="T262" s="1">
        <f t="shared" ca="1" si="88"/>
        <v>1388330.9306518415</v>
      </c>
      <c r="U262" s="4">
        <f t="shared" ca="1" si="89"/>
        <v>144430.28119970439</v>
      </c>
      <c r="V262" s="8">
        <f ca="1">People[[#This Row],[Mortage left]]/People[[#This Row],[Value of House]]</f>
        <v>0.710000876148287</v>
      </c>
    </row>
    <row r="263" spans="1:22" x14ac:dyDescent="0.25">
      <c r="A263" s="3">
        <f t="shared" ca="1" si="72"/>
        <v>1</v>
      </c>
      <c r="B263" s="3" t="str">
        <f t="shared" ca="1" si="73"/>
        <v>Man</v>
      </c>
      <c r="C263" s="3">
        <f t="shared" ca="1" si="74"/>
        <v>32</v>
      </c>
      <c r="D263" s="3">
        <f t="shared" ca="1" si="75"/>
        <v>5</v>
      </c>
      <c r="E263" s="3" t="str">
        <f ca="1">VLOOKUP($D263,Data!$A$2:$B$7,2,FALSE)</f>
        <v>Business</v>
      </c>
      <c r="F263" s="3">
        <f t="shared" ca="1" si="76"/>
        <v>3</v>
      </c>
      <c r="G263" s="3" t="str">
        <f ca="1">VLOOKUP($F263,Data!$D$2:$E$6,2,FALSE)</f>
        <v>undergraduate</v>
      </c>
      <c r="H263" s="3">
        <f t="shared" ca="1" si="77"/>
        <v>1</v>
      </c>
      <c r="I263" s="3">
        <f t="shared" ca="1" si="78"/>
        <v>1</v>
      </c>
      <c r="J263" s="4">
        <f t="shared" ca="1" si="79"/>
        <v>775271</v>
      </c>
      <c r="K263" s="3">
        <f t="shared" ca="1" si="80"/>
        <v>1</v>
      </c>
      <c r="L263" s="3" t="str">
        <f ca="1">VLOOKUP($K263,Data!$G$2:$H$11,2,FALSE)</f>
        <v>Mumbai</v>
      </c>
      <c r="M263" s="4">
        <f t="shared" ca="1" si="81"/>
        <v>3876355</v>
      </c>
      <c r="N263" s="3">
        <f t="shared" ca="1" si="82"/>
        <v>2565730.474461731</v>
      </c>
      <c r="O263" s="3">
        <f t="shared" ca="1" si="83"/>
        <v>433749.98340068379</v>
      </c>
      <c r="P263" s="4">
        <f t="shared" ca="1" si="84"/>
        <v>53486</v>
      </c>
      <c r="Q263" s="3">
        <f t="shared" ca="1" si="85"/>
        <v>0</v>
      </c>
      <c r="R263" s="4">
        <f t="shared" ca="1" si="86"/>
        <v>0</v>
      </c>
      <c r="S263" s="4">
        <f t="shared" ca="1" si="87"/>
        <v>4310104.9834006839</v>
      </c>
      <c r="T263" s="1">
        <f t="shared" ca="1" si="88"/>
        <v>2619216.474461731</v>
      </c>
      <c r="U263" s="4">
        <f t="shared" ca="1" si="89"/>
        <v>1690888.5089389528</v>
      </c>
      <c r="V263" s="8">
        <f ca="1">People[[#This Row],[Mortage left]]/People[[#This Row],[Value of House]]</f>
        <v>0.66189254453261659</v>
      </c>
    </row>
    <row r="264" spans="1:22" x14ac:dyDescent="0.25">
      <c r="A264" s="3">
        <f t="shared" ca="1" si="72"/>
        <v>2</v>
      </c>
      <c r="B264" s="3" t="str">
        <f t="shared" ca="1" si="73"/>
        <v>Woman</v>
      </c>
      <c r="C264" s="3">
        <f t="shared" ca="1" si="74"/>
        <v>31</v>
      </c>
      <c r="D264" s="3">
        <f t="shared" ca="1" si="75"/>
        <v>4</v>
      </c>
      <c r="E264" s="3" t="str">
        <f ca="1">VLOOKUP($D264,Data!$A$2:$B$7,2,FALSE)</f>
        <v>Agriculture</v>
      </c>
      <c r="F264" s="3">
        <f t="shared" ca="1" si="76"/>
        <v>2</v>
      </c>
      <c r="G264" s="3" t="str">
        <f ca="1">VLOOKUP($F264,Data!$D$2:$E$6,2,FALSE)</f>
        <v>college</v>
      </c>
      <c r="H264" s="3">
        <f t="shared" ca="1" si="77"/>
        <v>3</v>
      </c>
      <c r="I264" s="3">
        <f t="shared" ca="1" si="78"/>
        <v>2</v>
      </c>
      <c r="J264" s="4">
        <f t="shared" ca="1" si="79"/>
        <v>726670</v>
      </c>
      <c r="K264" s="3">
        <f t="shared" ca="1" si="80"/>
        <v>3</v>
      </c>
      <c r="L264" s="3" t="str">
        <f ca="1">VLOOKUP($K264,Data!$G$2:$H$11,2,FALSE)</f>
        <v>Bangalore</v>
      </c>
      <c r="M264" s="4">
        <f t="shared" ca="1" si="81"/>
        <v>4360020</v>
      </c>
      <c r="N264" s="3">
        <f t="shared" ca="1" si="82"/>
        <v>2800044.3902582102</v>
      </c>
      <c r="O264" s="3">
        <f t="shared" ca="1" si="83"/>
        <v>5539.5800243635058</v>
      </c>
      <c r="P264" s="4">
        <f t="shared" ca="1" si="84"/>
        <v>2753</v>
      </c>
      <c r="Q264" s="3">
        <f t="shared" ca="1" si="85"/>
        <v>726670</v>
      </c>
      <c r="R264" s="4">
        <f t="shared" ca="1" si="86"/>
        <v>0</v>
      </c>
      <c r="S264" s="4">
        <f t="shared" ca="1" si="87"/>
        <v>4365559.5800243635</v>
      </c>
      <c r="T264" s="1">
        <f t="shared" ca="1" si="88"/>
        <v>3529467.3902582102</v>
      </c>
      <c r="U264" s="4">
        <f t="shared" ca="1" si="89"/>
        <v>836092.18976615323</v>
      </c>
      <c r="V264" s="8">
        <f ca="1">People[[#This Row],[Mortage left]]/People[[#This Row],[Value of House]]</f>
        <v>0.64220907020110229</v>
      </c>
    </row>
    <row r="265" spans="1:22" x14ac:dyDescent="0.25">
      <c r="A265" s="3">
        <f t="shared" ca="1" si="72"/>
        <v>2</v>
      </c>
      <c r="B265" s="3" t="str">
        <f t="shared" ca="1" si="73"/>
        <v>Woman</v>
      </c>
      <c r="C265" s="3">
        <f t="shared" ca="1" si="74"/>
        <v>28</v>
      </c>
      <c r="D265" s="3">
        <f t="shared" ca="1" si="75"/>
        <v>3</v>
      </c>
      <c r="E265" s="3" t="str">
        <f ca="1">VLOOKUP($D265,Data!$A$2:$B$7,2,FALSE)</f>
        <v>Pharma</v>
      </c>
      <c r="F265" s="3">
        <f t="shared" ca="1" si="76"/>
        <v>2</v>
      </c>
      <c r="G265" s="3" t="str">
        <f ca="1">VLOOKUP($F265,Data!$D$2:$E$6,2,FALSE)</f>
        <v>college</v>
      </c>
      <c r="H265" s="3">
        <f t="shared" ca="1" si="77"/>
        <v>1</v>
      </c>
      <c r="I265" s="3">
        <f t="shared" ca="1" si="78"/>
        <v>1</v>
      </c>
      <c r="J265" s="4">
        <f t="shared" ca="1" si="79"/>
        <v>274316</v>
      </c>
      <c r="K265" s="3">
        <f t="shared" ca="1" si="80"/>
        <v>3</v>
      </c>
      <c r="L265" s="3" t="str">
        <f ca="1">VLOOKUP($K265,Data!$G$2:$H$11,2,FALSE)</f>
        <v>Bangalore</v>
      </c>
      <c r="M265" s="4">
        <f t="shared" ca="1" si="81"/>
        <v>1097264</v>
      </c>
      <c r="N265" s="3">
        <f t="shared" ca="1" si="82"/>
        <v>394502.70799213502</v>
      </c>
      <c r="O265" s="3">
        <f t="shared" ca="1" si="83"/>
        <v>115636.60759961365</v>
      </c>
      <c r="P265" s="4">
        <f t="shared" ca="1" si="84"/>
        <v>57852</v>
      </c>
      <c r="Q265" s="3">
        <f t="shared" ca="1" si="85"/>
        <v>274316</v>
      </c>
      <c r="R265" s="4">
        <f t="shared" ca="1" si="86"/>
        <v>0</v>
      </c>
      <c r="S265" s="4">
        <f t="shared" ca="1" si="87"/>
        <v>1212900.6075996137</v>
      </c>
      <c r="T265" s="1">
        <f t="shared" ca="1" si="88"/>
        <v>726670.70799213508</v>
      </c>
      <c r="U265" s="4">
        <f t="shared" ca="1" si="89"/>
        <v>486229.89960747864</v>
      </c>
      <c r="V265" s="8">
        <f ca="1">People[[#This Row],[Mortage left]]/People[[#This Row],[Value of House]]</f>
        <v>0.35953308227749659</v>
      </c>
    </row>
    <row r="266" spans="1:22" x14ac:dyDescent="0.25">
      <c r="A266" s="3">
        <f t="shared" ca="1" si="72"/>
        <v>2</v>
      </c>
      <c r="B266" s="3" t="str">
        <f t="shared" ca="1" si="73"/>
        <v>Woman</v>
      </c>
      <c r="C266" s="3">
        <f t="shared" ca="1" si="74"/>
        <v>30</v>
      </c>
      <c r="D266" s="3">
        <f t="shared" ca="1" si="75"/>
        <v>5</v>
      </c>
      <c r="E266" s="3" t="str">
        <f ca="1">VLOOKUP($D266,Data!$A$2:$B$7,2,FALSE)</f>
        <v>Business</v>
      </c>
      <c r="F266" s="3">
        <f t="shared" ca="1" si="76"/>
        <v>4</v>
      </c>
      <c r="G266" s="3" t="str">
        <f ca="1">VLOOKUP($F266,Data!$D$2:$E$6,2,FALSE)</f>
        <v>post graduate</v>
      </c>
      <c r="H266" s="3">
        <f t="shared" ca="1" si="77"/>
        <v>3</v>
      </c>
      <c r="I266" s="3">
        <f t="shared" ca="1" si="78"/>
        <v>0</v>
      </c>
      <c r="J266" s="4">
        <f t="shared" ca="1" si="79"/>
        <v>558878</v>
      </c>
      <c r="K266" s="3">
        <f t="shared" ca="1" si="80"/>
        <v>2</v>
      </c>
      <c r="L266" s="3" t="str">
        <f ca="1">VLOOKUP($K266,Data!$G$2:$H$11,2,FALSE)</f>
        <v>Delhi</v>
      </c>
      <c r="M266" s="4">
        <f t="shared" ca="1" si="81"/>
        <v>3353268</v>
      </c>
      <c r="N266" s="3">
        <f t="shared" ca="1" si="82"/>
        <v>1389204.5287115211</v>
      </c>
      <c r="O266" s="3">
        <f t="shared" ca="1" si="83"/>
        <v>0</v>
      </c>
      <c r="P266" s="4">
        <f t="shared" ca="1" si="84"/>
        <v>0</v>
      </c>
      <c r="Q266" s="3">
        <f t="shared" ca="1" si="85"/>
        <v>558878</v>
      </c>
      <c r="R266" s="4">
        <f t="shared" ca="1" si="86"/>
        <v>838317</v>
      </c>
      <c r="S266" s="4">
        <f t="shared" ca="1" si="87"/>
        <v>4191585</v>
      </c>
      <c r="T266" s="1">
        <f t="shared" ca="1" si="88"/>
        <v>1948082.5287115211</v>
      </c>
      <c r="U266" s="4">
        <f t="shared" ca="1" si="89"/>
        <v>2243502.4712884789</v>
      </c>
      <c r="V266" s="8">
        <f ca="1">People[[#This Row],[Mortage left]]/People[[#This Row],[Value of House]]</f>
        <v>0.4142837759199447</v>
      </c>
    </row>
    <row r="267" spans="1:22" x14ac:dyDescent="0.25">
      <c r="A267" s="3">
        <f t="shared" ca="1" si="72"/>
        <v>2</v>
      </c>
      <c r="B267" s="3" t="str">
        <f t="shared" ca="1" si="73"/>
        <v>Woman</v>
      </c>
      <c r="C267" s="3">
        <f t="shared" ca="1" si="74"/>
        <v>29</v>
      </c>
      <c r="D267" s="3">
        <f t="shared" ca="1" si="75"/>
        <v>2</v>
      </c>
      <c r="E267" s="3" t="str">
        <f ca="1">VLOOKUP($D267,Data!$A$2:$B$7,2,FALSE)</f>
        <v>IT</v>
      </c>
      <c r="F267" s="3">
        <f t="shared" ca="1" si="76"/>
        <v>3</v>
      </c>
      <c r="G267" s="3" t="str">
        <f ca="1">VLOOKUP($F267,Data!$D$2:$E$6,2,FALSE)</f>
        <v>undergraduate</v>
      </c>
      <c r="H267" s="3">
        <f t="shared" ca="1" si="77"/>
        <v>2</v>
      </c>
      <c r="I267" s="3">
        <f t="shared" ca="1" si="78"/>
        <v>1</v>
      </c>
      <c r="J267" s="4">
        <f t="shared" ca="1" si="79"/>
        <v>106114</v>
      </c>
      <c r="K267" s="3">
        <f t="shared" ca="1" si="80"/>
        <v>5</v>
      </c>
      <c r="L267" s="3" t="str">
        <f ca="1">VLOOKUP($K267,Data!$G$2:$H$11,2,FALSE)</f>
        <v>Hyderabad</v>
      </c>
      <c r="M267" s="4">
        <f t="shared" ca="1" si="81"/>
        <v>530570</v>
      </c>
      <c r="N267" s="3">
        <f t="shared" ca="1" si="82"/>
        <v>135578.18041940685</v>
      </c>
      <c r="O267" s="3">
        <f t="shared" ca="1" si="83"/>
        <v>81632.195389730725</v>
      </c>
      <c r="P267" s="4">
        <f t="shared" ca="1" si="84"/>
        <v>60601</v>
      </c>
      <c r="Q267" s="3">
        <f t="shared" ca="1" si="85"/>
        <v>106114</v>
      </c>
      <c r="R267" s="4">
        <f t="shared" ca="1" si="86"/>
        <v>159171</v>
      </c>
      <c r="S267" s="4">
        <f t="shared" ca="1" si="87"/>
        <v>771373.19538973074</v>
      </c>
      <c r="T267" s="1">
        <f t="shared" ca="1" si="88"/>
        <v>302293.18041940685</v>
      </c>
      <c r="U267" s="4">
        <f t="shared" ca="1" si="89"/>
        <v>469080.01497032389</v>
      </c>
      <c r="V267" s="8">
        <f ca="1">People[[#This Row],[Mortage left]]/People[[#This Row],[Value of House]]</f>
        <v>0.25553306900014483</v>
      </c>
    </row>
    <row r="268" spans="1:22" x14ac:dyDescent="0.25">
      <c r="A268" s="3">
        <f t="shared" ca="1" si="72"/>
        <v>2</v>
      </c>
      <c r="B268" s="3" t="str">
        <f t="shared" ca="1" si="73"/>
        <v>Woman</v>
      </c>
      <c r="C268" s="3">
        <f t="shared" ca="1" si="74"/>
        <v>25</v>
      </c>
      <c r="D268" s="3">
        <f t="shared" ca="1" si="75"/>
        <v>6</v>
      </c>
      <c r="E268" s="3" t="str">
        <f ca="1">VLOOKUP($D268,Data!$A$2:$B$7,2,FALSE)</f>
        <v>Ministry</v>
      </c>
      <c r="F268" s="3">
        <f t="shared" ca="1" si="76"/>
        <v>4</v>
      </c>
      <c r="G268" s="3" t="str">
        <f ca="1">VLOOKUP($F268,Data!$D$2:$E$6,2,FALSE)</f>
        <v>post graduate</v>
      </c>
      <c r="H268" s="3">
        <f t="shared" ca="1" si="77"/>
        <v>0</v>
      </c>
      <c r="I268" s="3">
        <f t="shared" ca="1" si="78"/>
        <v>0</v>
      </c>
      <c r="J268" s="4">
        <f t="shared" ca="1" si="79"/>
        <v>777983</v>
      </c>
      <c r="K268" s="3">
        <f t="shared" ca="1" si="80"/>
        <v>1</v>
      </c>
      <c r="L268" s="3" t="str">
        <f ca="1">VLOOKUP($K268,Data!$G$2:$H$11,2,FALSE)</f>
        <v>Mumbai</v>
      </c>
      <c r="M268" s="4">
        <f t="shared" ca="1" si="81"/>
        <v>4667898</v>
      </c>
      <c r="N268" s="3">
        <f t="shared" ca="1" si="82"/>
        <v>3412385.6587003437</v>
      </c>
      <c r="O268" s="3">
        <f t="shared" ca="1" si="83"/>
        <v>0</v>
      </c>
      <c r="P268" s="4">
        <f t="shared" ca="1" si="84"/>
        <v>0</v>
      </c>
      <c r="Q268" s="3">
        <f t="shared" ca="1" si="85"/>
        <v>777983</v>
      </c>
      <c r="R268" s="4">
        <f t="shared" ca="1" si="86"/>
        <v>0</v>
      </c>
      <c r="S268" s="4">
        <f t="shared" ca="1" si="87"/>
        <v>4667898</v>
      </c>
      <c r="T268" s="1">
        <f t="shared" ca="1" si="88"/>
        <v>4190368.6587003437</v>
      </c>
      <c r="U268" s="4">
        <f t="shared" ca="1" si="89"/>
        <v>477529.34129965631</v>
      </c>
      <c r="V268" s="8">
        <f ca="1">People[[#This Row],[Mortage left]]/People[[#This Row],[Value of House]]</f>
        <v>0.73103261011708986</v>
      </c>
    </row>
    <row r="269" spans="1:22" x14ac:dyDescent="0.25">
      <c r="A269" s="3">
        <f t="shared" ca="1" si="72"/>
        <v>1</v>
      </c>
      <c r="B269" s="3" t="str">
        <f t="shared" ca="1" si="73"/>
        <v>Man</v>
      </c>
      <c r="C269" s="3">
        <f t="shared" ca="1" si="74"/>
        <v>33</v>
      </c>
      <c r="D269" s="3">
        <f t="shared" ca="1" si="75"/>
        <v>1</v>
      </c>
      <c r="E269" s="3" t="str">
        <f ca="1">VLOOKUP($D269,Data!$A$2:$B$7,2,FALSE)</f>
        <v>Health</v>
      </c>
      <c r="F269" s="3">
        <f t="shared" ca="1" si="76"/>
        <v>1</v>
      </c>
      <c r="G269" s="3" t="str">
        <f ca="1">VLOOKUP($F269,Data!$D$2:$E$6,2,FALSE)</f>
        <v>high school</v>
      </c>
      <c r="H269" s="3">
        <f t="shared" ca="1" si="77"/>
        <v>0</v>
      </c>
      <c r="I269" s="3">
        <f t="shared" ca="1" si="78"/>
        <v>0</v>
      </c>
      <c r="J269" s="4">
        <f t="shared" ca="1" si="79"/>
        <v>101559</v>
      </c>
      <c r="K269" s="3">
        <f t="shared" ca="1" si="80"/>
        <v>5</v>
      </c>
      <c r="L269" s="3" t="str">
        <f ca="1">VLOOKUP($K269,Data!$G$2:$H$11,2,FALSE)</f>
        <v>Hyderabad</v>
      </c>
      <c r="M269" s="4">
        <f t="shared" ca="1" si="81"/>
        <v>304677</v>
      </c>
      <c r="N269" s="3">
        <f t="shared" ca="1" si="82"/>
        <v>265466.98233044002</v>
      </c>
      <c r="O269" s="3">
        <f t="shared" ca="1" si="83"/>
        <v>0</v>
      </c>
      <c r="P269" s="4">
        <f t="shared" ca="1" si="84"/>
        <v>0</v>
      </c>
      <c r="Q269" s="3">
        <f t="shared" ca="1" si="85"/>
        <v>0</v>
      </c>
      <c r="R269" s="4">
        <f t="shared" ca="1" si="86"/>
        <v>0</v>
      </c>
      <c r="S269" s="4">
        <f t="shared" ca="1" si="87"/>
        <v>304677</v>
      </c>
      <c r="T269" s="1">
        <f t="shared" ca="1" si="88"/>
        <v>265466.98233044002</v>
      </c>
      <c r="U269" s="4">
        <f t="shared" ca="1" si="89"/>
        <v>39210.01766955998</v>
      </c>
      <c r="V269" s="8">
        <f ca="1">People[[#This Row],[Mortage left]]/People[[#This Row],[Value of House]]</f>
        <v>0.87130627625465662</v>
      </c>
    </row>
    <row r="270" spans="1:22" x14ac:dyDescent="0.25">
      <c r="A270" s="3">
        <f t="shared" ca="1" si="72"/>
        <v>1</v>
      </c>
      <c r="B270" s="3" t="str">
        <f t="shared" ca="1" si="73"/>
        <v>Man</v>
      </c>
      <c r="C270" s="3">
        <f t="shared" ca="1" si="74"/>
        <v>34</v>
      </c>
      <c r="D270" s="3">
        <f t="shared" ca="1" si="75"/>
        <v>2</v>
      </c>
      <c r="E270" s="3" t="str">
        <f ca="1">VLOOKUP($D270,Data!$A$2:$B$7,2,FALSE)</f>
        <v>IT</v>
      </c>
      <c r="F270" s="3">
        <f t="shared" ca="1" si="76"/>
        <v>4</v>
      </c>
      <c r="G270" s="3" t="str">
        <f ca="1">VLOOKUP($F270,Data!$D$2:$E$6,2,FALSE)</f>
        <v>post graduate</v>
      </c>
      <c r="H270" s="3">
        <f t="shared" ca="1" si="77"/>
        <v>2</v>
      </c>
      <c r="I270" s="3">
        <f t="shared" ca="1" si="78"/>
        <v>0</v>
      </c>
      <c r="J270" s="4">
        <f t="shared" ca="1" si="79"/>
        <v>743460</v>
      </c>
      <c r="K270" s="3">
        <f t="shared" ca="1" si="80"/>
        <v>3</v>
      </c>
      <c r="L270" s="3" t="str">
        <f ca="1">VLOOKUP($K270,Data!$G$2:$H$11,2,FALSE)</f>
        <v>Bangalore</v>
      </c>
      <c r="M270" s="4">
        <f t="shared" ca="1" si="81"/>
        <v>3717300</v>
      </c>
      <c r="N270" s="3">
        <f t="shared" ca="1" si="82"/>
        <v>3073554.14470491</v>
      </c>
      <c r="O270" s="3">
        <f t="shared" ca="1" si="83"/>
        <v>0</v>
      </c>
      <c r="P270" s="4">
        <f t="shared" ca="1" si="84"/>
        <v>0</v>
      </c>
      <c r="Q270" s="3">
        <f t="shared" ca="1" si="85"/>
        <v>0</v>
      </c>
      <c r="R270" s="4">
        <f t="shared" ca="1" si="86"/>
        <v>1115190</v>
      </c>
      <c r="S270" s="4">
        <f t="shared" ca="1" si="87"/>
        <v>4832490</v>
      </c>
      <c r="T270" s="1">
        <f t="shared" ca="1" si="88"/>
        <v>3073554.14470491</v>
      </c>
      <c r="U270" s="4">
        <f t="shared" ca="1" si="89"/>
        <v>1758935.85529509</v>
      </c>
      <c r="V270" s="8">
        <f ca="1">People[[#This Row],[Mortage left]]/People[[#This Row],[Value of House]]</f>
        <v>0.82682434689288198</v>
      </c>
    </row>
    <row r="271" spans="1:22" x14ac:dyDescent="0.25">
      <c r="A271" s="3">
        <f t="shared" ca="1" si="72"/>
        <v>2</v>
      </c>
      <c r="B271" s="3" t="str">
        <f t="shared" ca="1" si="73"/>
        <v>Woman</v>
      </c>
      <c r="C271" s="3">
        <f t="shared" ca="1" si="74"/>
        <v>26</v>
      </c>
      <c r="D271" s="3">
        <f t="shared" ca="1" si="75"/>
        <v>5</v>
      </c>
      <c r="E271" s="3" t="str">
        <f ca="1">VLOOKUP($D271,Data!$A$2:$B$7,2,FALSE)</f>
        <v>Business</v>
      </c>
      <c r="F271" s="3">
        <f t="shared" ca="1" si="76"/>
        <v>2</v>
      </c>
      <c r="G271" s="3" t="str">
        <f ca="1">VLOOKUP($F271,Data!$D$2:$E$6,2,FALSE)</f>
        <v>college</v>
      </c>
      <c r="H271" s="3">
        <f t="shared" ca="1" si="77"/>
        <v>2</v>
      </c>
      <c r="I271" s="3">
        <f t="shared" ca="1" si="78"/>
        <v>0</v>
      </c>
      <c r="J271" s="4">
        <f t="shared" ca="1" si="79"/>
        <v>219995</v>
      </c>
      <c r="K271" s="3">
        <f t="shared" ca="1" si="80"/>
        <v>4</v>
      </c>
      <c r="L271" s="3" t="str">
        <f ca="1">VLOOKUP($K271,Data!$G$2:$H$11,2,FALSE)</f>
        <v>Chennai</v>
      </c>
      <c r="M271" s="4">
        <f t="shared" ca="1" si="81"/>
        <v>1099975</v>
      </c>
      <c r="N271" s="3">
        <f t="shared" ca="1" si="82"/>
        <v>1084439.591097303</v>
      </c>
      <c r="O271" s="3">
        <f t="shared" ca="1" si="83"/>
        <v>0</v>
      </c>
      <c r="P271" s="4">
        <f t="shared" ca="1" si="84"/>
        <v>0</v>
      </c>
      <c r="Q271" s="3">
        <f t="shared" ca="1" si="85"/>
        <v>219995</v>
      </c>
      <c r="R271" s="4">
        <f t="shared" ca="1" si="86"/>
        <v>0</v>
      </c>
      <c r="S271" s="4">
        <f t="shared" ca="1" si="87"/>
        <v>1099975</v>
      </c>
      <c r="T271" s="1">
        <f t="shared" ca="1" si="88"/>
        <v>1304434.591097303</v>
      </c>
      <c r="U271" s="4">
        <f t="shared" ca="1" si="89"/>
        <v>-204459.59109730297</v>
      </c>
      <c r="V271" s="8">
        <f ca="1">People[[#This Row],[Mortage left]]/People[[#This Row],[Value of House]]</f>
        <v>0.9858765800107302</v>
      </c>
    </row>
    <row r="272" spans="1:22" x14ac:dyDescent="0.25">
      <c r="A272" s="3">
        <f t="shared" ca="1" si="72"/>
        <v>1</v>
      </c>
      <c r="B272" s="3" t="str">
        <f t="shared" ca="1" si="73"/>
        <v>Man</v>
      </c>
      <c r="C272" s="3">
        <f t="shared" ca="1" si="74"/>
        <v>25</v>
      </c>
      <c r="D272" s="3">
        <f t="shared" ca="1" si="75"/>
        <v>2</v>
      </c>
      <c r="E272" s="3" t="str">
        <f ca="1">VLOOKUP($D272,Data!$A$2:$B$7,2,FALSE)</f>
        <v>IT</v>
      </c>
      <c r="F272" s="3">
        <f t="shared" ca="1" si="76"/>
        <v>4</v>
      </c>
      <c r="G272" s="3" t="str">
        <f ca="1">VLOOKUP($F272,Data!$D$2:$E$6,2,FALSE)</f>
        <v>post graduate</v>
      </c>
      <c r="H272" s="3">
        <f t="shared" ca="1" si="77"/>
        <v>1</v>
      </c>
      <c r="I272" s="3">
        <f t="shared" ca="1" si="78"/>
        <v>2</v>
      </c>
      <c r="J272" s="4">
        <f t="shared" ca="1" si="79"/>
        <v>951044</v>
      </c>
      <c r="K272" s="3">
        <f t="shared" ca="1" si="80"/>
        <v>2</v>
      </c>
      <c r="L272" s="3" t="str">
        <f ca="1">VLOOKUP($K272,Data!$G$2:$H$11,2,FALSE)</f>
        <v>Delhi</v>
      </c>
      <c r="M272" s="4">
        <f t="shared" ca="1" si="81"/>
        <v>5706264</v>
      </c>
      <c r="N272" s="3">
        <f t="shared" ca="1" si="82"/>
        <v>135893.78142554653</v>
      </c>
      <c r="O272" s="3">
        <f t="shared" ca="1" si="83"/>
        <v>1116624.0927867675</v>
      </c>
      <c r="P272" s="4">
        <f t="shared" ca="1" si="84"/>
        <v>963035</v>
      </c>
      <c r="Q272" s="3">
        <f t="shared" ca="1" si="85"/>
        <v>951044</v>
      </c>
      <c r="R272" s="4">
        <f t="shared" ca="1" si="86"/>
        <v>1426566</v>
      </c>
      <c r="S272" s="4">
        <f t="shared" ca="1" si="87"/>
        <v>8249454.0927867675</v>
      </c>
      <c r="T272" s="1">
        <f t="shared" ca="1" si="88"/>
        <v>2049972.7814255466</v>
      </c>
      <c r="U272" s="4">
        <f t="shared" ca="1" si="89"/>
        <v>6199481.3113612207</v>
      </c>
      <c r="V272" s="8">
        <f ca="1">People[[#This Row],[Mortage left]]/People[[#This Row],[Value of House]]</f>
        <v>2.3814843026110699E-2</v>
      </c>
    </row>
    <row r="273" spans="1:22" x14ac:dyDescent="0.25">
      <c r="A273" s="3">
        <f t="shared" ca="1" si="72"/>
        <v>2</v>
      </c>
      <c r="B273" s="3" t="str">
        <f t="shared" ca="1" si="73"/>
        <v>Woman</v>
      </c>
      <c r="C273" s="3">
        <f t="shared" ca="1" si="74"/>
        <v>28</v>
      </c>
      <c r="D273" s="3">
        <f t="shared" ca="1" si="75"/>
        <v>3</v>
      </c>
      <c r="E273" s="3" t="str">
        <f ca="1">VLOOKUP($D273,Data!$A$2:$B$7,2,FALSE)</f>
        <v>Pharma</v>
      </c>
      <c r="F273" s="3">
        <f t="shared" ca="1" si="76"/>
        <v>3</v>
      </c>
      <c r="G273" s="3" t="str">
        <f ca="1">VLOOKUP($F273,Data!$D$2:$E$6,2,FALSE)</f>
        <v>undergraduate</v>
      </c>
      <c r="H273" s="3">
        <f t="shared" ca="1" si="77"/>
        <v>2</v>
      </c>
      <c r="I273" s="3">
        <f t="shared" ca="1" si="78"/>
        <v>2</v>
      </c>
      <c r="J273" s="4">
        <f t="shared" ca="1" si="79"/>
        <v>366686</v>
      </c>
      <c r="K273" s="3">
        <f t="shared" ca="1" si="80"/>
        <v>4</v>
      </c>
      <c r="L273" s="3" t="str">
        <f ca="1">VLOOKUP($K273,Data!$G$2:$H$11,2,FALSE)</f>
        <v>Chennai</v>
      </c>
      <c r="M273" s="4">
        <f t="shared" ca="1" si="81"/>
        <v>2200116</v>
      </c>
      <c r="N273" s="3">
        <f t="shared" ca="1" si="82"/>
        <v>1712548.8276923199</v>
      </c>
      <c r="O273" s="3">
        <f t="shared" ca="1" si="83"/>
        <v>382932.26424543554</v>
      </c>
      <c r="P273" s="4">
        <f t="shared" ca="1" si="84"/>
        <v>275447</v>
      </c>
      <c r="Q273" s="3">
        <f t="shared" ca="1" si="85"/>
        <v>0</v>
      </c>
      <c r="R273" s="4">
        <f t="shared" ca="1" si="86"/>
        <v>0</v>
      </c>
      <c r="S273" s="4">
        <f t="shared" ca="1" si="87"/>
        <v>2583048.2642454356</v>
      </c>
      <c r="T273" s="1">
        <f t="shared" ca="1" si="88"/>
        <v>1987995.8276923199</v>
      </c>
      <c r="U273" s="4">
        <f t="shared" ca="1" si="89"/>
        <v>595052.43655311572</v>
      </c>
      <c r="V273" s="8">
        <f ca="1">People[[#This Row],[Mortage left]]/People[[#This Row],[Value of House]]</f>
        <v>0.7783902429200642</v>
      </c>
    </row>
    <row r="274" spans="1:22" x14ac:dyDescent="0.25">
      <c r="A274" s="3">
        <f t="shared" ca="1" si="72"/>
        <v>2</v>
      </c>
      <c r="B274" s="3" t="str">
        <f t="shared" ca="1" si="73"/>
        <v>Woman</v>
      </c>
      <c r="C274" s="3">
        <f t="shared" ca="1" si="74"/>
        <v>29</v>
      </c>
      <c r="D274" s="3">
        <f t="shared" ca="1" si="75"/>
        <v>5</v>
      </c>
      <c r="E274" s="3" t="str">
        <f ca="1">VLOOKUP($D274,Data!$A$2:$B$7,2,FALSE)</f>
        <v>Business</v>
      </c>
      <c r="F274" s="3">
        <f t="shared" ca="1" si="76"/>
        <v>2</v>
      </c>
      <c r="G274" s="3" t="str">
        <f ca="1">VLOOKUP($F274,Data!$D$2:$E$6,2,FALSE)</f>
        <v>college</v>
      </c>
      <c r="H274" s="3">
        <f t="shared" ca="1" si="77"/>
        <v>2</v>
      </c>
      <c r="I274" s="3">
        <f t="shared" ca="1" si="78"/>
        <v>0</v>
      </c>
      <c r="J274" s="4">
        <f t="shared" ca="1" si="79"/>
        <v>594171</v>
      </c>
      <c r="K274" s="3">
        <f t="shared" ca="1" si="80"/>
        <v>5</v>
      </c>
      <c r="L274" s="3" t="str">
        <f ca="1">VLOOKUP($K274,Data!$G$2:$H$11,2,FALSE)</f>
        <v>Hyderabad</v>
      </c>
      <c r="M274" s="4">
        <f t="shared" ca="1" si="81"/>
        <v>1782513</v>
      </c>
      <c r="N274" s="3">
        <f t="shared" ca="1" si="82"/>
        <v>157652.18825898779</v>
      </c>
      <c r="O274" s="3">
        <f t="shared" ca="1" si="83"/>
        <v>0</v>
      </c>
      <c r="P274" s="4">
        <f t="shared" ca="1" si="84"/>
        <v>0</v>
      </c>
      <c r="Q274" s="3">
        <f t="shared" ca="1" si="85"/>
        <v>594171</v>
      </c>
      <c r="R274" s="4">
        <f t="shared" ca="1" si="86"/>
        <v>891256.5</v>
      </c>
      <c r="S274" s="4">
        <f t="shared" ca="1" si="87"/>
        <v>2673769.5</v>
      </c>
      <c r="T274" s="1">
        <f t="shared" ca="1" si="88"/>
        <v>751823.18825898785</v>
      </c>
      <c r="U274" s="4">
        <f t="shared" ca="1" si="89"/>
        <v>1921946.3117410121</v>
      </c>
      <c r="V274" s="8">
        <f ca="1">People[[#This Row],[Mortage left]]/People[[#This Row],[Value of House]]</f>
        <v>8.8443780358958279E-2</v>
      </c>
    </row>
    <row r="275" spans="1:22" x14ac:dyDescent="0.25">
      <c r="A275" s="3">
        <f t="shared" ca="1" si="72"/>
        <v>1</v>
      </c>
      <c r="B275" s="3" t="str">
        <f t="shared" ca="1" si="73"/>
        <v>Man</v>
      </c>
      <c r="C275" s="3">
        <f t="shared" ca="1" si="74"/>
        <v>28</v>
      </c>
      <c r="D275" s="3">
        <f t="shared" ca="1" si="75"/>
        <v>2</v>
      </c>
      <c r="E275" s="3" t="str">
        <f ca="1">VLOOKUP($D275,Data!$A$2:$B$7,2,FALSE)</f>
        <v>IT</v>
      </c>
      <c r="F275" s="3">
        <f t="shared" ca="1" si="76"/>
        <v>2</v>
      </c>
      <c r="G275" s="3" t="str">
        <f ca="1">VLOOKUP($F275,Data!$D$2:$E$6,2,FALSE)</f>
        <v>college</v>
      </c>
      <c r="H275" s="3">
        <f t="shared" ca="1" si="77"/>
        <v>3</v>
      </c>
      <c r="I275" s="3">
        <f t="shared" ca="1" si="78"/>
        <v>2</v>
      </c>
      <c r="J275" s="4">
        <f t="shared" ca="1" si="79"/>
        <v>493040</v>
      </c>
      <c r="K275" s="3">
        <f t="shared" ca="1" si="80"/>
        <v>5</v>
      </c>
      <c r="L275" s="3" t="str">
        <f ca="1">VLOOKUP($K275,Data!$G$2:$H$11,2,FALSE)</f>
        <v>Hyderabad</v>
      </c>
      <c r="M275" s="4">
        <f t="shared" ca="1" si="81"/>
        <v>1479120</v>
      </c>
      <c r="N275" s="3">
        <f t="shared" ca="1" si="82"/>
        <v>434944.73825288349</v>
      </c>
      <c r="O275" s="3">
        <f t="shared" ca="1" si="83"/>
        <v>484994.53912661539</v>
      </c>
      <c r="P275" s="4">
        <f t="shared" ca="1" si="84"/>
        <v>371376</v>
      </c>
      <c r="Q275" s="3">
        <f t="shared" ca="1" si="85"/>
        <v>0</v>
      </c>
      <c r="R275" s="4">
        <f t="shared" ca="1" si="86"/>
        <v>739560</v>
      </c>
      <c r="S275" s="4">
        <f t="shared" ca="1" si="87"/>
        <v>2703674.5391266155</v>
      </c>
      <c r="T275" s="1">
        <f t="shared" ca="1" si="88"/>
        <v>806320.73825288354</v>
      </c>
      <c r="U275" s="4">
        <f t="shared" ca="1" si="89"/>
        <v>1897353.800873732</v>
      </c>
      <c r="V275" s="8">
        <f ca="1">People[[#This Row],[Mortage left]]/People[[#This Row],[Value of House]]</f>
        <v>0.29405642426096834</v>
      </c>
    </row>
    <row r="276" spans="1:22" x14ac:dyDescent="0.25">
      <c r="A276" s="3">
        <f t="shared" ca="1" si="72"/>
        <v>1</v>
      </c>
      <c r="B276" s="3" t="str">
        <f t="shared" ca="1" si="73"/>
        <v>Man</v>
      </c>
      <c r="C276" s="3">
        <f t="shared" ca="1" si="74"/>
        <v>25</v>
      </c>
      <c r="D276" s="3">
        <f t="shared" ca="1" si="75"/>
        <v>5</v>
      </c>
      <c r="E276" s="3" t="str">
        <f ca="1">VLOOKUP($D276,Data!$A$2:$B$7,2,FALSE)</f>
        <v>Business</v>
      </c>
      <c r="F276" s="3">
        <f t="shared" ca="1" si="76"/>
        <v>2</v>
      </c>
      <c r="G276" s="3" t="str">
        <f ca="1">VLOOKUP($F276,Data!$D$2:$E$6,2,FALSE)</f>
        <v>college</v>
      </c>
      <c r="H276" s="3">
        <f t="shared" ca="1" si="77"/>
        <v>3</v>
      </c>
      <c r="I276" s="3">
        <f t="shared" ca="1" si="78"/>
        <v>1</v>
      </c>
      <c r="J276" s="4">
        <f t="shared" ca="1" si="79"/>
        <v>194756</v>
      </c>
      <c r="K276" s="3">
        <f t="shared" ca="1" si="80"/>
        <v>5</v>
      </c>
      <c r="L276" s="3" t="str">
        <f ca="1">VLOOKUP($K276,Data!$G$2:$H$11,2,FALSE)</f>
        <v>Hyderabad</v>
      </c>
      <c r="M276" s="4">
        <f t="shared" ca="1" si="81"/>
        <v>973780</v>
      </c>
      <c r="N276" s="3">
        <f t="shared" ca="1" si="82"/>
        <v>775831.68548213388</v>
      </c>
      <c r="O276" s="3">
        <f t="shared" ca="1" si="83"/>
        <v>42506.865361963617</v>
      </c>
      <c r="P276" s="4">
        <f t="shared" ca="1" si="84"/>
        <v>18031</v>
      </c>
      <c r="Q276" s="3">
        <f t="shared" ca="1" si="85"/>
        <v>0</v>
      </c>
      <c r="R276" s="4">
        <f t="shared" ca="1" si="86"/>
        <v>292134</v>
      </c>
      <c r="S276" s="4">
        <f t="shared" ca="1" si="87"/>
        <v>1308420.8653619636</v>
      </c>
      <c r="T276" s="1">
        <f t="shared" ca="1" si="88"/>
        <v>793862.68548213388</v>
      </c>
      <c r="U276" s="4">
        <f t="shared" ca="1" si="89"/>
        <v>514558.17987982975</v>
      </c>
      <c r="V276" s="8">
        <f ca="1">People[[#This Row],[Mortage left]]/People[[#This Row],[Value of House]]</f>
        <v>0.79672172922234374</v>
      </c>
    </row>
    <row r="277" spans="1:22" x14ac:dyDescent="0.25">
      <c r="A277" s="3">
        <f t="shared" ca="1" si="72"/>
        <v>2</v>
      </c>
      <c r="B277" s="3" t="str">
        <f t="shared" ca="1" si="73"/>
        <v>Woman</v>
      </c>
      <c r="C277" s="3">
        <f t="shared" ca="1" si="74"/>
        <v>21</v>
      </c>
      <c r="D277" s="3">
        <f t="shared" ca="1" si="75"/>
        <v>6</v>
      </c>
      <c r="E277" s="3" t="str">
        <f ca="1">VLOOKUP($D277,Data!$A$2:$B$7,2,FALSE)</f>
        <v>Ministry</v>
      </c>
      <c r="F277" s="3">
        <f t="shared" ca="1" si="76"/>
        <v>1</v>
      </c>
      <c r="G277" s="3" t="str">
        <f ca="1">VLOOKUP($F277,Data!$D$2:$E$6,2,FALSE)</f>
        <v>high school</v>
      </c>
      <c r="H277" s="3">
        <f t="shared" ca="1" si="77"/>
        <v>1</v>
      </c>
      <c r="I277" s="3">
        <f t="shared" ca="1" si="78"/>
        <v>0</v>
      </c>
      <c r="J277" s="4">
        <f t="shared" ca="1" si="79"/>
        <v>666916</v>
      </c>
      <c r="K277" s="3">
        <f t="shared" ca="1" si="80"/>
        <v>6</v>
      </c>
      <c r="L277" s="3" t="str">
        <f ca="1">VLOOKUP($K277,Data!$G$2:$H$11,2,FALSE)</f>
        <v>Pune</v>
      </c>
      <c r="M277" s="4">
        <f t="shared" ca="1" si="81"/>
        <v>4001496</v>
      </c>
      <c r="N277" s="3">
        <f t="shared" ca="1" si="82"/>
        <v>1038105.4989178712</v>
      </c>
      <c r="O277" s="3">
        <f t="shared" ca="1" si="83"/>
        <v>0</v>
      </c>
      <c r="P277" s="4">
        <f t="shared" ca="1" si="84"/>
        <v>0</v>
      </c>
      <c r="Q277" s="3">
        <f t="shared" ca="1" si="85"/>
        <v>666916</v>
      </c>
      <c r="R277" s="4">
        <f t="shared" ca="1" si="86"/>
        <v>1000374</v>
      </c>
      <c r="S277" s="4">
        <f t="shared" ca="1" si="87"/>
        <v>5001870</v>
      </c>
      <c r="T277" s="1">
        <f t="shared" ca="1" si="88"/>
        <v>1705021.4989178712</v>
      </c>
      <c r="U277" s="4">
        <f t="shared" ca="1" si="89"/>
        <v>3296848.5010821288</v>
      </c>
      <c r="V277" s="8">
        <f ca="1">People[[#This Row],[Mortage left]]/People[[#This Row],[Value of House]]</f>
        <v>0.25942934815325847</v>
      </c>
    </row>
    <row r="278" spans="1:22" x14ac:dyDescent="0.25">
      <c r="A278" s="3">
        <f t="shared" ca="1" si="72"/>
        <v>1</v>
      </c>
      <c r="B278" s="3" t="str">
        <f t="shared" ca="1" si="73"/>
        <v>Man</v>
      </c>
      <c r="C278" s="3">
        <f t="shared" ca="1" si="74"/>
        <v>32</v>
      </c>
      <c r="D278" s="3">
        <f t="shared" ca="1" si="75"/>
        <v>4</v>
      </c>
      <c r="E278" s="3" t="str">
        <f ca="1">VLOOKUP($D278,Data!$A$2:$B$7,2,FALSE)</f>
        <v>Agriculture</v>
      </c>
      <c r="F278" s="3">
        <f t="shared" ca="1" si="76"/>
        <v>2</v>
      </c>
      <c r="G278" s="3" t="str">
        <f ca="1">VLOOKUP($F278,Data!$D$2:$E$6,2,FALSE)</f>
        <v>college</v>
      </c>
      <c r="H278" s="3">
        <f t="shared" ca="1" si="77"/>
        <v>2</v>
      </c>
      <c r="I278" s="3">
        <f t="shared" ca="1" si="78"/>
        <v>1</v>
      </c>
      <c r="J278" s="4">
        <f t="shared" ca="1" si="79"/>
        <v>989185</v>
      </c>
      <c r="K278" s="3">
        <f t="shared" ca="1" si="80"/>
        <v>5</v>
      </c>
      <c r="L278" s="3" t="str">
        <f ca="1">VLOOKUP($K278,Data!$G$2:$H$11,2,FALSE)</f>
        <v>Hyderabad</v>
      </c>
      <c r="M278" s="4">
        <f t="shared" ca="1" si="81"/>
        <v>4945925</v>
      </c>
      <c r="N278" s="3">
        <f t="shared" ca="1" si="82"/>
        <v>4064622.3938768189</v>
      </c>
      <c r="O278" s="3">
        <f t="shared" ca="1" si="83"/>
        <v>627646.00278423459</v>
      </c>
      <c r="P278" s="4">
        <f t="shared" ca="1" si="84"/>
        <v>614237</v>
      </c>
      <c r="Q278" s="3">
        <f t="shared" ca="1" si="85"/>
        <v>0</v>
      </c>
      <c r="R278" s="4">
        <f t="shared" ca="1" si="86"/>
        <v>0</v>
      </c>
      <c r="S278" s="4">
        <f t="shared" ca="1" si="87"/>
        <v>5573571.0027842345</v>
      </c>
      <c r="T278" s="1">
        <f t="shared" ca="1" si="88"/>
        <v>4678859.3938768189</v>
      </c>
      <c r="U278" s="4">
        <f t="shared" ca="1" si="89"/>
        <v>894711.60890741553</v>
      </c>
      <c r="V278" s="8">
        <f ca="1">People[[#This Row],[Mortage left]]/People[[#This Row],[Value of House]]</f>
        <v>0.82181237966140186</v>
      </c>
    </row>
    <row r="279" spans="1:22" x14ac:dyDescent="0.25">
      <c r="A279" s="3">
        <f t="shared" ca="1" si="72"/>
        <v>2</v>
      </c>
      <c r="B279" s="3" t="str">
        <f t="shared" ca="1" si="73"/>
        <v>Woman</v>
      </c>
      <c r="C279" s="3">
        <f t="shared" ca="1" si="74"/>
        <v>25</v>
      </c>
      <c r="D279" s="3">
        <f t="shared" ca="1" si="75"/>
        <v>3</v>
      </c>
      <c r="E279" s="3" t="str">
        <f ca="1">VLOOKUP($D279,Data!$A$2:$B$7,2,FALSE)</f>
        <v>Pharma</v>
      </c>
      <c r="F279" s="3">
        <f t="shared" ca="1" si="76"/>
        <v>4</v>
      </c>
      <c r="G279" s="3" t="str">
        <f ca="1">VLOOKUP($F279,Data!$D$2:$E$6,2,FALSE)</f>
        <v>post graduate</v>
      </c>
      <c r="H279" s="3">
        <f t="shared" ca="1" si="77"/>
        <v>2</v>
      </c>
      <c r="I279" s="3">
        <f t="shared" ca="1" si="78"/>
        <v>0</v>
      </c>
      <c r="J279" s="4">
        <f t="shared" ca="1" si="79"/>
        <v>357842</v>
      </c>
      <c r="K279" s="3">
        <f t="shared" ca="1" si="80"/>
        <v>3</v>
      </c>
      <c r="L279" s="3" t="str">
        <f ca="1">VLOOKUP($K279,Data!$G$2:$H$11,2,FALSE)</f>
        <v>Bangalore</v>
      </c>
      <c r="M279" s="4">
        <f t="shared" ca="1" si="81"/>
        <v>2147052</v>
      </c>
      <c r="N279" s="3">
        <f t="shared" ca="1" si="82"/>
        <v>2048396.1592308239</v>
      </c>
      <c r="O279" s="3">
        <f t="shared" ca="1" si="83"/>
        <v>0</v>
      </c>
      <c r="P279" s="4">
        <f t="shared" ca="1" si="84"/>
        <v>0</v>
      </c>
      <c r="Q279" s="3">
        <f t="shared" ca="1" si="85"/>
        <v>0</v>
      </c>
      <c r="R279" s="4">
        <f t="shared" ca="1" si="86"/>
        <v>0</v>
      </c>
      <c r="S279" s="4">
        <f t="shared" ca="1" si="87"/>
        <v>2147052</v>
      </c>
      <c r="T279" s="1">
        <f t="shared" ca="1" si="88"/>
        <v>2048396.1592308239</v>
      </c>
      <c r="U279" s="4">
        <f t="shared" ca="1" si="89"/>
        <v>98655.840769176139</v>
      </c>
      <c r="V279" s="8">
        <f ca="1">People[[#This Row],[Mortage left]]/People[[#This Row],[Value of House]]</f>
        <v>0.9540505582681853</v>
      </c>
    </row>
    <row r="280" spans="1:22" x14ac:dyDescent="0.25">
      <c r="A280" s="3">
        <f t="shared" ca="1" si="72"/>
        <v>1</v>
      </c>
      <c r="B280" s="3" t="str">
        <f t="shared" ca="1" si="73"/>
        <v>Man</v>
      </c>
      <c r="C280" s="3">
        <f t="shared" ca="1" si="74"/>
        <v>28</v>
      </c>
      <c r="D280" s="3">
        <f t="shared" ca="1" si="75"/>
        <v>5</v>
      </c>
      <c r="E280" s="3" t="str">
        <f ca="1">VLOOKUP($D280,Data!$A$2:$B$7,2,FALSE)</f>
        <v>Business</v>
      </c>
      <c r="F280" s="3">
        <f t="shared" ca="1" si="76"/>
        <v>3</v>
      </c>
      <c r="G280" s="3" t="str">
        <f ca="1">VLOOKUP($F280,Data!$D$2:$E$6,2,FALSE)</f>
        <v>undergraduate</v>
      </c>
      <c r="H280" s="3">
        <f t="shared" ca="1" si="77"/>
        <v>2</v>
      </c>
      <c r="I280" s="3">
        <f t="shared" ca="1" si="78"/>
        <v>2</v>
      </c>
      <c r="J280" s="4">
        <f t="shared" ca="1" si="79"/>
        <v>502948</v>
      </c>
      <c r="K280" s="3">
        <f t="shared" ca="1" si="80"/>
        <v>2</v>
      </c>
      <c r="L280" s="3" t="str">
        <f ca="1">VLOOKUP($K280,Data!$G$2:$H$11,2,FALSE)</f>
        <v>Delhi</v>
      </c>
      <c r="M280" s="4">
        <f t="shared" ca="1" si="81"/>
        <v>2011792</v>
      </c>
      <c r="N280" s="3">
        <f t="shared" ca="1" si="82"/>
        <v>820799.28889762226</v>
      </c>
      <c r="O280" s="3">
        <f t="shared" ca="1" si="83"/>
        <v>433259.25905448949</v>
      </c>
      <c r="P280" s="4">
        <f t="shared" ca="1" si="84"/>
        <v>43943</v>
      </c>
      <c r="Q280" s="3">
        <f t="shared" ca="1" si="85"/>
        <v>0</v>
      </c>
      <c r="R280" s="4">
        <f t="shared" ca="1" si="86"/>
        <v>754422</v>
      </c>
      <c r="S280" s="4">
        <f t="shared" ca="1" si="87"/>
        <v>3199473.2590544894</v>
      </c>
      <c r="T280" s="1">
        <f t="shared" ca="1" si="88"/>
        <v>864742.28889762226</v>
      </c>
      <c r="U280" s="4">
        <f t="shared" ca="1" si="89"/>
        <v>2334730.9701568671</v>
      </c>
      <c r="V280" s="8">
        <f ca="1">People[[#This Row],[Mortage left]]/People[[#This Row],[Value of House]]</f>
        <v>0.40799411116935658</v>
      </c>
    </row>
    <row r="281" spans="1:22" x14ac:dyDescent="0.25">
      <c r="A281" s="3">
        <f t="shared" ca="1" si="72"/>
        <v>2</v>
      </c>
      <c r="B281" s="3" t="str">
        <f t="shared" ca="1" si="73"/>
        <v>Woman</v>
      </c>
      <c r="C281" s="3">
        <f t="shared" ca="1" si="74"/>
        <v>30</v>
      </c>
      <c r="D281" s="3">
        <f t="shared" ca="1" si="75"/>
        <v>6</v>
      </c>
      <c r="E281" s="3" t="str">
        <f ca="1">VLOOKUP($D281,Data!$A$2:$B$7,2,FALSE)</f>
        <v>Ministry</v>
      </c>
      <c r="F281" s="3">
        <f t="shared" ca="1" si="76"/>
        <v>5</v>
      </c>
      <c r="G281" s="3" t="str">
        <f ca="1">VLOOKUP($F281,Data!$D$2:$E$6,2,FALSE)</f>
        <v>Doctorate</v>
      </c>
      <c r="H281" s="3">
        <f t="shared" ca="1" si="77"/>
        <v>3</v>
      </c>
      <c r="I281" s="3">
        <f t="shared" ca="1" si="78"/>
        <v>0</v>
      </c>
      <c r="J281" s="4">
        <f t="shared" ca="1" si="79"/>
        <v>851746</v>
      </c>
      <c r="K281" s="3">
        <f t="shared" ca="1" si="80"/>
        <v>6</v>
      </c>
      <c r="L281" s="3" t="str">
        <f ca="1">VLOOKUP($K281,Data!$G$2:$H$11,2,FALSE)</f>
        <v>Pune</v>
      </c>
      <c r="M281" s="4">
        <f t="shared" ca="1" si="81"/>
        <v>2555238</v>
      </c>
      <c r="N281" s="3">
        <f t="shared" ca="1" si="82"/>
        <v>1204772.8598744129</v>
      </c>
      <c r="O281" s="3">
        <f t="shared" ca="1" si="83"/>
        <v>0</v>
      </c>
      <c r="P281" s="4">
        <f t="shared" ca="1" si="84"/>
        <v>0</v>
      </c>
      <c r="Q281" s="3">
        <f t="shared" ca="1" si="85"/>
        <v>0</v>
      </c>
      <c r="R281" s="4">
        <f t="shared" ca="1" si="86"/>
        <v>0</v>
      </c>
      <c r="S281" s="4">
        <f t="shared" ca="1" si="87"/>
        <v>2555238</v>
      </c>
      <c r="T281" s="1">
        <f t="shared" ca="1" si="88"/>
        <v>1204772.8598744129</v>
      </c>
      <c r="U281" s="4">
        <f t="shared" ca="1" si="89"/>
        <v>1350465.1401255871</v>
      </c>
      <c r="V281" s="8">
        <f ca="1">People[[#This Row],[Mortage left]]/People[[#This Row],[Value of House]]</f>
        <v>0.47149144614881777</v>
      </c>
    </row>
    <row r="282" spans="1:22" x14ac:dyDescent="0.25">
      <c r="A282" s="3">
        <f t="shared" ca="1" si="72"/>
        <v>1</v>
      </c>
      <c r="B282" s="3" t="str">
        <f t="shared" ca="1" si="73"/>
        <v>Man</v>
      </c>
      <c r="C282" s="3">
        <f t="shared" ca="1" si="74"/>
        <v>23</v>
      </c>
      <c r="D282" s="3">
        <f t="shared" ca="1" si="75"/>
        <v>5</v>
      </c>
      <c r="E282" s="3" t="str">
        <f ca="1">VLOOKUP($D282,Data!$A$2:$B$7,2,FALSE)</f>
        <v>Business</v>
      </c>
      <c r="F282" s="3">
        <f t="shared" ca="1" si="76"/>
        <v>5</v>
      </c>
      <c r="G282" s="3" t="str">
        <f ca="1">VLOOKUP($F282,Data!$D$2:$E$6,2,FALSE)</f>
        <v>Doctorate</v>
      </c>
      <c r="H282" s="3">
        <f t="shared" ca="1" si="77"/>
        <v>1</v>
      </c>
      <c r="I282" s="3">
        <f t="shared" ca="1" si="78"/>
        <v>2</v>
      </c>
      <c r="J282" s="4">
        <f t="shared" ca="1" si="79"/>
        <v>227880</v>
      </c>
      <c r="K282" s="3">
        <f t="shared" ca="1" si="80"/>
        <v>4</v>
      </c>
      <c r="L282" s="3" t="str">
        <f ca="1">VLOOKUP($K282,Data!$G$2:$H$11,2,FALSE)</f>
        <v>Chennai</v>
      </c>
      <c r="M282" s="4">
        <f t="shared" ca="1" si="81"/>
        <v>683640</v>
      </c>
      <c r="N282" s="3">
        <f t="shared" ca="1" si="82"/>
        <v>190827.43209362851</v>
      </c>
      <c r="O282" s="3">
        <f t="shared" ca="1" si="83"/>
        <v>405646.01659635681</v>
      </c>
      <c r="P282" s="4">
        <f t="shared" ca="1" si="84"/>
        <v>371560</v>
      </c>
      <c r="Q282" s="3">
        <f t="shared" ca="1" si="85"/>
        <v>0</v>
      </c>
      <c r="R282" s="4">
        <f t="shared" ca="1" si="86"/>
        <v>341820</v>
      </c>
      <c r="S282" s="4">
        <f t="shared" ca="1" si="87"/>
        <v>1431106.0165963569</v>
      </c>
      <c r="T282" s="1">
        <f t="shared" ca="1" si="88"/>
        <v>562387.43209362845</v>
      </c>
      <c r="U282" s="4">
        <f t="shared" ca="1" si="89"/>
        <v>868718.58450272842</v>
      </c>
      <c r="V282" s="8">
        <f ca="1">People[[#This Row],[Mortage left]]/People[[#This Row],[Value of House]]</f>
        <v>0.27913438665617651</v>
      </c>
    </row>
    <row r="283" spans="1:22" x14ac:dyDescent="0.25">
      <c r="A283" s="3">
        <f t="shared" ca="1" si="72"/>
        <v>2</v>
      </c>
      <c r="B283" s="3" t="str">
        <f t="shared" ca="1" si="73"/>
        <v>Woman</v>
      </c>
      <c r="C283" s="3">
        <f t="shared" ca="1" si="74"/>
        <v>23</v>
      </c>
      <c r="D283" s="3">
        <f t="shared" ca="1" si="75"/>
        <v>2</v>
      </c>
      <c r="E283" s="3" t="str">
        <f ca="1">VLOOKUP($D283,Data!$A$2:$B$7,2,FALSE)</f>
        <v>IT</v>
      </c>
      <c r="F283" s="3">
        <f t="shared" ca="1" si="76"/>
        <v>3</v>
      </c>
      <c r="G283" s="3" t="str">
        <f ca="1">VLOOKUP($F283,Data!$D$2:$E$6,2,FALSE)</f>
        <v>undergraduate</v>
      </c>
      <c r="H283" s="3">
        <f t="shared" ca="1" si="77"/>
        <v>3</v>
      </c>
      <c r="I283" s="3">
        <f t="shared" ca="1" si="78"/>
        <v>2</v>
      </c>
      <c r="J283" s="4">
        <f t="shared" ca="1" si="79"/>
        <v>126019</v>
      </c>
      <c r="K283" s="3">
        <f t="shared" ca="1" si="80"/>
        <v>1</v>
      </c>
      <c r="L283" s="3" t="str">
        <f ca="1">VLOOKUP($K283,Data!$G$2:$H$11,2,FALSE)</f>
        <v>Mumbai</v>
      </c>
      <c r="M283" s="4">
        <f t="shared" ca="1" si="81"/>
        <v>378057</v>
      </c>
      <c r="N283" s="3">
        <f t="shared" ca="1" si="82"/>
        <v>150147.38715142329</v>
      </c>
      <c r="O283" s="3">
        <f t="shared" ca="1" si="83"/>
        <v>203756.60237965209</v>
      </c>
      <c r="P283" s="4">
        <f t="shared" ca="1" si="84"/>
        <v>115368</v>
      </c>
      <c r="Q283" s="3">
        <f t="shared" ca="1" si="85"/>
        <v>126019</v>
      </c>
      <c r="R283" s="4">
        <f t="shared" ca="1" si="86"/>
        <v>0</v>
      </c>
      <c r="S283" s="4">
        <f t="shared" ca="1" si="87"/>
        <v>581813.60237965209</v>
      </c>
      <c r="T283" s="1">
        <f t="shared" ca="1" si="88"/>
        <v>391534.38715142326</v>
      </c>
      <c r="U283" s="4">
        <f t="shared" ca="1" si="89"/>
        <v>190279.21522822883</v>
      </c>
      <c r="V283" s="8">
        <f ca="1">People[[#This Row],[Mortage left]]/People[[#This Row],[Value of House]]</f>
        <v>0.39715542140847354</v>
      </c>
    </row>
    <row r="284" spans="1:22" x14ac:dyDescent="0.25">
      <c r="A284" s="3">
        <f t="shared" ca="1" si="72"/>
        <v>1</v>
      </c>
      <c r="B284" s="3" t="str">
        <f t="shared" ca="1" si="73"/>
        <v>Man</v>
      </c>
      <c r="C284" s="3">
        <f t="shared" ca="1" si="74"/>
        <v>29</v>
      </c>
      <c r="D284" s="3">
        <f t="shared" ca="1" si="75"/>
        <v>3</v>
      </c>
      <c r="E284" s="3" t="str">
        <f ca="1">VLOOKUP($D284,Data!$A$2:$B$7,2,FALSE)</f>
        <v>Pharma</v>
      </c>
      <c r="F284" s="3">
        <f t="shared" ca="1" si="76"/>
        <v>5</v>
      </c>
      <c r="G284" s="3" t="str">
        <f ca="1">VLOOKUP($F284,Data!$D$2:$E$6,2,FALSE)</f>
        <v>Doctorate</v>
      </c>
      <c r="H284" s="3">
        <f t="shared" ca="1" si="77"/>
        <v>0</v>
      </c>
      <c r="I284" s="3">
        <f t="shared" ca="1" si="78"/>
        <v>0</v>
      </c>
      <c r="J284" s="4">
        <f t="shared" ca="1" si="79"/>
        <v>764579</v>
      </c>
      <c r="K284" s="3">
        <f t="shared" ca="1" si="80"/>
        <v>3</v>
      </c>
      <c r="L284" s="3" t="str">
        <f ca="1">VLOOKUP($K284,Data!$G$2:$H$11,2,FALSE)</f>
        <v>Bangalore</v>
      </c>
      <c r="M284" s="4">
        <f t="shared" ca="1" si="81"/>
        <v>2293737</v>
      </c>
      <c r="N284" s="3">
        <f t="shared" ca="1" si="82"/>
        <v>1973063.6811392314</v>
      </c>
      <c r="O284" s="3">
        <f t="shared" ca="1" si="83"/>
        <v>0</v>
      </c>
      <c r="P284" s="4">
        <f t="shared" ca="1" si="84"/>
        <v>0</v>
      </c>
      <c r="Q284" s="3">
        <f t="shared" ca="1" si="85"/>
        <v>764579</v>
      </c>
      <c r="R284" s="4">
        <f t="shared" ca="1" si="86"/>
        <v>0</v>
      </c>
      <c r="S284" s="4">
        <f t="shared" ca="1" si="87"/>
        <v>2293737</v>
      </c>
      <c r="T284" s="1">
        <f t="shared" ca="1" si="88"/>
        <v>2737642.6811392317</v>
      </c>
      <c r="U284" s="4">
        <f t="shared" ca="1" si="89"/>
        <v>-443905.68113923166</v>
      </c>
      <c r="V284" s="8">
        <f ca="1">People[[#This Row],[Mortage left]]/People[[#This Row],[Value of House]]</f>
        <v>0.86019612585890681</v>
      </c>
    </row>
    <row r="285" spans="1:22" x14ac:dyDescent="0.25">
      <c r="A285" s="3">
        <f t="shared" ca="1" si="72"/>
        <v>2</v>
      </c>
      <c r="B285" s="3" t="str">
        <f t="shared" ca="1" si="73"/>
        <v>Woman</v>
      </c>
      <c r="C285" s="3">
        <f t="shared" ca="1" si="74"/>
        <v>25</v>
      </c>
      <c r="D285" s="3">
        <f t="shared" ca="1" si="75"/>
        <v>2</v>
      </c>
      <c r="E285" s="3" t="str">
        <f ca="1">VLOOKUP($D285,Data!$A$2:$B$7,2,FALSE)</f>
        <v>IT</v>
      </c>
      <c r="F285" s="3">
        <f t="shared" ca="1" si="76"/>
        <v>4</v>
      </c>
      <c r="G285" s="3" t="str">
        <f ca="1">VLOOKUP($F285,Data!$D$2:$E$6,2,FALSE)</f>
        <v>post graduate</v>
      </c>
      <c r="H285" s="3">
        <f t="shared" ca="1" si="77"/>
        <v>1</v>
      </c>
      <c r="I285" s="3">
        <f t="shared" ca="1" si="78"/>
        <v>2</v>
      </c>
      <c r="J285" s="4">
        <f t="shared" ca="1" si="79"/>
        <v>718782</v>
      </c>
      <c r="K285" s="3">
        <f t="shared" ca="1" si="80"/>
        <v>6</v>
      </c>
      <c r="L285" s="3" t="str">
        <f ca="1">VLOOKUP($K285,Data!$G$2:$H$11,2,FALSE)</f>
        <v>Pune</v>
      </c>
      <c r="M285" s="4">
        <f t="shared" ca="1" si="81"/>
        <v>2875128</v>
      </c>
      <c r="N285" s="3">
        <f t="shared" ca="1" si="82"/>
        <v>89327.43837672376</v>
      </c>
      <c r="O285" s="3">
        <f t="shared" ca="1" si="83"/>
        <v>862249.88444397436</v>
      </c>
      <c r="P285" s="4">
        <f t="shared" ca="1" si="84"/>
        <v>414466</v>
      </c>
      <c r="Q285" s="3">
        <f t="shared" ca="1" si="85"/>
        <v>0</v>
      </c>
      <c r="R285" s="4">
        <f t="shared" ca="1" si="86"/>
        <v>1078173</v>
      </c>
      <c r="S285" s="4">
        <f t="shared" ca="1" si="87"/>
        <v>4815550.8844439741</v>
      </c>
      <c r="T285" s="1">
        <f t="shared" ca="1" si="88"/>
        <v>503793.43837672379</v>
      </c>
      <c r="U285" s="4">
        <f t="shared" ca="1" si="89"/>
        <v>4311757.4460672503</v>
      </c>
      <c r="V285" s="8">
        <f ca="1">People[[#This Row],[Mortage left]]/People[[#This Row],[Value of House]]</f>
        <v>3.1069030101172457E-2</v>
      </c>
    </row>
    <row r="286" spans="1:22" x14ac:dyDescent="0.25">
      <c r="A286" s="3">
        <f t="shared" ca="1" si="72"/>
        <v>2</v>
      </c>
      <c r="B286" s="3" t="str">
        <f t="shared" ca="1" si="73"/>
        <v>Woman</v>
      </c>
      <c r="C286" s="3">
        <f t="shared" ca="1" si="74"/>
        <v>31</v>
      </c>
      <c r="D286" s="3">
        <f t="shared" ca="1" si="75"/>
        <v>4</v>
      </c>
      <c r="E286" s="3" t="str">
        <f ca="1">VLOOKUP($D286,Data!$A$2:$B$7,2,FALSE)</f>
        <v>Agriculture</v>
      </c>
      <c r="F286" s="3">
        <f t="shared" ca="1" si="76"/>
        <v>4</v>
      </c>
      <c r="G286" s="3" t="str">
        <f ca="1">VLOOKUP($F286,Data!$D$2:$E$6,2,FALSE)</f>
        <v>post graduate</v>
      </c>
      <c r="H286" s="3">
        <f t="shared" ca="1" si="77"/>
        <v>0</v>
      </c>
      <c r="I286" s="3">
        <f t="shared" ca="1" si="78"/>
        <v>0</v>
      </c>
      <c r="J286" s="4">
        <f t="shared" ca="1" si="79"/>
        <v>809410</v>
      </c>
      <c r="K286" s="3">
        <f t="shared" ca="1" si="80"/>
        <v>2</v>
      </c>
      <c r="L286" s="3" t="str">
        <f ca="1">VLOOKUP($K286,Data!$G$2:$H$11,2,FALSE)</f>
        <v>Delhi</v>
      </c>
      <c r="M286" s="4">
        <f t="shared" ca="1" si="81"/>
        <v>3237640</v>
      </c>
      <c r="N286" s="3">
        <f t="shared" ca="1" si="82"/>
        <v>2946080.919983746</v>
      </c>
      <c r="O286" s="3">
        <f t="shared" ca="1" si="83"/>
        <v>0</v>
      </c>
      <c r="P286" s="4">
        <f t="shared" ca="1" si="84"/>
        <v>0</v>
      </c>
      <c r="Q286" s="3">
        <f t="shared" ca="1" si="85"/>
        <v>809410</v>
      </c>
      <c r="R286" s="4">
        <f t="shared" ca="1" si="86"/>
        <v>0</v>
      </c>
      <c r="S286" s="4">
        <f t="shared" ca="1" si="87"/>
        <v>3237640</v>
      </c>
      <c r="T286" s="1">
        <f t="shared" ca="1" si="88"/>
        <v>3755490.919983746</v>
      </c>
      <c r="U286" s="4">
        <f t="shared" ca="1" si="89"/>
        <v>-517850.91998374602</v>
      </c>
      <c r="V286" s="8">
        <f ca="1">People[[#This Row],[Mortage left]]/People[[#This Row],[Value of House]]</f>
        <v>0.90994703548996991</v>
      </c>
    </row>
    <row r="287" spans="1:22" x14ac:dyDescent="0.25">
      <c r="A287" s="3">
        <f t="shared" ca="1" si="72"/>
        <v>1</v>
      </c>
      <c r="B287" s="3" t="str">
        <f t="shared" ca="1" si="73"/>
        <v>Man</v>
      </c>
      <c r="C287" s="3">
        <f t="shared" ca="1" si="74"/>
        <v>29</v>
      </c>
      <c r="D287" s="3">
        <f t="shared" ca="1" si="75"/>
        <v>5</v>
      </c>
      <c r="E287" s="3" t="str">
        <f ca="1">VLOOKUP($D287,Data!$A$2:$B$7,2,FALSE)</f>
        <v>Business</v>
      </c>
      <c r="F287" s="3">
        <f t="shared" ca="1" si="76"/>
        <v>2</v>
      </c>
      <c r="G287" s="3" t="str">
        <f ca="1">VLOOKUP($F287,Data!$D$2:$E$6,2,FALSE)</f>
        <v>college</v>
      </c>
      <c r="H287" s="3">
        <f t="shared" ca="1" si="77"/>
        <v>0</v>
      </c>
      <c r="I287" s="3">
        <f t="shared" ca="1" si="78"/>
        <v>2</v>
      </c>
      <c r="J287" s="4">
        <f t="shared" ca="1" si="79"/>
        <v>489173</v>
      </c>
      <c r="K287" s="3">
        <f t="shared" ca="1" si="80"/>
        <v>1</v>
      </c>
      <c r="L287" s="3" t="str">
        <f ca="1">VLOOKUP($K287,Data!$G$2:$H$11,2,FALSE)</f>
        <v>Mumbai</v>
      </c>
      <c r="M287" s="4">
        <f t="shared" ca="1" si="81"/>
        <v>1956692</v>
      </c>
      <c r="N287" s="3">
        <f t="shared" ca="1" si="82"/>
        <v>1792460.1688199032</v>
      </c>
      <c r="O287" s="3">
        <f t="shared" ca="1" si="83"/>
        <v>334850.20601131779</v>
      </c>
      <c r="P287" s="4">
        <f t="shared" ca="1" si="84"/>
        <v>237538</v>
      </c>
      <c r="Q287" s="3">
        <f t="shared" ca="1" si="85"/>
        <v>0</v>
      </c>
      <c r="R287" s="4">
        <f t="shared" ca="1" si="86"/>
        <v>0</v>
      </c>
      <c r="S287" s="4">
        <f t="shared" ca="1" si="87"/>
        <v>2291542.2060113177</v>
      </c>
      <c r="T287" s="1">
        <f t="shared" ca="1" si="88"/>
        <v>2029998.1688199032</v>
      </c>
      <c r="U287" s="4">
        <f t="shared" ca="1" si="89"/>
        <v>261544.03719141451</v>
      </c>
      <c r="V287" s="8">
        <f ca="1">People[[#This Row],[Mortage left]]/People[[#This Row],[Value of House]]</f>
        <v>0.91606659035755411</v>
      </c>
    </row>
    <row r="288" spans="1:22" x14ac:dyDescent="0.25">
      <c r="A288" s="3">
        <f t="shared" ca="1" si="72"/>
        <v>2</v>
      </c>
      <c r="B288" s="3" t="str">
        <f t="shared" ca="1" si="73"/>
        <v>Woman</v>
      </c>
      <c r="C288" s="3">
        <f t="shared" ca="1" si="74"/>
        <v>28</v>
      </c>
      <c r="D288" s="3">
        <f t="shared" ca="1" si="75"/>
        <v>6</v>
      </c>
      <c r="E288" s="3" t="str">
        <f ca="1">VLOOKUP($D288,Data!$A$2:$B$7,2,FALSE)</f>
        <v>Ministry</v>
      </c>
      <c r="F288" s="3">
        <f t="shared" ca="1" si="76"/>
        <v>4</v>
      </c>
      <c r="G288" s="3" t="str">
        <f ca="1">VLOOKUP($F288,Data!$D$2:$E$6,2,FALSE)</f>
        <v>post graduate</v>
      </c>
      <c r="H288" s="3">
        <f t="shared" ca="1" si="77"/>
        <v>0</v>
      </c>
      <c r="I288" s="3">
        <f t="shared" ca="1" si="78"/>
        <v>0</v>
      </c>
      <c r="J288" s="4">
        <f t="shared" ca="1" si="79"/>
        <v>527890</v>
      </c>
      <c r="K288" s="3">
        <f t="shared" ca="1" si="80"/>
        <v>3</v>
      </c>
      <c r="L288" s="3" t="str">
        <f ca="1">VLOOKUP($K288,Data!$G$2:$H$11,2,FALSE)</f>
        <v>Bangalore</v>
      </c>
      <c r="M288" s="4">
        <f t="shared" ca="1" si="81"/>
        <v>1583670</v>
      </c>
      <c r="N288" s="3">
        <f t="shared" ca="1" si="82"/>
        <v>1420274.0577561837</v>
      </c>
      <c r="O288" s="3">
        <f t="shared" ca="1" si="83"/>
        <v>0</v>
      </c>
      <c r="P288" s="4">
        <f t="shared" ca="1" si="84"/>
        <v>0</v>
      </c>
      <c r="Q288" s="3">
        <f t="shared" ca="1" si="85"/>
        <v>0</v>
      </c>
      <c r="R288" s="4">
        <f t="shared" ca="1" si="86"/>
        <v>791835</v>
      </c>
      <c r="S288" s="4">
        <f t="shared" ca="1" si="87"/>
        <v>2375505</v>
      </c>
      <c r="T288" s="1">
        <f t="shared" ca="1" si="88"/>
        <v>1420274.0577561837</v>
      </c>
      <c r="U288" s="4">
        <f t="shared" ca="1" si="89"/>
        <v>955230.94224381633</v>
      </c>
      <c r="V288" s="8">
        <f ca="1">People[[#This Row],[Mortage left]]/People[[#This Row],[Value of House]]</f>
        <v>0.89682450116260559</v>
      </c>
    </row>
    <row r="289" spans="1:22" x14ac:dyDescent="0.25">
      <c r="A289" s="3">
        <f t="shared" ca="1" si="72"/>
        <v>1</v>
      </c>
      <c r="B289" s="3" t="str">
        <f t="shared" ca="1" si="73"/>
        <v>Man</v>
      </c>
      <c r="C289" s="3">
        <f t="shared" ca="1" si="74"/>
        <v>23</v>
      </c>
      <c r="D289" s="3">
        <f t="shared" ca="1" si="75"/>
        <v>5</v>
      </c>
      <c r="E289" s="3" t="str">
        <f ca="1">VLOOKUP($D289,Data!$A$2:$B$7,2,FALSE)</f>
        <v>Business</v>
      </c>
      <c r="F289" s="3">
        <f t="shared" ca="1" si="76"/>
        <v>1</v>
      </c>
      <c r="G289" s="3" t="str">
        <f ca="1">VLOOKUP($F289,Data!$D$2:$E$6,2,FALSE)</f>
        <v>high school</v>
      </c>
      <c r="H289" s="3">
        <f t="shared" ca="1" si="77"/>
        <v>3</v>
      </c>
      <c r="I289" s="3">
        <f t="shared" ca="1" si="78"/>
        <v>2</v>
      </c>
      <c r="J289" s="4">
        <f t="shared" ca="1" si="79"/>
        <v>860984</v>
      </c>
      <c r="K289" s="3">
        <f t="shared" ca="1" si="80"/>
        <v>3</v>
      </c>
      <c r="L289" s="3" t="str">
        <f ca="1">VLOOKUP($K289,Data!$G$2:$H$11,2,FALSE)</f>
        <v>Bangalore</v>
      </c>
      <c r="M289" s="4">
        <f t="shared" ca="1" si="81"/>
        <v>5165904</v>
      </c>
      <c r="N289" s="3">
        <f t="shared" ca="1" si="82"/>
        <v>1406133.404649718</v>
      </c>
      <c r="O289" s="3">
        <f t="shared" ca="1" si="83"/>
        <v>1416129.4730098727</v>
      </c>
      <c r="P289" s="4">
        <f t="shared" ca="1" si="84"/>
        <v>1294904</v>
      </c>
      <c r="Q289" s="3">
        <f t="shared" ca="1" si="85"/>
        <v>860984</v>
      </c>
      <c r="R289" s="4">
        <f t="shared" ca="1" si="86"/>
        <v>1291476</v>
      </c>
      <c r="S289" s="4">
        <f t="shared" ca="1" si="87"/>
        <v>7873509.4730098732</v>
      </c>
      <c r="T289" s="1">
        <f t="shared" ca="1" si="88"/>
        <v>3562021.4046497177</v>
      </c>
      <c r="U289" s="4">
        <f t="shared" ca="1" si="89"/>
        <v>4311488.0683601554</v>
      </c>
      <c r="V289" s="8">
        <f ca="1">People[[#This Row],[Mortage left]]/People[[#This Row],[Value of House]]</f>
        <v>0.27219503201176753</v>
      </c>
    </row>
    <row r="290" spans="1:22" x14ac:dyDescent="0.25">
      <c r="A290" s="3">
        <f t="shared" ca="1" si="72"/>
        <v>2</v>
      </c>
      <c r="B290" s="3" t="str">
        <f t="shared" ca="1" si="73"/>
        <v>Woman</v>
      </c>
      <c r="C290" s="3">
        <f t="shared" ca="1" si="74"/>
        <v>35</v>
      </c>
      <c r="D290" s="3">
        <f t="shared" ca="1" si="75"/>
        <v>2</v>
      </c>
      <c r="E290" s="3" t="str">
        <f ca="1">VLOOKUP($D290,Data!$A$2:$B$7,2,FALSE)</f>
        <v>IT</v>
      </c>
      <c r="F290" s="3">
        <f t="shared" ca="1" si="76"/>
        <v>2</v>
      </c>
      <c r="G290" s="3" t="str">
        <f ca="1">VLOOKUP($F290,Data!$D$2:$E$6,2,FALSE)</f>
        <v>college</v>
      </c>
      <c r="H290" s="3">
        <f t="shared" ca="1" si="77"/>
        <v>0</v>
      </c>
      <c r="I290" s="3">
        <f t="shared" ca="1" si="78"/>
        <v>1</v>
      </c>
      <c r="J290" s="4">
        <f t="shared" ca="1" si="79"/>
        <v>781961</v>
      </c>
      <c r="K290" s="3">
        <f t="shared" ca="1" si="80"/>
        <v>3</v>
      </c>
      <c r="L290" s="3" t="str">
        <f ca="1">VLOOKUP($K290,Data!$G$2:$H$11,2,FALSE)</f>
        <v>Bangalore</v>
      </c>
      <c r="M290" s="4">
        <f t="shared" ca="1" si="81"/>
        <v>2345883</v>
      </c>
      <c r="N290" s="3">
        <f t="shared" ca="1" si="82"/>
        <v>1849180.0499407111</v>
      </c>
      <c r="O290" s="3">
        <f t="shared" ca="1" si="83"/>
        <v>410413.00997891882</v>
      </c>
      <c r="P290" s="4">
        <f t="shared" ca="1" si="84"/>
        <v>86152</v>
      </c>
      <c r="Q290" s="3">
        <f t="shared" ca="1" si="85"/>
        <v>781961</v>
      </c>
      <c r="R290" s="4">
        <f t="shared" ca="1" si="86"/>
        <v>1172941.5</v>
      </c>
      <c r="S290" s="4">
        <f t="shared" ca="1" si="87"/>
        <v>3929237.5099789188</v>
      </c>
      <c r="T290" s="1">
        <f t="shared" ca="1" si="88"/>
        <v>2717293.0499407109</v>
      </c>
      <c r="U290" s="4">
        <f t="shared" ca="1" si="89"/>
        <v>1211944.4600382079</v>
      </c>
      <c r="V290" s="8">
        <f ca="1">People[[#This Row],[Mortage left]]/People[[#This Row],[Value of House]]</f>
        <v>0.78826610275990372</v>
      </c>
    </row>
    <row r="291" spans="1:22" x14ac:dyDescent="0.25">
      <c r="A291" s="3">
        <f t="shared" ca="1" si="72"/>
        <v>2</v>
      </c>
      <c r="B291" s="3" t="str">
        <f t="shared" ca="1" si="73"/>
        <v>Woman</v>
      </c>
      <c r="C291" s="3">
        <f t="shared" ca="1" si="74"/>
        <v>32</v>
      </c>
      <c r="D291" s="3">
        <f t="shared" ca="1" si="75"/>
        <v>2</v>
      </c>
      <c r="E291" s="3" t="str">
        <f ca="1">VLOOKUP($D291,Data!$A$2:$B$7,2,FALSE)</f>
        <v>IT</v>
      </c>
      <c r="F291" s="3">
        <f t="shared" ca="1" si="76"/>
        <v>4</v>
      </c>
      <c r="G291" s="3" t="str">
        <f ca="1">VLOOKUP($F291,Data!$D$2:$E$6,2,FALSE)</f>
        <v>post graduate</v>
      </c>
      <c r="H291" s="3">
        <f t="shared" ca="1" si="77"/>
        <v>1</v>
      </c>
      <c r="I291" s="3">
        <f t="shared" ca="1" si="78"/>
        <v>2</v>
      </c>
      <c r="J291" s="4">
        <f t="shared" ca="1" si="79"/>
        <v>960395</v>
      </c>
      <c r="K291" s="3">
        <f t="shared" ca="1" si="80"/>
        <v>6</v>
      </c>
      <c r="L291" s="3" t="str">
        <f ca="1">VLOOKUP($K291,Data!$G$2:$H$11,2,FALSE)</f>
        <v>Pune</v>
      </c>
      <c r="M291" s="4">
        <f t="shared" ca="1" si="81"/>
        <v>3841580</v>
      </c>
      <c r="N291" s="3">
        <f t="shared" ca="1" si="82"/>
        <v>114045.50206764926</v>
      </c>
      <c r="O291" s="3">
        <f t="shared" ca="1" si="83"/>
        <v>1031907.1095011614</v>
      </c>
      <c r="P291" s="4">
        <f t="shared" ca="1" si="84"/>
        <v>838940</v>
      </c>
      <c r="Q291" s="3">
        <f t="shared" ca="1" si="85"/>
        <v>0</v>
      </c>
      <c r="R291" s="4">
        <f t="shared" ca="1" si="86"/>
        <v>0</v>
      </c>
      <c r="S291" s="4">
        <f t="shared" ca="1" si="87"/>
        <v>4873487.1095011616</v>
      </c>
      <c r="T291" s="1">
        <f t="shared" ca="1" si="88"/>
        <v>952985.50206764927</v>
      </c>
      <c r="U291" s="4">
        <f t="shared" ca="1" si="89"/>
        <v>3920501.6074335123</v>
      </c>
      <c r="V291" s="8">
        <f ca="1">People[[#This Row],[Mortage left]]/People[[#This Row],[Value of House]]</f>
        <v>2.9687134477909938E-2</v>
      </c>
    </row>
    <row r="292" spans="1:22" x14ac:dyDescent="0.25">
      <c r="A292" s="3">
        <f t="shared" ca="1" si="72"/>
        <v>2</v>
      </c>
      <c r="B292" s="3" t="str">
        <f t="shared" ca="1" si="73"/>
        <v>Woman</v>
      </c>
      <c r="C292" s="3">
        <f t="shared" ca="1" si="74"/>
        <v>27</v>
      </c>
      <c r="D292" s="3">
        <f t="shared" ca="1" si="75"/>
        <v>1</v>
      </c>
      <c r="E292" s="3" t="str">
        <f ca="1">VLOOKUP($D292,Data!$A$2:$B$7,2,FALSE)</f>
        <v>Health</v>
      </c>
      <c r="F292" s="3">
        <f t="shared" ca="1" si="76"/>
        <v>5</v>
      </c>
      <c r="G292" s="3" t="str">
        <f ca="1">VLOOKUP($F292,Data!$D$2:$E$6,2,FALSE)</f>
        <v>Doctorate</v>
      </c>
      <c r="H292" s="3">
        <f t="shared" ca="1" si="77"/>
        <v>2</v>
      </c>
      <c r="I292" s="3">
        <f t="shared" ca="1" si="78"/>
        <v>1</v>
      </c>
      <c r="J292" s="4">
        <f t="shared" ca="1" si="79"/>
        <v>455475</v>
      </c>
      <c r="K292" s="3">
        <f t="shared" ca="1" si="80"/>
        <v>6</v>
      </c>
      <c r="L292" s="3" t="str">
        <f ca="1">VLOOKUP($K292,Data!$G$2:$H$11,2,FALSE)</f>
        <v>Pune</v>
      </c>
      <c r="M292" s="4">
        <f t="shared" ca="1" si="81"/>
        <v>2732850</v>
      </c>
      <c r="N292" s="3">
        <f t="shared" ca="1" si="82"/>
        <v>406575.20851996861</v>
      </c>
      <c r="O292" s="3">
        <f t="shared" ca="1" si="83"/>
        <v>180313.82829430641</v>
      </c>
      <c r="P292" s="4">
        <f t="shared" ca="1" si="84"/>
        <v>115134</v>
      </c>
      <c r="Q292" s="3">
        <f t="shared" ca="1" si="85"/>
        <v>455475</v>
      </c>
      <c r="R292" s="4">
        <f t="shared" ca="1" si="86"/>
        <v>0</v>
      </c>
      <c r="S292" s="4">
        <f t="shared" ca="1" si="87"/>
        <v>2913163.8282943065</v>
      </c>
      <c r="T292" s="1">
        <f t="shared" ca="1" si="88"/>
        <v>977184.20851996867</v>
      </c>
      <c r="U292" s="4">
        <f t="shared" ca="1" si="89"/>
        <v>1935979.6197743379</v>
      </c>
      <c r="V292" s="8">
        <f ca="1">People[[#This Row],[Mortage left]]/People[[#This Row],[Value of House]]</f>
        <v>0.14877333498727285</v>
      </c>
    </row>
    <row r="293" spans="1:22" x14ac:dyDescent="0.25">
      <c r="A293" s="3">
        <f t="shared" ca="1" si="72"/>
        <v>1</v>
      </c>
      <c r="B293" s="3" t="str">
        <f t="shared" ca="1" si="73"/>
        <v>Man</v>
      </c>
      <c r="C293" s="3">
        <f t="shared" ca="1" si="74"/>
        <v>22</v>
      </c>
      <c r="D293" s="3">
        <f t="shared" ca="1" si="75"/>
        <v>2</v>
      </c>
      <c r="E293" s="3" t="str">
        <f ca="1">VLOOKUP($D293,Data!$A$2:$B$7,2,FALSE)</f>
        <v>IT</v>
      </c>
      <c r="F293" s="3">
        <f t="shared" ca="1" si="76"/>
        <v>4</v>
      </c>
      <c r="G293" s="3" t="str">
        <f ca="1">VLOOKUP($F293,Data!$D$2:$E$6,2,FALSE)</f>
        <v>post graduate</v>
      </c>
      <c r="H293" s="3">
        <f t="shared" ca="1" si="77"/>
        <v>2</v>
      </c>
      <c r="I293" s="3">
        <f t="shared" ca="1" si="78"/>
        <v>0</v>
      </c>
      <c r="J293" s="4">
        <f t="shared" ca="1" si="79"/>
        <v>678183</v>
      </c>
      <c r="K293" s="3">
        <f t="shared" ca="1" si="80"/>
        <v>5</v>
      </c>
      <c r="L293" s="3" t="str">
        <f ca="1">VLOOKUP($K293,Data!$G$2:$H$11,2,FALSE)</f>
        <v>Hyderabad</v>
      </c>
      <c r="M293" s="4">
        <f t="shared" ca="1" si="81"/>
        <v>4069098</v>
      </c>
      <c r="N293" s="3">
        <f t="shared" ca="1" si="82"/>
        <v>2588871.0647922559</v>
      </c>
      <c r="O293" s="3">
        <f t="shared" ca="1" si="83"/>
        <v>0</v>
      </c>
      <c r="P293" s="4">
        <f t="shared" ca="1" si="84"/>
        <v>0</v>
      </c>
      <c r="Q293" s="3">
        <f t="shared" ca="1" si="85"/>
        <v>0</v>
      </c>
      <c r="R293" s="4">
        <f t="shared" ca="1" si="86"/>
        <v>1017274.5</v>
      </c>
      <c r="S293" s="4">
        <f t="shared" ca="1" si="87"/>
        <v>5086372.5</v>
      </c>
      <c r="T293" s="1">
        <f t="shared" ca="1" si="88"/>
        <v>2588871.0647922559</v>
      </c>
      <c r="U293" s="4">
        <f t="shared" ca="1" si="89"/>
        <v>2497501.4352077441</v>
      </c>
      <c r="V293" s="8">
        <f ca="1">People[[#This Row],[Mortage left]]/People[[#This Row],[Value of House]]</f>
        <v>0.63622725842244543</v>
      </c>
    </row>
    <row r="294" spans="1:22" x14ac:dyDescent="0.25">
      <c r="A294" s="3">
        <f t="shared" ca="1" si="72"/>
        <v>1</v>
      </c>
      <c r="B294" s="3" t="str">
        <f t="shared" ca="1" si="73"/>
        <v>Man</v>
      </c>
      <c r="C294" s="3">
        <f t="shared" ca="1" si="74"/>
        <v>28</v>
      </c>
      <c r="D294" s="3">
        <f t="shared" ca="1" si="75"/>
        <v>2</v>
      </c>
      <c r="E294" s="3" t="str">
        <f ca="1">VLOOKUP($D294,Data!$A$2:$B$7,2,FALSE)</f>
        <v>IT</v>
      </c>
      <c r="F294" s="3">
        <f t="shared" ca="1" si="76"/>
        <v>1</v>
      </c>
      <c r="G294" s="3" t="str">
        <f ca="1">VLOOKUP($F294,Data!$D$2:$E$6,2,FALSE)</f>
        <v>high school</v>
      </c>
      <c r="H294" s="3">
        <f t="shared" ca="1" si="77"/>
        <v>1</v>
      </c>
      <c r="I294" s="3">
        <f t="shared" ca="1" si="78"/>
        <v>1</v>
      </c>
      <c r="J294" s="4">
        <f t="shared" ca="1" si="79"/>
        <v>315479</v>
      </c>
      <c r="K294" s="3">
        <f t="shared" ca="1" si="80"/>
        <v>5</v>
      </c>
      <c r="L294" s="3" t="str">
        <f ca="1">VLOOKUP($K294,Data!$G$2:$H$11,2,FALSE)</f>
        <v>Hyderabad</v>
      </c>
      <c r="M294" s="4">
        <f t="shared" ca="1" si="81"/>
        <v>946437</v>
      </c>
      <c r="N294" s="3">
        <f t="shared" ca="1" si="82"/>
        <v>717822.42418569955</v>
      </c>
      <c r="O294" s="3">
        <f t="shared" ca="1" si="83"/>
        <v>210251.3606350761</v>
      </c>
      <c r="P294" s="4">
        <f t="shared" ca="1" si="84"/>
        <v>197777</v>
      </c>
      <c r="Q294" s="3">
        <f t="shared" ca="1" si="85"/>
        <v>315479</v>
      </c>
      <c r="R294" s="4">
        <f t="shared" ca="1" si="86"/>
        <v>473218.5</v>
      </c>
      <c r="S294" s="4">
        <f t="shared" ca="1" si="87"/>
        <v>1629906.8606350762</v>
      </c>
      <c r="T294" s="1">
        <f t="shared" ca="1" si="88"/>
        <v>1231078.4241856996</v>
      </c>
      <c r="U294" s="4">
        <f t="shared" ca="1" si="89"/>
        <v>398828.43644937663</v>
      </c>
      <c r="V294" s="8">
        <f ca="1">People[[#This Row],[Mortage left]]/People[[#This Row],[Value of House]]</f>
        <v>0.75844712768594169</v>
      </c>
    </row>
    <row r="295" spans="1:22" x14ac:dyDescent="0.25">
      <c r="A295" s="3">
        <f t="shared" ca="1" si="72"/>
        <v>2</v>
      </c>
      <c r="B295" s="3" t="str">
        <f t="shared" ca="1" si="73"/>
        <v>Woman</v>
      </c>
      <c r="C295" s="3">
        <f t="shared" ca="1" si="74"/>
        <v>27</v>
      </c>
      <c r="D295" s="3">
        <f t="shared" ca="1" si="75"/>
        <v>2</v>
      </c>
      <c r="E295" s="3" t="str">
        <f ca="1">VLOOKUP($D295,Data!$A$2:$B$7,2,FALSE)</f>
        <v>IT</v>
      </c>
      <c r="F295" s="3">
        <f t="shared" ca="1" si="76"/>
        <v>2</v>
      </c>
      <c r="G295" s="3" t="str">
        <f ca="1">VLOOKUP($F295,Data!$D$2:$E$6,2,FALSE)</f>
        <v>college</v>
      </c>
      <c r="H295" s="3">
        <f t="shared" ca="1" si="77"/>
        <v>0</v>
      </c>
      <c r="I295" s="3">
        <f t="shared" ca="1" si="78"/>
        <v>2</v>
      </c>
      <c r="J295" s="4">
        <f t="shared" ca="1" si="79"/>
        <v>712911</v>
      </c>
      <c r="K295" s="3">
        <f t="shared" ca="1" si="80"/>
        <v>5</v>
      </c>
      <c r="L295" s="3" t="str">
        <f ca="1">VLOOKUP($K295,Data!$G$2:$H$11,2,FALSE)</f>
        <v>Hyderabad</v>
      </c>
      <c r="M295" s="4">
        <f t="shared" ca="1" si="81"/>
        <v>2851644</v>
      </c>
      <c r="N295" s="3">
        <f t="shared" ca="1" si="82"/>
        <v>1426731.2859939272</v>
      </c>
      <c r="O295" s="3">
        <f t="shared" ca="1" si="83"/>
        <v>919352.75689367135</v>
      </c>
      <c r="P295" s="4">
        <f t="shared" ca="1" si="84"/>
        <v>453203</v>
      </c>
      <c r="Q295" s="3">
        <f t="shared" ca="1" si="85"/>
        <v>712911</v>
      </c>
      <c r="R295" s="4">
        <f t="shared" ca="1" si="86"/>
        <v>0</v>
      </c>
      <c r="S295" s="4">
        <f t="shared" ca="1" si="87"/>
        <v>3770996.7568936711</v>
      </c>
      <c r="T295" s="1">
        <f t="shared" ca="1" si="88"/>
        <v>2592845.2859939272</v>
      </c>
      <c r="U295" s="4">
        <f t="shared" ca="1" si="89"/>
        <v>1178151.470899744</v>
      </c>
      <c r="V295" s="8">
        <f ca="1">People[[#This Row],[Mortage left]]/People[[#This Row],[Value of House]]</f>
        <v>0.50031886378311152</v>
      </c>
    </row>
    <row r="296" spans="1:22" x14ac:dyDescent="0.25">
      <c r="A296" s="3">
        <f t="shared" ca="1" si="72"/>
        <v>2</v>
      </c>
      <c r="B296" s="3" t="str">
        <f t="shared" ca="1" si="73"/>
        <v>Woman</v>
      </c>
      <c r="C296" s="3">
        <f t="shared" ca="1" si="74"/>
        <v>30</v>
      </c>
      <c r="D296" s="3">
        <f t="shared" ca="1" si="75"/>
        <v>5</v>
      </c>
      <c r="E296" s="3" t="str">
        <f ca="1">VLOOKUP($D296,Data!$A$2:$B$7,2,FALSE)</f>
        <v>Business</v>
      </c>
      <c r="F296" s="3">
        <f t="shared" ca="1" si="76"/>
        <v>2</v>
      </c>
      <c r="G296" s="3" t="str">
        <f ca="1">VLOOKUP($F296,Data!$D$2:$E$6,2,FALSE)</f>
        <v>college</v>
      </c>
      <c r="H296" s="3">
        <f t="shared" ca="1" si="77"/>
        <v>3</v>
      </c>
      <c r="I296" s="3">
        <f t="shared" ca="1" si="78"/>
        <v>2</v>
      </c>
      <c r="J296" s="4">
        <f t="shared" ca="1" si="79"/>
        <v>150895</v>
      </c>
      <c r="K296" s="3">
        <f t="shared" ca="1" si="80"/>
        <v>5</v>
      </c>
      <c r="L296" s="3" t="str">
        <f ca="1">VLOOKUP($K296,Data!$G$2:$H$11,2,FALSE)</f>
        <v>Hyderabad</v>
      </c>
      <c r="M296" s="4">
        <f t="shared" ca="1" si="81"/>
        <v>452685</v>
      </c>
      <c r="N296" s="3">
        <f t="shared" ca="1" si="82"/>
        <v>216733.82985538684</v>
      </c>
      <c r="O296" s="3">
        <f t="shared" ca="1" si="83"/>
        <v>216007.78266106776</v>
      </c>
      <c r="P296" s="4">
        <f t="shared" ca="1" si="84"/>
        <v>109933</v>
      </c>
      <c r="Q296" s="3">
        <f t="shared" ca="1" si="85"/>
        <v>150895</v>
      </c>
      <c r="R296" s="4">
        <f t="shared" ca="1" si="86"/>
        <v>0</v>
      </c>
      <c r="S296" s="4">
        <f t="shared" ca="1" si="87"/>
        <v>668692.78266106779</v>
      </c>
      <c r="T296" s="1">
        <f t="shared" ca="1" si="88"/>
        <v>477561.82985538687</v>
      </c>
      <c r="U296" s="4">
        <f t="shared" ca="1" si="89"/>
        <v>191130.95280568092</v>
      </c>
      <c r="V296" s="8">
        <f ca="1">People[[#This Row],[Mortage left]]/People[[#This Row],[Value of House]]</f>
        <v>0.47877404785974098</v>
      </c>
    </row>
    <row r="297" spans="1:22" x14ac:dyDescent="0.25">
      <c r="A297" s="3">
        <f t="shared" ca="1" si="72"/>
        <v>1</v>
      </c>
      <c r="B297" s="3" t="str">
        <f t="shared" ca="1" si="73"/>
        <v>Man</v>
      </c>
      <c r="C297" s="3">
        <f t="shared" ca="1" si="74"/>
        <v>34</v>
      </c>
      <c r="D297" s="3">
        <f t="shared" ca="1" si="75"/>
        <v>4</v>
      </c>
      <c r="E297" s="3" t="str">
        <f ca="1">VLOOKUP($D297,Data!$A$2:$B$7,2,FALSE)</f>
        <v>Agriculture</v>
      </c>
      <c r="F297" s="3">
        <f t="shared" ca="1" si="76"/>
        <v>3</v>
      </c>
      <c r="G297" s="3" t="str">
        <f ca="1">VLOOKUP($F297,Data!$D$2:$E$6,2,FALSE)</f>
        <v>undergraduate</v>
      </c>
      <c r="H297" s="3">
        <f t="shared" ca="1" si="77"/>
        <v>2</v>
      </c>
      <c r="I297" s="3">
        <f t="shared" ca="1" si="78"/>
        <v>0</v>
      </c>
      <c r="J297" s="4">
        <f t="shared" ca="1" si="79"/>
        <v>557393</v>
      </c>
      <c r="K297" s="3">
        <f t="shared" ca="1" si="80"/>
        <v>4</v>
      </c>
      <c r="L297" s="3" t="str">
        <f ca="1">VLOOKUP($K297,Data!$G$2:$H$11,2,FALSE)</f>
        <v>Chennai</v>
      </c>
      <c r="M297" s="4">
        <f t="shared" ca="1" si="81"/>
        <v>2229572</v>
      </c>
      <c r="N297" s="3">
        <f t="shared" ca="1" si="82"/>
        <v>111993.43549792486</v>
      </c>
      <c r="O297" s="3">
        <f t="shared" ca="1" si="83"/>
        <v>0</v>
      </c>
      <c r="P297" s="4">
        <f t="shared" ca="1" si="84"/>
        <v>0</v>
      </c>
      <c r="Q297" s="3">
        <f t="shared" ca="1" si="85"/>
        <v>557393</v>
      </c>
      <c r="R297" s="4">
        <f t="shared" ca="1" si="86"/>
        <v>836089.5</v>
      </c>
      <c r="S297" s="4">
        <f t="shared" ca="1" si="87"/>
        <v>3065661.5</v>
      </c>
      <c r="T297" s="1">
        <f t="shared" ca="1" si="88"/>
        <v>669386.43549792492</v>
      </c>
      <c r="U297" s="4">
        <f t="shared" ca="1" si="89"/>
        <v>2396275.0645020753</v>
      </c>
      <c r="V297" s="8">
        <f ca="1">People[[#This Row],[Mortage left]]/People[[#This Row],[Value of House]]</f>
        <v>5.0230912254874416E-2</v>
      </c>
    </row>
    <row r="298" spans="1:22" x14ac:dyDescent="0.25">
      <c r="A298" s="3">
        <f t="shared" ca="1" si="72"/>
        <v>2</v>
      </c>
      <c r="B298" s="3" t="str">
        <f t="shared" ca="1" si="73"/>
        <v>Woman</v>
      </c>
      <c r="C298" s="3">
        <f t="shared" ca="1" si="74"/>
        <v>35</v>
      </c>
      <c r="D298" s="3">
        <f t="shared" ca="1" si="75"/>
        <v>2</v>
      </c>
      <c r="E298" s="3" t="str">
        <f ca="1">VLOOKUP($D298,Data!$A$2:$B$7,2,FALSE)</f>
        <v>IT</v>
      </c>
      <c r="F298" s="3">
        <f t="shared" ca="1" si="76"/>
        <v>5</v>
      </c>
      <c r="G298" s="3" t="str">
        <f ca="1">VLOOKUP($F298,Data!$D$2:$E$6,2,FALSE)</f>
        <v>Doctorate</v>
      </c>
      <c r="H298" s="3">
        <f t="shared" ca="1" si="77"/>
        <v>3</v>
      </c>
      <c r="I298" s="3">
        <f t="shared" ca="1" si="78"/>
        <v>1</v>
      </c>
      <c r="J298" s="4">
        <f t="shared" ca="1" si="79"/>
        <v>823414</v>
      </c>
      <c r="K298" s="3">
        <f t="shared" ca="1" si="80"/>
        <v>2</v>
      </c>
      <c r="L298" s="3" t="str">
        <f ca="1">VLOOKUP($K298,Data!$G$2:$H$11,2,FALSE)</f>
        <v>Delhi</v>
      </c>
      <c r="M298" s="4">
        <f t="shared" ca="1" si="81"/>
        <v>4117070</v>
      </c>
      <c r="N298" s="3">
        <f t="shared" ca="1" si="82"/>
        <v>1071813.7556391335</v>
      </c>
      <c r="O298" s="3">
        <f t="shared" ca="1" si="83"/>
        <v>243540.58252444689</v>
      </c>
      <c r="P298" s="4">
        <f t="shared" ca="1" si="84"/>
        <v>110325</v>
      </c>
      <c r="Q298" s="3">
        <f t="shared" ca="1" si="85"/>
        <v>823414</v>
      </c>
      <c r="R298" s="4">
        <f t="shared" ca="1" si="86"/>
        <v>1235121</v>
      </c>
      <c r="S298" s="4">
        <f t="shared" ca="1" si="87"/>
        <v>5595731.5825244468</v>
      </c>
      <c r="T298" s="1">
        <f t="shared" ca="1" si="88"/>
        <v>2005552.7556391335</v>
      </c>
      <c r="U298" s="4">
        <f t="shared" ca="1" si="89"/>
        <v>3590178.8268853133</v>
      </c>
      <c r="V298" s="8">
        <f ca="1">People[[#This Row],[Mortage left]]/People[[#This Row],[Value of House]]</f>
        <v>0.26033411033553799</v>
      </c>
    </row>
    <row r="299" spans="1:22" x14ac:dyDescent="0.25">
      <c r="A299" s="3">
        <f t="shared" ca="1" si="72"/>
        <v>2</v>
      </c>
      <c r="B299" s="3" t="str">
        <f t="shared" ca="1" si="73"/>
        <v>Woman</v>
      </c>
      <c r="C299" s="3">
        <f t="shared" ca="1" si="74"/>
        <v>33</v>
      </c>
      <c r="D299" s="3">
        <f t="shared" ca="1" si="75"/>
        <v>3</v>
      </c>
      <c r="E299" s="3" t="str">
        <f ca="1">VLOOKUP($D299,Data!$A$2:$B$7,2,FALSE)</f>
        <v>Pharma</v>
      </c>
      <c r="F299" s="3">
        <f t="shared" ca="1" si="76"/>
        <v>4</v>
      </c>
      <c r="G299" s="3" t="str">
        <f ca="1">VLOOKUP($F299,Data!$D$2:$E$6,2,FALSE)</f>
        <v>post graduate</v>
      </c>
      <c r="H299" s="3">
        <f t="shared" ca="1" si="77"/>
        <v>3</v>
      </c>
      <c r="I299" s="3">
        <f t="shared" ca="1" si="78"/>
        <v>1</v>
      </c>
      <c r="J299" s="4">
        <f t="shared" ca="1" si="79"/>
        <v>326155</v>
      </c>
      <c r="K299" s="3">
        <f t="shared" ca="1" si="80"/>
        <v>3</v>
      </c>
      <c r="L299" s="3" t="str">
        <f ca="1">VLOOKUP($K299,Data!$G$2:$H$11,2,FALSE)</f>
        <v>Bangalore</v>
      </c>
      <c r="M299" s="4">
        <f t="shared" ca="1" si="81"/>
        <v>1304620</v>
      </c>
      <c r="N299" s="3">
        <f t="shared" ca="1" si="82"/>
        <v>881782.78457138618</v>
      </c>
      <c r="O299" s="3">
        <f t="shared" ca="1" si="83"/>
        <v>145113.11577682031</v>
      </c>
      <c r="P299" s="4">
        <f t="shared" ca="1" si="84"/>
        <v>1465</v>
      </c>
      <c r="Q299" s="3">
        <f t="shared" ca="1" si="85"/>
        <v>326155</v>
      </c>
      <c r="R299" s="4">
        <f t="shared" ca="1" si="86"/>
        <v>0</v>
      </c>
      <c r="S299" s="4">
        <f t="shared" ca="1" si="87"/>
        <v>1449733.1157768203</v>
      </c>
      <c r="T299" s="1">
        <f t="shared" ca="1" si="88"/>
        <v>1209402.7845713862</v>
      </c>
      <c r="U299" s="4">
        <f t="shared" ca="1" si="89"/>
        <v>240330.33120543417</v>
      </c>
      <c r="V299" s="8">
        <f ca="1">People[[#This Row],[Mortage left]]/People[[#This Row],[Value of House]]</f>
        <v>0.67589243195059567</v>
      </c>
    </row>
    <row r="300" spans="1:22" x14ac:dyDescent="0.25">
      <c r="A300" s="3">
        <f t="shared" ca="1" si="72"/>
        <v>1</v>
      </c>
      <c r="B300" s="3" t="str">
        <f t="shared" ca="1" si="73"/>
        <v>Man</v>
      </c>
      <c r="C300" s="3">
        <f t="shared" ca="1" si="74"/>
        <v>32</v>
      </c>
      <c r="D300" s="3">
        <f t="shared" ca="1" si="75"/>
        <v>5</v>
      </c>
      <c r="E300" s="3" t="str">
        <f ca="1">VLOOKUP($D300,Data!$A$2:$B$7,2,FALSE)</f>
        <v>Business</v>
      </c>
      <c r="F300" s="3">
        <f t="shared" ca="1" si="76"/>
        <v>2</v>
      </c>
      <c r="G300" s="3" t="str">
        <f ca="1">VLOOKUP($F300,Data!$D$2:$E$6,2,FALSE)</f>
        <v>college</v>
      </c>
      <c r="H300" s="3">
        <f t="shared" ca="1" si="77"/>
        <v>2</v>
      </c>
      <c r="I300" s="3">
        <f t="shared" ca="1" si="78"/>
        <v>1</v>
      </c>
      <c r="J300" s="4">
        <f t="shared" ca="1" si="79"/>
        <v>759276</v>
      </c>
      <c r="K300" s="3">
        <f t="shared" ca="1" si="80"/>
        <v>1</v>
      </c>
      <c r="L300" s="3" t="str">
        <f ca="1">VLOOKUP($K300,Data!$G$2:$H$11,2,FALSE)</f>
        <v>Mumbai</v>
      </c>
      <c r="M300" s="4">
        <f t="shared" ca="1" si="81"/>
        <v>3037104</v>
      </c>
      <c r="N300" s="3">
        <f t="shared" ca="1" si="82"/>
        <v>2570205.0179082714</v>
      </c>
      <c r="O300" s="3">
        <f t="shared" ca="1" si="83"/>
        <v>502238.75682828721</v>
      </c>
      <c r="P300" s="4">
        <f t="shared" ca="1" si="84"/>
        <v>47188</v>
      </c>
      <c r="Q300" s="3">
        <f t="shared" ca="1" si="85"/>
        <v>0</v>
      </c>
      <c r="R300" s="4">
        <f t="shared" ca="1" si="86"/>
        <v>0</v>
      </c>
      <c r="S300" s="4">
        <f t="shared" ca="1" si="87"/>
        <v>3539342.7568282872</v>
      </c>
      <c r="T300" s="1">
        <f t="shared" ca="1" si="88"/>
        <v>2617393.0179082714</v>
      </c>
      <c r="U300" s="4">
        <f t="shared" ca="1" si="89"/>
        <v>921949.73892001575</v>
      </c>
      <c r="V300" s="8">
        <f ca="1">People[[#This Row],[Mortage left]]/People[[#This Row],[Value of House]]</f>
        <v>0.84626835890646857</v>
      </c>
    </row>
    <row r="301" spans="1:22" x14ac:dyDescent="0.25">
      <c r="A301" s="3">
        <f t="shared" ca="1" si="72"/>
        <v>1</v>
      </c>
      <c r="B301" s="3" t="str">
        <f t="shared" ca="1" si="73"/>
        <v>Man</v>
      </c>
      <c r="C301" s="3">
        <f t="shared" ca="1" si="74"/>
        <v>35</v>
      </c>
      <c r="D301" s="3">
        <f t="shared" ca="1" si="75"/>
        <v>5</v>
      </c>
      <c r="E301" s="3" t="str">
        <f ca="1">VLOOKUP($D301,Data!$A$2:$B$7,2,FALSE)</f>
        <v>Business</v>
      </c>
      <c r="F301" s="3">
        <f t="shared" ca="1" si="76"/>
        <v>4</v>
      </c>
      <c r="G301" s="3" t="str">
        <f ca="1">VLOOKUP($F301,Data!$D$2:$E$6,2,FALSE)</f>
        <v>post graduate</v>
      </c>
      <c r="H301" s="3">
        <f t="shared" ca="1" si="77"/>
        <v>1</v>
      </c>
      <c r="I301" s="3">
        <f t="shared" ca="1" si="78"/>
        <v>1</v>
      </c>
      <c r="J301" s="4">
        <f t="shared" ca="1" si="79"/>
        <v>441775</v>
      </c>
      <c r="K301" s="3">
        <f t="shared" ca="1" si="80"/>
        <v>6</v>
      </c>
      <c r="L301" s="3" t="str">
        <f ca="1">VLOOKUP($K301,Data!$G$2:$H$11,2,FALSE)</f>
        <v>Pune</v>
      </c>
      <c r="M301" s="4">
        <f t="shared" ca="1" si="81"/>
        <v>1767100</v>
      </c>
      <c r="N301" s="3">
        <f t="shared" ca="1" si="82"/>
        <v>442876.1806319959</v>
      </c>
      <c r="O301" s="3">
        <f t="shared" ca="1" si="83"/>
        <v>105226.91456111886</v>
      </c>
      <c r="P301" s="4">
        <f t="shared" ca="1" si="84"/>
        <v>40616</v>
      </c>
      <c r="Q301" s="3">
        <f t="shared" ca="1" si="85"/>
        <v>441775</v>
      </c>
      <c r="R301" s="4">
        <f t="shared" ca="1" si="86"/>
        <v>0</v>
      </c>
      <c r="S301" s="4">
        <f t="shared" ca="1" si="87"/>
        <v>1872326.9145611189</v>
      </c>
      <c r="T301" s="1">
        <f t="shared" ca="1" si="88"/>
        <v>925267.1806319959</v>
      </c>
      <c r="U301" s="4">
        <f t="shared" ca="1" si="89"/>
        <v>947059.73392912303</v>
      </c>
      <c r="V301" s="8">
        <f ca="1">People[[#This Row],[Mortage left]]/People[[#This Row],[Value of House]]</f>
        <v>0.25062315694187987</v>
      </c>
    </row>
    <row r="302" spans="1:22" x14ac:dyDescent="0.25">
      <c r="A302" s="3">
        <f t="shared" ca="1" si="72"/>
        <v>2</v>
      </c>
      <c r="B302" s="3" t="str">
        <f t="shared" ca="1" si="73"/>
        <v>Woman</v>
      </c>
      <c r="C302" s="3">
        <f t="shared" ca="1" si="74"/>
        <v>22</v>
      </c>
      <c r="D302" s="3">
        <f t="shared" ca="1" si="75"/>
        <v>2</v>
      </c>
      <c r="E302" s="3" t="str">
        <f ca="1">VLOOKUP($D302,Data!$A$2:$B$7,2,FALSE)</f>
        <v>IT</v>
      </c>
      <c r="F302" s="3">
        <f t="shared" ca="1" si="76"/>
        <v>5</v>
      </c>
      <c r="G302" s="3" t="str">
        <f ca="1">VLOOKUP($F302,Data!$D$2:$E$6,2,FALSE)</f>
        <v>Doctorate</v>
      </c>
      <c r="H302" s="3">
        <f t="shared" ca="1" si="77"/>
        <v>1</v>
      </c>
      <c r="I302" s="3">
        <f t="shared" ca="1" si="78"/>
        <v>0</v>
      </c>
      <c r="J302" s="4">
        <f t="shared" ca="1" si="79"/>
        <v>879390</v>
      </c>
      <c r="K302" s="3">
        <f t="shared" ca="1" si="80"/>
        <v>4</v>
      </c>
      <c r="L302" s="3" t="str">
        <f ca="1">VLOOKUP($K302,Data!$G$2:$H$11,2,FALSE)</f>
        <v>Chennai</v>
      </c>
      <c r="M302" s="4">
        <f t="shared" ca="1" si="81"/>
        <v>2638170</v>
      </c>
      <c r="N302" s="3">
        <f t="shared" ca="1" si="82"/>
        <v>830723.60876051802</v>
      </c>
      <c r="O302" s="3">
        <f t="shared" ca="1" si="83"/>
        <v>0</v>
      </c>
      <c r="P302" s="4">
        <f t="shared" ca="1" si="84"/>
        <v>0</v>
      </c>
      <c r="Q302" s="3">
        <f t="shared" ca="1" si="85"/>
        <v>0</v>
      </c>
      <c r="R302" s="4">
        <f t="shared" ca="1" si="86"/>
        <v>1319085</v>
      </c>
      <c r="S302" s="4">
        <f t="shared" ca="1" si="87"/>
        <v>3957255</v>
      </c>
      <c r="T302" s="1">
        <f t="shared" ca="1" si="88"/>
        <v>830723.60876051802</v>
      </c>
      <c r="U302" s="4">
        <f t="shared" ca="1" si="89"/>
        <v>3126531.391239482</v>
      </c>
      <c r="V302" s="8">
        <f ca="1">People[[#This Row],[Mortage left]]/People[[#This Row],[Value of House]]</f>
        <v>0.31488630708427356</v>
      </c>
    </row>
    <row r="303" spans="1:22" x14ac:dyDescent="0.25">
      <c r="A303" s="3">
        <f t="shared" ca="1" si="72"/>
        <v>1</v>
      </c>
      <c r="B303" s="3" t="str">
        <f t="shared" ca="1" si="73"/>
        <v>Man</v>
      </c>
      <c r="C303" s="3">
        <f t="shared" ca="1" si="74"/>
        <v>25</v>
      </c>
      <c r="D303" s="3">
        <f t="shared" ca="1" si="75"/>
        <v>3</v>
      </c>
      <c r="E303" s="3" t="str">
        <f ca="1">VLOOKUP($D303,Data!$A$2:$B$7,2,FALSE)</f>
        <v>Pharma</v>
      </c>
      <c r="F303" s="3">
        <f t="shared" ca="1" si="76"/>
        <v>5</v>
      </c>
      <c r="G303" s="3" t="str">
        <f ca="1">VLOOKUP($F303,Data!$D$2:$E$6,2,FALSE)</f>
        <v>Doctorate</v>
      </c>
      <c r="H303" s="3">
        <f t="shared" ca="1" si="77"/>
        <v>2</v>
      </c>
      <c r="I303" s="3">
        <f t="shared" ca="1" si="78"/>
        <v>0</v>
      </c>
      <c r="J303" s="4">
        <f t="shared" ca="1" si="79"/>
        <v>766445</v>
      </c>
      <c r="K303" s="3">
        <f t="shared" ca="1" si="80"/>
        <v>2</v>
      </c>
      <c r="L303" s="3" t="str">
        <f ca="1">VLOOKUP($K303,Data!$G$2:$H$11,2,FALSE)</f>
        <v>Delhi</v>
      </c>
      <c r="M303" s="4">
        <f t="shared" ca="1" si="81"/>
        <v>2299335</v>
      </c>
      <c r="N303" s="3">
        <f t="shared" ca="1" si="82"/>
        <v>1159958.5187763688</v>
      </c>
      <c r="O303" s="3">
        <f t="shared" ca="1" si="83"/>
        <v>0</v>
      </c>
      <c r="P303" s="4">
        <f t="shared" ca="1" si="84"/>
        <v>0</v>
      </c>
      <c r="Q303" s="3">
        <f t="shared" ca="1" si="85"/>
        <v>0</v>
      </c>
      <c r="R303" s="4">
        <f t="shared" ca="1" si="86"/>
        <v>0</v>
      </c>
      <c r="S303" s="4">
        <f t="shared" ca="1" si="87"/>
        <v>2299335</v>
      </c>
      <c r="T303" s="1">
        <f t="shared" ca="1" si="88"/>
        <v>1159958.5187763688</v>
      </c>
      <c r="U303" s="4">
        <f t="shared" ca="1" si="89"/>
        <v>1139376.4812236312</v>
      </c>
      <c r="V303" s="8">
        <f ca="1">People[[#This Row],[Mortage left]]/People[[#This Row],[Value of House]]</f>
        <v>0.50447565003636652</v>
      </c>
    </row>
    <row r="304" spans="1:22" x14ac:dyDescent="0.25">
      <c r="A304" s="3">
        <f t="shared" ca="1" si="72"/>
        <v>1</v>
      </c>
      <c r="B304" s="3" t="str">
        <f t="shared" ca="1" si="73"/>
        <v>Man</v>
      </c>
      <c r="C304" s="3">
        <f t="shared" ca="1" si="74"/>
        <v>35</v>
      </c>
      <c r="D304" s="3">
        <f t="shared" ca="1" si="75"/>
        <v>2</v>
      </c>
      <c r="E304" s="3" t="str">
        <f ca="1">VLOOKUP($D304,Data!$A$2:$B$7,2,FALSE)</f>
        <v>IT</v>
      </c>
      <c r="F304" s="3">
        <f t="shared" ca="1" si="76"/>
        <v>3</v>
      </c>
      <c r="G304" s="3" t="str">
        <f ca="1">VLOOKUP($F304,Data!$D$2:$E$6,2,FALSE)</f>
        <v>undergraduate</v>
      </c>
      <c r="H304" s="3">
        <f t="shared" ca="1" si="77"/>
        <v>2</v>
      </c>
      <c r="I304" s="3">
        <f t="shared" ca="1" si="78"/>
        <v>0</v>
      </c>
      <c r="J304" s="4">
        <f t="shared" ca="1" si="79"/>
        <v>405101</v>
      </c>
      <c r="K304" s="3">
        <f t="shared" ca="1" si="80"/>
        <v>1</v>
      </c>
      <c r="L304" s="3" t="str">
        <f ca="1">VLOOKUP($K304,Data!$G$2:$H$11,2,FALSE)</f>
        <v>Mumbai</v>
      </c>
      <c r="M304" s="4">
        <f t="shared" ca="1" si="81"/>
        <v>2430606</v>
      </c>
      <c r="N304" s="3">
        <f t="shared" ca="1" si="82"/>
        <v>1277039.7098074013</v>
      </c>
      <c r="O304" s="3">
        <f t="shared" ca="1" si="83"/>
        <v>0</v>
      </c>
      <c r="P304" s="4">
        <f t="shared" ca="1" si="84"/>
        <v>0</v>
      </c>
      <c r="Q304" s="3">
        <f t="shared" ca="1" si="85"/>
        <v>0</v>
      </c>
      <c r="R304" s="4">
        <f t="shared" ca="1" si="86"/>
        <v>607651.5</v>
      </c>
      <c r="S304" s="4">
        <f t="shared" ca="1" si="87"/>
        <v>3038257.5</v>
      </c>
      <c r="T304" s="1">
        <f t="shared" ca="1" si="88"/>
        <v>1277039.7098074013</v>
      </c>
      <c r="U304" s="4">
        <f t="shared" ca="1" si="89"/>
        <v>1761217.7901925987</v>
      </c>
      <c r="V304" s="8">
        <f ca="1">People[[#This Row],[Mortage left]]/People[[#This Row],[Value of House]]</f>
        <v>0.52539971916773076</v>
      </c>
    </row>
    <row r="305" spans="1:22" x14ac:dyDescent="0.25">
      <c r="A305" s="3">
        <f t="shared" ca="1" si="72"/>
        <v>2</v>
      </c>
      <c r="B305" s="3" t="str">
        <f t="shared" ca="1" si="73"/>
        <v>Woman</v>
      </c>
      <c r="C305" s="3">
        <f t="shared" ca="1" si="74"/>
        <v>22</v>
      </c>
      <c r="D305" s="3">
        <f t="shared" ca="1" si="75"/>
        <v>3</v>
      </c>
      <c r="E305" s="3" t="str">
        <f ca="1">VLOOKUP($D305,Data!$A$2:$B$7,2,FALSE)</f>
        <v>Pharma</v>
      </c>
      <c r="F305" s="3">
        <f t="shared" ca="1" si="76"/>
        <v>2</v>
      </c>
      <c r="G305" s="3" t="str">
        <f ca="1">VLOOKUP($F305,Data!$D$2:$E$6,2,FALSE)</f>
        <v>college</v>
      </c>
      <c r="H305" s="3">
        <f t="shared" ca="1" si="77"/>
        <v>0</v>
      </c>
      <c r="I305" s="3">
        <f t="shared" ca="1" si="78"/>
        <v>1</v>
      </c>
      <c r="J305" s="4">
        <f t="shared" ca="1" si="79"/>
        <v>835213</v>
      </c>
      <c r="K305" s="3">
        <f t="shared" ca="1" si="80"/>
        <v>4</v>
      </c>
      <c r="L305" s="3" t="str">
        <f ca="1">VLOOKUP($K305,Data!$G$2:$H$11,2,FALSE)</f>
        <v>Chennai</v>
      </c>
      <c r="M305" s="4">
        <f t="shared" ca="1" si="81"/>
        <v>2505639</v>
      </c>
      <c r="N305" s="3">
        <f t="shared" ca="1" si="82"/>
        <v>1408308.5713110862</v>
      </c>
      <c r="O305" s="3">
        <f t="shared" ca="1" si="83"/>
        <v>735840.72166500974</v>
      </c>
      <c r="P305" s="4">
        <f t="shared" ca="1" si="84"/>
        <v>74799</v>
      </c>
      <c r="Q305" s="3">
        <f t="shared" ca="1" si="85"/>
        <v>0</v>
      </c>
      <c r="R305" s="4">
        <f t="shared" ca="1" si="86"/>
        <v>0</v>
      </c>
      <c r="S305" s="4">
        <f t="shared" ca="1" si="87"/>
        <v>3241479.7216650099</v>
      </c>
      <c r="T305" s="1">
        <f t="shared" ca="1" si="88"/>
        <v>1483107.5713110862</v>
      </c>
      <c r="U305" s="4">
        <f t="shared" ca="1" si="89"/>
        <v>1758372.1503539237</v>
      </c>
      <c r="V305" s="8">
        <f ca="1">People[[#This Row],[Mortage left]]/People[[#This Row],[Value of House]]</f>
        <v>0.56205565578724082</v>
      </c>
    </row>
    <row r="306" spans="1:22" x14ac:dyDescent="0.25">
      <c r="A306" s="3">
        <f t="shared" ca="1" si="72"/>
        <v>2</v>
      </c>
      <c r="B306" s="3" t="str">
        <f t="shared" ca="1" si="73"/>
        <v>Woman</v>
      </c>
      <c r="C306" s="3">
        <f t="shared" ca="1" si="74"/>
        <v>26</v>
      </c>
      <c r="D306" s="3">
        <f t="shared" ca="1" si="75"/>
        <v>4</v>
      </c>
      <c r="E306" s="3" t="str">
        <f ca="1">VLOOKUP($D306,Data!$A$2:$B$7,2,FALSE)</f>
        <v>Agriculture</v>
      </c>
      <c r="F306" s="3">
        <f t="shared" ca="1" si="76"/>
        <v>3</v>
      </c>
      <c r="G306" s="3" t="str">
        <f ca="1">VLOOKUP($F306,Data!$D$2:$E$6,2,FALSE)</f>
        <v>undergraduate</v>
      </c>
      <c r="H306" s="3">
        <f t="shared" ca="1" si="77"/>
        <v>1</v>
      </c>
      <c r="I306" s="3">
        <f t="shared" ca="1" si="78"/>
        <v>1</v>
      </c>
      <c r="J306" s="4">
        <f t="shared" ca="1" si="79"/>
        <v>534921</v>
      </c>
      <c r="K306" s="3">
        <f t="shared" ca="1" si="80"/>
        <v>3</v>
      </c>
      <c r="L306" s="3" t="str">
        <f ca="1">VLOOKUP($K306,Data!$G$2:$H$11,2,FALSE)</f>
        <v>Bangalore</v>
      </c>
      <c r="M306" s="4">
        <f t="shared" ca="1" si="81"/>
        <v>2674605</v>
      </c>
      <c r="N306" s="3">
        <f t="shared" ca="1" si="82"/>
        <v>1202216.8326550815</v>
      </c>
      <c r="O306" s="3">
        <f t="shared" ca="1" si="83"/>
        <v>425848.98784409632</v>
      </c>
      <c r="P306" s="4">
        <f t="shared" ca="1" si="84"/>
        <v>255589</v>
      </c>
      <c r="Q306" s="3">
        <f t="shared" ca="1" si="85"/>
        <v>534921</v>
      </c>
      <c r="R306" s="4">
        <f t="shared" ca="1" si="86"/>
        <v>802381.5</v>
      </c>
      <c r="S306" s="4">
        <f t="shared" ca="1" si="87"/>
        <v>3902835.4878440965</v>
      </c>
      <c r="T306" s="1">
        <f t="shared" ca="1" si="88"/>
        <v>1992726.8326550815</v>
      </c>
      <c r="U306" s="4">
        <f t="shared" ca="1" si="89"/>
        <v>1910108.655189015</v>
      </c>
      <c r="V306" s="8">
        <f ca="1">People[[#This Row],[Mortage left]]/People[[#This Row],[Value of House]]</f>
        <v>0.44949322709524642</v>
      </c>
    </row>
    <row r="307" spans="1:22" x14ac:dyDescent="0.25">
      <c r="A307" s="3">
        <f t="shared" ca="1" si="72"/>
        <v>2</v>
      </c>
      <c r="B307" s="3" t="str">
        <f t="shared" ca="1" si="73"/>
        <v>Woman</v>
      </c>
      <c r="C307" s="3">
        <f t="shared" ca="1" si="74"/>
        <v>27</v>
      </c>
      <c r="D307" s="3">
        <f t="shared" ca="1" si="75"/>
        <v>4</v>
      </c>
      <c r="E307" s="3" t="str">
        <f ca="1">VLOOKUP($D307,Data!$A$2:$B$7,2,FALSE)</f>
        <v>Agriculture</v>
      </c>
      <c r="F307" s="3">
        <f t="shared" ca="1" si="76"/>
        <v>2</v>
      </c>
      <c r="G307" s="3" t="str">
        <f ca="1">VLOOKUP($F307,Data!$D$2:$E$6,2,FALSE)</f>
        <v>college</v>
      </c>
      <c r="H307" s="3">
        <f t="shared" ca="1" si="77"/>
        <v>2</v>
      </c>
      <c r="I307" s="3">
        <f t="shared" ca="1" si="78"/>
        <v>1</v>
      </c>
      <c r="J307" s="4">
        <f t="shared" ca="1" si="79"/>
        <v>570866</v>
      </c>
      <c r="K307" s="3">
        <f t="shared" ca="1" si="80"/>
        <v>6</v>
      </c>
      <c r="L307" s="3" t="str">
        <f ca="1">VLOOKUP($K307,Data!$G$2:$H$11,2,FALSE)</f>
        <v>Pune</v>
      </c>
      <c r="M307" s="4">
        <f t="shared" ca="1" si="81"/>
        <v>1712598</v>
      </c>
      <c r="N307" s="3">
        <f t="shared" ca="1" si="82"/>
        <v>395846.74626982555</v>
      </c>
      <c r="O307" s="3">
        <f t="shared" ca="1" si="83"/>
        <v>278265.65907706314</v>
      </c>
      <c r="P307" s="4">
        <f t="shared" ca="1" si="84"/>
        <v>100710</v>
      </c>
      <c r="Q307" s="3">
        <f t="shared" ca="1" si="85"/>
        <v>570866</v>
      </c>
      <c r="R307" s="4">
        <f t="shared" ca="1" si="86"/>
        <v>0</v>
      </c>
      <c r="S307" s="4">
        <f t="shared" ca="1" si="87"/>
        <v>1990863.6590770632</v>
      </c>
      <c r="T307" s="1">
        <f t="shared" ca="1" si="88"/>
        <v>1067422.7462698256</v>
      </c>
      <c r="U307" s="4">
        <f t="shared" ca="1" si="89"/>
        <v>923440.91280723759</v>
      </c>
      <c r="V307" s="8">
        <f ca="1">People[[#This Row],[Mortage left]]/People[[#This Row],[Value of House]]</f>
        <v>0.231138157506797</v>
      </c>
    </row>
    <row r="308" spans="1:22" x14ac:dyDescent="0.25">
      <c r="A308" s="3">
        <f t="shared" ca="1" si="72"/>
        <v>2</v>
      </c>
      <c r="B308" s="3" t="str">
        <f t="shared" ca="1" si="73"/>
        <v>Woman</v>
      </c>
      <c r="C308" s="3">
        <f t="shared" ca="1" si="74"/>
        <v>23</v>
      </c>
      <c r="D308" s="3">
        <f t="shared" ca="1" si="75"/>
        <v>4</v>
      </c>
      <c r="E308" s="3" t="str">
        <f ca="1">VLOOKUP($D308,Data!$A$2:$B$7,2,FALSE)</f>
        <v>Agriculture</v>
      </c>
      <c r="F308" s="3">
        <f t="shared" ca="1" si="76"/>
        <v>5</v>
      </c>
      <c r="G308" s="3" t="str">
        <f ca="1">VLOOKUP($F308,Data!$D$2:$E$6,2,FALSE)</f>
        <v>Doctorate</v>
      </c>
      <c r="H308" s="3">
        <f t="shared" ca="1" si="77"/>
        <v>0</v>
      </c>
      <c r="I308" s="3">
        <f t="shared" ca="1" si="78"/>
        <v>0</v>
      </c>
      <c r="J308" s="4">
        <f t="shared" ca="1" si="79"/>
        <v>285556</v>
      </c>
      <c r="K308" s="3">
        <f t="shared" ca="1" si="80"/>
        <v>1</v>
      </c>
      <c r="L308" s="3" t="str">
        <f ca="1">VLOOKUP($K308,Data!$G$2:$H$11,2,FALSE)</f>
        <v>Mumbai</v>
      </c>
      <c r="M308" s="4">
        <f t="shared" ca="1" si="81"/>
        <v>1142224</v>
      </c>
      <c r="N308" s="3">
        <f t="shared" ca="1" si="82"/>
        <v>608320.99780863489</v>
      </c>
      <c r="O308" s="3">
        <f t="shared" ca="1" si="83"/>
        <v>0</v>
      </c>
      <c r="P308" s="4">
        <f t="shared" ca="1" si="84"/>
        <v>0</v>
      </c>
      <c r="Q308" s="3">
        <f t="shared" ca="1" si="85"/>
        <v>285556</v>
      </c>
      <c r="R308" s="4">
        <f t="shared" ca="1" si="86"/>
        <v>428334</v>
      </c>
      <c r="S308" s="4">
        <f t="shared" ca="1" si="87"/>
        <v>1570558</v>
      </c>
      <c r="T308" s="1">
        <f t="shared" ca="1" si="88"/>
        <v>893876.99780863489</v>
      </c>
      <c r="U308" s="4">
        <f t="shared" ca="1" si="89"/>
        <v>676681.00219136511</v>
      </c>
      <c r="V308" s="8">
        <f ca="1">People[[#This Row],[Mortage left]]/People[[#This Row],[Value of House]]</f>
        <v>0.53257592014231436</v>
      </c>
    </row>
    <row r="309" spans="1:22" x14ac:dyDescent="0.25">
      <c r="A309" s="3">
        <f t="shared" ca="1" si="72"/>
        <v>1</v>
      </c>
      <c r="B309" s="3" t="str">
        <f t="shared" ca="1" si="73"/>
        <v>Man</v>
      </c>
      <c r="C309" s="3">
        <f t="shared" ca="1" si="74"/>
        <v>28</v>
      </c>
      <c r="D309" s="3">
        <f t="shared" ca="1" si="75"/>
        <v>4</v>
      </c>
      <c r="E309" s="3" t="str">
        <f ca="1">VLOOKUP($D309,Data!$A$2:$B$7,2,FALSE)</f>
        <v>Agriculture</v>
      </c>
      <c r="F309" s="3">
        <f t="shared" ca="1" si="76"/>
        <v>1</v>
      </c>
      <c r="G309" s="3" t="str">
        <f ca="1">VLOOKUP($F309,Data!$D$2:$E$6,2,FALSE)</f>
        <v>high school</v>
      </c>
      <c r="H309" s="3">
        <f t="shared" ca="1" si="77"/>
        <v>0</v>
      </c>
      <c r="I309" s="3">
        <f t="shared" ca="1" si="78"/>
        <v>1</v>
      </c>
      <c r="J309" s="4">
        <f t="shared" ca="1" si="79"/>
        <v>175986</v>
      </c>
      <c r="K309" s="3">
        <f t="shared" ca="1" si="80"/>
        <v>2</v>
      </c>
      <c r="L309" s="3" t="str">
        <f ca="1">VLOOKUP($K309,Data!$G$2:$H$11,2,FALSE)</f>
        <v>Delhi</v>
      </c>
      <c r="M309" s="4">
        <f t="shared" ca="1" si="81"/>
        <v>527958</v>
      </c>
      <c r="N309" s="3">
        <f t="shared" ca="1" si="82"/>
        <v>371154.82538135268</v>
      </c>
      <c r="O309" s="3">
        <f t="shared" ca="1" si="83"/>
        <v>85226.304459395353</v>
      </c>
      <c r="P309" s="4">
        <f t="shared" ca="1" si="84"/>
        <v>7343</v>
      </c>
      <c r="Q309" s="3">
        <f t="shared" ca="1" si="85"/>
        <v>0</v>
      </c>
      <c r="R309" s="4">
        <f t="shared" ca="1" si="86"/>
        <v>0</v>
      </c>
      <c r="S309" s="4">
        <f t="shared" ca="1" si="87"/>
        <v>613184.30445939535</v>
      </c>
      <c r="T309" s="1">
        <f t="shared" ca="1" si="88"/>
        <v>378497.82538135268</v>
      </c>
      <c r="U309" s="4">
        <f t="shared" ca="1" si="89"/>
        <v>234686.47907804267</v>
      </c>
      <c r="V309" s="8">
        <f ca="1">People[[#This Row],[Mortage left]]/People[[#This Row],[Value of House]]</f>
        <v>0.70300066554792751</v>
      </c>
    </row>
    <row r="310" spans="1:22" x14ac:dyDescent="0.25">
      <c r="A310" s="3">
        <f t="shared" ca="1" si="72"/>
        <v>2</v>
      </c>
      <c r="B310" s="3" t="str">
        <f t="shared" ca="1" si="73"/>
        <v>Woman</v>
      </c>
      <c r="C310" s="3">
        <f t="shared" ca="1" si="74"/>
        <v>26</v>
      </c>
      <c r="D310" s="3">
        <f t="shared" ca="1" si="75"/>
        <v>1</v>
      </c>
      <c r="E310" s="3" t="str">
        <f ca="1">VLOOKUP($D310,Data!$A$2:$B$7,2,FALSE)</f>
        <v>Health</v>
      </c>
      <c r="F310" s="3">
        <f t="shared" ca="1" si="76"/>
        <v>5</v>
      </c>
      <c r="G310" s="3" t="str">
        <f ca="1">VLOOKUP($F310,Data!$D$2:$E$6,2,FALSE)</f>
        <v>Doctorate</v>
      </c>
      <c r="H310" s="3">
        <f t="shared" ca="1" si="77"/>
        <v>1</v>
      </c>
      <c r="I310" s="3">
        <f t="shared" ca="1" si="78"/>
        <v>1</v>
      </c>
      <c r="J310" s="4">
        <f t="shared" ca="1" si="79"/>
        <v>419876</v>
      </c>
      <c r="K310" s="3">
        <f t="shared" ca="1" si="80"/>
        <v>5</v>
      </c>
      <c r="L310" s="3" t="str">
        <f ca="1">VLOOKUP($K310,Data!$G$2:$H$11,2,FALSE)</f>
        <v>Hyderabad</v>
      </c>
      <c r="M310" s="4">
        <f t="shared" ca="1" si="81"/>
        <v>1679504</v>
      </c>
      <c r="N310" s="3">
        <f t="shared" ca="1" si="82"/>
        <v>677081.5169902026</v>
      </c>
      <c r="O310" s="3">
        <f t="shared" ca="1" si="83"/>
        <v>71467.688571310136</v>
      </c>
      <c r="P310" s="4">
        <f t="shared" ca="1" si="84"/>
        <v>16813</v>
      </c>
      <c r="Q310" s="3">
        <f t="shared" ca="1" si="85"/>
        <v>419876</v>
      </c>
      <c r="R310" s="4">
        <f t="shared" ca="1" si="86"/>
        <v>629814</v>
      </c>
      <c r="S310" s="4">
        <f t="shared" ca="1" si="87"/>
        <v>2380785.6885713101</v>
      </c>
      <c r="T310" s="1">
        <f t="shared" ca="1" si="88"/>
        <v>1113770.5169902025</v>
      </c>
      <c r="U310" s="4">
        <f t="shared" ca="1" si="89"/>
        <v>1267015.1715811077</v>
      </c>
      <c r="V310" s="8">
        <f ca="1">People[[#This Row],[Mortage left]]/People[[#This Row],[Value of House]]</f>
        <v>0.40314373588285746</v>
      </c>
    </row>
    <row r="311" spans="1:22" x14ac:dyDescent="0.25">
      <c r="A311" s="3">
        <f t="shared" ca="1" si="72"/>
        <v>2</v>
      </c>
      <c r="B311" s="3" t="str">
        <f t="shared" ca="1" si="73"/>
        <v>Woman</v>
      </c>
      <c r="C311" s="3">
        <f t="shared" ca="1" si="74"/>
        <v>28</v>
      </c>
      <c r="D311" s="3">
        <f t="shared" ca="1" si="75"/>
        <v>6</v>
      </c>
      <c r="E311" s="3" t="str">
        <f ca="1">VLOOKUP($D311,Data!$A$2:$B$7,2,FALSE)</f>
        <v>Ministry</v>
      </c>
      <c r="F311" s="3">
        <f t="shared" ca="1" si="76"/>
        <v>4</v>
      </c>
      <c r="G311" s="3" t="str">
        <f ca="1">VLOOKUP($F311,Data!$D$2:$E$6,2,FALSE)</f>
        <v>post graduate</v>
      </c>
      <c r="H311" s="3">
        <f t="shared" ca="1" si="77"/>
        <v>3</v>
      </c>
      <c r="I311" s="3">
        <f t="shared" ca="1" si="78"/>
        <v>2</v>
      </c>
      <c r="J311" s="4">
        <f t="shared" ca="1" si="79"/>
        <v>629899</v>
      </c>
      <c r="K311" s="3">
        <f t="shared" ca="1" si="80"/>
        <v>4</v>
      </c>
      <c r="L311" s="3" t="str">
        <f ca="1">VLOOKUP($K311,Data!$G$2:$H$11,2,FALSE)</f>
        <v>Chennai</v>
      </c>
      <c r="M311" s="4">
        <f t="shared" ca="1" si="81"/>
        <v>1889697</v>
      </c>
      <c r="N311" s="3">
        <f t="shared" ca="1" si="82"/>
        <v>577468.49390699458</v>
      </c>
      <c r="O311" s="3">
        <f t="shared" ca="1" si="83"/>
        <v>72359.950208249327</v>
      </c>
      <c r="P311" s="4">
        <f t="shared" ca="1" si="84"/>
        <v>55766</v>
      </c>
      <c r="Q311" s="3">
        <f t="shared" ca="1" si="85"/>
        <v>0</v>
      </c>
      <c r="R311" s="4">
        <f t="shared" ca="1" si="86"/>
        <v>944848.5</v>
      </c>
      <c r="S311" s="4">
        <f t="shared" ca="1" si="87"/>
        <v>2906905.4502082495</v>
      </c>
      <c r="T311" s="1">
        <f t="shared" ca="1" si="88"/>
        <v>633234.49390699458</v>
      </c>
      <c r="U311" s="4">
        <f t="shared" ca="1" si="89"/>
        <v>2273670.9563012552</v>
      </c>
      <c r="V311" s="8">
        <f ca="1">People[[#This Row],[Mortage left]]/People[[#This Row],[Value of House]]</f>
        <v>0.30558787673737886</v>
      </c>
    </row>
    <row r="312" spans="1:22" x14ac:dyDescent="0.25">
      <c r="A312" s="3">
        <f t="shared" ca="1" si="72"/>
        <v>1</v>
      </c>
      <c r="B312" s="3" t="str">
        <f t="shared" ca="1" si="73"/>
        <v>Man</v>
      </c>
      <c r="C312" s="3">
        <f t="shared" ca="1" si="74"/>
        <v>21</v>
      </c>
      <c r="D312" s="3">
        <f t="shared" ca="1" si="75"/>
        <v>6</v>
      </c>
      <c r="E312" s="3" t="str">
        <f ca="1">VLOOKUP($D312,Data!$A$2:$B$7,2,FALSE)</f>
        <v>Ministry</v>
      </c>
      <c r="F312" s="3">
        <f t="shared" ca="1" si="76"/>
        <v>3</v>
      </c>
      <c r="G312" s="3" t="str">
        <f ca="1">VLOOKUP($F312,Data!$D$2:$E$6,2,FALSE)</f>
        <v>undergraduate</v>
      </c>
      <c r="H312" s="3">
        <f t="shared" ca="1" si="77"/>
        <v>0</v>
      </c>
      <c r="I312" s="3">
        <f t="shared" ca="1" si="78"/>
        <v>0</v>
      </c>
      <c r="J312" s="4">
        <f t="shared" ca="1" si="79"/>
        <v>748307</v>
      </c>
      <c r="K312" s="3">
        <f t="shared" ca="1" si="80"/>
        <v>6</v>
      </c>
      <c r="L312" s="3" t="str">
        <f ca="1">VLOOKUP($K312,Data!$G$2:$H$11,2,FALSE)</f>
        <v>Pune</v>
      </c>
      <c r="M312" s="4">
        <f t="shared" ca="1" si="81"/>
        <v>2993228</v>
      </c>
      <c r="N312" s="3">
        <f t="shared" ca="1" si="82"/>
        <v>2787670.858709381</v>
      </c>
      <c r="O312" s="3">
        <f t="shared" ca="1" si="83"/>
        <v>0</v>
      </c>
      <c r="P312" s="4">
        <f t="shared" ca="1" si="84"/>
        <v>0</v>
      </c>
      <c r="Q312" s="3">
        <f t="shared" ca="1" si="85"/>
        <v>0</v>
      </c>
      <c r="R312" s="4">
        <f t="shared" ca="1" si="86"/>
        <v>1122460.5</v>
      </c>
      <c r="S312" s="4">
        <f t="shared" ca="1" si="87"/>
        <v>4115688.5</v>
      </c>
      <c r="T312" s="1">
        <f t="shared" ca="1" si="88"/>
        <v>2787670.858709381</v>
      </c>
      <c r="U312" s="4">
        <f t="shared" ca="1" si="89"/>
        <v>1328017.641290619</v>
      </c>
      <c r="V312" s="8">
        <f ca="1">People[[#This Row],[Mortage left]]/People[[#This Row],[Value of House]]</f>
        <v>0.93132593264174357</v>
      </c>
    </row>
    <row r="313" spans="1:22" x14ac:dyDescent="0.25">
      <c r="A313" s="3">
        <f t="shared" ca="1" si="72"/>
        <v>2</v>
      </c>
      <c r="B313" s="3" t="str">
        <f t="shared" ca="1" si="73"/>
        <v>Woman</v>
      </c>
      <c r="C313" s="3">
        <f t="shared" ca="1" si="74"/>
        <v>26</v>
      </c>
      <c r="D313" s="3">
        <f t="shared" ca="1" si="75"/>
        <v>6</v>
      </c>
      <c r="E313" s="3" t="str">
        <f ca="1">VLOOKUP($D313,Data!$A$2:$B$7,2,FALSE)</f>
        <v>Ministry</v>
      </c>
      <c r="F313" s="3">
        <f t="shared" ca="1" si="76"/>
        <v>3</v>
      </c>
      <c r="G313" s="3" t="str">
        <f ca="1">VLOOKUP($F313,Data!$D$2:$E$6,2,FALSE)</f>
        <v>undergraduate</v>
      </c>
      <c r="H313" s="3">
        <f t="shared" ca="1" si="77"/>
        <v>1</v>
      </c>
      <c r="I313" s="3">
        <f t="shared" ca="1" si="78"/>
        <v>2</v>
      </c>
      <c r="J313" s="4">
        <f t="shared" ca="1" si="79"/>
        <v>168428</v>
      </c>
      <c r="K313" s="3">
        <f t="shared" ca="1" si="80"/>
        <v>3</v>
      </c>
      <c r="L313" s="3" t="str">
        <f ca="1">VLOOKUP($K313,Data!$G$2:$H$11,2,FALSE)</f>
        <v>Bangalore</v>
      </c>
      <c r="M313" s="4">
        <f t="shared" ca="1" si="81"/>
        <v>505284</v>
      </c>
      <c r="N313" s="3">
        <f t="shared" ca="1" si="82"/>
        <v>196660.34956781336</v>
      </c>
      <c r="O313" s="3">
        <f t="shared" ca="1" si="83"/>
        <v>77043.441995444635</v>
      </c>
      <c r="P313" s="4">
        <f t="shared" ca="1" si="84"/>
        <v>22312</v>
      </c>
      <c r="Q313" s="3">
        <f t="shared" ca="1" si="85"/>
        <v>0</v>
      </c>
      <c r="R313" s="4">
        <f t="shared" ca="1" si="86"/>
        <v>0</v>
      </c>
      <c r="S313" s="4">
        <f t="shared" ca="1" si="87"/>
        <v>582327.44199544459</v>
      </c>
      <c r="T313" s="1">
        <f t="shared" ca="1" si="88"/>
        <v>218972.34956781336</v>
      </c>
      <c r="U313" s="4">
        <f t="shared" ca="1" si="89"/>
        <v>363355.09242763126</v>
      </c>
      <c r="V313" s="8">
        <f ca="1">People[[#This Row],[Mortage left]]/People[[#This Row],[Value of House]]</f>
        <v>0.38920755370804017</v>
      </c>
    </row>
    <row r="314" spans="1:22" x14ac:dyDescent="0.25">
      <c r="A314" s="3">
        <f t="shared" ca="1" si="72"/>
        <v>2</v>
      </c>
      <c r="B314" s="3" t="str">
        <f t="shared" ca="1" si="73"/>
        <v>Woman</v>
      </c>
      <c r="C314" s="3">
        <f t="shared" ca="1" si="74"/>
        <v>29</v>
      </c>
      <c r="D314" s="3">
        <f t="shared" ca="1" si="75"/>
        <v>6</v>
      </c>
      <c r="E314" s="3" t="str">
        <f ca="1">VLOOKUP($D314,Data!$A$2:$B$7,2,FALSE)</f>
        <v>Ministry</v>
      </c>
      <c r="F314" s="3">
        <f t="shared" ca="1" si="76"/>
        <v>1</v>
      </c>
      <c r="G314" s="3" t="str">
        <f ca="1">VLOOKUP($F314,Data!$D$2:$E$6,2,FALSE)</f>
        <v>high school</v>
      </c>
      <c r="H314" s="3">
        <f t="shared" ca="1" si="77"/>
        <v>0</v>
      </c>
      <c r="I314" s="3">
        <f t="shared" ca="1" si="78"/>
        <v>2</v>
      </c>
      <c r="J314" s="4">
        <f t="shared" ca="1" si="79"/>
        <v>143798</v>
      </c>
      <c r="K314" s="3">
        <f t="shared" ca="1" si="80"/>
        <v>2</v>
      </c>
      <c r="L314" s="3" t="str">
        <f ca="1">VLOOKUP($K314,Data!$G$2:$H$11,2,FALSE)</f>
        <v>Delhi</v>
      </c>
      <c r="M314" s="4">
        <f t="shared" ca="1" si="81"/>
        <v>575192</v>
      </c>
      <c r="N314" s="3">
        <f t="shared" ca="1" si="82"/>
        <v>308072.82730799745</v>
      </c>
      <c r="O314" s="3">
        <f t="shared" ca="1" si="83"/>
        <v>118808.11262228699</v>
      </c>
      <c r="P314" s="4">
        <f t="shared" ca="1" si="84"/>
        <v>82914</v>
      </c>
      <c r="Q314" s="3">
        <f t="shared" ca="1" si="85"/>
        <v>0</v>
      </c>
      <c r="R314" s="4">
        <f t="shared" ca="1" si="86"/>
        <v>215697</v>
      </c>
      <c r="S314" s="4">
        <f t="shared" ca="1" si="87"/>
        <v>909697.11262228701</v>
      </c>
      <c r="T314" s="1">
        <f t="shared" ca="1" si="88"/>
        <v>390986.82730799745</v>
      </c>
      <c r="U314" s="4">
        <f t="shared" ca="1" si="89"/>
        <v>518710.28531428956</v>
      </c>
      <c r="V314" s="8">
        <f ca="1">People[[#This Row],[Mortage left]]/People[[#This Row],[Value of House]]</f>
        <v>0.53559998627935967</v>
      </c>
    </row>
    <row r="315" spans="1:22" x14ac:dyDescent="0.25">
      <c r="A315" s="3">
        <f t="shared" ca="1" si="72"/>
        <v>1</v>
      </c>
      <c r="B315" s="3" t="str">
        <f t="shared" ca="1" si="73"/>
        <v>Man</v>
      </c>
      <c r="C315" s="3">
        <f t="shared" ca="1" si="74"/>
        <v>25</v>
      </c>
      <c r="D315" s="3">
        <f t="shared" ca="1" si="75"/>
        <v>4</v>
      </c>
      <c r="E315" s="3" t="str">
        <f ca="1">VLOOKUP($D315,Data!$A$2:$B$7,2,FALSE)</f>
        <v>Agriculture</v>
      </c>
      <c r="F315" s="3">
        <f t="shared" ca="1" si="76"/>
        <v>4</v>
      </c>
      <c r="G315" s="3" t="str">
        <f ca="1">VLOOKUP($F315,Data!$D$2:$E$6,2,FALSE)</f>
        <v>post graduate</v>
      </c>
      <c r="H315" s="3">
        <f t="shared" ca="1" si="77"/>
        <v>3</v>
      </c>
      <c r="I315" s="3">
        <f t="shared" ca="1" si="78"/>
        <v>1</v>
      </c>
      <c r="J315" s="4">
        <f t="shared" ca="1" si="79"/>
        <v>488977</v>
      </c>
      <c r="K315" s="3">
        <f t="shared" ca="1" si="80"/>
        <v>3</v>
      </c>
      <c r="L315" s="3" t="str">
        <f ca="1">VLOOKUP($K315,Data!$G$2:$H$11,2,FALSE)</f>
        <v>Bangalore</v>
      </c>
      <c r="M315" s="4">
        <f t="shared" ca="1" si="81"/>
        <v>2933862</v>
      </c>
      <c r="N315" s="3">
        <f t="shared" ca="1" si="82"/>
        <v>1960997.831198307</v>
      </c>
      <c r="O315" s="3">
        <f t="shared" ca="1" si="83"/>
        <v>289889.04915319028</v>
      </c>
      <c r="P315" s="4">
        <f t="shared" ca="1" si="84"/>
        <v>40528</v>
      </c>
      <c r="Q315" s="3">
        <f t="shared" ca="1" si="85"/>
        <v>488977</v>
      </c>
      <c r="R315" s="4">
        <f t="shared" ca="1" si="86"/>
        <v>0</v>
      </c>
      <c r="S315" s="4">
        <f t="shared" ca="1" si="87"/>
        <v>3223751.0491531901</v>
      </c>
      <c r="T315" s="1">
        <f t="shared" ca="1" si="88"/>
        <v>2490502.8311983068</v>
      </c>
      <c r="U315" s="4">
        <f t="shared" ca="1" si="89"/>
        <v>733248.21795488335</v>
      </c>
      <c r="V315" s="8">
        <f ca="1">People[[#This Row],[Mortage left]]/People[[#This Row],[Value of House]]</f>
        <v>0.6684015237248061</v>
      </c>
    </row>
    <row r="316" spans="1:22" x14ac:dyDescent="0.25">
      <c r="A316" s="3">
        <f t="shared" ca="1" si="72"/>
        <v>1</v>
      </c>
      <c r="B316" s="3" t="str">
        <f t="shared" ca="1" si="73"/>
        <v>Man</v>
      </c>
      <c r="C316" s="3">
        <f t="shared" ca="1" si="74"/>
        <v>23</v>
      </c>
      <c r="D316" s="3">
        <f t="shared" ca="1" si="75"/>
        <v>6</v>
      </c>
      <c r="E316" s="3" t="str">
        <f ca="1">VLOOKUP($D316,Data!$A$2:$B$7,2,FALSE)</f>
        <v>Ministry</v>
      </c>
      <c r="F316" s="3">
        <f t="shared" ca="1" si="76"/>
        <v>2</v>
      </c>
      <c r="G316" s="3" t="str">
        <f ca="1">VLOOKUP($F316,Data!$D$2:$E$6,2,FALSE)</f>
        <v>college</v>
      </c>
      <c r="H316" s="3">
        <f t="shared" ca="1" si="77"/>
        <v>1</v>
      </c>
      <c r="I316" s="3">
        <f t="shared" ca="1" si="78"/>
        <v>0</v>
      </c>
      <c r="J316" s="4">
        <f t="shared" ca="1" si="79"/>
        <v>370481</v>
      </c>
      <c r="K316" s="3">
        <f t="shared" ca="1" si="80"/>
        <v>1</v>
      </c>
      <c r="L316" s="3" t="str">
        <f ca="1">VLOOKUP($K316,Data!$G$2:$H$11,2,FALSE)</f>
        <v>Mumbai</v>
      </c>
      <c r="M316" s="4">
        <f t="shared" ca="1" si="81"/>
        <v>1111443</v>
      </c>
      <c r="N316" s="3">
        <f t="shared" ca="1" si="82"/>
        <v>447733.90954724705</v>
      </c>
      <c r="O316" s="3">
        <f t="shared" ca="1" si="83"/>
        <v>0</v>
      </c>
      <c r="P316" s="4">
        <f t="shared" ca="1" si="84"/>
        <v>0</v>
      </c>
      <c r="Q316" s="3">
        <f t="shared" ca="1" si="85"/>
        <v>0</v>
      </c>
      <c r="R316" s="4">
        <f t="shared" ca="1" si="86"/>
        <v>555721.5</v>
      </c>
      <c r="S316" s="4">
        <f t="shared" ca="1" si="87"/>
        <v>1667164.5</v>
      </c>
      <c r="T316" s="1">
        <f t="shared" ca="1" si="88"/>
        <v>447733.90954724705</v>
      </c>
      <c r="U316" s="4">
        <f t="shared" ca="1" si="89"/>
        <v>1219430.590452753</v>
      </c>
      <c r="V316" s="8">
        <f ca="1">People[[#This Row],[Mortage left]]/People[[#This Row],[Value of House]]</f>
        <v>0.40284019022770134</v>
      </c>
    </row>
    <row r="317" spans="1:22" x14ac:dyDescent="0.25">
      <c r="A317" s="3">
        <f t="shared" ca="1" si="72"/>
        <v>1</v>
      </c>
      <c r="B317" s="3" t="str">
        <f t="shared" ca="1" si="73"/>
        <v>Man</v>
      </c>
      <c r="C317" s="3">
        <f t="shared" ca="1" si="74"/>
        <v>22</v>
      </c>
      <c r="D317" s="3">
        <f t="shared" ca="1" si="75"/>
        <v>3</v>
      </c>
      <c r="E317" s="3" t="str">
        <f ca="1">VLOOKUP($D317,Data!$A$2:$B$7,2,FALSE)</f>
        <v>Pharma</v>
      </c>
      <c r="F317" s="3">
        <f t="shared" ca="1" si="76"/>
        <v>2</v>
      </c>
      <c r="G317" s="3" t="str">
        <f ca="1">VLOOKUP($F317,Data!$D$2:$E$6,2,FALSE)</f>
        <v>college</v>
      </c>
      <c r="H317" s="3">
        <f t="shared" ca="1" si="77"/>
        <v>1</v>
      </c>
      <c r="I317" s="3">
        <f t="shared" ca="1" si="78"/>
        <v>2</v>
      </c>
      <c r="J317" s="4">
        <f t="shared" ca="1" si="79"/>
        <v>767654</v>
      </c>
      <c r="K317" s="3">
        <f t="shared" ca="1" si="80"/>
        <v>3</v>
      </c>
      <c r="L317" s="3" t="str">
        <f ca="1">VLOOKUP($K317,Data!$G$2:$H$11,2,FALSE)</f>
        <v>Bangalore</v>
      </c>
      <c r="M317" s="4">
        <f t="shared" ca="1" si="81"/>
        <v>3070616</v>
      </c>
      <c r="N317" s="3">
        <f t="shared" ca="1" si="82"/>
        <v>1008234.4456376579</v>
      </c>
      <c r="O317" s="3">
        <f t="shared" ca="1" si="83"/>
        <v>636655.07450342877</v>
      </c>
      <c r="P317" s="4">
        <f t="shared" ca="1" si="84"/>
        <v>105511</v>
      </c>
      <c r="Q317" s="3">
        <f t="shared" ca="1" si="85"/>
        <v>767654</v>
      </c>
      <c r="R317" s="4">
        <f t="shared" ca="1" si="86"/>
        <v>1151481</v>
      </c>
      <c r="S317" s="4">
        <f t="shared" ca="1" si="87"/>
        <v>4858752.0745034292</v>
      </c>
      <c r="T317" s="1">
        <f t="shared" ca="1" si="88"/>
        <v>1881399.4456376578</v>
      </c>
      <c r="U317" s="4">
        <f t="shared" ca="1" si="89"/>
        <v>2977352.6288657715</v>
      </c>
      <c r="V317" s="8">
        <f ca="1">People[[#This Row],[Mortage left]]/People[[#This Row],[Value of House]]</f>
        <v>0.32834924511487529</v>
      </c>
    </row>
    <row r="318" spans="1:22" x14ac:dyDescent="0.25">
      <c r="A318" s="3">
        <f t="shared" ca="1" si="72"/>
        <v>1</v>
      </c>
      <c r="B318" s="3" t="str">
        <f t="shared" ca="1" si="73"/>
        <v>Man</v>
      </c>
      <c r="C318" s="3">
        <f t="shared" ca="1" si="74"/>
        <v>23</v>
      </c>
      <c r="D318" s="3">
        <f t="shared" ca="1" si="75"/>
        <v>5</v>
      </c>
      <c r="E318" s="3" t="str">
        <f ca="1">VLOOKUP($D318,Data!$A$2:$B$7,2,FALSE)</f>
        <v>Business</v>
      </c>
      <c r="F318" s="3">
        <f t="shared" ca="1" si="76"/>
        <v>5</v>
      </c>
      <c r="G318" s="3" t="str">
        <f ca="1">VLOOKUP($F318,Data!$D$2:$E$6,2,FALSE)</f>
        <v>Doctorate</v>
      </c>
      <c r="H318" s="3">
        <f t="shared" ca="1" si="77"/>
        <v>0</v>
      </c>
      <c r="I318" s="3">
        <f t="shared" ca="1" si="78"/>
        <v>2</v>
      </c>
      <c r="J318" s="4">
        <f t="shared" ca="1" si="79"/>
        <v>987206</v>
      </c>
      <c r="K318" s="3">
        <f t="shared" ca="1" si="80"/>
        <v>2</v>
      </c>
      <c r="L318" s="3" t="str">
        <f ca="1">VLOOKUP($K318,Data!$G$2:$H$11,2,FALSE)</f>
        <v>Delhi</v>
      </c>
      <c r="M318" s="4">
        <f t="shared" ca="1" si="81"/>
        <v>3948824</v>
      </c>
      <c r="N318" s="3">
        <f t="shared" ca="1" si="82"/>
        <v>3631224.8647710574</v>
      </c>
      <c r="O318" s="3">
        <f t="shared" ca="1" si="83"/>
        <v>764927.32441360515</v>
      </c>
      <c r="P318" s="4">
        <f t="shared" ca="1" si="84"/>
        <v>31866</v>
      </c>
      <c r="Q318" s="3">
        <f t="shared" ca="1" si="85"/>
        <v>987206</v>
      </c>
      <c r="R318" s="4">
        <f t="shared" ca="1" si="86"/>
        <v>0</v>
      </c>
      <c r="S318" s="4">
        <f t="shared" ca="1" si="87"/>
        <v>4713751.324413605</v>
      </c>
      <c r="T318" s="1">
        <f t="shared" ca="1" si="88"/>
        <v>4650296.8647710569</v>
      </c>
      <c r="U318" s="4">
        <f t="shared" ca="1" si="89"/>
        <v>63454.459642548114</v>
      </c>
      <c r="V318" s="8">
        <f ca="1">People[[#This Row],[Mortage left]]/People[[#This Row],[Value of House]]</f>
        <v>0.91957121025678967</v>
      </c>
    </row>
    <row r="319" spans="1:22" x14ac:dyDescent="0.25">
      <c r="A319" s="3">
        <f t="shared" ca="1" si="72"/>
        <v>2</v>
      </c>
      <c r="B319" s="3" t="str">
        <f t="shared" ca="1" si="73"/>
        <v>Woman</v>
      </c>
      <c r="C319" s="3">
        <f t="shared" ca="1" si="74"/>
        <v>30</v>
      </c>
      <c r="D319" s="3">
        <f t="shared" ca="1" si="75"/>
        <v>1</v>
      </c>
      <c r="E319" s="3" t="str">
        <f ca="1">VLOOKUP($D319,Data!$A$2:$B$7,2,FALSE)</f>
        <v>Health</v>
      </c>
      <c r="F319" s="3">
        <f t="shared" ca="1" si="76"/>
        <v>4</v>
      </c>
      <c r="G319" s="3" t="str">
        <f ca="1">VLOOKUP($F319,Data!$D$2:$E$6,2,FALSE)</f>
        <v>post graduate</v>
      </c>
      <c r="H319" s="3">
        <f t="shared" ca="1" si="77"/>
        <v>0</v>
      </c>
      <c r="I319" s="3">
        <f t="shared" ca="1" si="78"/>
        <v>0</v>
      </c>
      <c r="J319" s="4">
        <f t="shared" ca="1" si="79"/>
        <v>194885</v>
      </c>
      <c r="K319" s="3">
        <f t="shared" ca="1" si="80"/>
        <v>1</v>
      </c>
      <c r="L319" s="3" t="str">
        <f ca="1">VLOOKUP($K319,Data!$G$2:$H$11,2,FALSE)</f>
        <v>Mumbai</v>
      </c>
      <c r="M319" s="4">
        <f t="shared" ca="1" si="81"/>
        <v>584655</v>
      </c>
      <c r="N319" s="3">
        <f t="shared" ca="1" si="82"/>
        <v>383706.56302944216</v>
      </c>
      <c r="O319" s="3">
        <f t="shared" ca="1" si="83"/>
        <v>0</v>
      </c>
      <c r="P319" s="4">
        <f t="shared" ca="1" si="84"/>
        <v>0</v>
      </c>
      <c r="Q319" s="3">
        <f t="shared" ca="1" si="85"/>
        <v>194885</v>
      </c>
      <c r="R319" s="4">
        <f t="shared" ca="1" si="86"/>
        <v>292327.5</v>
      </c>
      <c r="S319" s="4">
        <f t="shared" ca="1" si="87"/>
        <v>876982.5</v>
      </c>
      <c r="T319" s="1">
        <f t="shared" ca="1" si="88"/>
        <v>578591.56302944222</v>
      </c>
      <c r="U319" s="4">
        <f t="shared" ca="1" si="89"/>
        <v>298390.93697055778</v>
      </c>
      <c r="V319" s="8">
        <f ca="1">People[[#This Row],[Mortage left]]/People[[#This Row],[Value of House]]</f>
        <v>0.6562957009337852</v>
      </c>
    </row>
    <row r="320" spans="1:22" x14ac:dyDescent="0.25">
      <c r="A320" s="3">
        <f t="shared" ca="1" si="72"/>
        <v>2</v>
      </c>
      <c r="B320" s="3" t="str">
        <f t="shared" ca="1" si="73"/>
        <v>Woman</v>
      </c>
      <c r="C320" s="3">
        <f t="shared" ca="1" si="74"/>
        <v>26</v>
      </c>
      <c r="D320" s="3">
        <f t="shared" ca="1" si="75"/>
        <v>6</v>
      </c>
      <c r="E320" s="3" t="str">
        <f ca="1">VLOOKUP($D320,Data!$A$2:$B$7,2,FALSE)</f>
        <v>Ministry</v>
      </c>
      <c r="F320" s="3">
        <f t="shared" ca="1" si="76"/>
        <v>1</v>
      </c>
      <c r="G320" s="3" t="str">
        <f ca="1">VLOOKUP($F320,Data!$D$2:$E$6,2,FALSE)</f>
        <v>high school</v>
      </c>
      <c r="H320" s="3">
        <f t="shared" ca="1" si="77"/>
        <v>0</v>
      </c>
      <c r="I320" s="3">
        <f t="shared" ca="1" si="78"/>
        <v>1</v>
      </c>
      <c r="J320" s="4">
        <f t="shared" ca="1" si="79"/>
        <v>593671</v>
      </c>
      <c r="K320" s="3">
        <f t="shared" ca="1" si="80"/>
        <v>3</v>
      </c>
      <c r="L320" s="3" t="str">
        <f ca="1">VLOOKUP($K320,Data!$G$2:$H$11,2,FALSE)</f>
        <v>Bangalore</v>
      </c>
      <c r="M320" s="4">
        <f t="shared" ca="1" si="81"/>
        <v>1781013</v>
      </c>
      <c r="N320" s="3">
        <f t="shared" ca="1" si="82"/>
        <v>1453213.8888867728</v>
      </c>
      <c r="O320" s="3">
        <f t="shared" ca="1" si="83"/>
        <v>392084.65774339909</v>
      </c>
      <c r="P320" s="4">
        <f t="shared" ca="1" si="84"/>
        <v>45157</v>
      </c>
      <c r="Q320" s="3">
        <f t="shared" ca="1" si="85"/>
        <v>593671</v>
      </c>
      <c r="R320" s="4">
        <f t="shared" ca="1" si="86"/>
        <v>890506.5</v>
      </c>
      <c r="S320" s="4">
        <f t="shared" ca="1" si="87"/>
        <v>3063604.157743399</v>
      </c>
      <c r="T320" s="1">
        <f t="shared" ca="1" si="88"/>
        <v>2092041.8888867728</v>
      </c>
      <c r="U320" s="4">
        <f t="shared" ca="1" si="89"/>
        <v>971562.26885662624</v>
      </c>
      <c r="V320" s="8">
        <f ca="1">People[[#This Row],[Mortage left]]/People[[#This Row],[Value of House]]</f>
        <v>0.81594794023781569</v>
      </c>
    </row>
    <row r="321" spans="1:22" x14ac:dyDescent="0.25">
      <c r="A321" s="3">
        <f t="shared" ca="1" si="72"/>
        <v>2</v>
      </c>
      <c r="B321" s="3" t="str">
        <f t="shared" ca="1" si="73"/>
        <v>Woman</v>
      </c>
      <c r="C321" s="3">
        <f t="shared" ca="1" si="74"/>
        <v>33</v>
      </c>
      <c r="D321" s="3">
        <f t="shared" ca="1" si="75"/>
        <v>4</v>
      </c>
      <c r="E321" s="3" t="str">
        <f ca="1">VLOOKUP($D321,Data!$A$2:$B$7,2,FALSE)</f>
        <v>Agriculture</v>
      </c>
      <c r="F321" s="3">
        <f t="shared" ca="1" si="76"/>
        <v>3</v>
      </c>
      <c r="G321" s="3" t="str">
        <f ca="1">VLOOKUP($F321,Data!$D$2:$E$6,2,FALSE)</f>
        <v>undergraduate</v>
      </c>
      <c r="H321" s="3">
        <f t="shared" ca="1" si="77"/>
        <v>2</v>
      </c>
      <c r="I321" s="3">
        <f t="shared" ca="1" si="78"/>
        <v>1</v>
      </c>
      <c r="J321" s="4">
        <f t="shared" ca="1" si="79"/>
        <v>791249</v>
      </c>
      <c r="K321" s="3">
        <f t="shared" ca="1" si="80"/>
        <v>6</v>
      </c>
      <c r="L321" s="3" t="str">
        <f ca="1">VLOOKUP($K321,Data!$G$2:$H$11,2,FALSE)</f>
        <v>Pune</v>
      </c>
      <c r="M321" s="4">
        <f t="shared" ca="1" si="81"/>
        <v>3956245</v>
      </c>
      <c r="N321" s="3">
        <f t="shared" ca="1" si="82"/>
        <v>3276053.0089287744</v>
      </c>
      <c r="O321" s="3">
        <f t="shared" ca="1" si="83"/>
        <v>551523.14481967234</v>
      </c>
      <c r="P321" s="4">
        <f t="shared" ca="1" si="84"/>
        <v>320539</v>
      </c>
      <c r="Q321" s="3">
        <f t="shared" ca="1" si="85"/>
        <v>0</v>
      </c>
      <c r="R321" s="4">
        <f t="shared" ca="1" si="86"/>
        <v>0</v>
      </c>
      <c r="S321" s="4">
        <f t="shared" ca="1" si="87"/>
        <v>4507768.1448196722</v>
      </c>
      <c r="T321" s="1">
        <f t="shared" ca="1" si="88"/>
        <v>3596592.0089287744</v>
      </c>
      <c r="U321" s="4">
        <f t="shared" ca="1" si="89"/>
        <v>911176.13589089783</v>
      </c>
      <c r="V321" s="8">
        <f ca="1">People[[#This Row],[Mortage left]]/People[[#This Row],[Value of House]]</f>
        <v>0.82807131735490958</v>
      </c>
    </row>
    <row r="322" spans="1:22" x14ac:dyDescent="0.25">
      <c r="A322" s="3">
        <f t="shared" ca="1" si="72"/>
        <v>2</v>
      </c>
      <c r="B322" s="3" t="str">
        <f t="shared" ca="1" si="73"/>
        <v>Woman</v>
      </c>
      <c r="C322" s="3">
        <f t="shared" ca="1" si="74"/>
        <v>24</v>
      </c>
      <c r="D322" s="3">
        <f t="shared" ca="1" si="75"/>
        <v>6</v>
      </c>
      <c r="E322" s="3" t="str">
        <f ca="1">VLOOKUP($D322,Data!$A$2:$B$7,2,FALSE)</f>
        <v>Ministry</v>
      </c>
      <c r="F322" s="3">
        <f t="shared" ca="1" si="76"/>
        <v>5</v>
      </c>
      <c r="G322" s="3" t="str">
        <f ca="1">VLOOKUP($F322,Data!$D$2:$E$6,2,FALSE)</f>
        <v>Doctorate</v>
      </c>
      <c r="H322" s="3">
        <f t="shared" ca="1" si="77"/>
        <v>0</v>
      </c>
      <c r="I322" s="3">
        <f t="shared" ca="1" si="78"/>
        <v>1</v>
      </c>
      <c r="J322" s="4">
        <f t="shared" ca="1" si="79"/>
        <v>154981</v>
      </c>
      <c r="K322" s="3">
        <f t="shared" ca="1" si="80"/>
        <v>5</v>
      </c>
      <c r="L322" s="3" t="str">
        <f ca="1">VLOOKUP($K322,Data!$G$2:$H$11,2,FALSE)</f>
        <v>Hyderabad</v>
      </c>
      <c r="M322" s="4">
        <f t="shared" ca="1" si="81"/>
        <v>619924</v>
      </c>
      <c r="N322" s="3">
        <f t="shared" ca="1" si="82"/>
        <v>342991.40280212072</v>
      </c>
      <c r="O322" s="3">
        <f t="shared" ca="1" si="83"/>
        <v>65315.07596808266</v>
      </c>
      <c r="P322" s="4">
        <f t="shared" ca="1" si="84"/>
        <v>28190</v>
      </c>
      <c r="Q322" s="3">
        <f t="shared" ca="1" si="85"/>
        <v>0</v>
      </c>
      <c r="R322" s="4">
        <f t="shared" ca="1" si="86"/>
        <v>0</v>
      </c>
      <c r="S322" s="4">
        <f t="shared" ca="1" si="87"/>
        <v>685239.07596808264</v>
      </c>
      <c r="T322" s="1">
        <f t="shared" ca="1" si="88"/>
        <v>371181.40280212072</v>
      </c>
      <c r="U322" s="4">
        <f t="shared" ca="1" si="89"/>
        <v>314057.67316596193</v>
      </c>
      <c r="V322" s="8">
        <f ca="1">People[[#This Row],[Mortage left]]/People[[#This Row],[Value of House]]</f>
        <v>0.55327976139352686</v>
      </c>
    </row>
    <row r="323" spans="1:22" x14ac:dyDescent="0.25">
      <c r="A323" s="3">
        <f t="shared" ca="1" si="72"/>
        <v>2</v>
      </c>
      <c r="B323" s="3" t="str">
        <f t="shared" ca="1" si="73"/>
        <v>Woman</v>
      </c>
      <c r="C323" s="3">
        <f t="shared" ca="1" si="74"/>
        <v>22</v>
      </c>
      <c r="D323" s="3">
        <f t="shared" ca="1" si="75"/>
        <v>6</v>
      </c>
      <c r="E323" s="3" t="str">
        <f ca="1">VLOOKUP($D323,Data!$A$2:$B$7,2,FALSE)</f>
        <v>Ministry</v>
      </c>
      <c r="F323" s="3">
        <f t="shared" ca="1" si="76"/>
        <v>5</v>
      </c>
      <c r="G323" s="3" t="str">
        <f ca="1">VLOOKUP($F323,Data!$D$2:$E$6,2,FALSE)</f>
        <v>Doctorate</v>
      </c>
      <c r="H323" s="3">
        <f t="shared" ca="1" si="77"/>
        <v>3</v>
      </c>
      <c r="I323" s="3">
        <f t="shared" ca="1" si="78"/>
        <v>2</v>
      </c>
      <c r="J323" s="4">
        <f t="shared" ca="1" si="79"/>
        <v>480346</v>
      </c>
      <c r="K323" s="3">
        <f t="shared" ca="1" si="80"/>
        <v>4</v>
      </c>
      <c r="L323" s="3" t="str">
        <f ca="1">VLOOKUP($K323,Data!$G$2:$H$11,2,FALSE)</f>
        <v>Chennai</v>
      </c>
      <c r="M323" s="4">
        <f t="shared" ca="1" si="81"/>
        <v>2882076</v>
      </c>
      <c r="N323" s="3">
        <f t="shared" ca="1" si="82"/>
        <v>1484723.0915813046</v>
      </c>
      <c r="O323" s="3">
        <f t="shared" ca="1" si="83"/>
        <v>512801.985980706</v>
      </c>
      <c r="P323" s="4">
        <f t="shared" ca="1" si="84"/>
        <v>125299</v>
      </c>
      <c r="Q323" s="3">
        <f t="shared" ca="1" si="85"/>
        <v>0</v>
      </c>
      <c r="R323" s="4">
        <f t="shared" ca="1" si="86"/>
        <v>720519</v>
      </c>
      <c r="S323" s="4">
        <f t="shared" ca="1" si="87"/>
        <v>4115396.9859807058</v>
      </c>
      <c r="T323" s="1">
        <f t="shared" ca="1" si="88"/>
        <v>1610022.0915813046</v>
      </c>
      <c r="U323" s="4">
        <f t="shared" ca="1" si="89"/>
        <v>2505374.8943994013</v>
      </c>
      <c r="V323" s="8">
        <f ca="1">People[[#This Row],[Mortage left]]/People[[#This Row],[Value of House]]</f>
        <v>0.51515750853943632</v>
      </c>
    </row>
    <row r="324" spans="1:22" x14ac:dyDescent="0.25">
      <c r="A324" s="3">
        <f t="shared" ca="1" si="72"/>
        <v>2</v>
      </c>
      <c r="B324" s="3" t="str">
        <f t="shared" ca="1" si="73"/>
        <v>Woman</v>
      </c>
      <c r="C324" s="3">
        <f t="shared" ca="1" si="74"/>
        <v>23</v>
      </c>
      <c r="D324" s="3">
        <f t="shared" ca="1" si="75"/>
        <v>2</v>
      </c>
      <c r="E324" s="3" t="str">
        <f ca="1">VLOOKUP($D324,Data!$A$2:$B$7,2,FALSE)</f>
        <v>IT</v>
      </c>
      <c r="F324" s="3">
        <f t="shared" ca="1" si="76"/>
        <v>4</v>
      </c>
      <c r="G324" s="3" t="str">
        <f ca="1">VLOOKUP($F324,Data!$D$2:$E$6,2,FALSE)</f>
        <v>post graduate</v>
      </c>
      <c r="H324" s="3">
        <f t="shared" ca="1" si="77"/>
        <v>2</v>
      </c>
      <c r="I324" s="3">
        <f t="shared" ca="1" si="78"/>
        <v>1</v>
      </c>
      <c r="J324" s="4">
        <f t="shared" ca="1" si="79"/>
        <v>876137</v>
      </c>
      <c r="K324" s="3">
        <f t="shared" ca="1" si="80"/>
        <v>3</v>
      </c>
      <c r="L324" s="3" t="str">
        <f ca="1">VLOOKUP($K324,Data!$G$2:$H$11,2,FALSE)</f>
        <v>Bangalore</v>
      </c>
      <c r="M324" s="4">
        <f t="shared" ca="1" si="81"/>
        <v>3504548</v>
      </c>
      <c r="N324" s="3">
        <f t="shared" ca="1" si="82"/>
        <v>2166872.8758578957</v>
      </c>
      <c r="O324" s="3">
        <f t="shared" ca="1" si="83"/>
        <v>261909.78189851367</v>
      </c>
      <c r="P324" s="4">
        <f t="shared" ca="1" si="84"/>
        <v>96697</v>
      </c>
      <c r="Q324" s="3">
        <f t="shared" ca="1" si="85"/>
        <v>0</v>
      </c>
      <c r="R324" s="4">
        <f t="shared" ca="1" si="86"/>
        <v>0</v>
      </c>
      <c r="S324" s="4">
        <f t="shared" ca="1" si="87"/>
        <v>3766457.7818985134</v>
      </c>
      <c r="T324" s="1">
        <f t="shared" ca="1" si="88"/>
        <v>2263569.8758578957</v>
      </c>
      <c r="U324" s="4">
        <f t="shared" ca="1" si="89"/>
        <v>1502887.9060406177</v>
      </c>
      <c r="V324" s="8">
        <f ca="1">People[[#This Row],[Mortage left]]/People[[#This Row],[Value of House]]</f>
        <v>0.61830309525162608</v>
      </c>
    </row>
    <row r="325" spans="1:22" x14ac:dyDescent="0.25">
      <c r="A325" s="3">
        <f t="shared" ref="A325:A388" ca="1" si="90">RANDBETWEEN(1,2)</f>
        <v>1</v>
      </c>
      <c r="B325" s="3" t="str">
        <f t="shared" ref="B325:B388" ca="1" si="91">IF($A325=1, "Man", "Woman")</f>
        <v>Man</v>
      </c>
      <c r="C325" s="3">
        <f t="shared" ref="C325:C388" ca="1" si="92">RANDBETWEEN(21,35)</f>
        <v>24</v>
      </c>
      <c r="D325" s="3">
        <f t="shared" ref="D325:D388" ca="1" si="93">RANDBETWEEN(1,6)</f>
        <v>1</v>
      </c>
      <c r="E325" s="3" t="str">
        <f ca="1">VLOOKUP($D325,Data!$A$2:$B$7,2,FALSE)</f>
        <v>Health</v>
      </c>
      <c r="F325" s="3">
        <f t="shared" ref="F325:F388" ca="1" si="94">RANDBETWEEN(1,5)</f>
        <v>5</v>
      </c>
      <c r="G325" s="3" t="str">
        <f ca="1">VLOOKUP($F325,Data!$D$2:$E$6,2,FALSE)</f>
        <v>Doctorate</v>
      </c>
      <c r="H325" s="3">
        <f t="shared" ref="H325:H388" ca="1" si="95">RANDBETWEEN(0,3)</f>
        <v>2</v>
      </c>
      <c r="I325" s="3">
        <f t="shared" ref="I325:I388" ca="1" si="96">RANDBETWEEN(0,2)</f>
        <v>0</v>
      </c>
      <c r="J325" s="4">
        <f t="shared" ref="J325:J388" ca="1" si="97">RANDBETWEEN(100000,1000000)</f>
        <v>669771</v>
      </c>
      <c r="K325" s="3">
        <f t="shared" ref="K325:K388" ca="1" si="98">RANDBETWEEN(1,6)</f>
        <v>3</v>
      </c>
      <c r="L325" s="3" t="str">
        <f ca="1">VLOOKUP($K325,Data!$G$2:$H$11,2,FALSE)</f>
        <v>Bangalore</v>
      </c>
      <c r="M325" s="4">
        <f t="shared" ref="M325:M388" ca="1" si="99">$J325*RANDBETWEEN(3,6)</f>
        <v>2009313</v>
      </c>
      <c r="N325" s="3">
        <f t="shared" ref="N325:N388" ca="1" si="100">RAND()*$M325</f>
        <v>1488947.3771092852</v>
      </c>
      <c r="O325" s="3">
        <f t="shared" ref="O325:O388" ca="1" si="101">(I325*RAND())*$J325</f>
        <v>0</v>
      </c>
      <c r="P325" s="4">
        <f t="shared" ref="P325:P388" ca="1" si="102">RANDBETWEEN(0,O325)</f>
        <v>0</v>
      </c>
      <c r="Q325" s="3">
        <f t="shared" ref="Q325:Q388" ca="1" si="103">RANDBETWEEN(0,1)*$J325</f>
        <v>0</v>
      </c>
      <c r="R325" s="4">
        <f t="shared" ref="R325:R388" ca="1" si="104">RANDBETWEEN(0,1)*$J325*1.5</f>
        <v>1004656.5</v>
      </c>
      <c r="S325" s="4">
        <f t="shared" ref="S325:S388" ca="1" si="105">$M325+$O325+$R325</f>
        <v>3013969.5</v>
      </c>
      <c r="T325" s="1">
        <f t="shared" ref="T325:T388" ca="1" si="106">$N325+$P325+$Q325</f>
        <v>1488947.3771092852</v>
      </c>
      <c r="U325" s="4">
        <f t="shared" ref="U325:U388" ca="1" si="107">$S325-$T325</f>
        <v>1525022.1228907148</v>
      </c>
      <c r="V325" s="8">
        <f ca="1">People[[#This Row],[Mortage left]]/People[[#This Row],[Value of House]]</f>
        <v>0.74102311442233504</v>
      </c>
    </row>
    <row r="326" spans="1:22" x14ac:dyDescent="0.25">
      <c r="A326" s="3">
        <f t="shared" ca="1" si="90"/>
        <v>2</v>
      </c>
      <c r="B326" s="3" t="str">
        <f t="shared" ca="1" si="91"/>
        <v>Woman</v>
      </c>
      <c r="C326" s="3">
        <f t="shared" ca="1" si="92"/>
        <v>28</v>
      </c>
      <c r="D326" s="3">
        <f t="shared" ca="1" si="93"/>
        <v>4</v>
      </c>
      <c r="E326" s="3" t="str">
        <f ca="1">VLOOKUP($D326,Data!$A$2:$B$7,2,FALSE)</f>
        <v>Agriculture</v>
      </c>
      <c r="F326" s="3">
        <f t="shared" ca="1" si="94"/>
        <v>4</v>
      </c>
      <c r="G326" s="3" t="str">
        <f ca="1">VLOOKUP($F326,Data!$D$2:$E$6,2,FALSE)</f>
        <v>post graduate</v>
      </c>
      <c r="H326" s="3">
        <f t="shared" ca="1" si="95"/>
        <v>3</v>
      </c>
      <c r="I326" s="3">
        <f t="shared" ca="1" si="96"/>
        <v>1</v>
      </c>
      <c r="J326" s="4">
        <f t="shared" ca="1" si="97"/>
        <v>247245</v>
      </c>
      <c r="K326" s="3">
        <f t="shared" ca="1" si="98"/>
        <v>4</v>
      </c>
      <c r="L326" s="3" t="str">
        <f ca="1">VLOOKUP($K326,Data!$G$2:$H$11,2,FALSE)</f>
        <v>Chennai</v>
      </c>
      <c r="M326" s="4">
        <f t="shared" ca="1" si="99"/>
        <v>1236225</v>
      </c>
      <c r="N326" s="3">
        <f t="shared" ca="1" si="100"/>
        <v>243629.15816689466</v>
      </c>
      <c r="O326" s="3">
        <f t="shared" ca="1" si="101"/>
        <v>136986.63638102642</v>
      </c>
      <c r="P326" s="4">
        <f t="shared" ca="1" si="102"/>
        <v>73329</v>
      </c>
      <c r="Q326" s="3">
        <f t="shared" ca="1" si="103"/>
        <v>247245</v>
      </c>
      <c r="R326" s="4">
        <f t="shared" ca="1" si="104"/>
        <v>0</v>
      </c>
      <c r="S326" s="4">
        <f t="shared" ca="1" si="105"/>
        <v>1373211.6363810264</v>
      </c>
      <c r="T326" s="1">
        <f t="shared" ca="1" si="106"/>
        <v>564203.15816689469</v>
      </c>
      <c r="U326" s="4">
        <f t="shared" ca="1" si="107"/>
        <v>809008.47821413167</v>
      </c>
      <c r="V326" s="8">
        <f ca="1">People[[#This Row],[Mortage left]]/People[[#This Row],[Value of House]]</f>
        <v>0.19707509407016899</v>
      </c>
    </row>
    <row r="327" spans="1:22" x14ac:dyDescent="0.25">
      <c r="A327" s="3">
        <f t="shared" ca="1" si="90"/>
        <v>2</v>
      </c>
      <c r="B327" s="3" t="str">
        <f t="shared" ca="1" si="91"/>
        <v>Woman</v>
      </c>
      <c r="C327" s="3">
        <f t="shared" ca="1" si="92"/>
        <v>34</v>
      </c>
      <c r="D327" s="3">
        <f t="shared" ca="1" si="93"/>
        <v>1</v>
      </c>
      <c r="E327" s="3" t="str">
        <f ca="1">VLOOKUP($D327,Data!$A$2:$B$7,2,FALSE)</f>
        <v>Health</v>
      </c>
      <c r="F327" s="3">
        <f t="shared" ca="1" si="94"/>
        <v>1</v>
      </c>
      <c r="G327" s="3" t="str">
        <f ca="1">VLOOKUP($F327,Data!$D$2:$E$6,2,FALSE)</f>
        <v>high school</v>
      </c>
      <c r="H327" s="3">
        <f t="shared" ca="1" si="95"/>
        <v>1</v>
      </c>
      <c r="I327" s="3">
        <f t="shared" ca="1" si="96"/>
        <v>1</v>
      </c>
      <c r="J327" s="4">
        <f t="shared" ca="1" si="97"/>
        <v>770292</v>
      </c>
      <c r="K327" s="3">
        <f t="shared" ca="1" si="98"/>
        <v>5</v>
      </c>
      <c r="L327" s="3" t="str">
        <f ca="1">VLOOKUP($K327,Data!$G$2:$H$11,2,FALSE)</f>
        <v>Hyderabad</v>
      </c>
      <c r="M327" s="4">
        <f t="shared" ca="1" si="99"/>
        <v>4621752</v>
      </c>
      <c r="N327" s="3">
        <f t="shared" ca="1" si="100"/>
        <v>1716966.2865392198</v>
      </c>
      <c r="O327" s="3">
        <f t="shared" ca="1" si="101"/>
        <v>672443.68097076158</v>
      </c>
      <c r="P327" s="4">
        <f t="shared" ca="1" si="102"/>
        <v>135446</v>
      </c>
      <c r="Q327" s="3">
        <f t="shared" ca="1" si="103"/>
        <v>0</v>
      </c>
      <c r="R327" s="4">
        <f t="shared" ca="1" si="104"/>
        <v>0</v>
      </c>
      <c r="S327" s="4">
        <f t="shared" ca="1" si="105"/>
        <v>5294195.6809707619</v>
      </c>
      <c r="T327" s="1">
        <f t="shared" ca="1" si="106"/>
        <v>1852412.2865392198</v>
      </c>
      <c r="U327" s="4">
        <f t="shared" ca="1" si="107"/>
        <v>3441783.3944315421</v>
      </c>
      <c r="V327" s="8">
        <f ca="1">People[[#This Row],[Mortage left]]/People[[#This Row],[Value of House]]</f>
        <v>0.37149684503608582</v>
      </c>
    </row>
    <row r="328" spans="1:22" x14ac:dyDescent="0.25">
      <c r="A328" s="3">
        <f t="shared" ca="1" si="90"/>
        <v>1</v>
      </c>
      <c r="B328" s="3" t="str">
        <f t="shared" ca="1" si="91"/>
        <v>Man</v>
      </c>
      <c r="C328" s="3">
        <f t="shared" ca="1" si="92"/>
        <v>26</v>
      </c>
      <c r="D328" s="3">
        <f t="shared" ca="1" si="93"/>
        <v>4</v>
      </c>
      <c r="E328" s="3" t="str">
        <f ca="1">VLOOKUP($D328,Data!$A$2:$B$7,2,FALSE)</f>
        <v>Agriculture</v>
      </c>
      <c r="F328" s="3">
        <f t="shared" ca="1" si="94"/>
        <v>4</v>
      </c>
      <c r="G328" s="3" t="str">
        <f ca="1">VLOOKUP($F328,Data!$D$2:$E$6,2,FALSE)</f>
        <v>post graduate</v>
      </c>
      <c r="H328" s="3">
        <f t="shared" ca="1" si="95"/>
        <v>2</v>
      </c>
      <c r="I328" s="3">
        <f t="shared" ca="1" si="96"/>
        <v>1</v>
      </c>
      <c r="J328" s="4">
        <f t="shared" ca="1" si="97"/>
        <v>823750</v>
      </c>
      <c r="K328" s="3">
        <f t="shared" ca="1" si="98"/>
        <v>5</v>
      </c>
      <c r="L328" s="3" t="str">
        <f ca="1">VLOOKUP($K328,Data!$G$2:$H$11,2,FALSE)</f>
        <v>Hyderabad</v>
      </c>
      <c r="M328" s="4">
        <f t="shared" ca="1" si="99"/>
        <v>3295000</v>
      </c>
      <c r="N328" s="3">
        <f t="shared" ca="1" si="100"/>
        <v>3103907.3588684779</v>
      </c>
      <c r="O328" s="3">
        <f t="shared" ca="1" si="101"/>
        <v>305380.2128360619</v>
      </c>
      <c r="P328" s="4">
        <f t="shared" ca="1" si="102"/>
        <v>285373</v>
      </c>
      <c r="Q328" s="3">
        <f t="shared" ca="1" si="103"/>
        <v>823750</v>
      </c>
      <c r="R328" s="4">
        <f t="shared" ca="1" si="104"/>
        <v>1235625</v>
      </c>
      <c r="S328" s="4">
        <f t="shared" ca="1" si="105"/>
        <v>4836005.2128360625</v>
      </c>
      <c r="T328" s="1">
        <f t="shared" ca="1" si="106"/>
        <v>4213030.3588684779</v>
      </c>
      <c r="U328" s="4">
        <f t="shared" ca="1" si="107"/>
        <v>622974.85396758467</v>
      </c>
      <c r="V328" s="8">
        <f ca="1">People[[#This Row],[Mortage left]]/People[[#This Row],[Value of House]]</f>
        <v>0.94200526824536501</v>
      </c>
    </row>
    <row r="329" spans="1:22" x14ac:dyDescent="0.25">
      <c r="A329" s="3">
        <f t="shared" ca="1" si="90"/>
        <v>1</v>
      </c>
      <c r="B329" s="3" t="str">
        <f t="shared" ca="1" si="91"/>
        <v>Man</v>
      </c>
      <c r="C329" s="3">
        <f t="shared" ca="1" si="92"/>
        <v>33</v>
      </c>
      <c r="D329" s="3">
        <f t="shared" ca="1" si="93"/>
        <v>4</v>
      </c>
      <c r="E329" s="3" t="str">
        <f ca="1">VLOOKUP($D329,Data!$A$2:$B$7,2,FALSE)</f>
        <v>Agriculture</v>
      </c>
      <c r="F329" s="3">
        <f t="shared" ca="1" si="94"/>
        <v>5</v>
      </c>
      <c r="G329" s="3" t="str">
        <f ca="1">VLOOKUP($F329,Data!$D$2:$E$6,2,FALSE)</f>
        <v>Doctorate</v>
      </c>
      <c r="H329" s="3">
        <f t="shared" ca="1" si="95"/>
        <v>0</v>
      </c>
      <c r="I329" s="3">
        <f t="shared" ca="1" si="96"/>
        <v>2</v>
      </c>
      <c r="J329" s="4">
        <f t="shared" ca="1" si="97"/>
        <v>731707</v>
      </c>
      <c r="K329" s="3">
        <f t="shared" ca="1" si="98"/>
        <v>4</v>
      </c>
      <c r="L329" s="3" t="str">
        <f ca="1">VLOOKUP($K329,Data!$G$2:$H$11,2,FALSE)</f>
        <v>Chennai</v>
      </c>
      <c r="M329" s="4">
        <f t="shared" ca="1" si="99"/>
        <v>2926828</v>
      </c>
      <c r="N329" s="3">
        <f t="shared" ca="1" si="100"/>
        <v>2181404.4138134434</v>
      </c>
      <c r="O329" s="3">
        <f t="shared" ca="1" si="101"/>
        <v>57526.421461371814</v>
      </c>
      <c r="P329" s="4">
        <f t="shared" ca="1" si="102"/>
        <v>9509</v>
      </c>
      <c r="Q329" s="3">
        <f t="shared" ca="1" si="103"/>
        <v>0</v>
      </c>
      <c r="R329" s="4">
        <f t="shared" ca="1" si="104"/>
        <v>0</v>
      </c>
      <c r="S329" s="4">
        <f t="shared" ca="1" si="105"/>
        <v>2984354.4214613717</v>
      </c>
      <c r="T329" s="1">
        <f t="shared" ca="1" si="106"/>
        <v>2190913.4138134434</v>
      </c>
      <c r="U329" s="4">
        <f t="shared" ca="1" si="107"/>
        <v>793441.00764792832</v>
      </c>
      <c r="V329" s="8">
        <f ca="1">People[[#This Row],[Mortage left]]/People[[#This Row],[Value of House]]</f>
        <v>0.74531349768877553</v>
      </c>
    </row>
    <row r="330" spans="1:22" x14ac:dyDescent="0.25">
      <c r="A330" s="3">
        <f t="shared" ca="1" si="90"/>
        <v>1</v>
      </c>
      <c r="B330" s="3" t="str">
        <f t="shared" ca="1" si="91"/>
        <v>Man</v>
      </c>
      <c r="C330" s="3">
        <f t="shared" ca="1" si="92"/>
        <v>21</v>
      </c>
      <c r="D330" s="3">
        <f t="shared" ca="1" si="93"/>
        <v>3</v>
      </c>
      <c r="E330" s="3" t="str">
        <f ca="1">VLOOKUP($D330,Data!$A$2:$B$7,2,FALSE)</f>
        <v>Pharma</v>
      </c>
      <c r="F330" s="3">
        <f t="shared" ca="1" si="94"/>
        <v>3</v>
      </c>
      <c r="G330" s="3" t="str">
        <f ca="1">VLOOKUP($F330,Data!$D$2:$E$6,2,FALSE)</f>
        <v>undergraduate</v>
      </c>
      <c r="H330" s="3">
        <f t="shared" ca="1" si="95"/>
        <v>0</v>
      </c>
      <c r="I330" s="3">
        <f t="shared" ca="1" si="96"/>
        <v>1</v>
      </c>
      <c r="J330" s="4">
        <f t="shared" ca="1" si="97"/>
        <v>871040</v>
      </c>
      <c r="K330" s="3">
        <f t="shared" ca="1" si="98"/>
        <v>2</v>
      </c>
      <c r="L330" s="3" t="str">
        <f ca="1">VLOOKUP($K330,Data!$G$2:$H$11,2,FALSE)</f>
        <v>Delhi</v>
      </c>
      <c r="M330" s="4">
        <f t="shared" ca="1" si="99"/>
        <v>4355200</v>
      </c>
      <c r="N330" s="3">
        <f t="shared" ca="1" si="100"/>
        <v>1126396.8685544597</v>
      </c>
      <c r="O330" s="3">
        <f t="shared" ca="1" si="101"/>
        <v>133385.6607256615</v>
      </c>
      <c r="P330" s="4">
        <f t="shared" ca="1" si="102"/>
        <v>85731</v>
      </c>
      <c r="Q330" s="3">
        <f t="shared" ca="1" si="103"/>
        <v>0</v>
      </c>
      <c r="R330" s="4">
        <f t="shared" ca="1" si="104"/>
        <v>0</v>
      </c>
      <c r="S330" s="4">
        <f t="shared" ca="1" si="105"/>
        <v>4488585.6607256616</v>
      </c>
      <c r="T330" s="1">
        <f t="shared" ca="1" si="106"/>
        <v>1212127.8685544597</v>
      </c>
      <c r="U330" s="4">
        <f t="shared" ca="1" si="107"/>
        <v>3276457.7921712017</v>
      </c>
      <c r="V330" s="8">
        <f ca="1">People[[#This Row],[Mortage left]]/People[[#This Row],[Value of House]]</f>
        <v>0.25863263881210041</v>
      </c>
    </row>
    <row r="331" spans="1:22" x14ac:dyDescent="0.25">
      <c r="A331" s="3">
        <f t="shared" ca="1" si="90"/>
        <v>2</v>
      </c>
      <c r="B331" s="3" t="str">
        <f t="shared" ca="1" si="91"/>
        <v>Woman</v>
      </c>
      <c r="C331" s="3">
        <f t="shared" ca="1" si="92"/>
        <v>35</v>
      </c>
      <c r="D331" s="3">
        <f t="shared" ca="1" si="93"/>
        <v>4</v>
      </c>
      <c r="E331" s="3" t="str">
        <f ca="1">VLOOKUP($D331,Data!$A$2:$B$7,2,FALSE)</f>
        <v>Agriculture</v>
      </c>
      <c r="F331" s="3">
        <f t="shared" ca="1" si="94"/>
        <v>3</v>
      </c>
      <c r="G331" s="3" t="str">
        <f ca="1">VLOOKUP($F331,Data!$D$2:$E$6,2,FALSE)</f>
        <v>undergraduate</v>
      </c>
      <c r="H331" s="3">
        <f t="shared" ca="1" si="95"/>
        <v>1</v>
      </c>
      <c r="I331" s="3">
        <f t="shared" ca="1" si="96"/>
        <v>0</v>
      </c>
      <c r="J331" s="4">
        <f t="shared" ca="1" si="97"/>
        <v>768196</v>
      </c>
      <c r="K331" s="3">
        <f t="shared" ca="1" si="98"/>
        <v>2</v>
      </c>
      <c r="L331" s="3" t="str">
        <f ca="1">VLOOKUP($K331,Data!$G$2:$H$11,2,FALSE)</f>
        <v>Delhi</v>
      </c>
      <c r="M331" s="4">
        <f t="shared" ca="1" si="99"/>
        <v>4609176</v>
      </c>
      <c r="N331" s="3">
        <f t="shared" ca="1" si="100"/>
        <v>3444084.0584509294</v>
      </c>
      <c r="O331" s="3">
        <f t="shared" ca="1" si="101"/>
        <v>0</v>
      </c>
      <c r="P331" s="4">
        <f t="shared" ca="1" si="102"/>
        <v>0</v>
      </c>
      <c r="Q331" s="3">
        <f t="shared" ca="1" si="103"/>
        <v>768196</v>
      </c>
      <c r="R331" s="4">
        <f t="shared" ca="1" si="104"/>
        <v>0</v>
      </c>
      <c r="S331" s="4">
        <f t="shared" ca="1" si="105"/>
        <v>4609176</v>
      </c>
      <c r="T331" s="1">
        <f t="shared" ca="1" si="106"/>
        <v>4212280.0584509298</v>
      </c>
      <c r="U331" s="4">
        <f t="shared" ca="1" si="107"/>
        <v>396895.94154907018</v>
      </c>
      <c r="V331" s="8">
        <f ca="1">People[[#This Row],[Mortage left]]/People[[#This Row],[Value of House]]</f>
        <v>0.74722337755185075</v>
      </c>
    </row>
    <row r="332" spans="1:22" x14ac:dyDescent="0.25">
      <c r="A332" s="3">
        <f t="shared" ca="1" si="90"/>
        <v>2</v>
      </c>
      <c r="B332" s="3" t="str">
        <f t="shared" ca="1" si="91"/>
        <v>Woman</v>
      </c>
      <c r="C332" s="3">
        <f t="shared" ca="1" si="92"/>
        <v>21</v>
      </c>
      <c r="D332" s="3">
        <f t="shared" ca="1" si="93"/>
        <v>6</v>
      </c>
      <c r="E332" s="3" t="str">
        <f ca="1">VLOOKUP($D332,Data!$A$2:$B$7,2,FALSE)</f>
        <v>Ministry</v>
      </c>
      <c r="F332" s="3">
        <f t="shared" ca="1" si="94"/>
        <v>4</v>
      </c>
      <c r="G332" s="3" t="str">
        <f ca="1">VLOOKUP($F332,Data!$D$2:$E$6,2,FALSE)</f>
        <v>post graduate</v>
      </c>
      <c r="H332" s="3">
        <f t="shared" ca="1" si="95"/>
        <v>1</v>
      </c>
      <c r="I332" s="3">
        <f t="shared" ca="1" si="96"/>
        <v>2</v>
      </c>
      <c r="J332" s="4">
        <f t="shared" ca="1" si="97"/>
        <v>817944</v>
      </c>
      <c r="K332" s="3">
        <f t="shared" ca="1" si="98"/>
        <v>2</v>
      </c>
      <c r="L332" s="3" t="str">
        <f ca="1">VLOOKUP($K332,Data!$G$2:$H$11,2,FALSE)</f>
        <v>Delhi</v>
      </c>
      <c r="M332" s="4">
        <f t="shared" ca="1" si="99"/>
        <v>4089720</v>
      </c>
      <c r="N332" s="3">
        <f t="shared" ca="1" si="100"/>
        <v>2255986.2726236125</v>
      </c>
      <c r="O332" s="3">
        <f t="shared" ca="1" si="101"/>
        <v>1172398.9516937437</v>
      </c>
      <c r="P332" s="4">
        <f t="shared" ca="1" si="102"/>
        <v>1157775</v>
      </c>
      <c r="Q332" s="3">
        <f t="shared" ca="1" si="103"/>
        <v>0</v>
      </c>
      <c r="R332" s="4">
        <f t="shared" ca="1" si="104"/>
        <v>0</v>
      </c>
      <c r="S332" s="4">
        <f t="shared" ca="1" si="105"/>
        <v>5262118.9516937435</v>
      </c>
      <c r="T332" s="1">
        <f t="shared" ca="1" si="106"/>
        <v>3413761.2726236125</v>
      </c>
      <c r="U332" s="4">
        <f t="shared" ca="1" si="107"/>
        <v>1848357.6790701309</v>
      </c>
      <c r="V332" s="8">
        <f ca="1">People[[#This Row],[Mortage left]]/People[[#This Row],[Value of House]]</f>
        <v>0.55162364969328281</v>
      </c>
    </row>
    <row r="333" spans="1:22" x14ac:dyDescent="0.25">
      <c r="A333" s="3">
        <f t="shared" ca="1" si="90"/>
        <v>1</v>
      </c>
      <c r="B333" s="3" t="str">
        <f t="shared" ca="1" si="91"/>
        <v>Man</v>
      </c>
      <c r="C333" s="3">
        <f t="shared" ca="1" si="92"/>
        <v>28</v>
      </c>
      <c r="D333" s="3">
        <f t="shared" ca="1" si="93"/>
        <v>2</v>
      </c>
      <c r="E333" s="3" t="str">
        <f ca="1">VLOOKUP($D333,Data!$A$2:$B$7,2,FALSE)</f>
        <v>IT</v>
      </c>
      <c r="F333" s="3">
        <f t="shared" ca="1" si="94"/>
        <v>3</v>
      </c>
      <c r="G333" s="3" t="str">
        <f ca="1">VLOOKUP($F333,Data!$D$2:$E$6,2,FALSE)</f>
        <v>undergraduate</v>
      </c>
      <c r="H333" s="3">
        <f t="shared" ca="1" si="95"/>
        <v>3</v>
      </c>
      <c r="I333" s="3">
        <f t="shared" ca="1" si="96"/>
        <v>1</v>
      </c>
      <c r="J333" s="4">
        <f t="shared" ca="1" si="97"/>
        <v>433361</v>
      </c>
      <c r="K333" s="3">
        <f t="shared" ca="1" si="98"/>
        <v>2</v>
      </c>
      <c r="L333" s="3" t="str">
        <f ca="1">VLOOKUP($K333,Data!$G$2:$H$11,2,FALSE)</f>
        <v>Delhi</v>
      </c>
      <c r="M333" s="4">
        <f t="shared" ca="1" si="99"/>
        <v>2600166</v>
      </c>
      <c r="N333" s="3">
        <f t="shared" ca="1" si="100"/>
        <v>236833.62799724517</v>
      </c>
      <c r="O333" s="3">
        <f t="shared" ca="1" si="101"/>
        <v>177462.07255394553</v>
      </c>
      <c r="P333" s="4">
        <f t="shared" ca="1" si="102"/>
        <v>162506</v>
      </c>
      <c r="Q333" s="3">
        <f t="shared" ca="1" si="103"/>
        <v>433361</v>
      </c>
      <c r="R333" s="4">
        <f t="shared" ca="1" si="104"/>
        <v>0</v>
      </c>
      <c r="S333" s="4">
        <f t="shared" ca="1" si="105"/>
        <v>2777628.0725539457</v>
      </c>
      <c r="T333" s="1">
        <f t="shared" ca="1" si="106"/>
        <v>832700.62799724517</v>
      </c>
      <c r="U333" s="4">
        <f t="shared" ca="1" si="107"/>
        <v>1944927.4445567005</v>
      </c>
      <c r="V333" s="8">
        <f ca="1">People[[#This Row],[Mortage left]]/People[[#This Row],[Value of House]]</f>
        <v>9.1084041556287243E-2</v>
      </c>
    </row>
    <row r="334" spans="1:22" x14ac:dyDescent="0.25">
      <c r="A334" s="3">
        <f t="shared" ca="1" si="90"/>
        <v>2</v>
      </c>
      <c r="B334" s="3" t="str">
        <f t="shared" ca="1" si="91"/>
        <v>Woman</v>
      </c>
      <c r="C334" s="3">
        <f t="shared" ca="1" si="92"/>
        <v>30</v>
      </c>
      <c r="D334" s="3">
        <f t="shared" ca="1" si="93"/>
        <v>4</v>
      </c>
      <c r="E334" s="3" t="str">
        <f ca="1">VLOOKUP($D334,Data!$A$2:$B$7,2,FALSE)</f>
        <v>Agriculture</v>
      </c>
      <c r="F334" s="3">
        <f t="shared" ca="1" si="94"/>
        <v>1</v>
      </c>
      <c r="G334" s="3" t="str">
        <f ca="1">VLOOKUP($F334,Data!$D$2:$E$6,2,FALSE)</f>
        <v>high school</v>
      </c>
      <c r="H334" s="3">
        <f t="shared" ca="1" si="95"/>
        <v>0</v>
      </c>
      <c r="I334" s="3">
        <f t="shared" ca="1" si="96"/>
        <v>1</v>
      </c>
      <c r="J334" s="4">
        <f t="shared" ca="1" si="97"/>
        <v>703946</v>
      </c>
      <c r="K334" s="3">
        <f t="shared" ca="1" si="98"/>
        <v>5</v>
      </c>
      <c r="L334" s="3" t="str">
        <f ca="1">VLOOKUP($K334,Data!$G$2:$H$11,2,FALSE)</f>
        <v>Hyderabad</v>
      </c>
      <c r="M334" s="4">
        <f t="shared" ca="1" si="99"/>
        <v>2111838</v>
      </c>
      <c r="N334" s="3">
        <f t="shared" ca="1" si="100"/>
        <v>323692.76864438667</v>
      </c>
      <c r="O334" s="3">
        <f t="shared" ca="1" si="101"/>
        <v>289958.74384701787</v>
      </c>
      <c r="P334" s="4">
        <f t="shared" ca="1" si="102"/>
        <v>258801</v>
      </c>
      <c r="Q334" s="3">
        <f t="shared" ca="1" si="103"/>
        <v>703946</v>
      </c>
      <c r="R334" s="4">
        <f t="shared" ca="1" si="104"/>
        <v>1055919</v>
      </c>
      <c r="S334" s="4">
        <f t="shared" ca="1" si="105"/>
        <v>3457715.7438470181</v>
      </c>
      <c r="T334" s="1">
        <f t="shared" ca="1" si="106"/>
        <v>1286439.7686443867</v>
      </c>
      <c r="U334" s="4">
        <f t="shared" ca="1" si="107"/>
        <v>2171275.9752026312</v>
      </c>
      <c r="V334" s="8">
        <f ca="1">People[[#This Row],[Mortage left]]/People[[#This Row],[Value of House]]</f>
        <v>0.1532753784354608</v>
      </c>
    </row>
    <row r="335" spans="1:22" x14ac:dyDescent="0.25">
      <c r="A335" s="3">
        <f t="shared" ca="1" si="90"/>
        <v>2</v>
      </c>
      <c r="B335" s="3" t="str">
        <f t="shared" ca="1" si="91"/>
        <v>Woman</v>
      </c>
      <c r="C335" s="3">
        <f t="shared" ca="1" si="92"/>
        <v>25</v>
      </c>
      <c r="D335" s="3">
        <f t="shared" ca="1" si="93"/>
        <v>3</v>
      </c>
      <c r="E335" s="3" t="str">
        <f ca="1">VLOOKUP($D335,Data!$A$2:$B$7,2,FALSE)</f>
        <v>Pharma</v>
      </c>
      <c r="F335" s="3">
        <f t="shared" ca="1" si="94"/>
        <v>3</v>
      </c>
      <c r="G335" s="3" t="str">
        <f ca="1">VLOOKUP($F335,Data!$D$2:$E$6,2,FALSE)</f>
        <v>undergraduate</v>
      </c>
      <c r="H335" s="3">
        <f t="shared" ca="1" si="95"/>
        <v>3</v>
      </c>
      <c r="I335" s="3">
        <f t="shared" ca="1" si="96"/>
        <v>0</v>
      </c>
      <c r="J335" s="4">
        <f t="shared" ca="1" si="97"/>
        <v>328736</v>
      </c>
      <c r="K335" s="3">
        <f t="shared" ca="1" si="98"/>
        <v>1</v>
      </c>
      <c r="L335" s="3" t="str">
        <f ca="1">VLOOKUP($K335,Data!$G$2:$H$11,2,FALSE)</f>
        <v>Mumbai</v>
      </c>
      <c r="M335" s="4">
        <f t="shared" ca="1" si="99"/>
        <v>986208</v>
      </c>
      <c r="N335" s="3">
        <f t="shared" ca="1" si="100"/>
        <v>382059.66354370507</v>
      </c>
      <c r="O335" s="3">
        <f t="shared" ca="1" si="101"/>
        <v>0</v>
      </c>
      <c r="P335" s="4">
        <f t="shared" ca="1" si="102"/>
        <v>0</v>
      </c>
      <c r="Q335" s="3">
        <f t="shared" ca="1" si="103"/>
        <v>328736</v>
      </c>
      <c r="R335" s="4">
        <f t="shared" ca="1" si="104"/>
        <v>493104</v>
      </c>
      <c r="S335" s="4">
        <f t="shared" ca="1" si="105"/>
        <v>1479312</v>
      </c>
      <c r="T335" s="1">
        <f t="shared" ca="1" si="106"/>
        <v>710795.66354370513</v>
      </c>
      <c r="U335" s="4">
        <f t="shared" ca="1" si="107"/>
        <v>768516.33645629487</v>
      </c>
      <c r="V335" s="8">
        <f ca="1">People[[#This Row],[Mortage left]]/People[[#This Row],[Value of House]]</f>
        <v>0.38740272188392821</v>
      </c>
    </row>
    <row r="336" spans="1:22" x14ac:dyDescent="0.25">
      <c r="A336" s="3">
        <f t="shared" ca="1" si="90"/>
        <v>1</v>
      </c>
      <c r="B336" s="3" t="str">
        <f t="shared" ca="1" si="91"/>
        <v>Man</v>
      </c>
      <c r="C336" s="3">
        <f t="shared" ca="1" si="92"/>
        <v>31</v>
      </c>
      <c r="D336" s="3">
        <f t="shared" ca="1" si="93"/>
        <v>4</v>
      </c>
      <c r="E336" s="3" t="str">
        <f ca="1">VLOOKUP($D336,Data!$A$2:$B$7,2,FALSE)</f>
        <v>Agriculture</v>
      </c>
      <c r="F336" s="3">
        <f t="shared" ca="1" si="94"/>
        <v>3</v>
      </c>
      <c r="G336" s="3" t="str">
        <f ca="1">VLOOKUP($F336,Data!$D$2:$E$6,2,FALSE)</f>
        <v>undergraduate</v>
      </c>
      <c r="H336" s="3">
        <f t="shared" ca="1" si="95"/>
        <v>1</v>
      </c>
      <c r="I336" s="3">
        <f t="shared" ca="1" si="96"/>
        <v>1</v>
      </c>
      <c r="J336" s="4">
        <f t="shared" ca="1" si="97"/>
        <v>313946</v>
      </c>
      <c r="K336" s="3">
        <f t="shared" ca="1" si="98"/>
        <v>2</v>
      </c>
      <c r="L336" s="3" t="str">
        <f ca="1">VLOOKUP($K336,Data!$G$2:$H$11,2,FALSE)</f>
        <v>Delhi</v>
      </c>
      <c r="M336" s="4">
        <f t="shared" ca="1" si="99"/>
        <v>1569730</v>
      </c>
      <c r="N336" s="3">
        <f t="shared" ca="1" si="100"/>
        <v>1405269.762674581</v>
      </c>
      <c r="O336" s="3">
        <f t="shared" ca="1" si="101"/>
        <v>264599.3573929813</v>
      </c>
      <c r="P336" s="4">
        <f t="shared" ca="1" si="102"/>
        <v>207637</v>
      </c>
      <c r="Q336" s="3">
        <f t="shared" ca="1" si="103"/>
        <v>0</v>
      </c>
      <c r="R336" s="4">
        <f t="shared" ca="1" si="104"/>
        <v>470919</v>
      </c>
      <c r="S336" s="4">
        <f t="shared" ca="1" si="105"/>
        <v>2305248.3573929812</v>
      </c>
      <c r="T336" s="1">
        <f t="shared" ca="1" si="106"/>
        <v>1612906.762674581</v>
      </c>
      <c r="U336" s="4">
        <f t="shared" ca="1" si="107"/>
        <v>692341.59471840016</v>
      </c>
      <c r="V336" s="8">
        <f ca="1">People[[#This Row],[Mortage left]]/People[[#This Row],[Value of House]]</f>
        <v>0.89523023875098329</v>
      </c>
    </row>
    <row r="337" spans="1:22" x14ac:dyDescent="0.25">
      <c r="A337" s="3">
        <f t="shared" ca="1" si="90"/>
        <v>1</v>
      </c>
      <c r="B337" s="3" t="str">
        <f t="shared" ca="1" si="91"/>
        <v>Man</v>
      </c>
      <c r="C337" s="3">
        <f t="shared" ca="1" si="92"/>
        <v>30</v>
      </c>
      <c r="D337" s="3">
        <f t="shared" ca="1" si="93"/>
        <v>6</v>
      </c>
      <c r="E337" s="3" t="str">
        <f ca="1">VLOOKUP($D337,Data!$A$2:$B$7,2,FALSE)</f>
        <v>Ministry</v>
      </c>
      <c r="F337" s="3">
        <f t="shared" ca="1" si="94"/>
        <v>5</v>
      </c>
      <c r="G337" s="3" t="str">
        <f ca="1">VLOOKUP($F337,Data!$D$2:$E$6,2,FALSE)</f>
        <v>Doctorate</v>
      </c>
      <c r="H337" s="3">
        <f t="shared" ca="1" si="95"/>
        <v>2</v>
      </c>
      <c r="I337" s="3">
        <f t="shared" ca="1" si="96"/>
        <v>2</v>
      </c>
      <c r="J337" s="4">
        <f t="shared" ca="1" si="97"/>
        <v>101125</v>
      </c>
      <c r="K337" s="3">
        <f t="shared" ca="1" si="98"/>
        <v>5</v>
      </c>
      <c r="L337" s="3" t="str">
        <f ca="1">VLOOKUP($K337,Data!$G$2:$H$11,2,FALSE)</f>
        <v>Hyderabad</v>
      </c>
      <c r="M337" s="4">
        <f t="shared" ca="1" si="99"/>
        <v>404500</v>
      </c>
      <c r="N337" s="3">
        <f t="shared" ca="1" si="100"/>
        <v>194964.39039889749</v>
      </c>
      <c r="O337" s="3">
        <f t="shared" ca="1" si="101"/>
        <v>193021.38662700148</v>
      </c>
      <c r="P337" s="4">
        <f t="shared" ca="1" si="102"/>
        <v>79906</v>
      </c>
      <c r="Q337" s="3">
        <f t="shared" ca="1" si="103"/>
        <v>0</v>
      </c>
      <c r="R337" s="4">
        <f t="shared" ca="1" si="104"/>
        <v>0</v>
      </c>
      <c r="S337" s="4">
        <f t="shared" ca="1" si="105"/>
        <v>597521.38662700146</v>
      </c>
      <c r="T337" s="1">
        <f t="shared" ca="1" si="106"/>
        <v>274870.39039889746</v>
      </c>
      <c r="U337" s="4">
        <f t="shared" ca="1" si="107"/>
        <v>322650.99622810399</v>
      </c>
      <c r="V337" s="8">
        <f ca="1">People[[#This Row],[Mortage left]]/People[[#This Row],[Value of House]]</f>
        <v>0.48198860419999379</v>
      </c>
    </row>
    <row r="338" spans="1:22" x14ac:dyDescent="0.25">
      <c r="A338" s="3">
        <f t="shared" ca="1" si="90"/>
        <v>1</v>
      </c>
      <c r="B338" s="3" t="str">
        <f t="shared" ca="1" si="91"/>
        <v>Man</v>
      </c>
      <c r="C338" s="3">
        <f t="shared" ca="1" si="92"/>
        <v>29</v>
      </c>
      <c r="D338" s="3">
        <f t="shared" ca="1" si="93"/>
        <v>4</v>
      </c>
      <c r="E338" s="3" t="str">
        <f ca="1">VLOOKUP($D338,Data!$A$2:$B$7,2,FALSE)</f>
        <v>Agriculture</v>
      </c>
      <c r="F338" s="3">
        <f t="shared" ca="1" si="94"/>
        <v>2</v>
      </c>
      <c r="G338" s="3" t="str">
        <f ca="1">VLOOKUP($F338,Data!$D$2:$E$6,2,FALSE)</f>
        <v>college</v>
      </c>
      <c r="H338" s="3">
        <f t="shared" ca="1" si="95"/>
        <v>2</v>
      </c>
      <c r="I338" s="3">
        <f t="shared" ca="1" si="96"/>
        <v>0</v>
      </c>
      <c r="J338" s="4">
        <f t="shared" ca="1" si="97"/>
        <v>486141</v>
      </c>
      <c r="K338" s="3">
        <f t="shared" ca="1" si="98"/>
        <v>5</v>
      </c>
      <c r="L338" s="3" t="str">
        <f ca="1">VLOOKUP($K338,Data!$G$2:$H$11,2,FALSE)</f>
        <v>Hyderabad</v>
      </c>
      <c r="M338" s="4">
        <f t="shared" ca="1" si="99"/>
        <v>1458423</v>
      </c>
      <c r="N338" s="3">
        <f t="shared" ca="1" si="100"/>
        <v>542440.82437178271</v>
      </c>
      <c r="O338" s="3">
        <f t="shared" ca="1" si="101"/>
        <v>0</v>
      </c>
      <c r="P338" s="4">
        <f t="shared" ca="1" si="102"/>
        <v>0</v>
      </c>
      <c r="Q338" s="3">
        <f t="shared" ca="1" si="103"/>
        <v>486141</v>
      </c>
      <c r="R338" s="4">
        <f t="shared" ca="1" si="104"/>
        <v>0</v>
      </c>
      <c r="S338" s="4">
        <f t="shared" ca="1" si="105"/>
        <v>1458423</v>
      </c>
      <c r="T338" s="1">
        <f t="shared" ca="1" si="106"/>
        <v>1028581.8243717827</v>
      </c>
      <c r="U338" s="4">
        <f t="shared" ca="1" si="107"/>
        <v>429841.17562821729</v>
      </c>
      <c r="V338" s="8">
        <f ca="1">People[[#This Row],[Mortage left]]/People[[#This Row],[Value of House]]</f>
        <v>0.37193655364169564</v>
      </c>
    </row>
    <row r="339" spans="1:22" x14ac:dyDescent="0.25">
      <c r="A339" s="3">
        <f t="shared" ca="1" si="90"/>
        <v>1</v>
      </c>
      <c r="B339" s="3" t="str">
        <f t="shared" ca="1" si="91"/>
        <v>Man</v>
      </c>
      <c r="C339" s="3">
        <f t="shared" ca="1" si="92"/>
        <v>21</v>
      </c>
      <c r="D339" s="3">
        <f t="shared" ca="1" si="93"/>
        <v>5</v>
      </c>
      <c r="E339" s="3" t="str">
        <f ca="1">VLOOKUP($D339,Data!$A$2:$B$7,2,FALSE)</f>
        <v>Business</v>
      </c>
      <c r="F339" s="3">
        <f t="shared" ca="1" si="94"/>
        <v>3</v>
      </c>
      <c r="G339" s="3" t="str">
        <f ca="1">VLOOKUP($F339,Data!$D$2:$E$6,2,FALSE)</f>
        <v>undergraduate</v>
      </c>
      <c r="H339" s="3">
        <f t="shared" ca="1" si="95"/>
        <v>3</v>
      </c>
      <c r="I339" s="3">
        <f t="shared" ca="1" si="96"/>
        <v>1</v>
      </c>
      <c r="J339" s="4">
        <f t="shared" ca="1" si="97"/>
        <v>115592</v>
      </c>
      <c r="K339" s="3">
        <f t="shared" ca="1" si="98"/>
        <v>4</v>
      </c>
      <c r="L339" s="3" t="str">
        <f ca="1">VLOOKUP($K339,Data!$G$2:$H$11,2,FALSE)</f>
        <v>Chennai</v>
      </c>
      <c r="M339" s="4">
        <f t="shared" ca="1" si="99"/>
        <v>577960</v>
      </c>
      <c r="N339" s="3">
        <f t="shared" ca="1" si="100"/>
        <v>575704.34693297837</v>
      </c>
      <c r="O339" s="3">
        <f t="shared" ca="1" si="101"/>
        <v>6549.0504141618258</v>
      </c>
      <c r="P339" s="4">
        <f t="shared" ca="1" si="102"/>
        <v>2832</v>
      </c>
      <c r="Q339" s="3">
        <f t="shared" ca="1" si="103"/>
        <v>0</v>
      </c>
      <c r="R339" s="4">
        <f t="shared" ca="1" si="104"/>
        <v>0</v>
      </c>
      <c r="S339" s="4">
        <f t="shared" ca="1" si="105"/>
        <v>584509.05041416187</v>
      </c>
      <c r="T339" s="1">
        <f t="shared" ca="1" si="106"/>
        <v>578536.34693297837</v>
      </c>
      <c r="U339" s="4">
        <f t="shared" ca="1" si="107"/>
        <v>5972.7034811835038</v>
      </c>
      <c r="V339" s="8">
        <f ca="1">People[[#This Row],[Mortage left]]/People[[#This Row],[Value of House]]</f>
        <v>0.99609721595435385</v>
      </c>
    </row>
    <row r="340" spans="1:22" x14ac:dyDescent="0.25">
      <c r="A340" s="3">
        <f t="shared" ca="1" si="90"/>
        <v>1</v>
      </c>
      <c r="B340" s="3" t="str">
        <f t="shared" ca="1" si="91"/>
        <v>Man</v>
      </c>
      <c r="C340" s="3">
        <f t="shared" ca="1" si="92"/>
        <v>27</v>
      </c>
      <c r="D340" s="3">
        <f t="shared" ca="1" si="93"/>
        <v>3</v>
      </c>
      <c r="E340" s="3" t="str">
        <f ca="1">VLOOKUP($D340,Data!$A$2:$B$7,2,FALSE)</f>
        <v>Pharma</v>
      </c>
      <c r="F340" s="3">
        <f t="shared" ca="1" si="94"/>
        <v>1</v>
      </c>
      <c r="G340" s="3" t="str">
        <f ca="1">VLOOKUP($F340,Data!$D$2:$E$6,2,FALSE)</f>
        <v>high school</v>
      </c>
      <c r="H340" s="3">
        <f t="shared" ca="1" si="95"/>
        <v>3</v>
      </c>
      <c r="I340" s="3">
        <f t="shared" ca="1" si="96"/>
        <v>1</v>
      </c>
      <c r="J340" s="4">
        <f t="shared" ca="1" si="97"/>
        <v>147046</v>
      </c>
      <c r="K340" s="3">
        <f t="shared" ca="1" si="98"/>
        <v>1</v>
      </c>
      <c r="L340" s="3" t="str">
        <f ca="1">VLOOKUP($K340,Data!$G$2:$H$11,2,FALSE)</f>
        <v>Mumbai</v>
      </c>
      <c r="M340" s="4">
        <f t="shared" ca="1" si="99"/>
        <v>441138</v>
      </c>
      <c r="N340" s="3">
        <f t="shared" ca="1" si="100"/>
        <v>313815.93553446967</v>
      </c>
      <c r="O340" s="3">
        <f t="shared" ca="1" si="101"/>
        <v>77814.764880539253</v>
      </c>
      <c r="P340" s="4">
        <f t="shared" ca="1" si="102"/>
        <v>47899</v>
      </c>
      <c r="Q340" s="3">
        <f t="shared" ca="1" si="103"/>
        <v>0</v>
      </c>
      <c r="R340" s="4">
        <f t="shared" ca="1" si="104"/>
        <v>220569</v>
      </c>
      <c r="S340" s="4">
        <f t="shared" ca="1" si="105"/>
        <v>739521.76488053927</v>
      </c>
      <c r="T340" s="1">
        <f t="shared" ca="1" si="106"/>
        <v>361714.93553446967</v>
      </c>
      <c r="U340" s="4">
        <f t="shared" ca="1" si="107"/>
        <v>377806.8293460696</v>
      </c>
      <c r="V340" s="8">
        <f ca="1">People[[#This Row],[Mortage left]]/People[[#This Row],[Value of House]]</f>
        <v>0.71137815271971505</v>
      </c>
    </row>
    <row r="341" spans="1:22" x14ac:dyDescent="0.25">
      <c r="A341" s="3">
        <f t="shared" ca="1" si="90"/>
        <v>1</v>
      </c>
      <c r="B341" s="3" t="str">
        <f t="shared" ca="1" si="91"/>
        <v>Man</v>
      </c>
      <c r="C341" s="3">
        <f t="shared" ca="1" si="92"/>
        <v>27</v>
      </c>
      <c r="D341" s="3">
        <f t="shared" ca="1" si="93"/>
        <v>6</v>
      </c>
      <c r="E341" s="3" t="str">
        <f ca="1">VLOOKUP($D341,Data!$A$2:$B$7,2,FALSE)</f>
        <v>Ministry</v>
      </c>
      <c r="F341" s="3">
        <f t="shared" ca="1" si="94"/>
        <v>4</v>
      </c>
      <c r="G341" s="3" t="str">
        <f ca="1">VLOOKUP($F341,Data!$D$2:$E$6,2,FALSE)</f>
        <v>post graduate</v>
      </c>
      <c r="H341" s="3">
        <f t="shared" ca="1" si="95"/>
        <v>0</v>
      </c>
      <c r="I341" s="3">
        <f t="shared" ca="1" si="96"/>
        <v>1</v>
      </c>
      <c r="J341" s="4">
        <f t="shared" ca="1" si="97"/>
        <v>321942</v>
      </c>
      <c r="K341" s="3">
        <f t="shared" ca="1" si="98"/>
        <v>2</v>
      </c>
      <c r="L341" s="3" t="str">
        <f ca="1">VLOOKUP($K341,Data!$G$2:$H$11,2,FALSE)</f>
        <v>Delhi</v>
      </c>
      <c r="M341" s="4">
        <f t="shared" ca="1" si="99"/>
        <v>1931652</v>
      </c>
      <c r="N341" s="3">
        <f t="shared" ca="1" si="100"/>
        <v>1752453.4485158154</v>
      </c>
      <c r="O341" s="3">
        <f t="shared" ca="1" si="101"/>
        <v>296336.75622396712</v>
      </c>
      <c r="P341" s="4">
        <f t="shared" ca="1" si="102"/>
        <v>43941</v>
      </c>
      <c r="Q341" s="3">
        <f t="shared" ca="1" si="103"/>
        <v>0</v>
      </c>
      <c r="R341" s="4">
        <f t="shared" ca="1" si="104"/>
        <v>482913</v>
      </c>
      <c r="S341" s="4">
        <f t="shared" ca="1" si="105"/>
        <v>2710901.7562239673</v>
      </c>
      <c r="T341" s="1">
        <f t="shared" ca="1" si="106"/>
        <v>1796394.4485158154</v>
      </c>
      <c r="U341" s="4">
        <f t="shared" ca="1" si="107"/>
        <v>914507.30770815187</v>
      </c>
      <c r="V341" s="8">
        <f ca="1">People[[#This Row],[Mortage left]]/People[[#This Row],[Value of House]]</f>
        <v>0.90723041651178138</v>
      </c>
    </row>
    <row r="342" spans="1:22" x14ac:dyDescent="0.25">
      <c r="A342" s="3">
        <f t="shared" ca="1" si="90"/>
        <v>1</v>
      </c>
      <c r="B342" s="3" t="str">
        <f t="shared" ca="1" si="91"/>
        <v>Man</v>
      </c>
      <c r="C342" s="3">
        <f t="shared" ca="1" si="92"/>
        <v>32</v>
      </c>
      <c r="D342" s="3">
        <f t="shared" ca="1" si="93"/>
        <v>1</v>
      </c>
      <c r="E342" s="3" t="str">
        <f ca="1">VLOOKUP($D342,Data!$A$2:$B$7,2,FALSE)</f>
        <v>Health</v>
      </c>
      <c r="F342" s="3">
        <f t="shared" ca="1" si="94"/>
        <v>2</v>
      </c>
      <c r="G342" s="3" t="str">
        <f ca="1">VLOOKUP($F342,Data!$D$2:$E$6,2,FALSE)</f>
        <v>college</v>
      </c>
      <c r="H342" s="3">
        <f t="shared" ca="1" si="95"/>
        <v>1</v>
      </c>
      <c r="I342" s="3">
        <f t="shared" ca="1" si="96"/>
        <v>1</v>
      </c>
      <c r="J342" s="4">
        <f t="shared" ca="1" si="97"/>
        <v>595878</v>
      </c>
      <c r="K342" s="3">
        <f t="shared" ca="1" si="98"/>
        <v>1</v>
      </c>
      <c r="L342" s="3" t="str">
        <f ca="1">VLOOKUP($K342,Data!$G$2:$H$11,2,FALSE)</f>
        <v>Mumbai</v>
      </c>
      <c r="M342" s="4">
        <f t="shared" ca="1" si="99"/>
        <v>2979390</v>
      </c>
      <c r="N342" s="3">
        <f t="shared" ca="1" si="100"/>
        <v>2818449.3125703069</v>
      </c>
      <c r="O342" s="3">
        <f t="shared" ca="1" si="101"/>
        <v>45767.515298285369</v>
      </c>
      <c r="P342" s="4">
        <f t="shared" ca="1" si="102"/>
        <v>44737</v>
      </c>
      <c r="Q342" s="3">
        <f t="shared" ca="1" si="103"/>
        <v>0</v>
      </c>
      <c r="R342" s="4">
        <f t="shared" ca="1" si="104"/>
        <v>893817</v>
      </c>
      <c r="S342" s="4">
        <f t="shared" ca="1" si="105"/>
        <v>3918974.5152982855</v>
      </c>
      <c r="T342" s="1">
        <f t="shared" ca="1" si="106"/>
        <v>2863186.3125703069</v>
      </c>
      <c r="U342" s="4">
        <f t="shared" ca="1" si="107"/>
        <v>1055788.2027279786</v>
      </c>
      <c r="V342" s="8">
        <f ca="1">People[[#This Row],[Mortage left]]/People[[#This Row],[Value of House]]</f>
        <v>0.94598200053376935</v>
      </c>
    </row>
    <row r="343" spans="1:22" x14ac:dyDescent="0.25">
      <c r="A343" s="3">
        <f t="shared" ca="1" si="90"/>
        <v>1</v>
      </c>
      <c r="B343" s="3" t="str">
        <f t="shared" ca="1" si="91"/>
        <v>Man</v>
      </c>
      <c r="C343" s="3">
        <f t="shared" ca="1" si="92"/>
        <v>21</v>
      </c>
      <c r="D343" s="3">
        <f t="shared" ca="1" si="93"/>
        <v>2</v>
      </c>
      <c r="E343" s="3" t="str">
        <f ca="1">VLOOKUP($D343,Data!$A$2:$B$7,2,FALSE)</f>
        <v>IT</v>
      </c>
      <c r="F343" s="3">
        <f t="shared" ca="1" si="94"/>
        <v>4</v>
      </c>
      <c r="G343" s="3" t="str">
        <f ca="1">VLOOKUP($F343,Data!$D$2:$E$6,2,FALSE)</f>
        <v>post graduate</v>
      </c>
      <c r="H343" s="3">
        <f t="shared" ca="1" si="95"/>
        <v>0</v>
      </c>
      <c r="I343" s="3">
        <f t="shared" ca="1" si="96"/>
        <v>0</v>
      </c>
      <c r="J343" s="4">
        <f t="shared" ca="1" si="97"/>
        <v>585015</v>
      </c>
      <c r="K343" s="3">
        <f t="shared" ca="1" si="98"/>
        <v>5</v>
      </c>
      <c r="L343" s="3" t="str">
        <f ca="1">VLOOKUP($K343,Data!$G$2:$H$11,2,FALSE)</f>
        <v>Hyderabad</v>
      </c>
      <c r="M343" s="4">
        <f t="shared" ca="1" si="99"/>
        <v>2340060</v>
      </c>
      <c r="N343" s="3">
        <f t="shared" ca="1" si="100"/>
        <v>210130.66526677136</v>
      </c>
      <c r="O343" s="3">
        <f t="shared" ca="1" si="101"/>
        <v>0</v>
      </c>
      <c r="P343" s="4">
        <f t="shared" ca="1" si="102"/>
        <v>0</v>
      </c>
      <c r="Q343" s="3">
        <f t="shared" ca="1" si="103"/>
        <v>585015</v>
      </c>
      <c r="R343" s="4">
        <f t="shared" ca="1" si="104"/>
        <v>0</v>
      </c>
      <c r="S343" s="4">
        <f t="shared" ca="1" si="105"/>
        <v>2340060</v>
      </c>
      <c r="T343" s="1">
        <f t="shared" ca="1" si="106"/>
        <v>795145.66526677134</v>
      </c>
      <c r="U343" s="4">
        <f t="shared" ca="1" si="107"/>
        <v>1544914.3347332287</v>
      </c>
      <c r="V343" s="8">
        <f ca="1">People[[#This Row],[Mortage left]]/People[[#This Row],[Value of House]]</f>
        <v>8.9797127110745611E-2</v>
      </c>
    </row>
    <row r="344" spans="1:22" x14ac:dyDescent="0.25">
      <c r="A344" s="3">
        <f t="shared" ca="1" si="90"/>
        <v>2</v>
      </c>
      <c r="B344" s="3" t="str">
        <f t="shared" ca="1" si="91"/>
        <v>Woman</v>
      </c>
      <c r="C344" s="3">
        <f t="shared" ca="1" si="92"/>
        <v>27</v>
      </c>
      <c r="D344" s="3">
        <f t="shared" ca="1" si="93"/>
        <v>4</v>
      </c>
      <c r="E344" s="3" t="str">
        <f ca="1">VLOOKUP($D344,Data!$A$2:$B$7,2,FALSE)</f>
        <v>Agriculture</v>
      </c>
      <c r="F344" s="3">
        <f t="shared" ca="1" si="94"/>
        <v>1</v>
      </c>
      <c r="G344" s="3" t="str">
        <f ca="1">VLOOKUP($F344,Data!$D$2:$E$6,2,FALSE)</f>
        <v>high school</v>
      </c>
      <c r="H344" s="3">
        <f t="shared" ca="1" si="95"/>
        <v>3</v>
      </c>
      <c r="I344" s="3">
        <f t="shared" ca="1" si="96"/>
        <v>0</v>
      </c>
      <c r="J344" s="4">
        <f t="shared" ca="1" si="97"/>
        <v>995698</v>
      </c>
      <c r="K344" s="3">
        <f t="shared" ca="1" si="98"/>
        <v>2</v>
      </c>
      <c r="L344" s="3" t="str">
        <f ca="1">VLOOKUP($K344,Data!$G$2:$H$11,2,FALSE)</f>
        <v>Delhi</v>
      </c>
      <c r="M344" s="4">
        <f t="shared" ca="1" si="99"/>
        <v>3982792</v>
      </c>
      <c r="N344" s="3">
        <f t="shared" ca="1" si="100"/>
        <v>3578816.6787034767</v>
      </c>
      <c r="O344" s="3">
        <f t="shared" ca="1" si="101"/>
        <v>0</v>
      </c>
      <c r="P344" s="4">
        <f t="shared" ca="1" si="102"/>
        <v>0</v>
      </c>
      <c r="Q344" s="3">
        <f t="shared" ca="1" si="103"/>
        <v>0</v>
      </c>
      <c r="R344" s="4">
        <f t="shared" ca="1" si="104"/>
        <v>1493547</v>
      </c>
      <c r="S344" s="4">
        <f t="shared" ca="1" si="105"/>
        <v>5476339</v>
      </c>
      <c r="T344" s="1">
        <f t="shared" ca="1" si="106"/>
        <v>3578816.6787034767</v>
      </c>
      <c r="U344" s="4">
        <f t="shared" ca="1" si="107"/>
        <v>1897522.3212965233</v>
      </c>
      <c r="V344" s="8">
        <f ca="1">People[[#This Row],[Mortage left]]/People[[#This Row],[Value of House]]</f>
        <v>0.89856981702872674</v>
      </c>
    </row>
    <row r="345" spans="1:22" x14ac:dyDescent="0.25">
      <c r="A345" s="3">
        <f t="shared" ca="1" si="90"/>
        <v>1</v>
      </c>
      <c r="B345" s="3" t="str">
        <f t="shared" ca="1" si="91"/>
        <v>Man</v>
      </c>
      <c r="C345" s="3">
        <f t="shared" ca="1" si="92"/>
        <v>33</v>
      </c>
      <c r="D345" s="3">
        <f t="shared" ca="1" si="93"/>
        <v>1</v>
      </c>
      <c r="E345" s="3" t="str">
        <f ca="1">VLOOKUP($D345,Data!$A$2:$B$7,2,FALSE)</f>
        <v>Health</v>
      </c>
      <c r="F345" s="3">
        <f t="shared" ca="1" si="94"/>
        <v>4</v>
      </c>
      <c r="G345" s="3" t="str">
        <f ca="1">VLOOKUP($F345,Data!$D$2:$E$6,2,FALSE)</f>
        <v>post graduate</v>
      </c>
      <c r="H345" s="3">
        <f t="shared" ca="1" si="95"/>
        <v>3</v>
      </c>
      <c r="I345" s="3">
        <f t="shared" ca="1" si="96"/>
        <v>1</v>
      </c>
      <c r="J345" s="4">
        <f t="shared" ca="1" si="97"/>
        <v>481358</v>
      </c>
      <c r="K345" s="3">
        <f t="shared" ca="1" si="98"/>
        <v>1</v>
      </c>
      <c r="L345" s="3" t="str">
        <f ca="1">VLOOKUP($K345,Data!$G$2:$H$11,2,FALSE)</f>
        <v>Mumbai</v>
      </c>
      <c r="M345" s="4">
        <f t="shared" ca="1" si="99"/>
        <v>2406790</v>
      </c>
      <c r="N345" s="3">
        <f t="shared" ca="1" si="100"/>
        <v>422819.88979816117</v>
      </c>
      <c r="O345" s="3">
        <f t="shared" ca="1" si="101"/>
        <v>301374.04417709849</v>
      </c>
      <c r="P345" s="4">
        <f t="shared" ca="1" si="102"/>
        <v>235913</v>
      </c>
      <c r="Q345" s="3">
        <f t="shared" ca="1" si="103"/>
        <v>0</v>
      </c>
      <c r="R345" s="4">
        <f t="shared" ca="1" si="104"/>
        <v>0</v>
      </c>
      <c r="S345" s="4">
        <f t="shared" ca="1" si="105"/>
        <v>2708164.0441770987</v>
      </c>
      <c r="T345" s="1">
        <f t="shared" ca="1" si="106"/>
        <v>658732.88979816111</v>
      </c>
      <c r="U345" s="4">
        <f t="shared" ca="1" si="107"/>
        <v>2049431.1543789376</v>
      </c>
      <c r="V345" s="8">
        <f ca="1">People[[#This Row],[Mortage left]]/People[[#This Row],[Value of House]]</f>
        <v>0.17567793193347203</v>
      </c>
    </row>
    <row r="346" spans="1:22" x14ac:dyDescent="0.25">
      <c r="A346" s="3">
        <f t="shared" ca="1" si="90"/>
        <v>1</v>
      </c>
      <c r="B346" s="3" t="str">
        <f t="shared" ca="1" si="91"/>
        <v>Man</v>
      </c>
      <c r="C346" s="3">
        <f t="shared" ca="1" si="92"/>
        <v>29</v>
      </c>
      <c r="D346" s="3">
        <f t="shared" ca="1" si="93"/>
        <v>1</v>
      </c>
      <c r="E346" s="3" t="str">
        <f ca="1">VLOOKUP($D346,Data!$A$2:$B$7,2,FALSE)</f>
        <v>Health</v>
      </c>
      <c r="F346" s="3">
        <f t="shared" ca="1" si="94"/>
        <v>3</v>
      </c>
      <c r="G346" s="3" t="str">
        <f ca="1">VLOOKUP($F346,Data!$D$2:$E$6,2,FALSE)</f>
        <v>undergraduate</v>
      </c>
      <c r="H346" s="3">
        <f t="shared" ca="1" si="95"/>
        <v>2</v>
      </c>
      <c r="I346" s="3">
        <f t="shared" ca="1" si="96"/>
        <v>0</v>
      </c>
      <c r="J346" s="4">
        <f t="shared" ca="1" si="97"/>
        <v>590147</v>
      </c>
      <c r="K346" s="3">
        <f t="shared" ca="1" si="98"/>
        <v>5</v>
      </c>
      <c r="L346" s="3" t="str">
        <f ca="1">VLOOKUP($K346,Data!$G$2:$H$11,2,FALSE)</f>
        <v>Hyderabad</v>
      </c>
      <c r="M346" s="4">
        <f t="shared" ca="1" si="99"/>
        <v>2360588</v>
      </c>
      <c r="N346" s="3">
        <f t="shared" ca="1" si="100"/>
        <v>1794238.39122074</v>
      </c>
      <c r="O346" s="3">
        <f t="shared" ca="1" si="101"/>
        <v>0</v>
      </c>
      <c r="P346" s="4">
        <f t="shared" ca="1" si="102"/>
        <v>0</v>
      </c>
      <c r="Q346" s="3">
        <f t="shared" ca="1" si="103"/>
        <v>0</v>
      </c>
      <c r="R346" s="4">
        <f t="shared" ca="1" si="104"/>
        <v>885220.5</v>
      </c>
      <c r="S346" s="4">
        <f t="shared" ca="1" si="105"/>
        <v>3245808.5</v>
      </c>
      <c r="T346" s="1">
        <f t="shared" ca="1" si="106"/>
        <v>1794238.39122074</v>
      </c>
      <c r="U346" s="4">
        <f t="shared" ca="1" si="107"/>
        <v>1451570.10877926</v>
      </c>
      <c r="V346" s="8">
        <f ca="1">People[[#This Row],[Mortage left]]/People[[#This Row],[Value of House]]</f>
        <v>0.76008112860894828</v>
      </c>
    </row>
    <row r="347" spans="1:22" x14ac:dyDescent="0.25">
      <c r="A347" s="3">
        <f t="shared" ca="1" si="90"/>
        <v>2</v>
      </c>
      <c r="B347" s="3" t="str">
        <f t="shared" ca="1" si="91"/>
        <v>Woman</v>
      </c>
      <c r="C347" s="3">
        <f t="shared" ca="1" si="92"/>
        <v>35</v>
      </c>
      <c r="D347" s="3">
        <f t="shared" ca="1" si="93"/>
        <v>6</v>
      </c>
      <c r="E347" s="3" t="str">
        <f ca="1">VLOOKUP($D347,Data!$A$2:$B$7,2,FALSE)</f>
        <v>Ministry</v>
      </c>
      <c r="F347" s="3">
        <f t="shared" ca="1" si="94"/>
        <v>2</v>
      </c>
      <c r="G347" s="3" t="str">
        <f ca="1">VLOOKUP($F347,Data!$D$2:$E$6,2,FALSE)</f>
        <v>college</v>
      </c>
      <c r="H347" s="3">
        <f t="shared" ca="1" si="95"/>
        <v>1</v>
      </c>
      <c r="I347" s="3">
        <f t="shared" ca="1" si="96"/>
        <v>2</v>
      </c>
      <c r="J347" s="4">
        <f t="shared" ca="1" si="97"/>
        <v>282156</v>
      </c>
      <c r="K347" s="3">
        <f t="shared" ca="1" si="98"/>
        <v>2</v>
      </c>
      <c r="L347" s="3" t="str">
        <f ca="1">VLOOKUP($K347,Data!$G$2:$H$11,2,FALSE)</f>
        <v>Delhi</v>
      </c>
      <c r="M347" s="4">
        <f t="shared" ca="1" si="99"/>
        <v>1128624</v>
      </c>
      <c r="N347" s="3">
        <f t="shared" ca="1" si="100"/>
        <v>989195.45001319388</v>
      </c>
      <c r="O347" s="3">
        <f t="shared" ca="1" si="101"/>
        <v>74592.263618037498</v>
      </c>
      <c r="P347" s="4">
        <f t="shared" ca="1" si="102"/>
        <v>6059</v>
      </c>
      <c r="Q347" s="3">
        <f t="shared" ca="1" si="103"/>
        <v>282156</v>
      </c>
      <c r="R347" s="4">
        <f t="shared" ca="1" si="104"/>
        <v>423234</v>
      </c>
      <c r="S347" s="4">
        <f t="shared" ca="1" si="105"/>
        <v>1626450.2636180376</v>
      </c>
      <c r="T347" s="1">
        <f t="shared" ca="1" si="106"/>
        <v>1277410.4500131938</v>
      </c>
      <c r="U347" s="4">
        <f t="shared" ca="1" si="107"/>
        <v>349039.8136048438</v>
      </c>
      <c r="V347" s="8">
        <f ca="1">People[[#This Row],[Mortage left]]/People[[#This Row],[Value of House]]</f>
        <v>0.87646146990777607</v>
      </c>
    </row>
    <row r="348" spans="1:22" x14ac:dyDescent="0.25">
      <c r="A348" s="3">
        <f t="shared" ca="1" si="90"/>
        <v>1</v>
      </c>
      <c r="B348" s="3" t="str">
        <f t="shared" ca="1" si="91"/>
        <v>Man</v>
      </c>
      <c r="C348" s="3">
        <f t="shared" ca="1" si="92"/>
        <v>31</v>
      </c>
      <c r="D348" s="3">
        <f t="shared" ca="1" si="93"/>
        <v>5</v>
      </c>
      <c r="E348" s="3" t="str">
        <f ca="1">VLOOKUP($D348,Data!$A$2:$B$7,2,FALSE)</f>
        <v>Business</v>
      </c>
      <c r="F348" s="3">
        <f t="shared" ca="1" si="94"/>
        <v>1</v>
      </c>
      <c r="G348" s="3" t="str">
        <f ca="1">VLOOKUP($F348,Data!$D$2:$E$6,2,FALSE)</f>
        <v>high school</v>
      </c>
      <c r="H348" s="3">
        <f t="shared" ca="1" si="95"/>
        <v>1</v>
      </c>
      <c r="I348" s="3">
        <f t="shared" ca="1" si="96"/>
        <v>2</v>
      </c>
      <c r="J348" s="4">
        <f t="shared" ca="1" si="97"/>
        <v>601756</v>
      </c>
      <c r="K348" s="3">
        <f t="shared" ca="1" si="98"/>
        <v>1</v>
      </c>
      <c r="L348" s="3" t="str">
        <f ca="1">VLOOKUP($K348,Data!$G$2:$H$11,2,FALSE)</f>
        <v>Mumbai</v>
      </c>
      <c r="M348" s="4">
        <f t="shared" ca="1" si="99"/>
        <v>3610536</v>
      </c>
      <c r="N348" s="3">
        <f t="shared" ca="1" si="100"/>
        <v>2370918.3808971299</v>
      </c>
      <c r="O348" s="3">
        <f t="shared" ca="1" si="101"/>
        <v>717653.41592473816</v>
      </c>
      <c r="P348" s="4">
        <f t="shared" ca="1" si="102"/>
        <v>417105</v>
      </c>
      <c r="Q348" s="3">
        <f t="shared" ca="1" si="103"/>
        <v>0</v>
      </c>
      <c r="R348" s="4">
        <f t="shared" ca="1" si="104"/>
        <v>902634</v>
      </c>
      <c r="S348" s="4">
        <f t="shared" ca="1" si="105"/>
        <v>5230823.4159247382</v>
      </c>
      <c r="T348" s="1">
        <f t="shared" ca="1" si="106"/>
        <v>2788023.3808971299</v>
      </c>
      <c r="U348" s="4">
        <f t="shared" ca="1" si="107"/>
        <v>2442800.0350276083</v>
      </c>
      <c r="V348" s="8">
        <f ca="1">People[[#This Row],[Mortage left]]/People[[#This Row],[Value of House]]</f>
        <v>0.65666659490367352</v>
      </c>
    </row>
    <row r="349" spans="1:22" x14ac:dyDescent="0.25">
      <c r="A349" s="3">
        <f t="shared" ca="1" si="90"/>
        <v>2</v>
      </c>
      <c r="B349" s="3" t="str">
        <f t="shared" ca="1" si="91"/>
        <v>Woman</v>
      </c>
      <c r="C349" s="3">
        <f t="shared" ca="1" si="92"/>
        <v>28</v>
      </c>
      <c r="D349" s="3">
        <f t="shared" ca="1" si="93"/>
        <v>6</v>
      </c>
      <c r="E349" s="3" t="str">
        <f ca="1">VLOOKUP($D349,Data!$A$2:$B$7,2,FALSE)</f>
        <v>Ministry</v>
      </c>
      <c r="F349" s="3">
        <f t="shared" ca="1" si="94"/>
        <v>2</v>
      </c>
      <c r="G349" s="3" t="str">
        <f ca="1">VLOOKUP($F349,Data!$D$2:$E$6,2,FALSE)</f>
        <v>college</v>
      </c>
      <c r="H349" s="3">
        <f t="shared" ca="1" si="95"/>
        <v>2</v>
      </c>
      <c r="I349" s="3">
        <f t="shared" ca="1" si="96"/>
        <v>1</v>
      </c>
      <c r="J349" s="4">
        <f t="shared" ca="1" si="97"/>
        <v>152367</v>
      </c>
      <c r="K349" s="3">
        <f t="shared" ca="1" si="98"/>
        <v>1</v>
      </c>
      <c r="L349" s="3" t="str">
        <f ca="1">VLOOKUP($K349,Data!$G$2:$H$11,2,FALSE)</f>
        <v>Mumbai</v>
      </c>
      <c r="M349" s="4">
        <f t="shared" ca="1" si="99"/>
        <v>761835</v>
      </c>
      <c r="N349" s="3">
        <f t="shared" ca="1" si="100"/>
        <v>755390.77263614885</v>
      </c>
      <c r="O349" s="3">
        <f t="shared" ca="1" si="101"/>
        <v>81643.346644133519</v>
      </c>
      <c r="P349" s="4">
        <f t="shared" ca="1" si="102"/>
        <v>8453</v>
      </c>
      <c r="Q349" s="3">
        <f t="shared" ca="1" si="103"/>
        <v>0</v>
      </c>
      <c r="R349" s="4">
        <f t="shared" ca="1" si="104"/>
        <v>0</v>
      </c>
      <c r="S349" s="4">
        <f t="shared" ca="1" si="105"/>
        <v>843478.34664413356</v>
      </c>
      <c r="T349" s="1">
        <f t="shared" ca="1" si="106"/>
        <v>763843.77263614885</v>
      </c>
      <c r="U349" s="4">
        <f t="shared" ca="1" si="107"/>
        <v>79634.574007984716</v>
      </c>
      <c r="V349" s="8">
        <f ca="1">People[[#This Row],[Mortage left]]/People[[#This Row],[Value of House]]</f>
        <v>0.99154117707397116</v>
      </c>
    </row>
    <row r="350" spans="1:22" x14ac:dyDescent="0.25">
      <c r="A350" s="3">
        <f t="shared" ca="1" si="90"/>
        <v>1</v>
      </c>
      <c r="B350" s="3" t="str">
        <f t="shared" ca="1" si="91"/>
        <v>Man</v>
      </c>
      <c r="C350" s="3">
        <f t="shared" ca="1" si="92"/>
        <v>29</v>
      </c>
      <c r="D350" s="3">
        <f t="shared" ca="1" si="93"/>
        <v>2</v>
      </c>
      <c r="E350" s="3" t="str">
        <f ca="1">VLOOKUP($D350,Data!$A$2:$B$7,2,FALSE)</f>
        <v>IT</v>
      </c>
      <c r="F350" s="3">
        <f t="shared" ca="1" si="94"/>
        <v>2</v>
      </c>
      <c r="G350" s="3" t="str">
        <f ca="1">VLOOKUP($F350,Data!$D$2:$E$6,2,FALSE)</f>
        <v>college</v>
      </c>
      <c r="H350" s="3">
        <f t="shared" ca="1" si="95"/>
        <v>0</v>
      </c>
      <c r="I350" s="3">
        <f t="shared" ca="1" si="96"/>
        <v>1</v>
      </c>
      <c r="J350" s="4">
        <f t="shared" ca="1" si="97"/>
        <v>979748</v>
      </c>
      <c r="K350" s="3">
        <f t="shared" ca="1" si="98"/>
        <v>4</v>
      </c>
      <c r="L350" s="3" t="str">
        <f ca="1">VLOOKUP($K350,Data!$G$2:$H$11,2,FALSE)</f>
        <v>Chennai</v>
      </c>
      <c r="M350" s="4">
        <f t="shared" ca="1" si="99"/>
        <v>5878488</v>
      </c>
      <c r="N350" s="3">
        <f t="shared" ca="1" si="100"/>
        <v>4145058.9046960915</v>
      </c>
      <c r="O350" s="3">
        <f t="shared" ca="1" si="101"/>
        <v>717950.46084705554</v>
      </c>
      <c r="P350" s="4">
        <f t="shared" ca="1" si="102"/>
        <v>209369</v>
      </c>
      <c r="Q350" s="3">
        <f t="shared" ca="1" si="103"/>
        <v>0</v>
      </c>
      <c r="R350" s="4">
        <f t="shared" ca="1" si="104"/>
        <v>1469622</v>
      </c>
      <c r="S350" s="4">
        <f t="shared" ca="1" si="105"/>
        <v>8066060.4608470555</v>
      </c>
      <c r="T350" s="1">
        <f t="shared" ca="1" si="106"/>
        <v>4354427.904696092</v>
      </c>
      <c r="U350" s="4">
        <f t="shared" ca="1" si="107"/>
        <v>3711632.5561509635</v>
      </c>
      <c r="V350" s="8">
        <f ca="1">People[[#This Row],[Mortage left]]/People[[#This Row],[Value of House]]</f>
        <v>0.70512330801663481</v>
      </c>
    </row>
    <row r="351" spans="1:22" x14ac:dyDescent="0.25">
      <c r="A351" s="3">
        <f t="shared" ca="1" si="90"/>
        <v>2</v>
      </c>
      <c r="B351" s="3" t="str">
        <f t="shared" ca="1" si="91"/>
        <v>Woman</v>
      </c>
      <c r="C351" s="3">
        <f t="shared" ca="1" si="92"/>
        <v>26</v>
      </c>
      <c r="D351" s="3">
        <f t="shared" ca="1" si="93"/>
        <v>2</v>
      </c>
      <c r="E351" s="3" t="str">
        <f ca="1">VLOOKUP($D351,Data!$A$2:$B$7,2,FALSE)</f>
        <v>IT</v>
      </c>
      <c r="F351" s="3">
        <f t="shared" ca="1" si="94"/>
        <v>4</v>
      </c>
      <c r="G351" s="3" t="str">
        <f ca="1">VLOOKUP($F351,Data!$D$2:$E$6,2,FALSE)</f>
        <v>post graduate</v>
      </c>
      <c r="H351" s="3">
        <f t="shared" ca="1" si="95"/>
        <v>2</v>
      </c>
      <c r="I351" s="3">
        <f t="shared" ca="1" si="96"/>
        <v>2</v>
      </c>
      <c r="J351" s="4">
        <f t="shared" ca="1" si="97"/>
        <v>523342</v>
      </c>
      <c r="K351" s="3">
        <f t="shared" ca="1" si="98"/>
        <v>5</v>
      </c>
      <c r="L351" s="3" t="str">
        <f ca="1">VLOOKUP($K351,Data!$G$2:$H$11,2,FALSE)</f>
        <v>Hyderabad</v>
      </c>
      <c r="M351" s="4">
        <f t="shared" ca="1" si="99"/>
        <v>1570026</v>
      </c>
      <c r="N351" s="3">
        <f t="shared" ca="1" si="100"/>
        <v>1011654.8506742714</v>
      </c>
      <c r="O351" s="3">
        <f t="shared" ca="1" si="101"/>
        <v>65134.380017459429</v>
      </c>
      <c r="P351" s="4">
        <f t="shared" ca="1" si="102"/>
        <v>29183</v>
      </c>
      <c r="Q351" s="3">
        <f t="shared" ca="1" si="103"/>
        <v>0</v>
      </c>
      <c r="R351" s="4">
        <f t="shared" ca="1" si="104"/>
        <v>0</v>
      </c>
      <c r="S351" s="4">
        <f t="shared" ca="1" si="105"/>
        <v>1635160.3800174594</v>
      </c>
      <c r="T351" s="1">
        <f t="shared" ca="1" si="106"/>
        <v>1040837.8506742714</v>
      </c>
      <c r="U351" s="4">
        <f t="shared" ca="1" si="107"/>
        <v>594322.52934318804</v>
      </c>
      <c r="V351" s="8">
        <f ca="1">People[[#This Row],[Mortage left]]/People[[#This Row],[Value of House]]</f>
        <v>0.64435547607126975</v>
      </c>
    </row>
    <row r="352" spans="1:22" x14ac:dyDescent="0.25">
      <c r="A352" s="3">
        <f t="shared" ca="1" si="90"/>
        <v>2</v>
      </c>
      <c r="B352" s="3" t="str">
        <f t="shared" ca="1" si="91"/>
        <v>Woman</v>
      </c>
      <c r="C352" s="3">
        <f t="shared" ca="1" si="92"/>
        <v>27</v>
      </c>
      <c r="D352" s="3">
        <f t="shared" ca="1" si="93"/>
        <v>5</v>
      </c>
      <c r="E352" s="3" t="str">
        <f ca="1">VLOOKUP($D352,Data!$A$2:$B$7,2,FALSE)</f>
        <v>Business</v>
      </c>
      <c r="F352" s="3">
        <f t="shared" ca="1" si="94"/>
        <v>5</v>
      </c>
      <c r="G352" s="3" t="str">
        <f ca="1">VLOOKUP($F352,Data!$D$2:$E$6,2,FALSE)</f>
        <v>Doctorate</v>
      </c>
      <c r="H352" s="3">
        <f t="shared" ca="1" si="95"/>
        <v>2</v>
      </c>
      <c r="I352" s="3">
        <f t="shared" ca="1" si="96"/>
        <v>2</v>
      </c>
      <c r="J352" s="4">
        <f t="shared" ca="1" si="97"/>
        <v>450844</v>
      </c>
      <c r="K352" s="3">
        <f t="shared" ca="1" si="98"/>
        <v>6</v>
      </c>
      <c r="L352" s="3" t="str">
        <f ca="1">VLOOKUP($K352,Data!$G$2:$H$11,2,FALSE)</f>
        <v>Pune</v>
      </c>
      <c r="M352" s="4">
        <f t="shared" ca="1" si="99"/>
        <v>1352532</v>
      </c>
      <c r="N352" s="3">
        <f t="shared" ca="1" si="100"/>
        <v>634452.93725616275</v>
      </c>
      <c r="O352" s="3">
        <f t="shared" ca="1" si="101"/>
        <v>314123.94625054416</v>
      </c>
      <c r="P352" s="4">
        <f t="shared" ca="1" si="102"/>
        <v>30291</v>
      </c>
      <c r="Q352" s="3">
        <f t="shared" ca="1" si="103"/>
        <v>0</v>
      </c>
      <c r="R352" s="4">
        <f t="shared" ca="1" si="104"/>
        <v>0</v>
      </c>
      <c r="S352" s="4">
        <f t="shared" ca="1" si="105"/>
        <v>1666655.9462505442</v>
      </c>
      <c r="T352" s="1">
        <f t="shared" ca="1" si="106"/>
        <v>664743.93725616275</v>
      </c>
      <c r="U352" s="4">
        <f t="shared" ca="1" si="107"/>
        <v>1001912.0089943814</v>
      </c>
      <c r="V352" s="8">
        <f ca="1">People[[#This Row],[Mortage left]]/People[[#This Row],[Value of House]]</f>
        <v>0.46908534308701216</v>
      </c>
    </row>
    <row r="353" spans="1:22" x14ac:dyDescent="0.25">
      <c r="A353" s="3">
        <f t="shared" ca="1" si="90"/>
        <v>1</v>
      </c>
      <c r="B353" s="3" t="str">
        <f t="shared" ca="1" si="91"/>
        <v>Man</v>
      </c>
      <c r="C353" s="3">
        <f t="shared" ca="1" si="92"/>
        <v>35</v>
      </c>
      <c r="D353" s="3">
        <f t="shared" ca="1" si="93"/>
        <v>6</v>
      </c>
      <c r="E353" s="3" t="str">
        <f ca="1">VLOOKUP($D353,Data!$A$2:$B$7,2,FALSE)</f>
        <v>Ministry</v>
      </c>
      <c r="F353" s="3">
        <f t="shared" ca="1" si="94"/>
        <v>2</v>
      </c>
      <c r="G353" s="3" t="str">
        <f ca="1">VLOOKUP($F353,Data!$D$2:$E$6,2,FALSE)</f>
        <v>college</v>
      </c>
      <c r="H353" s="3">
        <f t="shared" ca="1" si="95"/>
        <v>2</v>
      </c>
      <c r="I353" s="3">
        <f t="shared" ca="1" si="96"/>
        <v>2</v>
      </c>
      <c r="J353" s="4">
        <f t="shared" ca="1" si="97"/>
        <v>465180</v>
      </c>
      <c r="K353" s="3">
        <f t="shared" ca="1" si="98"/>
        <v>1</v>
      </c>
      <c r="L353" s="3" t="str">
        <f ca="1">VLOOKUP($K353,Data!$G$2:$H$11,2,FALSE)</f>
        <v>Mumbai</v>
      </c>
      <c r="M353" s="4">
        <f t="shared" ca="1" si="99"/>
        <v>2791080</v>
      </c>
      <c r="N353" s="3">
        <f t="shared" ca="1" si="100"/>
        <v>1823878.2450427481</v>
      </c>
      <c r="O353" s="3">
        <f t="shared" ca="1" si="101"/>
        <v>699713.22307837475</v>
      </c>
      <c r="P353" s="4">
        <f t="shared" ca="1" si="102"/>
        <v>639125</v>
      </c>
      <c r="Q353" s="3">
        <f t="shared" ca="1" si="103"/>
        <v>0</v>
      </c>
      <c r="R353" s="4">
        <f t="shared" ca="1" si="104"/>
        <v>697770</v>
      </c>
      <c r="S353" s="4">
        <f t="shared" ca="1" si="105"/>
        <v>4188563.2230783748</v>
      </c>
      <c r="T353" s="1">
        <f t="shared" ca="1" si="106"/>
        <v>2463003.2450427478</v>
      </c>
      <c r="U353" s="4">
        <f t="shared" ca="1" si="107"/>
        <v>1725559.9780356269</v>
      </c>
      <c r="V353" s="8">
        <f ca="1">People[[#This Row],[Mortage left]]/People[[#This Row],[Value of House]]</f>
        <v>0.65346684618239104</v>
      </c>
    </row>
    <row r="354" spans="1:22" x14ac:dyDescent="0.25">
      <c r="A354" s="3">
        <f t="shared" ca="1" si="90"/>
        <v>2</v>
      </c>
      <c r="B354" s="3" t="str">
        <f t="shared" ca="1" si="91"/>
        <v>Woman</v>
      </c>
      <c r="C354" s="3">
        <f t="shared" ca="1" si="92"/>
        <v>33</v>
      </c>
      <c r="D354" s="3">
        <f t="shared" ca="1" si="93"/>
        <v>3</v>
      </c>
      <c r="E354" s="3" t="str">
        <f ca="1">VLOOKUP($D354,Data!$A$2:$B$7,2,FALSE)</f>
        <v>Pharma</v>
      </c>
      <c r="F354" s="3">
        <f t="shared" ca="1" si="94"/>
        <v>3</v>
      </c>
      <c r="G354" s="3" t="str">
        <f ca="1">VLOOKUP($F354,Data!$D$2:$E$6,2,FALSE)</f>
        <v>undergraduate</v>
      </c>
      <c r="H354" s="3">
        <f t="shared" ca="1" si="95"/>
        <v>3</v>
      </c>
      <c r="I354" s="3">
        <f t="shared" ca="1" si="96"/>
        <v>1</v>
      </c>
      <c r="J354" s="4">
        <f t="shared" ca="1" si="97"/>
        <v>310413</v>
      </c>
      <c r="K354" s="3">
        <f t="shared" ca="1" si="98"/>
        <v>6</v>
      </c>
      <c r="L354" s="3" t="str">
        <f ca="1">VLOOKUP($K354,Data!$G$2:$H$11,2,FALSE)</f>
        <v>Pune</v>
      </c>
      <c r="M354" s="4">
        <f t="shared" ca="1" si="99"/>
        <v>931239</v>
      </c>
      <c r="N354" s="3">
        <f t="shared" ca="1" si="100"/>
        <v>594610.80441065424</v>
      </c>
      <c r="O354" s="3">
        <f t="shared" ca="1" si="101"/>
        <v>157031.17530955857</v>
      </c>
      <c r="P354" s="4">
        <f t="shared" ca="1" si="102"/>
        <v>62216</v>
      </c>
      <c r="Q354" s="3">
        <f t="shared" ca="1" si="103"/>
        <v>0</v>
      </c>
      <c r="R354" s="4">
        <f t="shared" ca="1" si="104"/>
        <v>465619.5</v>
      </c>
      <c r="S354" s="4">
        <f t="shared" ca="1" si="105"/>
        <v>1553889.6753095586</v>
      </c>
      <c r="T354" s="1">
        <f t="shared" ca="1" si="106"/>
        <v>656826.80441065424</v>
      </c>
      <c r="U354" s="4">
        <f t="shared" ca="1" si="107"/>
        <v>897062.8708989044</v>
      </c>
      <c r="V354" s="8">
        <f ca="1">People[[#This Row],[Mortage left]]/People[[#This Row],[Value of House]]</f>
        <v>0.6385157885469297</v>
      </c>
    </row>
    <row r="355" spans="1:22" x14ac:dyDescent="0.25">
      <c r="A355" s="3">
        <f t="shared" ca="1" si="90"/>
        <v>2</v>
      </c>
      <c r="B355" s="3" t="str">
        <f t="shared" ca="1" si="91"/>
        <v>Woman</v>
      </c>
      <c r="C355" s="3">
        <f t="shared" ca="1" si="92"/>
        <v>27</v>
      </c>
      <c r="D355" s="3">
        <f t="shared" ca="1" si="93"/>
        <v>2</v>
      </c>
      <c r="E355" s="3" t="str">
        <f ca="1">VLOOKUP($D355,Data!$A$2:$B$7,2,FALSE)</f>
        <v>IT</v>
      </c>
      <c r="F355" s="3">
        <f t="shared" ca="1" si="94"/>
        <v>3</v>
      </c>
      <c r="G355" s="3" t="str">
        <f ca="1">VLOOKUP($F355,Data!$D$2:$E$6,2,FALSE)</f>
        <v>undergraduate</v>
      </c>
      <c r="H355" s="3">
        <f t="shared" ca="1" si="95"/>
        <v>3</v>
      </c>
      <c r="I355" s="3">
        <f t="shared" ca="1" si="96"/>
        <v>1</v>
      </c>
      <c r="J355" s="4">
        <f t="shared" ca="1" si="97"/>
        <v>196446</v>
      </c>
      <c r="K355" s="3">
        <f t="shared" ca="1" si="98"/>
        <v>2</v>
      </c>
      <c r="L355" s="3" t="str">
        <f ca="1">VLOOKUP($K355,Data!$G$2:$H$11,2,FALSE)</f>
        <v>Delhi</v>
      </c>
      <c r="M355" s="4">
        <f t="shared" ca="1" si="99"/>
        <v>982230</v>
      </c>
      <c r="N355" s="3">
        <f t="shared" ca="1" si="100"/>
        <v>669658.16401736473</v>
      </c>
      <c r="O355" s="3">
        <f t="shared" ca="1" si="101"/>
        <v>19543.908828867534</v>
      </c>
      <c r="P355" s="4">
        <f t="shared" ca="1" si="102"/>
        <v>18549</v>
      </c>
      <c r="Q355" s="3">
        <f t="shared" ca="1" si="103"/>
        <v>0</v>
      </c>
      <c r="R355" s="4">
        <f t="shared" ca="1" si="104"/>
        <v>0</v>
      </c>
      <c r="S355" s="4">
        <f t="shared" ca="1" si="105"/>
        <v>1001773.9088288675</v>
      </c>
      <c r="T355" s="1">
        <f t="shared" ca="1" si="106"/>
        <v>688207.16401736473</v>
      </c>
      <c r="U355" s="4">
        <f t="shared" ca="1" si="107"/>
        <v>313566.74481150275</v>
      </c>
      <c r="V355" s="8">
        <f ca="1">People[[#This Row],[Mortage left]]/People[[#This Row],[Value of House]]</f>
        <v>0.68177327511617924</v>
      </c>
    </row>
    <row r="356" spans="1:22" x14ac:dyDescent="0.25">
      <c r="A356" s="3">
        <f t="shared" ca="1" si="90"/>
        <v>2</v>
      </c>
      <c r="B356" s="3" t="str">
        <f t="shared" ca="1" si="91"/>
        <v>Woman</v>
      </c>
      <c r="C356" s="3">
        <f t="shared" ca="1" si="92"/>
        <v>25</v>
      </c>
      <c r="D356" s="3">
        <f t="shared" ca="1" si="93"/>
        <v>3</v>
      </c>
      <c r="E356" s="3" t="str">
        <f ca="1">VLOOKUP($D356,Data!$A$2:$B$7,2,FALSE)</f>
        <v>Pharma</v>
      </c>
      <c r="F356" s="3">
        <f t="shared" ca="1" si="94"/>
        <v>4</v>
      </c>
      <c r="G356" s="3" t="str">
        <f ca="1">VLOOKUP($F356,Data!$D$2:$E$6,2,FALSE)</f>
        <v>post graduate</v>
      </c>
      <c r="H356" s="3">
        <f t="shared" ca="1" si="95"/>
        <v>2</v>
      </c>
      <c r="I356" s="3">
        <f t="shared" ca="1" si="96"/>
        <v>0</v>
      </c>
      <c r="J356" s="4">
        <f t="shared" ca="1" si="97"/>
        <v>442216</v>
      </c>
      <c r="K356" s="3">
        <f t="shared" ca="1" si="98"/>
        <v>4</v>
      </c>
      <c r="L356" s="3" t="str">
        <f ca="1">VLOOKUP($K356,Data!$G$2:$H$11,2,FALSE)</f>
        <v>Chennai</v>
      </c>
      <c r="M356" s="4">
        <f t="shared" ca="1" si="99"/>
        <v>2653296</v>
      </c>
      <c r="N356" s="3">
        <f t="shared" ca="1" si="100"/>
        <v>272859.1393256812</v>
      </c>
      <c r="O356" s="3">
        <f t="shared" ca="1" si="101"/>
        <v>0</v>
      </c>
      <c r="P356" s="4">
        <f t="shared" ca="1" si="102"/>
        <v>0</v>
      </c>
      <c r="Q356" s="3">
        <f t="shared" ca="1" si="103"/>
        <v>442216</v>
      </c>
      <c r="R356" s="4">
        <f t="shared" ca="1" si="104"/>
        <v>663324</v>
      </c>
      <c r="S356" s="4">
        <f t="shared" ca="1" si="105"/>
        <v>3316620</v>
      </c>
      <c r="T356" s="1">
        <f t="shared" ca="1" si="106"/>
        <v>715075.13932568114</v>
      </c>
      <c r="U356" s="4">
        <f t="shared" ca="1" si="107"/>
        <v>2601544.8606743189</v>
      </c>
      <c r="V356" s="8">
        <f ca="1">People[[#This Row],[Mortage left]]/People[[#This Row],[Value of House]]</f>
        <v>0.10283780600644678</v>
      </c>
    </row>
    <row r="357" spans="1:22" x14ac:dyDescent="0.25">
      <c r="A357" s="3">
        <f t="shared" ca="1" si="90"/>
        <v>1</v>
      </c>
      <c r="B357" s="3" t="str">
        <f t="shared" ca="1" si="91"/>
        <v>Man</v>
      </c>
      <c r="C357" s="3">
        <f t="shared" ca="1" si="92"/>
        <v>24</v>
      </c>
      <c r="D357" s="3">
        <f t="shared" ca="1" si="93"/>
        <v>5</v>
      </c>
      <c r="E357" s="3" t="str">
        <f ca="1">VLOOKUP($D357,Data!$A$2:$B$7,2,FALSE)</f>
        <v>Business</v>
      </c>
      <c r="F357" s="3">
        <f t="shared" ca="1" si="94"/>
        <v>2</v>
      </c>
      <c r="G357" s="3" t="str">
        <f ca="1">VLOOKUP($F357,Data!$D$2:$E$6,2,FALSE)</f>
        <v>college</v>
      </c>
      <c r="H357" s="3">
        <f t="shared" ca="1" si="95"/>
        <v>0</v>
      </c>
      <c r="I357" s="3">
        <f t="shared" ca="1" si="96"/>
        <v>0</v>
      </c>
      <c r="J357" s="4">
        <f t="shared" ca="1" si="97"/>
        <v>349162</v>
      </c>
      <c r="K357" s="3">
        <f t="shared" ca="1" si="98"/>
        <v>2</v>
      </c>
      <c r="L357" s="3" t="str">
        <f ca="1">VLOOKUP($K357,Data!$G$2:$H$11,2,FALSE)</f>
        <v>Delhi</v>
      </c>
      <c r="M357" s="4">
        <f t="shared" ca="1" si="99"/>
        <v>1745810</v>
      </c>
      <c r="N357" s="3">
        <f t="shared" ca="1" si="100"/>
        <v>43903.29844522808</v>
      </c>
      <c r="O357" s="3">
        <f t="shared" ca="1" si="101"/>
        <v>0</v>
      </c>
      <c r="P357" s="4">
        <f t="shared" ca="1" si="102"/>
        <v>0</v>
      </c>
      <c r="Q357" s="3">
        <f t="shared" ca="1" si="103"/>
        <v>0</v>
      </c>
      <c r="R357" s="4">
        <f t="shared" ca="1" si="104"/>
        <v>0</v>
      </c>
      <c r="S357" s="4">
        <f t="shared" ca="1" si="105"/>
        <v>1745810</v>
      </c>
      <c r="T357" s="1">
        <f t="shared" ca="1" si="106"/>
        <v>43903.29844522808</v>
      </c>
      <c r="U357" s="4">
        <f t="shared" ca="1" si="107"/>
        <v>1701906.701554772</v>
      </c>
      <c r="V357" s="8">
        <f ca="1">People[[#This Row],[Mortage left]]/People[[#This Row],[Value of House]]</f>
        <v>2.5147810154156569E-2</v>
      </c>
    </row>
    <row r="358" spans="1:22" x14ac:dyDescent="0.25">
      <c r="A358" s="3">
        <f t="shared" ca="1" si="90"/>
        <v>1</v>
      </c>
      <c r="B358" s="3" t="str">
        <f t="shared" ca="1" si="91"/>
        <v>Man</v>
      </c>
      <c r="C358" s="3">
        <f t="shared" ca="1" si="92"/>
        <v>21</v>
      </c>
      <c r="D358" s="3">
        <f t="shared" ca="1" si="93"/>
        <v>6</v>
      </c>
      <c r="E358" s="3" t="str">
        <f ca="1">VLOOKUP($D358,Data!$A$2:$B$7,2,FALSE)</f>
        <v>Ministry</v>
      </c>
      <c r="F358" s="3">
        <f t="shared" ca="1" si="94"/>
        <v>2</v>
      </c>
      <c r="G358" s="3" t="str">
        <f ca="1">VLOOKUP($F358,Data!$D$2:$E$6,2,FALSE)</f>
        <v>college</v>
      </c>
      <c r="H358" s="3">
        <f t="shared" ca="1" si="95"/>
        <v>0</v>
      </c>
      <c r="I358" s="3">
        <f t="shared" ca="1" si="96"/>
        <v>2</v>
      </c>
      <c r="J358" s="4">
        <f t="shared" ca="1" si="97"/>
        <v>117061</v>
      </c>
      <c r="K358" s="3">
        <f t="shared" ca="1" si="98"/>
        <v>1</v>
      </c>
      <c r="L358" s="3" t="str">
        <f ca="1">VLOOKUP($K358,Data!$G$2:$H$11,2,FALSE)</f>
        <v>Mumbai</v>
      </c>
      <c r="M358" s="4">
        <f t="shared" ca="1" si="99"/>
        <v>351183</v>
      </c>
      <c r="N358" s="3">
        <f t="shared" ca="1" si="100"/>
        <v>207697.07123601958</v>
      </c>
      <c r="O358" s="3">
        <f t="shared" ca="1" si="101"/>
        <v>107293.85005203621</v>
      </c>
      <c r="P358" s="4">
        <f t="shared" ca="1" si="102"/>
        <v>55966</v>
      </c>
      <c r="Q358" s="3">
        <f t="shared" ca="1" si="103"/>
        <v>0</v>
      </c>
      <c r="R358" s="4">
        <f t="shared" ca="1" si="104"/>
        <v>0</v>
      </c>
      <c r="S358" s="4">
        <f t="shared" ca="1" si="105"/>
        <v>458476.85005203623</v>
      </c>
      <c r="T358" s="1">
        <f t="shared" ca="1" si="106"/>
        <v>263663.0712360196</v>
      </c>
      <c r="U358" s="4">
        <f t="shared" ca="1" si="107"/>
        <v>194813.77881601662</v>
      </c>
      <c r="V358" s="8">
        <f ca="1">People[[#This Row],[Mortage left]]/People[[#This Row],[Value of House]]</f>
        <v>0.59142119987590391</v>
      </c>
    </row>
    <row r="359" spans="1:22" x14ac:dyDescent="0.25">
      <c r="A359" s="3">
        <f t="shared" ca="1" si="90"/>
        <v>1</v>
      </c>
      <c r="B359" s="3" t="str">
        <f t="shared" ca="1" si="91"/>
        <v>Man</v>
      </c>
      <c r="C359" s="3">
        <f t="shared" ca="1" si="92"/>
        <v>30</v>
      </c>
      <c r="D359" s="3">
        <f t="shared" ca="1" si="93"/>
        <v>3</v>
      </c>
      <c r="E359" s="3" t="str">
        <f ca="1">VLOOKUP($D359,Data!$A$2:$B$7,2,FALSE)</f>
        <v>Pharma</v>
      </c>
      <c r="F359" s="3">
        <f t="shared" ca="1" si="94"/>
        <v>3</v>
      </c>
      <c r="G359" s="3" t="str">
        <f ca="1">VLOOKUP($F359,Data!$D$2:$E$6,2,FALSE)</f>
        <v>undergraduate</v>
      </c>
      <c r="H359" s="3">
        <f t="shared" ca="1" si="95"/>
        <v>2</v>
      </c>
      <c r="I359" s="3">
        <f t="shared" ca="1" si="96"/>
        <v>2</v>
      </c>
      <c r="J359" s="4">
        <f t="shared" ca="1" si="97"/>
        <v>966364</v>
      </c>
      <c r="K359" s="3">
        <f t="shared" ca="1" si="98"/>
        <v>3</v>
      </c>
      <c r="L359" s="3" t="str">
        <f ca="1">VLOOKUP($K359,Data!$G$2:$H$11,2,FALSE)</f>
        <v>Bangalore</v>
      </c>
      <c r="M359" s="4">
        <f t="shared" ca="1" si="99"/>
        <v>4831820</v>
      </c>
      <c r="N359" s="3">
        <f t="shared" ca="1" si="100"/>
        <v>4651952.1278200448</v>
      </c>
      <c r="O359" s="3">
        <f t="shared" ca="1" si="101"/>
        <v>513357.68405697594</v>
      </c>
      <c r="P359" s="4">
        <f t="shared" ca="1" si="102"/>
        <v>405421</v>
      </c>
      <c r="Q359" s="3">
        <f t="shared" ca="1" si="103"/>
        <v>966364</v>
      </c>
      <c r="R359" s="4">
        <f t="shared" ca="1" si="104"/>
        <v>0</v>
      </c>
      <c r="S359" s="4">
        <f t="shared" ca="1" si="105"/>
        <v>5345177.6840569759</v>
      </c>
      <c r="T359" s="1">
        <f t="shared" ca="1" si="106"/>
        <v>6023737.1278200448</v>
      </c>
      <c r="U359" s="4">
        <f t="shared" ca="1" si="107"/>
        <v>-678559.44376306888</v>
      </c>
      <c r="V359" s="8">
        <f ca="1">People[[#This Row],[Mortage left]]/People[[#This Row],[Value of House]]</f>
        <v>0.96277430198559644</v>
      </c>
    </row>
    <row r="360" spans="1:22" x14ac:dyDescent="0.25">
      <c r="A360" s="3">
        <f t="shared" ca="1" si="90"/>
        <v>1</v>
      </c>
      <c r="B360" s="3" t="str">
        <f t="shared" ca="1" si="91"/>
        <v>Man</v>
      </c>
      <c r="C360" s="3">
        <f t="shared" ca="1" si="92"/>
        <v>34</v>
      </c>
      <c r="D360" s="3">
        <f t="shared" ca="1" si="93"/>
        <v>6</v>
      </c>
      <c r="E360" s="3" t="str">
        <f ca="1">VLOOKUP($D360,Data!$A$2:$B$7,2,FALSE)</f>
        <v>Ministry</v>
      </c>
      <c r="F360" s="3">
        <f t="shared" ca="1" si="94"/>
        <v>3</v>
      </c>
      <c r="G360" s="3" t="str">
        <f ca="1">VLOOKUP($F360,Data!$D$2:$E$6,2,FALSE)</f>
        <v>undergraduate</v>
      </c>
      <c r="H360" s="3">
        <f t="shared" ca="1" si="95"/>
        <v>0</v>
      </c>
      <c r="I360" s="3">
        <f t="shared" ca="1" si="96"/>
        <v>1</v>
      </c>
      <c r="J360" s="4">
        <f t="shared" ca="1" si="97"/>
        <v>645448</v>
      </c>
      <c r="K360" s="3">
        <f t="shared" ca="1" si="98"/>
        <v>2</v>
      </c>
      <c r="L360" s="3" t="str">
        <f ca="1">VLOOKUP($K360,Data!$G$2:$H$11,2,FALSE)</f>
        <v>Delhi</v>
      </c>
      <c r="M360" s="4">
        <f t="shared" ca="1" si="99"/>
        <v>1936344</v>
      </c>
      <c r="N360" s="3">
        <f t="shared" ca="1" si="100"/>
        <v>14430.114062429866</v>
      </c>
      <c r="O360" s="3">
        <f t="shared" ca="1" si="101"/>
        <v>126573.70734018474</v>
      </c>
      <c r="P360" s="4">
        <f t="shared" ca="1" si="102"/>
        <v>12498</v>
      </c>
      <c r="Q360" s="3">
        <f t="shared" ca="1" si="103"/>
        <v>645448</v>
      </c>
      <c r="R360" s="4">
        <f t="shared" ca="1" si="104"/>
        <v>0</v>
      </c>
      <c r="S360" s="4">
        <f t="shared" ca="1" si="105"/>
        <v>2062917.7073401848</v>
      </c>
      <c r="T360" s="1">
        <f t="shared" ca="1" si="106"/>
        <v>672376.11406242987</v>
      </c>
      <c r="U360" s="4">
        <f t="shared" ca="1" si="107"/>
        <v>1390541.593277755</v>
      </c>
      <c r="V360" s="8">
        <f ca="1">People[[#This Row],[Mortage left]]/People[[#This Row],[Value of House]]</f>
        <v>7.4522471536203616E-3</v>
      </c>
    </row>
    <row r="361" spans="1:22" x14ac:dyDescent="0.25">
      <c r="A361" s="3">
        <f t="shared" ca="1" si="90"/>
        <v>2</v>
      </c>
      <c r="B361" s="3" t="str">
        <f t="shared" ca="1" si="91"/>
        <v>Woman</v>
      </c>
      <c r="C361" s="3">
        <f t="shared" ca="1" si="92"/>
        <v>35</v>
      </c>
      <c r="D361" s="3">
        <f t="shared" ca="1" si="93"/>
        <v>4</v>
      </c>
      <c r="E361" s="3" t="str">
        <f ca="1">VLOOKUP($D361,Data!$A$2:$B$7,2,FALSE)</f>
        <v>Agriculture</v>
      </c>
      <c r="F361" s="3">
        <f t="shared" ca="1" si="94"/>
        <v>1</v>
      </c>
      <c r="G361" s="3" t="str">
        <f ca="1">VLOOKUP($F361,Data!$D$2:$E$6,2,FALSE)</f>
        <v>high school</v>
      </c>
      <c r="H361" s="3">
        <f t="shared" ca="1" si="95"/>
        <v>1</v>
      </c>
      <c r="I361" s="3">
        <f t="shared" ca="1" si="96"/>
        <v>2</v>
      </c>
      <c r="J361" s="4">
        <f t="shared" ca="1" si="97"/>
        <v>581250</v>
      </c>
      <c r="K361" s="3">
        <f t="shared" ca="1" si="98"/>
        <v>3</v>
      </c>
      <c r="L361" s="3" t="str">
        <f ca="1">VLOOKUP($K361,Data!$G$2:$H$11,2,FALSE)</f>
        <v>Bangalore</v>
      </c>
      <c r="M361" s="4">
        <f t="shared" ca="1" si="99"/>
        <v>2325000</v>
      </c>
      <c r="N361" s="3">
        <f t="shared" ca="1" si="100"/>
        <v>2176078.569953566</v>
      </c>
      <c r="O361" s="3">
        <f t="shared" ca="1" si="101"/>
        <v>1002801.7989969277</v>
      </c>
      <c r="P361" s="4">
        <f t="shared" ca="1" si="102"/>
        <v>314032</v>
      </c>
      <c r="Q361" s="3">
        <f t="shared" ca="1" si="103"/>
        <v>0</v>
      </c>
      <c r="R361" s="4">
        <f t="shared" ca="1" si="104"/>
        <v>0</v>
      </c>
      <c r="S361" s="4">
        <f t="shared" ca="1" si="105"/>
        <v>3327801.7989969277</v>
      </c>
      <c r="T361" s="1">
        <f t="shared" ca="1" si="106"/>
        <v>2490110.569953566</v>
      </c>
      <c r="U361" s="4">
        <f t="shared" ca="1" si="107"/>
        <v>837691.22904336173</v>
      </c>
      <c r="V361" s="8">
        <f ca="1">People[[#This Row],[Mortage left]]/People[[#This Row],[Value of House]]</f>
        <v>0.93594777202303914</v>
      </c>
    </row>
    <row r="362" spans="1:22" x14ac:dyDescent="0.25">
      <c r="A362" s="3">
        <f t="shared" ca="1" si="90"/>
        <v>2</v>
      </c>
      <c r="B362" s="3" t="str">
        <f t="shared" ca="1" si="91"/>
        <v>Woman</v>
      </c>
      <c r="C362" s="3">
        <f t="shared" ca="1" si="92"/>
        <v>35</v>
      </c>
      <c r="D362" s="3">
        <f t="shared" ca="1" si="93"/>
        <v>2</v>
      </c>
      <c r="E362" s="3" t="str">
        <f ca="1">VLOOKUP($D362,Data!$A$2:$B$7,2,FALSE)</f>
        <v>IT</v>
      </c>
      <c r="F362" s="3">
        <f t="shared" ca="1" si="94"/>
        <v>4</v>
      </c>
      <c r="G362" s="3" t="str">
        <f ca="1">VLOOKUP($F362,Data!$D$2:$E$6,2,FALSE)</f>
        <v>post graduate</v>
      </c>
      <c r="H362" s="3">
        <f t="shared" ca="1" si="95"/>
        <v>3</v>
      </c>
      <c r="I362" s="3">
        <f t="shared" ca="1" si="96"/>
        <v>2</v>
      </c>
      <c r="J362" s="4">
        <f t="shared" ca="1" si="97"/>
        <v>251904</v>
      </c>
      <c r="K362" s="3">
        <f t="shared" ca="1" si="98"/>
        <v>4</v>
      </c>
      <c r="L362" s="3" t="str">
        <f ca="1">VLOOKUP($K362,Data!$G$2:$H$11,2,FALSE)</f>
        <v>Chennai</v>
      </c>
      <c r="M362" s="4">
        <f t="shared" ca="1" si="99"/>
        <v>755712</v>
      </c>
      <c r="N362" s="3">
        <f t="shared" ca="1" si="100"/>
        <v>286629.44171601883</v>
      </c>
      <c r="O362" s="3">
        <f t="shared" ca="1" si="101"/>
        <v>230897.72358397153</v>
      </c>
      <c r="P362" s="4">
        <f t="shared" ca="1" si="102"/>
        <v>164671</v>
      </c>
      <c r="Q362" s="3">
        <f t="shared" ca="1" si="103"/>
        <v>0</v>
      </c>
      <c r="R362" s="4">
        <f t="shared" ca="1" si="104"/>
        <v>0</v>
      </c>
      <c r="S362" s="4">
        <f t="shared" ca="1" si="105"/>
        <v>986609.7235839715</v>
      </c>
      <c r="T362" s="1">
        <f t="shared" ca="1" si="106"/>
        <v>451300.44171601883</v>
      </c>
      <c r="U362" s="4">
        <f t="shared" ca="1" si="107"/>
        <v>535309.28186795267</v>
      </c>
      <c r="V362" s="8">
        <f ca="1">People[[#This Row],[Mortage left]]/People[[#This Row],[Value of House]]</f>
        <v>0.37928396229783151</v>
      </c>
    </row>
    <row r="363" spans="1:22" x14ac:dyDescent="0.25">
      <c r="A363" s="3">
        <f t="shared" ca="1" si="90"/>
        <v>1</v>
      </c>
      <c r="B363" s="3" t="str">
        <f t="shared" ca="1" si="91"/>
        <v>Man</v>
      </c>
      <c r="C363" s="3">
        <f t="shared" ca="1" si="92"/>
        <v>26</v>
      </c>
      <c r="D363" s="3">
        <f t="shared" ca="1" si="93"/>
        <v>2</v>
      </c>
      <c r="E363" s="3" t="str">
        <f ca="1">VLOOKUP($D363,Data!$A$2:$B$7,2,FALSE)</f>
        <v>IT</v>
      </c>
      <c r="F363" s="3">
        <f t="shared" ca="1" si="94"/>
        <v>2</v>
      </c>
      <c r="G363" s="3" t="str">
        <f ca="1">VLOOKUP($F363,Data!$D$2:$E$6,2,FALSE)</f>
        <v>college</v>
      </c>
      <c r="H363" s="3">
        <f t="shared" ca="1" si="95"/>
        <v>3</v>
      </c>
      <c r="I363" s="3">
        <f t="shared" ca="1" si="96"/>
        <v>1</v>
      </c>
      <c r="J363" s="4">
        <f t="shared" ca="1" si="97"/>
        <v>440084</v>
      </c>
      <c r="K363" s="3">
        <f t="shared" ca="1" si="98"/>
        <v>3</v>
      </c>
      <c r="L363" s="3" t="str">
        <f ca="1">VLOOKUP($K363,Data!$G$2:$H$11,2,FALSE)</f>
        <v>Bangalore</v>
      </c>
      <c r="M363" s="4">
        <f t="shared" ca="1" si="99"/>
        <v>2640504</v>
      </c>
      <c r="N363" s="3">
        <f t="shared" ca="1" si="100"/>
        <v>1348051.3609620002</v>
      </c>
      <c r="O363" s="3">
        <f t="shared" ca="1" si="101"/>
        <v>402677.74029718788</v>
      </c>
      <c r="P363" s="4">
        <f t="shared" ca="1" si="102"/>
        <v>269027</v>
      </c>
      <c r="Q363" s="3">
        <f t="shared" ca="1" si="103"/>
        <v>440084</v>
      </c>
      <c r="R363" s="4">
        <f t="shared" ca="1" si="104"/>
        <v>0</v>
      </c>
      <c r="S363" s="4">
        <f t="shared" ca="1" si="105"/>
        <v>3043181.7402971881</v>
      </c>
      <c r="T363" s="1">
        <f t="shared" ca="1" si="106"/>
        <v>2057162.3609620002</v>
      </c>
      <c r="U363" s="4">
        <f t="shared" ca="1" si="107"/>
        <v>986019.37933518784</v>
      </c>
      <c r="V363" s="8">
        <f ca="1">People[[#This Row],[Mortage left]]/People[[#This Row],[Value of House]]</f>
        <v>0.51052805106979582</v>
      </c>
    </row>
    <row r="364" spans="1:22" x14ac:dyDescent="0.25">
      <c r="A364" s="3">
        <f t="shared" ca="1" si="90"/>
        <v>2</v>
      </c>
      <c r="B364" s="3" t="str">
        <f t="shared" ca="1" si="91"/>
        <v>Woman</v>
      </c>
      <c r="C364" s="3">
        <f t="shared" ca="1" si="92"/>
        <v>33</v>
      </c>
      <c r="D364" s="3">
        <f t="shared" ca="1" si="93"/>
        <v>4</v>
      </c>
      <c r="E364" s="3" t="str">
        <f ca="1">VLOOKUP($D364,Data!$A$2:$B$7,2,FALSE)</f>
        <v>Agriculture</v>
      </c>
      <c r="F364" s="3">
        <f t="shared" ca="1" si="94"/>
        <v>5</v>
      </c>
      <c r="G364" s="3" t="str">
        <f ca="1">VLOOKUP($F364,Data!$D$2:$E$6,2,FALSE)</f>
        <v>Doctorate</v>
      </c>
      <c r="H364" s="3">
        <f t="shared" ca="1" si="95"/>
        <v>1</v>
      </c>
      <c r="I364" s="3">
        <f t="shared" ca="1" si="96"/>
        <v>2</v>
      </c>
      <c r="J364" s="4">
        <f t="shared" ca="1" si="97"/>
        <v>239466</v>
      </c>
      <c r="K364" s="3">
        <f t="shared" ca="1" si="98"/>
        <v>1</v>
      </c>
      <c r="L364" s="3" t="str">
        <f ca="1">VLOOKUP($K364,Data!$G$2:$H$11,2,FALSE)</f>
        <v>Mumbai</v>
      </c>
      <c r="M364" s="4">
        <f t="shared" ca="1" si="99"/>
        <v>957864</v>
      </c>
      <c r="N364" s="3">
        <f t="shared" ca="1" si="100"/>
        <v>378276.60646505561</v>
      </c>
      <c r="O364" s="3">
        <f t="shared" ca="1" si="101"/>
        <v>151299.37583529644</v>
      </c>
      <c r="P364" s="4">
        <f t="shared" ca="1" si="102"/>
        <v>117557</v>
      </c>
      <c r="Q364" s="3">
        <f t="shared" ca="1" si="103"/>
        <v>239466</v>
      </c>
      <c r="R364" s="4">
        <f t="shared" ca="1" si="104"/>
        <v>0</v>
      </c>
      <c r="S364" s="4">
        <f t="shared" ca="1" si="105"/>
        <v>1109163.3758352965</v>
      </c>
      <c r="T364" s="1">
        <f t="shared" ca="1" si="106"/>
        <v>735299.60646505561</v>
      </c>
      <c r="U364" s="4">
        <f t="shared" ca="1" si="107"/>
        <v>373863.76937024086</v>
      </c>
      <c r="V364" s="8">
        <f ca="1">People[[#This Row],[Mortage left]]/People[[#This Row],[Value of House]]</f>
        <v>0.39491682166263226</v>
      </c>
    </row>
    <row r="365" spans="1:22" x14ac:dyDescent="0.25">
      <c r="A365" s="3">
        <f t="shared" ca="1" si="90"/>
        <v>1</v>
      </c>
      <c r="B365" s="3" t="str">
        <f t="shared" ca="1" si="91"/>
        <v>Man</v>
      </c>
      <c r="C365" s="3">
        <f t="shared" ca="1" si="92"/>
        <v>22</v>
      </c>
      <c r="D365" s="3">
        <f t="shared" ca="1" si="93"/>
        <v>6</v>
      </c>
      <c r="E365" s="3" t="str">
        <f ca="1">VLOOKUP($D365,Data!$A$2:$B$7,2,FALSE)</f>
        <v>Ministry</v>
      </c>
      <c r="F365" s="3">
        <f t="shared" ca="1" si="94"/>
        <v>4</v>
      </c>
      <c r="G365" s="3" t="str">
        <f ca="1">VLOOKUP($F365,Data!$D$2:$E$6,2,FALSE)</f>
        <v>post graduate</v>
      </c>
      <c r="H365" s="3">
        <f t="shared" ca="1" si="95"/>
        <v>2</v>
      </c>
      <c r="I365" s="3">
        <f t="shared" ca="1" si="96"/>
        <v>1</v>
      </c>
      <c r="J365" s="4">
        <f t="shared" ca="1" si="97"/>
        <v>877297</v>
      </c>
      <c r="K365" s="3">
        <f t="shared" ca="1" si="98"/>
        <v>2</v>
      </c>
      <c r="L365" s="3" t="str">
        <f ca="1">VLOOKUP($K365,Data!$G$2:$H$11,2,FALSE)</f>
        <v>Delhi</v>
      </c>
      <c r="M365" s="4">
        <f t="shared" ca="1" si="99"/>
        <v>4386485</v>
      </c>
      <c r="N365" s="3">
        <f t="shared" ca="1" si="100"/>
        <v>210284.74630087989</v>
      </c>
      <c r="O365" s="3">
        <f t="shared" ca="1" si="101"/>
        <v>479641.70573830622</v>
      </c>
      <c r="P365" s="4">
        <f t="shared" ca="1" si="102"/>
        <v>101869</v>
      </c>
      <c r="Q365" s="3">
        <f t="shared" ca="1" si="103"/>
        <v>877297</v>
      </c>
      <c r="R365" s="4">
        <f t="shared" ca="1" si="104"/>
        <v>1315945.5</v>
      </c>
      <c r="S365" s="4">
        <f t="shared" ca="1" si="105"/>
        <v>6182072.205738306</v>
      </c>
      <c r="T365" s="1">
        <f t="shared" ca="1" si="106"/>
        <v>1189450.7463008799</v>
      </c>
      <c r="U365" s="4">
        <f t="shared" ca="1" si="107"/>
        <v>4992621.4594374262</v>
      </c>
      <c r="V365" s="8">
        <f ca="1">People[[#This Row],[Mortage left]]/People[[#This Row],[Value of House]]</f>
        <v>4.7939237521815281E-2</v>
      </c>
    </row>
    <row r="366" spans="1:22" x14ac:dyDescent="0.25">
      <c r="A366" s="3">
        <f t="shared" ca="1" si="90"/>
        <v>2</v>
      </c>
      <c r="B366" s="3" t="str">
        <f t="shared" ca="1" si="91"/>
        <v>Woman</v>
      </c>
      <c r="C366" s="3">
        <f t="shared" ca="1" si="92"/>
        <v>27</v>
      </c>
      <c r="D366" s="3">
        <f t="shared" ca="1" si="93"/>
        <v>1</v>
      </c>
      <c r="E366" s="3" t="str">
        <f ca="1">VLOOKUP($D366,Data!$A$2:$B$7,2,FALSE)</f>
        <v>Health</v>
      </c>
      <c r="F366" s="3">
        <f t="shared" ca="1" si="94"/>
        <v>4</v>
      </c>
      <c r="G366" s="3" t="str">
        <f ca="1">VLOOKUP($F366,Data!$D$2:$E$6,2,FALSE)</f>
        <v>post graduate</v>
      </c>
      <c r="H366" s="3">
        <f t="shared" ca="1" si="95"/>
        <v>3</v>
      </c>
      <c r="I366" s="3">
        <f t="shared" ca="1" si="96"/>
        <v>0</v>
      </c>
      <c r="J366" s="4">
        <f t="shared" ca="1" si="97"/>
        <v>136061</v>
      </c>
      <c r="K366" s="3">
        <f t="shared" ca="1" si="98"/>
        <v>2</v>
      </c>
      <c r="L366" s="3" t="str">
        <f ca="1">VLOOKUP($K366,Data!$G$2:$H$11,2,FALSE)</f>
        <v>Delhi</v>
      </c>
      <c r="M366" s="4">
        <f t="shared" ca="1" si="99"/>
        <v>544244</v>
      </c>
      <c r="N366" s="3">
        <f t="shared" ca="1" si="100"/>
        <v>85517.680843853625</v>
      </c>
      <c r="O366" s="3">
        <f t="shared" ca="1" si="101"/>
        <v>0</v>
      </c>
      <c r="P366" s="4">
        <f t="shared" ca="1" si="102"/>
        <v>0</v>
      </c>
      <c r="Q366" s="3">
        <f t="shared" ca="1" si="103"/>
        <v>0</v>
      </c>
      <c r="R366" s="4">
        <f t="shared" ca="1" si="104"/>
        <v>204091.5</v>
      </c>
      <c r="S366" s="4">
        <f t="shared" ca="1" si="105"/>
        <v>748335.5</v>
      </c>
      <c r="T366" s="1">
        <f t="shared" ca="1" si="106"/>
        <v>85517.680843853625</v>
      </c>
      <c r="U366" s="4">
        <f t="shared" ca="1" si="107"/>
        <v>662817.81915614638</v>
      </c>
      <c r="V366" s="8">
        <f ca="1">People[[#This Row],[Mortage left]]/People[[#This Row],[Value of House]]</f>
        <v>0.15713114125990113</v>
      </c>
    </row>
    <row r="367" spans="1:22" x14ac:dyDescent="0.25">
      <c r="A367" s="3">
        <f t="shared" ca="1" si="90"/>
        <v>1</v>
      </c>
      <c r="B367" s="3" t="str">
        <f t="shared" ca="1" si="91"/>
        <v>Man</v>
      </c>
      <c r="C367" s="3">
        <f t="shared" ca="1" si="92"/>
        <v>24</v>
      </c>
      <c r="D367" s="3">
        <f t="shared" ca="1" si="93"/>
        <v>5</v>
      </c>
      <c r="E367" s="3" t="str">
        <f ca="1">VLOOKUP($D367,Data!$A$2:$B$7,2,FALSE)</f>
        <v>Business</v>
      </c>
      <c r="F367" s="3">
        <f t="shared" ca="1" si="94"/>
        <v>5</v>
      </c>
      <c r="G367" s="3" t="str">
        <f ca="1">VLOOKUP($F367,Data!$D$2:$E$6,2,FALSE)</f>
        <v>Doctorate</v>
      </c>
      <c r="H367" s="3">
        <f t="shared" ca="1" si="95"/>
        <v>3</v>
      </c>
      <c r="I367" s="3">
        <f t="shared" ca="1" si="96"/>
        <v>1</v>
      </c>
      <c r="J367" s="4">
        <f t="shared" ca="1" si="97"/>
        <v>904380</v>
      </c>
      <c r="K367" s="3">
        <f t="shared" ca="1" si="98"/>
        <v>4</v>
      </c>
      <c r="L367" s="3" t="str">
        <f ca="1">VLOOKUP($K367,Data!$G$2:$H$11,2,FALSE)</f>
        <v>Chennai</v>
      </c>
      <c r="M367" s="4">
        <f t="shared" ca="1" si="99"/>
        <v>5426280</v>
      </c>
      <c r="N367" s="3">
        <f t="shared" ca="1" si="100"/>
        <v>4832454.979621727</v>
      </c>
      <c r="O367" s="3">
        <f t="shared" ca="1" si="101"/>
        <v>75284.732273221147</v>
      </c>
      <c r="P367" s="4">
        <f t="shared" ca="1" si="102"/>
        <v>59354</v>
      </c>
      <c r="Q367" s="3">
        <f t="shared" ca="1" si="103"/>
        <v>0</v>
      </c>
      <c r="R367" s="4">
        <f t="shared" ca="1" si="104"/>
        <v>0</v>
      </c>
      <c r="S367" s="4">
        <f t="shared" ca="1" si="105"/>
        <v>5501564.732273221</v>
      </c>
      <c r="T367" s="1">
        <f t="shared" ca="1" si="106"/>
        <v>4891808.979621727</v>
      </c>
      <c r="U367" s="4">
        <f t="shared" ca="1" si="107"/>
        <v>609755.752651494</v>
      </c>
      <c r="V367" s="8">
        <f ca="1">People[[#This Row],[Mortage left]]/People[[#This Row],[Value of House]]</f>
        <v>0.89056498736182566</v>
      </c>
    </row>
    <row r="368" spans="1:22" x14ac:dyDescent="0.25">
      <c r="A368" s="3">
        <f t="shared" ca="1" si="90"/>
        <v>2</v>
      </c>
      <c r="B368" s="3" t="str">
        <f t="shared" ca="1" si="91"/>
        <v>Woman</v>
      </c>
      <c r="C368" s="3">
        <f t="shared" ca="1" si="92"/>
        <v>23</v>
      </c>
      <c r="D368" s="3">
        <f t="shared" ca="1" si="93"/>
        <v>2</v>
      </c>
      <c r="E368" s="3" t="str">
        <f ca="1">VLOOKUP($D368,Data!$A$2:$B$7,2,FALSE)</f>
        <v>IT</v>
      </c>
      <c r="F368" s="3">
        <f t="shared" ca="1" si="94"/>
        <v>5</v>
      </c>
      <c r="G368" s="3" t="str">
        <f ca="1">VLOOKUP($F368,Data!$D$2:$E$6,2,FALSE)</f>
        <v>Doctorate</v>
      </c>
      <c r="H368" s="3">
        <f t="shared" ca="1" si="95"/>
        <v>2</v>
      </c>
      <c r="I368" s="3">
        <f t="shared" ca="1" si="96"/>
        <v>1</v>
      </c>
      <c r="J368" s="4">
        <f t="shared" ca="1" si="97"/>
        <v>627997</v>
      </c>
      <c r="K368" s="3">
        <f t="shared" ca="1" si="98"/>
        <v>3</v>
      </c>
      <c r="L368" s="3" t="str">
        <f ca="1">VLOOKUP($K368,Data!$G$2:$H$11,2,FALSE)</f>
        <v>Bangalore</v>
      </c>
      <c r="M368" s="4">
        <f t="shared" ca="1" si="99"/>
        <v>2511988</v>
      </c>
      <c r="N368" s="3">
        <f t="shared" ca="1" si="100"/>
        <v>2406889.174403097</v>
      </c>
      <c r="O368" s="3">
        <f t="shared" ca="1" si="101"/>
        <v>569754.5230201357</v>
      </c>
      <c r="P368" s="4">
        <f t="shared" ca="1" si="102"/>
        <v>44969</v>
      </c>
      <c r="Q368" s="3">
        <f t="shared" ca="1" si="103"/>
        <v>627997</v>
      </c>
      <c r="R368" s="4">
        <f t="shared" ca="1" si="104"/>
        <v>0</v>
      </c>
      <c r="S368" s="4">
        <f t="shared" ca="1" si="105"/>
        <v>3081742.5230201357</v>
      </c>
      <c r="T368" s="1">
        <f t="shared" ca="1" si="106"/>
        <v>3079855.174403097</v>
      </c>
      <c r="U368" s="4">
        <f t="shared" ca="1" si="107"/>
        <v>1887.3486170386896</v>
      </c>
      <c r="V368" s="8">
        <f ca="1">People[[#This Row],[Mortage left]]/People[[#This Row],[Value of House]]</f>
        <v>0.95816109567525687</v>
      </c>
    </row>
    <row r="369" spans="1:22" x14ac:dyDescent="0.25">
      <c r="A369" s="3">
        <f t="shared" ca="1" si="90"/>
        <v>1</v>
      </c>
      <c r="B369" s="3" t="str">
        <f t="shared" ca="1" si="91"/>
        <v>Man</v>
      </c>
      <c r="C369" s="3">
        <f t="shared" ca="1" si="92"/>
        <v>35</v>
      </c>
      <c r="D369" s="3">
        <f t="shared" ca="1" si="93"/>
        <v>2</v>
      </c>
      <c r="E369" s="3" t="str">
        <f ca="1">VLOOKUP($D369,Data!$A$2:$B$7,2,FALSE)</f>
        <v>IT</v>
      </c>
      <c r="F369" s="3">
        <f t="shared" ca="1" si="94"/>
        <v>4</v>
      </c>
      <c r="G369" s="3" t="str">
        <f ca="1">VLOOKUP($F369,Data!$D$2:$E$6,2,FALSE)</f>
        <v>post graduate</v>
      </c>
      <c r="H369" s="3">
        <f t="shared" ca="1" si="95"/>
        <v>3</v>
      </c>
      <c r="I369" s="3">
        <f t="shared" ca="1" si="96"/>
        <v>1</v>
      </c>
      <c r="J369" s="4">
        <f t="shared" ca="1" si="97"/>
        <v>472719</v>
      </c>
      <c r="K369" s="3">
        <f t="shared" ca="1" si="98"/>
        <v>4</v>
      </c>
      <c r="L369" s="3" t="str">
        <f ca="1">VLOOKUP($K369,Data!$G$2:$H$11,2,FALSE)</f>
        <v>Chennai</v>
      </c>
      <c r="M369" s="4">
        <f t="shared" ca="1" si="99"/>
        <v>2363595</v>
      </c>
      <c r="N369" s="3">
        <f t="shared" ca="1" si="100"/>
        <v>1257151.6616827962</v>
      </c>
      <c r="O369" s="3">
        <f t="shared" ca="1" si="101"/>
        <v>387489.50477262452</v>
      </c>
      <c r="P369" s="4">
        <f t="shared" ca="1" si="102"/>
        <v>25730</v>
      </c>
      <c r="Q369" s="3">
        <f t="shared" ca="1" si="103"/>
        <v>472719</v>
      </c>
      <c r="R369" s="4">
        <f t="shared" ca="1" si="104"/>
        <v>709078.5</v>
      </c>
      <c r="S369" s="4">
        <f t="shared" ca="1" si="105"/>
        <v>3460163.0047726245</v>
      </c>
      <c r="T369" s="1">
        <f t="shared" ca="1" si="106"/>
        <v>1755600.6616827962</v>
      </c>
      <c r="U369" s="4">
        <f t="shared" ca="1" si="107"/>
        <v>1704562.3430898283</v>
      </c>
      <c r="V369" s="8">
        <f ca="1">People[[#This Row],[Mortage left]]/People[[#This Row],[Value of House]]</f>
        <v>0.53188116478618219</v>
      </c>
    </row>
    <row r="370" spans="1:22" x14ac:dyDescent="0.25">
      <c r="A370" s="3">
        <f t="shared" ca="1" si="90"/>
        <v>2</v>
      </c>
      <c r="B370" s="3" t="str">
        <f t="shared" ca="1" si="91"/>
        <v>Woman</v>
      </c>
      <c r="C370" s="3">
        <f t="shared" ca="1" si="92"/>
        <v>31</v>
      </c>
      <c r="D370" s="3">
        <f t="shared" ca="1" si="93"/>
        <v>1</v>
      </c>
      <c r="E370" s="3" t="str">
        <f ca="1">VLOOKUP($D370,Data!$A$2:$B$7,2,FALSE)</f>
        <v>Health</v>
      </c>
      <c r="F370" s="3">
        <f t="shared" ca="1" si="94"/>
        <v>4</v>
      </c>
      <c r="G370" s="3" t="str">
        <f ca="1">VLOOKUP($F370,Data!$D$2:$E$6,2,FALSE)</f>
        <v>post graduate</v>
      </c>
      <c r="H370" s="3">
        <f t="shared" ca="1" si="95"/>
        <v>1</v>
      </c>
      <c r="I370" s="3">
        <f t="shared" ca="1" si="96"/>
        <v>1</v>
      </c>
      <c r="J370" s="4">
        <f t="shared" ca="1" si="97"/>
        <v>474425</v>
      </c>
      <c r="K370" s="3">
        <f t="shared" ca="1" si="98"/>
        <v>6</v>
      </c>
      <c r="L370" s="3" t="str">
        <f ca="1">VLOOKUP($K370,Data!$G$2:$H$11,2,FALSE)</f>
        <v>Pune</v>
      </c>
      <c r="M370" s="4">
        <f t="shared" ca="1" si="99"/>
        <v>2846550</v>
      </c>
      <c r="N370" s="3">
        <f t="shared" ca="1" si="100"/>
        <v>2405249.684999295</v>
      </c>
      <c r="O370" s="3">
        <f t="shared" ca="1" si="101"/>
        <v>427731.64583061112</v>
      </c>
      <c r="P370" s="4">
        <f t="shared" ca="1" si="102"/>
        <v>170234</v>
      </c>
      <c r="Q370" s="3">
        <f t="shared" ca="1" si="103"/>
        <v>474425</v>
      </c>
      <c r="R370" s="4">
        <f t="shared" ca="1" si="104"/>
        <v>711637.5</v>
      </c>
      <c r="S370" s="4">
        <f t="shared" ca="1" si="105"/>
        <v>3985919.1458306112</v>
      </c>
      <c r="T370" s="1">
        <f t="shared" ca="1" si="106"/>
        <v>3049908.684999295</v>
      </c>
      <c r="U370" s="4">
        <f t="shared" ca="1" si="107"/>
        <v>936010.46083131619</v>
      </c>
      <c r="V370" s="8">
        <f ca="1">People[[#This Row],[Mortage left]]/People[[#This Row],[Value of House]]</f>
        <v>0.84497011645651576</v>
      </c>
    </row>
    <row r="371" spans="1:22" x14ac:dyDescent="0.25">
      <c r="A371" s="3">
        <f t="shared" ca="1" si="90"/>
        <v>2</v>
      </c>
      <c r="B371" s="3" t="str">
        <f t="shared" ca="1" si="91"/>
        <v>Woman</v>
      </c>
      <c r="C371" s="3">
        <f t="shared" ca="1" si="92"/>
        <v>25</v>
      </c>
      <c r="D371" s="3">
        <f t="shared" ca="1" si="93"/>
        <v>5</v>
      </c>
      <c r="E371" s="3" t="str">
        <f ca="1">VLOOKUP($D371,Data!$A$2:$B$7,2,FALSE)</f>
        <v>Business</v>
      </c>
      <c r="F371" s="3">
        <f t="shared" ca="1" si="94"/>
        <v>3</v>
      </c>
      <c r="G371" s="3" t="str">
        <f ca="1">VLOOKUP($F371,Data!$D$2:$E$6,2,FALSE)</f>
        <v>undergraduate</v>
      </c>
      <c r="H371" s="3">
        <f t="shared" ca="1" si="95"/>
        <v>3</v>
      </c>
      <c r="I371" s="3">
        <f t="shared" ca="1" si="96"/>
        <v>0</v>
      </c>
      <c r="J371" s="4">
        <f t="shared" ca="1" si="97"/>
        <v>726444</v>
      </c>
      <c r="K371" s="3">
        <f t="shared" ca="1" si="98"/>
        <v>1</v>
      </c>
      <c r="L371" s="3" t="str">
        <f ca="1">VLOOKUP($K371,Data!$G$2:$H$11,2,FALSE)</f>
        <v>Mumbai</v>
      </c>
      <c r="M371" s="4">
        <f t="shared" ca="1" si="99"/>
        <v>4358664</v>
      </c>
      <c r="N371" s="3">
        <f t="shared" ca="1" si="100"/>
        <v>1094204.4854265451</v>
      </c>
      <c r="O371" s="3">
        <f t="shared" ca="1" si="101"/>
        <v>0</v>
      </c>
      <c r="P371" s="4">
        <f t="shared" ca="1" si="102"/>
        <v>0</v>
      </c>
      <c r="Q371" s="3">
        <f t="shared" ca="1" si="103"/>
        <v>726444</v>
      </c>
      <c r="R371" s="4">
        <f t="shared" ca="1" si="104"/>
        <v>1089666</v>
      </c>
      <c r="S371" s="4">
        <f t="shared" ca="1" si="105"/>
        <v>5448330</v>
      </c>
      <c r="T371" s="1">
        <f t="shared" ca="1" si="106"/>
        <v>1820648.4854265451</v>
      </c>
      <c r="U371" s="4">
        <f t="shared" ca="1" si="107"/>
        <v>3627681.5145734549</v>
      </c>
      <c r="V371" s="8">
        <f ca="1">People[[#This Row],[Mortage left]]/People[[#This Row],[Value of House]]</f>
        <v>0.25104125608822914</v>
      </c>
    </row>
    <row r="372" spans="1:22" x14ac:dyDescent="0.25">
      <c r="A372" s="3">
        <f t="shared" ca="1" si="90"/>
        <v>1</v>
      </c>
      <c r="B372" s="3" t="str">
        <f t="shared" ca="1" si="91"/>
        <v>Man</v>
      </c>
      <c r="C372" s="3">
        <f t="shared" ca="1" si="92"/>
        <v>33</v>
      </c>
      <c r="D372" s="3">
        <f t="shared" ca="1" si="93"/>
        <v>6</v>
      </c>
      <c r="E372" s="3" t="str">
        <f ca="1">VLOOKUP($D372,Data!$A$2:$B$7,2,FALSE)</f>
        <v>Ministry</v>
      </c>
      <c r="F372" s="3">
        <f t="shared" ca="1" si="94"/>
        <v>4</v>
      </c>
      <c r="G372" s="3" t="str">
        <f ca="1">VLOOKUP($F372,Data!$D$2:$E$6,2,FALSE)</f>
        <v>post graduate</v>
      </c>
      <c r="H372" s="3">
        <f t="shared" ca="1" si="95"/>
        <v>3</v>
      </c>
      <c r="I372" s="3">
        <f t="shared" ca="1" si="96"/>
        <v>2</v>
      </c>
      <c r="J372" s="4">
        <f t="shared" ca="1" si="97"/>
        <v>512721</v>
      </c>
      <c r="K372" s="3">
        <f t="shared" ca="1" si="98"/>
        <v>2</v>
      </c>
      <c r="L372" s="3" t="str">
        <f ca="1">VLOOKUP($K372,Data!$G$2:$H$11,2,FALSE)</f>
        <v>Delhi</v>
      </c>
      <c r="M372" s="4">
        <f t="shared" ca="1" si="99"/>
        <v>1538163</v>
      </c>
      <c r="N372" s="3">
        <f t="shared" ca="1" si="100"/>
        <v>651722.99051945494</v>
      </c>
      <c r="O372" s="3">
        <f t="shared" ca="1" si="101"/>
        <v>252284.97755337611</v>
      </c>
      <c r="P372" s="4">
        <f t="shared" ca="1" si="102"/>
        <v>206682</v>
      </c>
      <c r="Q372" s="3">
        <f t="shared" ca="1" si="103"/>
        <v>0</v>
      </c>
      <c r="R372" s="4">
        <f t="shared" ca="1" si="104"/>
        <v>769081.5</v>
      </c>
      <c r="S372" s="4">
        <f t="shared" ca="1" si="105"/>
        <v>2559529.477553376</v>
      </c>
      <c r="T372" s="1">
        <f t="shared" ca="1" si="106"/>
        <v>858404.99051945494</v>
      </c>
      <c r="U372" s="4">
        <f t="shared" ca="1" si="107"/>
        <v>1701124.4870339211</v>
      </c>
      <c r="V372" s="8">
        <f ca="1">People[[#This Row],[Mortage left]]/People[[#This Row],[Value of House]]</f>
        <v>0.42370216324242288</v>
      </c>
    </row>
    <row r="373" spans="1:22" x14ac:dyDescent="0.25">
      <c r="A373" s="3">
        <f t="shared" ca="1" si="90"/>
        <v>2</v>
      </c>
      <c r="B373" s="3" t="str">
        <f t="shared" ca="1" si="91"/>
        <v>Woman</v>
      </c>
      <c r="C373" s="3">
        <f t="shared" ca="1" si="92"/>
        <v>31</v>
      </c>
      <c r="D373" s="3">
        <f t="shared" ca="1" si="93"/>
        <v>6</v>
      </c>
      <c r="E373" s="3" t="str">
        <f ca="1">VLOOKUP($D373,Data!$A$2:$B$7,2,FALSE)</f>
        <v>Ministry</v>
      </c>
      <c r="F373" s="3">
        <f t="shared" ca="1" si="94"/>
        <v>5</v>
      </c>
      <c r="G373" s="3" t="str">
        <f ca="1">VLOOKUP($F373,Data!$D$2:$E$6,2,FALSE)</f>
        <v>Doctorate</v>
      </c>
      <c r="H373" s="3">
        <f t="shared" ca="1" si="95"/>
        <v>1</v>
      </c>
      <c r="I373" s="3">
        <f t="shared" ca="1" si="96"/>
        <v>2</v>
      </c>
      <c r="J373" s="4">
        <f t="shared" ca="1" si="97"/>
        <v>850057</v>
      </c>
      <c r="K373" s="3">
        <f t="shared" ca="1" si="98"/>
        <v>3</v>
      </c>
      <c r="L373" s="3" t="str">
        <f ca="1">VLOOKUP($K373,Data!$G$2:$H$11,2,FALSE)</f>
        <v>Bangalore</v>
      </c>
      <c r="M373" s="4">
        <f t="shared" ca="1" si="99"/>
        <v>5100342</v>
      </c>
      <c r="N373" s="3">
        <f t="shared" ca="1" si="100"/>
        <v>2471146.7373006949</v>
      </c>
      <c r="O373" s="3">
        <f t="shared" ca="1" si="101"/>
        <v>283083.66297995782</v>
      </c>
      <c r="P373" s="4">
        <f t="shared" ca="1" si="102"/>
        <v>33501</v>
      </c>
      <c r="Q373" s="3">
        <f t="shared" ca="1" si="103"/>
        <v>0</v>
      </c>
      <c r="R373" s="4">
        <f t="shared" ca="1" si="104"/>
        <v>1275085.5</v>
      </c>
      <c r="S373" s="4">
        <f t="shared" ca="1" si="105"/>
        <v>6658511.1629799576</v>
      </c>
      <c r="T373" s="1">
        <f t="shared" ca="1" si="106"/>
        <v>2504647.7373006949</v>
      </c>
      <c r="U373" s="4">
        <f t="shared" ca="1" si="107"/>
        <v>4153863.4256792627</v>
      </c>
      <c r="V373" s="8">
        <f ca="1">People[[#This Row],[Mortage left]]/People[[#This Row],[Value of House]]</f>
        <v>0.48450608553322405</v>
      </c>
    </row>
    <row r="374" spans="1:22" x14ac:dyDescent="0.25">
      <c r="A374" s="3">
        <f t="shared" ca="1" si="90"/>
        <v>2</v>
      </c>
      <c r="B374" s="3" t="str">
        <f t="shared" ca="1" si="91"/>
        <v>Woman</v>
      </c>
      <c r="C374" s="3">
        <f t="shared" ca="1" si="92"/>
        <v>33</v>
      </c>
      <c r="D374" s="3">
        <f t="shared" ca="1" si="93"/>
        <v>4</v>
      </c>
      <c r="E374" s="3" t="str">
        <f ca="1">VLOOKUP($D374,Data!$A$2:$B$7,2,FALSE)</f>
        <v>Agriculture</v>
      </c>
      <c r="F374" s="3">
        <f t="shared" ca="1" si="94"/>
        <v>5</v>
      </c>
      <c r="G374" s="3" t="str">
        <f ca="1">VLOOKUP($F374,Data!$D$2:$E$6,2,FALSE)</f>
        <v>Doctorate</v>
      </c>
      <c r="H374" s="3">
        <f t="shared" ca="1" si="95"/>
        <v>0</v>
      </c>
      <c r="I374" s="3">
        <f t="shared" ca="1" si="96"/>
        <v>2</v>
      </c>
      <c r="J374" s="4">
        <f t="shared" ca="1" si="97"/>
        <v>323389</v>
      </c>
      <c r="K374" s="3">
        <f t="shared" ca="1" si="98"/>
        <v>5</v>
      </c>
      <c r="L374" s="3" t="str">
        <f ca="1">VLOOKUP($K374,Data!$G$2:$H$11,2,FALSE)</f>
        <v>Hyderabad</v>
      </c>
      <c r="M374" s="4">
        <f t="shared" ca="1" si="99"/>
        <v>1293556</v>
      </c>
      <c r="N374" s="3">
        <f t="shared" ca="1" si="100"/>
        <v>264055.01856664085</v>
      </c>
      <c r="O374" s="3">
        <f t="shared" ca="1" si="101"/>
        <v>53204.164246731154</v>
      </c>
      <c r="P374" s="4">
        <f t="shared" ca="1" si="102"/>
        <v>25579</v>
      </c>
      <c r="Q374" s="3">
        <f t="shared" ca="1" si="103"/>
        <v>0</v>
      </c>
      <c r="R374" s="4">
        <f t="shared" ca="1" si="104"/>
        <v>485083.5</v>
      </c>
      <c r="S374" s="4">
        <f t="shared" ca="1" si="105"/>
        <v>1831843.6642467312</v>
      </c>
      <c r="T374" s="1">
        <f t="shared" ca="1" si="106"/>
        <v>289634.01856664085</v>
      </c>
      <c r="U374" s="4">
        <f t="shared" ca="1" si="107"/>
        <v>1542209.6456800904</v>
      </c>
      <c r="V374" s="8">
        <f ca="1">People[[#This Row],[Mortage left]]/People[[#This Row],[Value of House]]</f>
        <v>0.20413110724749517</v>
      </c>
    </row>
    <row r="375" spans="1:22" x14ac:dyDescent="0.25">
      <c r="A375" s="3">
        <f t="shared" ca="1" si="90"/>
        <v>1</v>
      </c>
      <c r="B375" s="3" t="str">
        <f t="shared" ca="1" si="91"/>
        <v>Man</v>
      </c>
      <c r="C375" s="3">
        <f t="shared" ca="1" si="92"/>
        <v>27</v>
      </c>
      <c r="D375" s="3">
        <f t="shared" ca="1" si="93"/>
        <v>4</v>
      </c>
      <c r="E375" s="3" t="str">
        <f ca="1">VLOOKUP($D375,Data!$A$2:$B$7,2,FALSE)</f>
        <v>Agriculture</v>
      </c>
      <c r="F375" s="3">
        <f t="shared" ca="1" si="94"/>
        <v>1</v>
      </c>
      <c r="G375" s="3" t="str">
        <f ca="1">VLOOKUP($F375,Data!$D$2:$E$6,2,FALSE)</f>
        <v>high school</v>
      </c>
      <c r="H375" s="3">
        <f t="shared" ca="1" si="95"/>
        <v>0</v>
      </c>
      <c r="I375" s="3">
        <f t="shared" ca="1" si="96"/>
        <v>0</v>
      </c>
      <c r="J375" s="4">
        <f t="shared" ca="1" si="97"/>
        <v>818672</v>
      </c>
      <c r="K375" s="3">
        <f t="shared" ca="1" si="98"/>
        <v>3</v>
      </c>
      <c r="L375" s="3" t="str">
        <f ca="1">VLOOKUP($K375,Data!$G$2:$H$11,2,FALSE)</f>
        <v>Bangalore</v>
      </c>
      <c r="M375" s="4">
        <f t="shared" ca="1" si="99"/>
        <v>4912032</v>
      </c>
      <c r="N375" s="3">
        <f t="shared" ca="1" si="100"/>
        <v>4730465.2730653062</v>
      </c>
      <c r="O375" s="3">
        <f t="shared" ca="1" si="101"/>
        <v>0</v>
      </c>
      <c r="P375" s="4">
        <f t="shared" ca="1" si="102"/>
        <v>0</v>
      </c>
      <c r="Q375" s="3">
        <f t="shared" ca="1" si="103"/>
        <v>0</v>
      </c>
      <c r="R375" s="4">
        <f t="shared" ca="1" si="104"/>
        <v>0</v>
      </c>
      <c r="S375" s="4">
        <f t="shared" ca="1" si="105"/>
        <v>4912032</v>
      </c>
      <c r="T375" s="1">
        <f t="shared" ca="1" si="106"/>
        <v>4730465.2730653062</v>
      </c>
      <c r="U375" s="4">
        <f t="shared" ca="1" si="107"/>
        <v>181566.72693469375</v>
      </c>
      <c r="V375" s="8">
        <f ca="1">People[[#This Row],[Mortage left]]/People[[#This Row],[Value of House]]</f>
        <v>0.96303633059908944</v>
      </c>
    </row>
    <row r="376" spans="1:22" x14ac:dyDescent="0.25">
      <c r="A376" s="3">
        <f t="shared" ca="1" si="90"/>
        <v>2</v>
      </c>
      <c r="B376" s="3" t="str">
        <f t="shared" ca="1" si="91"/>
        <v>Woman</v>
      </c>
      <c r="C376" s="3">
        <f t="shared" ca="1" si="92"/>
        <v>21</v>
      </c>
      <c r="D376" s="3">
        <f t="shared" ca="1" si="93"/>
        <v>4</v>
      </c>
      <c r="E376" s="3" t="str">
        <f ca="1">VLOOKUP($D376,Data!$A$2:$B$7,2,FALSE)</f>
        <v>Agriculture</v>
      </c>
      <c r="F376" s="3">
        <f t="shared" ca="1" si="94"/>
        <v>1</v>
      </c>
      <c r="G376" s="3" t="str">
        <f ca="1">VLOOKUP($F376,Data!$D$2:$E$6,2,FALSE)</f>
        <v>high school</v>
      </c>
      <c r="H376" s="3">
        <f t="shared" ca="1" si="95"/>
        <v>0</v>
      </c>
      <c r="I376" s="3">
        <f t="shared" ca="1" si="96"/>
        <v>2</v>
      </c>
      <c r="J376" s="4">
        <f t="shared" ca="1" si="97"/>
        <v>782182</v>
      </c>
      <c r="K376" s="3">
        <f t="shared" ca="1" si="98"/>
        <v>5</v>
      </c>
      <c r="L376" s="3" t="str">
        <f ca="1">VLOOKUP($K376,Data!$G$2:$H$11,2,FALSE)</f>
        <v>Hyderabad</v>
      </c>
      <c r="M376" s="4">
        <f t="shared" ca="1" si="99"/>
        <v>4693092</v>
      </c>
      <c r="N376" s="3">
        <f t="shared" ca="1" si="100"/>
        <v>338493.2643161898</v>
      </c>
      <c r="O376" s="3">
        <f t="shared" ca="1" si="101"/>
        <v>18714.623514521416</v>
      </c>
      <c r="P376" s="4">
        <f t="shared" ca="1" si="102"/>
        <v>11207</v>
      </c>
      <c r="Q376" s="3">
        <f t="shared" ca="1" si="103"/>
        <v>0</v>
      </c>
      <c r="R376" s="4">
        <f t="shared" ca="1" si="104"/>
        <v>1173273</v>
      </c>
      <c r="S376" s="4">
        <f t="shared" ca="1" si="105"/>
        <v>5885079.6235145219</v>
      </c>
      <c r="T376" s="1">
        <f t="shared" ca="1" si="106"/>
        <v>349700.2643161898</v>
      </c>
      <c r="U376" s="4">
        <f t="shared" ca="1" si="107"/>
        <v>5535379.3591983318</v>
      </c>
      <c r="V376" s="8">
        <f ca="1">People[[#This Row],[Mortage left]]/People[[#This Row],[Value of House]]</f>
        <v>7.2125853129704209E-2</v>
      </c>
    </row>
    <row r="377" spans="1:22" x14ac:dyDescent="0.25">
      <c r="A377" s="3">
        <f t="shared" ca="1" si="90"/>
        <v>2</v>
      </c>
      <c r="B377" s="3" t="str">
        <f t="shared" ca="1" si="91"/>
        <v>Woman</v>
      </c>
      <c r="C377" s="3">
        <f t="shared" ca="1" si="92"/>
        <v>33</v>
      </c>
      <c r="D377" s="3">
        <f t="shared" ca="1" si="93"/>
        <v>1</v>
      </c>
      <c r="E377" s="3" t="str">
        <f ca="1">VLOOKUP($D377,Data!$A$2:$B$7,2,FALSE)</f>
        <v>Health</v>
      </c>
      <c r="F377" s="3">
        <f t="shared" ca="1" si="94"/>
        <v>4</v>
      </c>
      <c r="G377" s="3" t="str">
        <f ca="1">VLOOKUP($F377,Data!$D$2:$E$6,2,FALSE)</f>
        <v>post graduate</v>
      </c>
      <c r="H377" s="3">
        <f t="shared" ca="1" si="95"/>
        <v>0</v>
      </c>
      <c r="I377" s="3">
        <f t="shared" ca="1" si="96"/>
        <v>0</v>
      </c>
      <c r="J377" s="4">
        <f t="shared" ca="1" si="97"/>
        <v>409537</v>
      </c>
      <c r="K377" s="3">
        <f t="shared" ca="1" si="98"/>
        <v>4</v>
      </c>
      <c r="L377" s="3" t="str">
        <f ca="1">VLOOKUP($K377,Data!$G$2:$H$11,2,FALSE)</f>
        <v>Chennai</v>
      </c>
      <c r="M377" s="4">
        <f t="shared" ca="1" si="99"/>
        <v>2457222</v>
      </c>
      <c r="N377" s="3">
        <f t="shared" ca="1" si="100"/>
        <v>1581663.8174849788</v>
      </c>
      <c r="O377" s="3">
        <f t="shared" ca="1" si="101"/>
        <v>0</v>
      </c>
      <c r="P377" s="4">
        <f t="shared" ca="1" si="102"/>
        <v>0</v>
      </c>
      <c r="Q377" s="3">
        <f t="shared" ca="1" si="103"/>
        <v>409537</v>
      </c>
      <c r="R377" s="4">
        <f t="shared" ca="1" si="104"/>
        <v>614305.5</v>
      </c>
      <c r="S377" s="4">
        <f t="shared" ca="1" si="105"/>
        <v>3071527.5</v>
      </c>
      <c r="T377" s="1">
        <f t="shared" ca="1" si="106"/>
        <v>1991200.8174849788</v>
      </c>
      <c r="U377" s="4">
        <f t="shared" ca="1" si="107"/>
        <v>1080326.6825150212</v>
      </c>
      <c r="V377" s="8">
        <f ca="1">People[[#This Row],[Mortage left]]/People[[#This Row],[Value of House]]</f>
        <v>0.64367965836419294</v>
      </c>
    </row>
    <row r="378" spans="1:22" x14ac:dyDescent="0.25">
      <c r="A378" s="3">
        <f t="shared" ca="1" si="90"/>
        <v>2</v>
      </c>
      <c r="B378" s="3" t="str">
        <f t="shared" ca="1" si="91"/>
        <v>Woman</v>
      </c>
      <c r="C378" s="3">
        <f t="shared" ca="1" si="92"/>
        <v>32</v>
      </c>
      <c r="D378" s="3">
        <f t="shared" ca="1" si="93"/>
        <v>5</v>
      </c>
      <c r="E378" s="3" t="str">
        <f ca="1">VLOOKUP($D378,Data!$A$2:$B$7,2,FALSE)</f>
        <v>Business</v>
      </c>
      <c r="F378" s="3">
        <f t="shared" ca="1" si="94"/>
        <v>5</v>
      </c>
      <c r="G378" s="3" t="str">
        <f ca="1">VLOOKUP($F378,Data!$D$2:$E$6,2,FALSE)</f>
        <v>Doctorate</v>
      </c>
      <c r="H378" s="3">
        <f t="shared" ca="1" si="95"/>
        <v>3</v>
      </c>
      <c r="I378" s="3">
        <f t="shared" ca="1" si="96"/>
        <v>0</v>
      </c>
      <c r="J378" s="4">
        <f t="shared" ca="1" si="97"/>
        <v>428305</v>
      </c>
      <c r="K378" s="3">
        <f t="shared" ca="1" si="98"/>
        <v>2</v>
      </c>
      <c r="L378" s="3" t="str">
        <f ca="1">VLOOKUP($K378,Data!$G$2:$H$11,2,FALSE)</f>
        <v>Delhi</v>
      </c>
      <c r="M378" s="4">
        <f t="shared" ca="1" si="99"/>
        <v>2569830</v>
      </c>
      <c r="N378" s="3">
        <f t="shared" ca="1" si="100"/>
        <v>1796409.7705179856</v>
      </c>
      <c r="O378" s="3">
        <f t="shared" ca="1" si="101"/>
        <v>0</v>
      </c>
      <c r="P378" s="4">
        <f t="shared" ca="1" si="102"/>
        <v>0</v>
      </c>
      <c r="Q378" s="3">
        <f t="shared" ca="1" si="103"/>
        <v>428305</v>
      </c>
      <c r="R378" s="4">
        <f t="shared" ca="1" si="104"/>
        <v>0</v>
      </c>
      <c r="S378" s="4">
        <f t="shared" ca="1" si="105"/>
        <v>2569830</v>
      </c>
      <c r="T378" s="1">
        <f t="shared" ca="1" si="106"/>
        <v>2224714.7705179853</v>
      </c>
      <c r="U378" s="4">
        <f t="shared" ca="1" si="107"/>
        <v>345115.22948201466</v>
      </c>
      <c r="V378" s="8">
        <f ca="1">People[[#This Row],[Mortage left]]/People[[#This Row],[Value of House]]</f>
        <v>0.6990383684982997</v>
      </c>
    </row>
    <row r="379" spans="1:22" x14ac:dyDescent="0.25">
      <c r="A379" s="3">
        <f t="shared" ca="1" si="90"/>
        <v>1</v>
      </c>
      <c r="B379" s="3" t="str">
        <f t="shared" ca="1" si="91"/>
        <v>Man</v>
      </c>
      <c r="C379" s="3">
        <f t="shared" ca="1" si="92"/>
        <v>22</v>
      </c>
      <c r="D379" s="3">
        <f t="shared" ca="1" si="93"/>
        <v>1</v>
      </c>
      <c r="E379" s="3" t="str">
        <f ca="1">VLOOKUP($D379,Data!$A$2:$B$7,2,FALSE)</f>
        <v>Health</v>
      </c>
      <c r="F379" s="3">
        <f t="shared" ca="1" si="94"/>
        <v>5</v>
      </c>
      <c r="G379" s="3" t="str">
        <f ca="1">VLOOKUP($F379,Data!$D$2:$E$6,2,FALSE)</f>
        <v>Doctorate</v>
      </c>
      <c r="H379" s="3">
        <f t="shared" ca="1" si="95"/>
        <v>2</v>
      </c>
      <c r="I379" s="3">
        <f t="shared" ca="1" si="96"/>
        <v>2</v>
      </c>
      <c r="J379" s="4">
        <f t="shared" ca="1" si="97"/>
        <v>291300</v>
      </c>
      <c r="K379" s="3">
        <f t="shared" ca="1" si="98"/>
        <v>6</v>
      </c>
      <c r="L379" s="3" t="str">
        <f ca="1">VLOOKUP($K379,Data!$G$2:$H$11,2,FALSE)</f>
        <v>Pune</v>
      </c>
      <c r="M379" s="4">
        <f t="shared" ca="1" si="99"/>
        <v>1456500</v>
      </c>
      <c r="N379" s="3">
        <f t="shared" ca="1" si="100"/>
        <v>461739.02029433136</v>
      </c>
      <c r="O379" s="3">
        <f t="shared" ca="1" si="101"/>
        <v>209751.10360792751</v>
      </c>
      <c r="P379" s="4">
        <f t="shared" ca="1" si="102"/>
        <v>65987</v>
      </c>
      <c r="Q379" s="3">
        <f t="shared" ca="1" si="103"/>
        <v>291300</v>
      </c>
      <c r="R379" s="4">
        <f t="shared" ca="1" si="104"/>
        <v>0</v>
      </c>
      <c r="S379" s="4">
        <f t="shared" ca="1" si="105"/>
        <v>1666251.1036079274</v>
      </c>
      <c r="T379" s="1">
        <f t="shared" ca="1" si="106"/>
        <v>819026.02029433136</v>
      </c>
      <c r="U379" s="4">
        <f t="shared" ca="1" si="107"/>
        <v>847225.08331359609</v>
      </c>
      <c r="V379" s="8">
        <f ca="1">People[[#This Row],[Mortage left]]/People[[#This Row],[Value of House]]</f>
        <v>0.31701958138986019</v>
      </c>
    </row>
    <row r="380" spans="1:22" x14ac:dyDescent="0.25">
      <c r="A380" s="3">
        <f t="shared" ca="1" si="90"/>
        <v>1</v>
      </c>
      <c r="B380" s="3" t="str">
        <f t="shared" ca="1" si="91"/>
        <v>Man</v>
      </c>
      <c r="C380" s="3">
        <f t="shared" ca="1" si="92"/>
        <v>33</v>
      </c>
      <c r="D380" s="3">
        <f t="shared" ca="1" si="93"/>
        <v>5</v>
      </c>
      <c r="E380" s="3" t="str">
        <f ca="1">VLOOKUP($D380,Data!$A$2:$B$7,2,FALSE)</f>
        <v>Business</v>
      </c>
      <c r="F380" s="3">
        <f t="shared" ca="1" si="94"/>
        <v>3</v>
      </c>
      <c r="G380" s="3" t="str">
        <f ca="1">VLOOKUP($F380,Data!$D$2:$E$6,2,FALSE)</f>
        <v>undergraduate</v>
      </c>
      <c r="H380" s="3">
        <f t="shared" ca="1" si="95"/>
        <v>1</v>
      </c>
      <c r="I380" s="3">
        <f t="shared" ca="1" si="96"/>
        <v>1</v>
      </c>
      <c r="J380" s="4">
        <f t="shared" ca="1" si="97"/>
        <v>946678</v>
      </c>
      <c r="K380" s="3">
        <f t="shared" ca="1" si="98"/>
        <v>4</v>
      </c>
      <c r="L380" s="3" t="str">
        <f ca="1">VLOOKUP($K380,Data!$G$2:$H$11,2,FALSE)</f>
        <v>Chennai</v>
      </c>
      <c r="M380" s="4">
        <f t="shared" ca="1" si="99"/>
        <v>5680068</v>
      </c>
      <c r="N380" s="3">
        <f t="shared" ca="1" si="100"/>
        <v>4881108.1580782095</v>
      </c>
      <c r="O380" s="3">
        <f t="shared" ca="1" si="101"/>
        <v>452813.38993446343</v>
      </c>
      <c r="P380" s="4">
        <f t="shared" ca="1" si="102"/>
        <v>352111</v>
      </c>
      <c r="Q380" s="3">
        <f t="shared" ca="1" si="103"/>
        <v>0</v>
      </c>
      <c r="R380" s="4">
        <f t="shared" ca="1" si="104"/>
        <v>0</v>
      </c>
      <c r="S380" s="4">
        <f t="shared" ca="1" si="105"/>
        <v>6132881.3899344634</v>
      </c>
      <c r="T380" s="1">
        <f t="shared" ca="1" si="106"/>
        <v>5233219.1580782095</v>
      </c>
      <c r="U380" s="4">
        <f t="shared" ca="1" si="107"/>
        <v>899662.23185625393</v>
      </c>
      <c r="V380" s="8">
        <f ca="1">People[[#This Row],[Mortage left]]/People[[#This Row],[Value of House]]</f>
        <v>0.85933973996054436</v>
      </c>
    </row>
    <row r="381" spans="1:22" x14ac:dyDescent="0.25">
      <c r="A381" s="3">
        <f t="shared" ca="1" si="90"/>
        <v>2</v>
      </c>
      <c r="B381" s="3" t="str">
        <f t="shared" ca="1" si="91"/>
        <v>Woman</v>
      </c>
      <c r="C381" s="3">
        <f t="shared" ca="1" si="92"/>
        <v>27</v>
      </c>
      <c r="D381" s="3">
        <f t="shared" ca="1" si="93"/>
        <v>2</v>
      </c>
      <c r="E381" s="3" t="str">
        <f ca="1">VLOOKUP($D381,Data!$A$2:$B$7,2,FALSE)</f>
        <v>IT</v>
      </c>
      <c r="F381" s="3">
        <f t="shared" ca="1" si="94"/>
        <v>2</v>
      </c>
      <c r="G381" s="3" t="str">
        <f ca="1">VLOOKUP($F381,Data!$D$2:$E$6,2,FALSE)</f>
        <v>college</v>
      </c>
      <c r="H381" s="3">
        <f t="shared" ca="1" si="95"/>
        <v>2</v>
      </c>
      <c r="I381" s="3">
        <f t="shared" ca="1" si="96"/>
        <v>2</v>
      </c>
      <c r="J381" s="4">
        <f t="shared" ca="1" si="97"/>
        <v>915472</v>
      </c>
      <c r="K381" s="3">
        <f t="shared" ca="1" si="98"/>
        <v>2</v>
      </c>
      <c r="L381" s="3" t="str">
        <f ca="1">VLOOKUP($K381,Data!$G$2:$H$11,2,FALSE)</f>
        <v>Delhi</v>
      </c>
      <c r="M381" s="4">
        <f t="shared" ca="1" si="99"/>
        <v>4577360</v>
      </c>
      <c r="N381" s="3">
        <f t="shared" ca="1" si="100"/>
        <v>2702048.1002019178</v>
      </c>
      <c r="O381" s="3">
        <f t="shared" ca="1" si="101"/>
        <v>1541586.170774509</v>
      </c>
      <c r="P381" s="4">
        <f t="shared" ca="1" si="102"/>
        <v>494782</v>
      </c>
      <c r="Q381" s="3">
        <f t="shared" ca="1" si="103"/>
        <v>915472</v>
      </c>
      <c r="R381" s="4">
        <f t="shared" ca="1" si="104"/>
        <v>0</v>
      </c>
      <c r="S381" s="4">
        <f t="shared" ca="1" si="105"/>
        <v>6118946.1707745092</v>
      </c>
      <c r="T381" s="1">
        <f t="shared" ca="1" si="106"/>
        <v>4112302.1002019178</v>
      </c>
      <c r="U381" s="4">
        <f t="shared" ca="1" si="107"/>
        <v>2006644.0705725914</v>
      </c>
      <c r="V381" s="8">
        <f ca="1">People[[#This Row],[Mortage left]]/People[[#This Row],[Value of House]]</f>
        <v>0.59030709845891904</v>
      </c>
    </row>
    <row r="382" spans="1:22" x14ac:dyDescent="0.25">
      <c r="A382" s="3">
        <f t="shared" ca="1" si="90"/>
        <v>1</v>
      </c>
      <c r="B382" s="3" t="str">
        <f t="shared" ca="1" si="91"/>
        <v>Man</v>
      </c>
      <c r="C382" s="3">
        <f t="shared" ca="1" si="92"/>
        <v>33</v>
      </c>
      <c r="D382" s="3">
        <f t="shared" ca="1" si="93"/>
        <v>5</v>
      </c>
      <c r="E382" s="3" t="str">
        <f ca="1">VLOOKUP($D382,Data!$A$2:$B$7,2,FALSE)</f>
        <v>Business</v>
      </c>
      <c r="F382" s="3">
        <f t="shared" ca="1" si="94"/>
        <v>3</v>
      </c>
      <c r="G382" s="3" t="str">
        <f ca="1">VLOOKUP($F382,Data!$D$2:$E$6,2,FALSE)</f>
        <v>undergraduate</v>
      </c>
      <c r="H382" s="3">
        <f t="shared" ca="1" si="95"/>
        <v>3</v>
      </c>
      <c r="I382" s="3">
        <f t="shared" ca="1" si="96"/>
        <v>1</v>
      </c>
      <c r="J382" s="4">
        <f t="shared" ca="1" si="97"/>
        <v>224260</v>
      </c>
      <c r="K382" s="3">
        <f t="shared" ca="1" si="98"/>
        <v>3</v>
      </c>
      <c r="L382" s="3" t="str">
        <f ca="1">VLOOKUP($K382,Data!$G$2:$H$11,2,FALSE)</f>
        <v>Bangalore</v>
      </c>
      <c r="M382" s="4">
        <f t="shared" ca="1" si="99"/>
        <v>1345560</v>
      </c>
      <c r="N382" s="3">
        <f t="shared" ca="1" si="100"/>
        <v>877573.83994519373</v>
      </c>
      <c r="O382" s="3">
        <f t="shared" ca="1" si="101"/>
        <v>159492.59140704319</v>
      </c>
      <c r="P382" s="4">
        <f t="shared" ca="1" si="102"/>
        <v>112857</v>
      </c>
      <c r="Q382" s="3">
        <f t="shared" ca="1" si="103"/>
        <v>0</v>
      </c>
      <c r="R382" s="4">
        <f t="shared" ca="1" si="104"/>
        <v>0</v>
      </c>
      <c r="S382" s="4">
        <f t="shared" ca="1" si="105"/>
        <v>1505052.5914070432</v>
      </c>
      <c r="T382" s="1">
        <f t="shared" ca="1" si="106"/>
        <v>990430.83994519373</v>
      </c>
      <c r="U382" s="4">
        <f t="shared" ca="1" si="107"/>
        <v>514621.75146184943</v>
      </c>
      <c r="V382" s="8">
        <f ca="1">People[[#This Row],[Mortage left]]/People[[#This Row],[Value of House]]</f>
        <v>0.65219970863075127</v>
      </c>
    </row>
    <row r="383" spans="1:22" x14ac:dyDescent="0.25">
      <c r="A383" s="3">
        <f t="shared" ca="1" si="90"/>
        <v>2</v>
      </c>
      <c r="B383" s="3" t="str">
        <f t="shared" ca="1" si="91"/>
        <v>Woman</v>
      </c>
      <c r="C383" s="3">
        <f t="shared" ca="1" si="92"/>
        <v>32</v>
      </c>
      <c r="D383" s="3">
        <f t="shared" ca="1" si="93"/>
        <v>4</v>
      </c>
      <c r="E383" s="3" t="str">
        <f ca="1">VLOOKUP($D383,Data!$A$2:$B$7,2,FALSE)</f>
        <v>Agriculture</v>
      </c>
      <c r="F383" s="3">
        <f t="shared" ca="1" si="94"/>
        <v>3</v>
      </c>
      <c r="G383" s="3" t="str">
        <f ca="1">VLOOKUP($F383,Data!$D$2:$E$6,2,FALSE)</f>
        <v>undergraduate</v>
      </c>
      <c r="H383" s="3">
        <f t="shared" ca="1" si="95"/>
        <v>1</v>
      </c>
      <c r="I383" s="3">
        <f t="shared" ca="1" si="96"/>
        <v>1</v>
      </c>
      <c r="J383" s="4">
        <f t="shared" ca="1" si="97"/>
        <v>252633</v>
      </c>
      <c r="K383" s="3">
        <f t="shared" ca="1" si="98"/>
        <v>1</v>
      </c>
      <c r="L383" s="3" t="str">
        <f ca="1">VLOOKUP($K383,Data!$G$2:$H$11,2,FALSE)</f>
        <v>Mumbai</v>
      </c>
      <c r="M383" s="4">
        <f t="shared" ca="1" si="99"/>
        <v>1010532</v>
      </c>
      <c r="N383" s="3">
        <f t="shared" ca="1" si="100"/>
        <v>715872.30937676621</v>
      </c>
      <c r="O383" s="3">
        <f t="shared" ca="1" si="101"/>
        <v>148148.14390491921</v>
      </c>
      <c r="P383" s="4">
        <f t="shared" ca="1" si="102"/>
        <v>140554</v>
      </c>
      <c r="Q383" s="3">
        <f t="shared" ca="1" si="103"/>
        <v>0</v>
      </c>
      <c r="R383" s="4">
        <f t="shared" ca="1" si="104"/>
        <v>0</v>
      </c>
      <c r="S383" s="4">
        <f t="shared" ca="1" si="105"/>
        <v>1158680.1439049193</v>
      </c>
      <c r="T383" s="1">
        <f t="shared" ca="1" si="106"/>
        <v>856426.30937676621</v>
      </c>
      <c r="U383" s="4">
        <f t="shared" ca="1" si="107"/>
        <v>302253.83452815306</v>
      </c>
      <c r="V383" s="8">
        <f ca="1">People[[#This Row],[Mortage left]]/People[[#This Row],[Value of House]]</f>
        <v>0.70841132134040907</v>
      </c>
    </row>
    <row r="384" spans="1:22" x14ac:dyDescent="0.25">
      <c r="A384" s="3">
        <f t="shared" ca="1" si="90"/>
        <v>2</v>
      </c>
      <c r="B384" s="3" t="str">
        <f t="shared" ca="1" si="91"/>
        <v>Woman</v>
      </c>
      <c r="C384" s="3">
        <f t="shared" ca="1" si="92"/>
        <v>32</v>
      </c>
      <c r="D384" s="3">
        <f t="shared" ca="1" si="93"/>
        <v>5</v>
      </c>
      <c r="E384" s="3" t="str">
        <f ca="1">VLOOKUP($D384,Data!$A$2:$B$7,2,FALSE)</f>
        <v>Business</v>
      </c>
      <c r="F384" s="3">
        <f t="shared" ca="1" si="94"/>
        <v>2</v>
      </c>
      <c r="G384" s="3" t="str">
        <f ca="1">VLOOKUP($F384,Data!$D$2:$E$6,2,FALSE)</f>
        <v>college</v>
      </c>
      <c r="H384" s="3">
        <f t="shared" ca="1" si="95"/>
        <v>1</v>
      </c>
      <c r="I384" s="3">
        <f t="shared" ca="1" si="96"/>
        <v>2</v>
      </c>
      <c r="J384" s="4">
        <f t="shared" ca="1" si="97"/>
        <v>582068</v>
      </c>
      <c r="K384" s="3">
        <f t="shared" ca="1" si="98"/>
        <v>1</v>
      </c>
      <c r="L384" s="3" t="str">
        <f ca="1">VLOOKUP($K384,Data!$G$2:$H$11,2,FALSE)</f>
        <v>Mumbai</v>
      </c>
      <c r="M384" s="4">
        <f t="shared" ca="1" si="99"/>
        <v>1746204</v>
      </c>
      <c r="N384" s="3">
        <f t="shared" ca="1" si="100"/>
        <v>140797.86276308738</v>
      </c>
      <c r="O384" s="3">
        <f t="shared" ca="1" si="101"/>
        <v>412754.59740613092</v>
      </c>
      <c r="P384" s="4">
        <f t="shared" ca="1" si="102"/>
        <v>218317</v>
      </c>
      <c r="Q384" s="3">
        <f t="shared" ca="1" si="103"/>
        <v>0</v>
      </c>
      <c r="R384" s="4">
        <f t="shared" ca="1" si="104"/>
        <v>0</v>
      </c>
      <c r="S384" s="4">
        <f t="shared" ca="1" si="105"/>
        <v>2158958.5974061307</v>
      </c>
      <c r="T384" s="1">
        <f t="shared" ca="1" si="106"/>
        <v>359114.86276308738</v>
      </c>
      <c r="U384" s="4">
        <f t="shared" ca="1" si="107"/>
        <v>1799843.7346430435</v>
      </c>
      <c r="V384" s="8">
        <f ca="1">People[[#This Row],[Mortage left]]/People[[#This Row],[Value of House]]</f>
        <v>8.0630821349102044E-2</v>
      </c>
    </row>
    <row r="385" spans="1:22" x14ac:dyDescent="0.25">
      <c r="A385" s="3">
        <f t="shared" ca="1" si="90"/>
        <v>2</v>
      </c>
      <c r="B385" s="3" t="str">
        <f t="shared" ca="1" si="91"/>
        <v>Woman</v>
      </c>
      <c r="C385" s="3">
        <f t="shared" ca="1" si="92"/>
        <v>29</v>
      </c>
      <c r="D385" s="3">
        <f t="shared" ca="1" si="93"/>
        <v>4</v>
      </c>
      <c r="E385" s="3" t="str">
        <f ca="1">VLOOKUP($D385,Data!$A$2:$B$7,2,FALSE)</f>
        <v>Agriculture</v>
      </c>
      <c r="F385" s="3">
        <f t="shared" ca="1" si="94"/>
        <v>2</v>
      </c>
      <c r="G385" s="3" t="str">
        <f ca="1">VLOOKUP($F385,Data!$D$2:$E$6,2,FALSE)</f>
        <v>college</v>
      </c>
      <c r="H385" s="3">
        <f t="shared" ca="1" si="95"/>
        <v>2</v>
      </c>
      <c r="I385" s="3">
        <f t="shared" ca="1" si="96"/>
        <v>1</v>
      </c>
      <c r="J385" s="4">
        <f t="shared" ca="1" si="97"/>
        <v>970944</v>
      </c>
      <c r="K385" s="3">
        <f t="shared" ca="1" si="98"/>
        <v>2</v>
      </c>
      <c r="L385" s="3" t="str">
        <f ca="1">VLOOKUP($K385,Data!$G$2:$H$11,2,FALSE)</f>
        <v>Delhi</v>
      </c>
      <c r="M385" s="4">
        <f t="shared" ca="1" si="99"/>
        <v>2912832</v>
      </c>
      <c r="N385" s="3">
        <f t="shared" ca="1" si="100"/>
        <v>2455943.0866683796</v>
      </c>
      <c r="O385" s="3">
        <f t="shared" ca="1" si="101"/>
        <v>957970.51751379168</v>
      </c>
      <c r="P385" s="4">
        <f t="shared" ca="1" si="102"/>
        <v>268492</v>
      </c>
      <c r="Q385" s="3">
        <f t="shared" ca="1" si="103"/>
        <v>970944</v>
      </c>
      <c r="R385" s="4">
        <f t="shared" ca="1" si="104"/>
        <v>0</v>
      </c>
      <c r="S385" s="4">
        <f t="shared" ca="1" si="105"/>
        <v>3870802.5175137916</v>
      </c>
      <c r="T385" s="1">
        <f t="shared" ca="1" si="106"/>
        <v>3695379.0866683796</v>
      </c>
      <c r="U385" s="4">
        <f t="shared" ca="1" si="107"/>
        <v>175423.43084541196</v>
      </c>
      <c r="V385" s="8">
        <f ca="1">People[[#This Row],[Mortage left]]/People[[#This Row],[Value of House]]</f>
        <v>0.84314615009323557</v>
      </c>
    </row>
    <row r="386" spans="1:22" x14ac:dyDescent="0.25">
      <c r="A386" s="3">
        <f t="shared" ca="1" si="90"/>
        <v>2</v>
      </c>
      <c r="B386" s="3" t="str">
        <f t="shared" ca="1" si="91"/>
        <v>Woman</v>
      </c>
      <c r="C386" s="3">
        <f t="shared" ca="1" si="92"/>
        <v>25</v>
      </c>
      <c r="D386" s="3">
        <f t="shared" ca="1" si="93"/>
        <v>2</v>
      </c>
      <c r="E386" s="3" t="str">
        <f ca="1">VLOOKUP($D386,Data!$A$2:$B$7,2,FALSE)</f>
        <v>IT</v>
      </c>
      <c r="F386" s="3">
        <f t="shared" ca="1" si="94"/>
        <v>4</v>
      </c>
      <c r="G386" s="3" t="str">
        <f ca="1">VLOOKUP($F386,Data!$D$2:$E$6,2,FALSE)</f>
        <v>post graduate</v>
      </c>
      <c r="H386" s="3">
        <f t="shared" ca="1" si="95"/>
        <v>0</v>
      </c>
      <c r="I386" s="3">
        <f t="shared" ca="1" si="96"/>
        <v>2</v>
      </c>
      <c r="J386" s="4">
        <f t="shared" ca="1" si="97"/>
        <v>263609</v>
      </c>
      <c r="K386" s="3">
        <f t="shared" ca="1" si="98"/>
        <v>1</v>
      </c>
      <c r="L386" s="3" t="str">
        <f ca="1">VLOOKUP($K386,Data!$G$2:$H$11,2,FALSE)</f>
        <v>Mumbai</v>
      </c>
      <c r="M386" s="4">
        <f t="shared" ca="1" si="99"/>
        <v>1581654</v>
      </c>
      <c r="N386" s="3">
        <f t="shared" ca="1" si="100"/>
        <v>246021.38912355204</v>
      </c>
      <c r="O386" s="3">
        <f t="shared" ca="1" si="101"/>
        <v>359473.89464113949</v>
      </c>
      <c r="P386" s="4">
        <f t="shared" ca="1" si="102"/>
        <v>249217</v>
      </c>
      <c r="Q386" s="3">
        <f t="shared" ca="1" si="103"/>
        <v>0</v>
      </c>
      <c r="R386" s="4">
        <f t="shared" ca="1" si="104"/>
        <v>0</v>
      </c>
      <c r="S386" s="4">
        <f t="shared" ca="1" si="105"/>
        <v>1941127.8946411395</v>
      </c>
      <c r="T386" s="1">
        <f t="shared" ca="1" si="106"/>
        <v>495238.38912355201</v>
      </c>
      <c r="U386" s="4">
        <f t="shared" ca="1" si="107"/>
        <v>1445889.5055175875</v>
      </c>
      <c r="V386" s="8">
        <f ca="1">People[[#This Row],[Mortage left]]/People[[#This Row],[Value of House]]</f>
        <v>0.15554690793533354</v>
      </c>
    </row>
    <row r="387" spans="1:22" x14ac:dyDescent="0.25">
      <c r="A387" s="3">
        <f t="shared" ca="1" si="90"/>
        <v>1</v>
      </c>
      <c r="B387" s="3" t="str">
        <f t="shared" ca="1" si="91"/>
        <v>Man</v>
      </c>
      <c r="C387" s="3">
        <f t="shared" ca="1" si="92"/>
        <v>22</v>
      </c>
      <c r="D387" s="3">
        <f t="shared" ca="1" si="93"/>
        <v>5</v>
      </c>
      <c r="E387" s="3" t="str">
        <f ca="1">VLOOKUP($D387,Data!$A$2:$B$7,2,FALSE)</f>
        <v>Business</v>
      </c>
      <c r="F387" s="3">
        <f t="shared" ca="1" si="94"/>
        <v>3</v>
      </c>
      <c r="G387" s="3" t="str">
        <f ca="1">VLOOKUP($F387,Data!$D$2:$E$6,2,FALSE)</f>
        <v>undergraduate</v>
      </c>
      <c r="H387" s="3">
        <f t="shared" ca="1" si="95"/>
        <v>1</v>
      </c>
      <c r="I387" s="3">
        <f t="shared" ca="1" si="96"/>
        <v>1</v>
      </c>
      <c r="J387" s="4">
        <f t="shared" ca="1" si="97"/>
        <v>688750</v>
      </c>
      <c r="K387" s="3">
        <f t="shared" ca="1" si="98"/>
        <v>3</v>
      </c>
      <c r="L387" s="3" t="str">
        <f ca="1">VLOOKUP($K387,Data!$G$2:$H$11,2,FALSE)</f>
        <v>Bangalore</v>
      </c>
      <c r="M387" s="4">
        <f t="shared" ca="1" si="99"/>
        <v>3443750</v>
      </c>
      <c r="N387" s="3">
        <f t="shared" ca="1" si="100"/>
        <v>1791964.7716612266</v>
      </c>
      <c r="O387" s="3">
        <f t="shared" ca="1" si="101"/>
        <v>456001.88594839524</v>
      </c>
      <c r="P387" s="4">
        <f t="shared" ca="1" si="102"/>
        <v>270855</v>
      </c>
      <c r="Q387" s="3">
        <f t="shared" ca="1" si="103"/>
        <v>0</v>
      </c>
      <c r="R387" s="4">
        <f t="shared" ca="1" si="104"/>
        <v>1033125</v>
      </c>
      <c r="S387" s="4">
        <f t="shared" ca="1" si="105"/>
        <v>4932876.8859483954</v>
      </c>
      <c r="T387" s="1">
        <f t="shared" ca="1" si="106"/>
        <v>2062819.7716612266</v>
      </c>
      <c r="U387" s="4">
        <f t="shared" ca="1" si="107"/>
        <v>2870057.1142871687</v>
      </c>
      <c r="V387" s="8">
        <f ca="1">People[[#This Row],[Mortage left]]/People[[#This Row],[Value of House]]</f>
        <v>0.5203527467618807</v>
      </c>
    </row>
    <row r="388" spans="1:22" x14ac:dyDescent="0.25">
      <c r="A388" s="3">
        <f t="shared" ca="1" si="90"/>
        <v>2</v>
      </c>
      <c r="B388" s="3" t="str">
        <f t="shared" ca="1" si="91"/>
        <v>Woman</v>
      </c>
      <c r="C388" s="3">
        <f t="shared" ca="1" si="92"/>
        <v>24</v>
      </c>
      <c r="D388" s="3">
        <f t="shared" ca="1" si="93"/>
        <v>2</v>
      </c>
      <c r="E388" s="3" t="str">
        <f ca="1">VLOOKUP($D388,Data!$A$2:$B$7,2,FALSE)</f>
        <v>IT</v>
      </c>
      <c r="F388" s="3">
        <f t="shared" ca="1" si="94"/>
        <v>5</v>
      </c>
      <c r="G388" s="3" t="str">
        <f ca="1">VLOOKUP($F388,Data!$D$2:$E$6,2,FALSE)</f>
        <v>Doctorate</v>
      </c>
      <c r="H388" s="3">
        <f t="shared" ca="1" si="95"/>
        <v>1</v>
      </c>
      <c r="I388" s="3">
        <f t="shared" ca="1" si="96"/>
        <v>1</v>
      </c>
      <c r="J388" s="4">
        <f t="shared" ca="1" si="97"/>
        <v>653809</v>
      </c>
      <c r="K388" s="3">
        <f t="shared" ca="1" si="98"/>
        <v>3</v>
      </c>
      <c r="L388" s="3" t="str">
        <f ca="1">VLOOKUP($K388,Data!$G$2:$H$11,2,FALSE)</f>
        <v>Bangalore</v>
      </c>
      <c r="M388" s="4">
        <f t="shared" ca="1" si="99"/>
        <v>2615236</v>
      </c>
      <c r="N388" s="3">
        <f t="shared" ca="1" si="100"/>
        <v>1083454.7788538218</v>
      </c>
      <c r="O388" s="3">
        <f t="shared" ca="1" si="101"/>
        <v>416399.70345006837</v>
      </c>
      <c r="P388" s="4">
        <f t="shared" ca="1" si="102"/>
        <v>52155</v>
      </c>
      <c r="Q388" s="3">
        <f t="shared" ca="1" si="103"/>
        <v>653809</v>
      </c>
      <c r="R388" s="4">
        <f t="shared" ca="1" si="104"/>
        <v>980713.5</v>
      </c>
      <c r="S388" s="4">
        <f t="shared" ca="1" si="105"/>
        <v>4012349.2034500684</v>
      </c>
      <c r="T388" s="1">
        <f t="shared" ca="1" si="106"/>
        <v>1789418.7788538218</v>
      </c>
      <c r="U388" s="4">
        <f t="shared" ca="1" si="107"/>
        <v>2222930.4245962463</v>
      </c>
      <c r="V388" s="8">
        <f ca="1">People[[#This Row],[Mortage left]]/People[[#This Row],[Value of House]]</f>
        <v>0.41428566249998922</v>
      </c>
    </row>
    <row r="389" spans="1:22" x14ac:dyDescent="0.25">
      <c r="A389" s="3">
        <f t="shared" ref="A389:A452" ca="1" si="108">RANDBETWEEN(1,2)</f>
        <v>2</v>
      </c>
      <c r="B389" s="3" t="str">
        <f t="shared" ref="B389:B452" ca="1" si="109">IF($A389=1, "Man", "Woman")</f>
        <v>Woman</v>
      </c>
      <c r="C389" s="3">
        <f t="shared" ref="C389:C452" ca="1" si="110">RANDBETWEEN(21,35)</f>
        <v>31</v>
      </c>
      <c r="D389" s="3">
        <f t="shared" ref="D389:D452" ca="1" si="111">RANDBETWEEN(1,6)</f>
        <v>1</v>
      </c>
      <c r="E389" s="3" t="str">
        <f ca="1">VLOOKUP($D389,Data!$A$2:$B$7,2,FALSE)</f>
        <v>Health</v>
      </c>
      <c r="F389" s="3">
        <f t="shared" ref="F389:F452" ca="1" si="112">RANDBETWEEN(1,5)</f>
        <v>1</v>
      </c>
      <c r="G389" s="3" t="str">
        <f ca="1">VLOOKUP($F389,Data!$D$2:$E$6,2,FALSE)</f>
        <v>high school</v>
      </c>
      <c r="H389" s="3">
        <f t="shared" ref="H389:H452" ca="1" si="113">RANDBETWEEN(0,3)</f>
        <v>3</v>
      </c>
      <c r="I389" s="3">
        <f t="shared" ref="I389:I452" ca="1" si="114">RANDBETWEEN(0,2)</f>
        <v>0</v>
      </c>
      <c r="J389" s="4">
        <f t="shared" ref="J389:J452" ca="1" si="115">RANDBETWEEN(100000,1000000)</f>
        <v>512955</v>
      </c>
      <c r="K389" s="3">
        <f t="shared" ref="K389:K452" ca="1" si="116">RANDBETWEEN(1,6)</f>
        <v>4</v>
      </c>
      <c r="L389" s="3" t="str">
        <f ca="1">VLOOKUP($K389,Data!$G$2:$H$11,2,FALSE)</f>
        <v>Chennai</v>
      </c>
      <c r="M389" s="4">
        <f t="shared" ref="M389:M452" ca="1" si="117">$J389*RANDBETWEEN(3,6)</f>
        <v>3077730</v>
      </c>
      <c r="N389" s="3">
        <f t="shared" ref="N389:N452" ca="1" si="118">RAND()*$M389</f>
        <v>1758028.6012459425</v>
      </c>
      <c r="O389" s="3">
        <f t="shared" ref="O389:O452" ca="1" si="119">(I389*RAND())*$J389</f>
        <v>0</v>
      </c>
      <c r="P389" s="4">
        <f t="shared" ref="P389:P452" ca="1" si="120">RANDBETWEEN(0,O389)</f>
        <v>0</v>
      </c>
      <c r="Q389" s="3">
        <f t="shared" ref="Q389:Q452" ca="1" si="121">RANDBETWEEN(0,1)*$J389</f>
        <v>512955</v>
      </c>
      <c r="R389" s="4">
        <f t="shared" ref="R389:R452" ca="1" si="122">RANDBETWEEN(0,1)*$J389*1.5</f>
        <v>769432.5</v>
      </c>
      <c r="S389" s="4">
        <f t="shared" ref="S389:S452" ca="1" si="123">$M389+$O389+$R389</f>
        <v>3847162.5</v>
      </c>
      <c r="T389" s="1">
        <f t="shared" ref="T389:T452" ca="1" si="124">$N389+$P389+$Q389</f>
        <v>2270983.6012459425</v>
      </c>
      <c r="U389" s="4">
        <f t="shared" ref="U389:U452" ca="1" si="125">$S389-$T389</f>
        <v>1576178.8987540575</v>
      </c>
      <c r="V389" s="8">
        <f ca="1">People[[#This Row],[Mortage left]]/People[[#This Row],[Value of House]]</f>
        <v>0.57120949571468016</v>
      </c>
    </row>
    <row r="390" spans="1:22" x14ac:dyDescent="0.25">
      <c r="A390" s="3">
        <f t="shared" ca="1" si="108"/>
        <v>2</v>
      </c>
      <c r="B390" s="3" t="str">
        <f t="shared" ca="1" si="109"/>
        <v>Woman</v>
      </c>
      <c r="C390" s="3">
        <f t="shared" ca="1" si="110"/>
        <v>26</v>
      </c>
      <c r="D390" s="3">
        <f t="shared" ca="1" si="111"/>
        <v>4</v>
      </c>
      <c r="E390" s="3" t="str">
        <f ca="1">VLOOKUP($D390,Data!$A$2:$B$7,2,FALSE)</f>
        <v>Agriculture</v>
      </c>
      <c r="F390" s="3">
        <f t="shared" ca="1" si="112"/>
        <v>4</v>
      </c>
      <c r="G390" s="3" t="str">
        <f ca="1">VLOOKUP($F390,Data!$D$2:$E$6,2,FALSE)</f>
        <v>post graduate</v>
      </c>
      <c r="H390" s="3">
        <f t="shared" ca="1" si="113"/>
        <v>3</v>
      </c>
      <c r="I390" s="3">
        <f t="shared" ca="1" si="114"/>
        <v>1</v>
      </c>
      <c r="J390" s="4">
        <f t="shared" ca="1" si="115"/>
        <v>250672</v>
      </c>
      <c r="K390" s="3">
        <f t="shared" ca="1" si="116"/>
        <v>6</v>
      </c>
      <c r="L390" s="3" t="str">
        <f ca="1">VLOOKUP($K390,Data!$G$2:$H$11,2,FALSE)</f>
        <v>Pune</v>
      </c>
      <c r="M390" s="4">
        <f t="shared" ca="1" si="117"/>
        <v>1253360</v>
      </c>
      <c r="N390" s="3">
        <f t="shared" ca="1" si="118"/>
        <v>465808.48568062845</v>
      </c>
      <c r="O390" s="3">
        <f t="shared" ca="1" si="119"/>
        <v>72298.551180434864</v>
      </c>
      <c r="P390" s="4">
        <f t="shared" ca="1" si="120"/>
        <v>68008</v>
      </c>
      <c r="Q390" s="3">
        <f t="shared" ca="1" si="121"/>
        <v>0</v>
      </c>
      <c r="R390" s="4">
        <f t="shared" ca="1" si="122"/>
        <v>0</v>
      </c>
      <c r="S390" s="4">
        <f t="shared" ca="1" si="123"/>
        <v>1325658.5511804349</v>
      </c>
      <c r="T390" s="1">
        <f t="shared" ca="1" si="124"/>
        <v>533816.48568062845</v>
      </c>
      <c r="U390" s="4">
        <f t="shared" ca="1" si="125"/>
        <v>791842.06549980643</v>
      </c>
      <c r="V390" s="8">
        <f ca="1">People[[#This Row],[Mortage left]]/People[[#This Row],[Value of House]]</f>
        <v>0.37164779926009162</v>
      </c>
    </row>
    <row r="391" spans="1:22" x14ac:dyDescent="0.25">
      <c r="A391" s="3">
        <f t="shared" ca="1" si="108"/>
        <v>2</v>
      </c>
      <c r="B391" s="3" t="str">
        <f t="shared" ca="1" si="109"/>
        <v>Woman</v>
      </c>
      <c r="C391" s="3">
        <f t="shared" ca="1" si="110"/>
        <v>31</v>
      </c>
      <c r="D391" s="3">
        <f t="shared" ca="1" si="111"/>
        <v>5</v>
      </c>
      <c r="E391" s="3" t="str">
        <f ca="1">VLOOKUP($D391,Data!$A$2:$B$7,2,FALSE)</f>
        <v>Business</v>
      </c>
      <c r="F391" s="3">
        <f t="shared" ca="1" si="112"/>
        <v>1</v>
      </c>
      <c r="G391" s="3" t="str">
        <f ca="1">VLOOKUP($F391,Data!$D$2:$E$6,2,FALSE)</f>
        <v>high school</v>
      </c>
      <c r="H391" s="3">
        <f t="shared" ca="1" si="113"/>
        <v>1</v>
      </c>
      <c r="I391" s="3">
        <f t="shared" ca="1" si="114"/>
        <v>0</v>
      </c>
      <c r="J391" s="4">
        <f t="shared" ca="1" si="115"/>
        <v>227910</v>
      </c>
      <c r="K391" s="3">
        <f t="shared" ca="1" si="116"/>
        <v>6</v>
      </c>
      <c r="L391" s="3" t="str">
        <f ca="1">VLOOKUP($K391,Data!$G$2:$H$11,2,FALSE)</f>
        <v>Pune</v>
      </c>
      <c r="M391" s="4">
        <f t="shared" ca="1" si="117"/>
        <v>911640</v>
      </c>
      <c r="N391" s="3">
        <f t="shared" ca="1" si="118"/>
        <v>206672.32493568963</v>
      </c>
      <c r="O391" s="3">
        <f t="shared" ca="1" si="119"/>
        <v>0</v>
      </c>
      <c r="P391" s="4">
        <f t="shared" ca="1" si="120"/>
        <v>0</v>
      </c>
      <c r="Q391" s="3">
        <f t="shared" ca="1" si="121"/>
        <v>0</v>
      </c>
      <c r="R391" s="4">
        <f t="shared" ca="1" si="122"/>
        <v>0</v>
      </c>
      <c r="S391" s="4">
        <f t="shared" ca="1" si="123"/>
        <v>911640</v>
      </c>
      <c r="T391" s="1">
        <f t="shared" ca="1" si="124"/>
        <v>206672.32493568963</v>
      </c>
      <c r="U391" s="4">
        <f t="shared" ca="1" si="125"/>
        <v>704967.67506431043</v>
      </c>
      <c r="V391" s="8">
        <f ca="1">People[[#This Row],[Mortage left]]/People[[#This Row],[Value of House]]</f>
        <v>0.22670387975043835</v>
      </c>
    </row>
    <row r="392" spans="1:22" x14ac:dyDescent="0.25">
      <c r="A392" s="3">
        <f t="shared" ca="1" si="108"/>
        <v>1</v>
      </c>
      <c r="B392" s="3" t="str">
        <f t="shared" ca="1" si="109"/>
        <v>Man</v>
      </c>
      <c r="C392" s="3">
        <f t="shared" ca="1" si="110"/>
        <v>35</v>
      </c>
      <c r="D392" s="3">
        <f t="shared" ca="1" si="111"/>
        <v>6</v>
      </c>
      <c r="E392" s="3" t="str">
        <f ca="1">VLOOKUP($D392,Data!$A$2:$B$7,2,FALSE)</f>
        <v>Ministry</v>
      </c>
      <c r="F392" s="3">
        <f t="shared" ca="1" si="112"/>
        <v>2</v>
      </c>
      <c r="G392" s="3" t="str">
        <f ca="1">VLOOKUP($F392,Data!$D$2:$E$6,2,FALSE)</f>
        <v>college</v>
      </c>
      <c r="H392" s="3">
        <f t="shared" ca="1" si="113"/>
        <v>0</v>
      </c>
      <c r="I392" s="3">
        <f t="shared" ca="1" si="114"/>
        <v>1</v>
      </c>
      <c r="J392" s="4">
        <f t="shared" ca="1" si="115"/>
        <v>955813</v>
      </c>
      <c r="K392" s="3">
        <f t="shared" ca="1" si="116"/>
        <v>3</v>
      </c>
      <c r="L392" s="3" t="str">
        <f ca="1">VLOOKUP($K392,Data!$G$2:$H$11,2,FALSE)</f>
        <v>Bangalore</v>
      </c>
      <c r="M392" s="4">
        <f t="shared" ca="1" si="117"/>
        <v>4779065</v>
      </c>
      <c r="N392" s="3">
        <f t="shared" ca="1" si="118"/>
        <v>1996467.1737257012</v>
      </c>
      <c r="O392" s="3">
        <f t="shared" ca="1" si="119"/>
        <v>734943.34366982733</v>
      </c>
      <c r="P392" s="4">
        <f t="shared" ca="1" si="120"/>
        <v>547480</v>
      </c>
      <c r="Q392" s="3">
        <f t="shared" ca="1" si="121"/>
        <v>955813</v>
      </c>
      <c r="R392" s="4">
        <f t="shared" ca="1" si="122"/>
        <v>1433719.5</v>
      </c>
      <c r="S392" s="4">
        <f t="shared" ca="1" si="123"/>
        <v>6947727.8436698271</v>
      </c>
      <c r="T392" s="1">
        <f t="shared" ca="1" si="124"/>
        <v>3499760.1737257009</v>
      </c>
      <c r="U392" s="4">
        <f t="shared" ca="1" si="125"/>
        <v>3447967.6699441262</v>
      </c>
      <c r="V392" s="8">
        <f ca="1">People[[#This Row],[Mortage left]]/People[[#This Row],[Value of House]]</f>
        <v>0.41775267206570765</v>
      </c>
    </row>
    <row r="393" spans="1:22" x14ac:dyDescent="0.25">
      <c r="A393" s="3">
        <f t="shared" ca="1" si="108"/>
        <v>1</v>
      </c>
      <c r="B393" s="3" t="str">
        <f t="shared" ca="1" si="109"/>
        <v>Man</v>
      </c>
      <c r="C393" s="3">
        <f t="shared" ca="1" si="110"/>
        <v>32</v>
      </c>
      <c r="D393" s="3">
        <f t="shared" ca="1" si="111"/>
        <v>3</v>
      </c>
      <c r="E393" s="3" t="str">
        <f ca="1">VLOOKUP($D393,Data!$A$2:$B$7,2,FALSE)</f>
        <v>Pharma</v>
      </c>
      <c r="F393" s="3">
        <f t="shared" ca="1" si="112"/>
        <v>2</v>
      </c>
      <c r="G393" s="3" t="str">
        <f ca="1">VLOOKUP($F393,Data!$D$2:$E$6,2,FALSE)</f>
        <v>college</v>
      </c>
      <c r="H393" s="3">
        <f t="shared" ca="1" si="113"/>
        <v>2</v>
      </c>
      <c r="I393" s="3">
        <f t="shared" ca="1" si="114"/>
        <v>2</v>
      </c>
      <c r="J393" s="4">
        <f t="shared" ca="1" si="115"/>
        <v>284612</v>
      </c>
      <c r="K393" s="3">
        <f t="shared" ca="1" si="116"/>
        <v>1</v>
      </c>
      <c r="L393" s="3" t="str">
        <f ca="1">VLOOKUP($K393,Data!$G$2:$H$11,2,FALSE)</f>
        <v>Mumbai</v>
      </c>
      <c r="M393" s="4">
        <f t="shared" ca="1" si="117"/>
        <v>1423060</v>
      </c>
      <c r="N393" s="3">
        <f t="shared" ca="1" si="118"/>
        <v>855915.87781094329</v>
      </c>
      <c r="O393" s="3">
        <f t="shared" ca="1" si="119"/>
        <v>359192.87044237257</v>
      </c>
      <c r="P393" s="4">
        <f t="shared" ca="1" si="120"/>
        <v>283690</v>
      </c>
      <c r="Q393" s="3">
        <f t="shared" ca="1" si="121"/>
        <v>284612</v>
      </c>
      <c r="R393" s="4">
        <f t="shared" ca="1" si="122"/>
        <v>0</v>
      </c>
      <c r="S393" s="4">
        <f t="shared" ca="1" si="123"/>
        <v>1782252.8704423725</v>
      </c>
      <c r="T393" s="1">
        <f t="shared" ca="1" si="124"/>
        <v>1424217.8778109434</v>
      </c>
      <c r="U393" s="4">
        <f t="shared" ca="1" si="125"/>
        <v>358034.99263142911</v>
      </c>
      <c r="V393" s="8">
        <f ca="1">People[[#This Row],[Mortage left]]/People[[#This Row],[Value of House]]</f>
        <v>0.6014615531396732</v>
      </c>
    </row>
    <row r="394" spans="1:22" x14ac:dyDescent="0.25">
      <c r="A394" s="3">
        <f t="shared" ca="1" si="108"/>
        <v>2</v>
      </c>
      <c r="B394" s="3" t="str">
        <f t="shared" ca="1" si="109"/>
        <v>Woman</v>
      </c>
      <c r="C394" s="3">
        <f t="shared" ca="1" si="110"/>
        <v>21</v>
      </c>
      <c r="D394" s="3">
        <f t="shared" ca="1" si="111"/>
        <v>2</v>
      </c>
      <c r="E394" s="3" t="str">
        <f ca="1">VLOOKUP($D394,Data!$A$2:$B$7,2,FALSE)</f>
        <v>IT</v>
      </c>
      <c r="F394" s="3">
        <f t="shared" ca="1" si="112"/>
        <v>1</v>
      </c>
      <c r="G394" s="3" t="str">
        <f ca="1">VLOOKUP($F394,Data!$D$2:$E$6,2,FALSE)</f>
        <v>high school</v>
      </c>
      <c r="H394" s="3">
        <f t="shared" ca="1" si="113"/>
        <v>2</v>
      </c>
      <c r="I394" s="3">
        <f t="shared" ca="1" si="114"/>
        <v>2</v>
      </c>
      <c r="J394" s="4">
        <f t="shared" ca="1" si="115"/>
        <v>976528</v>
      </c>
      <c r="K394" s="3">
        <f t="shared" ca="1" si="116"/>
        <v>3</v>
      </c>
      <c r="L394" s="3" t="str">
        <f ca="1">VLOOKUP($K394,Data!$G$2:$H$11,2,FALSE)</f>
        <v>Bangalore</v>
      </c>
      <c r="M394" s="4">
        <f t="shared" ca="1" si="117"/>
        <v>2929584</v>
      </c>
      <c r="N394" s="3">
        <f t="shared" ca="1" si="118"/>
        <v>2664601.2401383058</v>
      </c>
      <c r="O394" s="3">
        <f t="shared" ca="1" si="119"/>
        <v>1275909.8603738085</v>
      </c>
      <c r="P394" s="4">
        <f t="shared" ca="1" si="120"/>
        <v>614642</v>
      </c>
      <c r="Q394" s="3">
        <f t="shared" ca="1" si="121"/>
        <v>976528</v>
      </c>
      <c r="R394" s="4">
        <f t="shared" ca="1" si="122"/>
        <v>0</v>
      </c>
      <c r="S394" s="4">
        <f t="shared" ca="1" si="123"/>
        <v>4205493.8603738081</v>
      </c>
      <c r="T394" s="1">
        <f t="shared" ca="1" si="124"/>
        <v>4255771.2401383054</v>
      </c>
      <c r="U394" s="4">
        <f t="shared" ca="1" si="125"/>
        <v>-50277.37976449728</v>
      </c>
      <c r="V394" s="8">
        <f ca="1">People[[#This Row],[Mortage left]]/People[[#This Row],[Value of House]]</f>
        <v>0.90954935586018559</v>
      </c>
    </row>
    <row r="395" spans="1:22" x14ac:dyDescent="0.25">
      <c r="A395" s="3">
        <f t="shared" ca="1" si="108"/>
        <v>2</v>
      </c>
      <c r="B395" s="3" t="str">
        <f t="shared" ca="1" si="109"/>
        <v>Woman</v>
      </c>
      <c r="C395" s="3">
        <f t="shared" ca="1" si="110"/>
        <v>26</v>
      </c>
      <c r="D395" s="3">
        <f t="shared" ca="1" si="111"/>
        <v>5</v>
      </c>
      <c r="E395" s="3" t="str">
        <f ca="1">VLOOKUP($D395,Data!$A$2:$B$7,2,FALSE)</f>
        <v>Business</v>
      </c>
      <c r="F395" s="3">
        <f t="shared" ca="1" si="112"/>
        <v>5</v>
      </c>
      <c r="G395" s="3" t="str">
        <f ca="1">VLOOKUP($F395,Data!$D$2:$E$6,2,FALSE)</f>
        <v>Doctorate</v>
      </c>
      <c r="H395" s="3">
        <f t="shared" ca="1" si="113"/>
        <v>1</v>
      </c>
      <c r="I395" s="3">
        <f t="shared" ca="1" si="114"/>
        <v>2</v>
      </c>
      <c r="J395" s="4">
        <f t="shared" ca="1" si="115"/>
        <v>796542</v>
      </c>
      <c r="K395" s="3">
        <f t="shared" ca="1" si="116"/>
        <v>1</v>
      </c>
      <c r="L395" s="3" t="str">
        <f ca="1">VLOOKUP($K395,Data!$G$2:$H$11,2,FALSE)</f>
        <v>Mumbai</v>
      </c>
      <c r="M395" s="4">
        <f t="shared" ca="1" si="117"/>
        <v>2389626</v>
      </c>
      <c r="N395" s="3">
        <f t="shared" ca="1" si="118"/>
        <v>2342157.6292704819</v>
      </c>
      <c r="O395" s="3">
        <f t="shared" ca="1" si="119"/>
        <v>1233968.5348673214</v>
      </c>
      <c r="P395" s="4">
        <f t="shared" ca="1" si="120"/>
        <v>404242</v>
      </c>
      <c r="Q395" s="3">
        <f t="shared" ca="1" si="121"/>
        <v>796542</v>
      </c>
      <c r="R395" s="4">
        <f t="shared" ca="1" si="122"/>
        <v>0</v>
      </c>
      <c r="S395" s="4">
        <f t="shared" ca="1" si="123"/>
        <v>3623594.5348673211</v>
      </c>
      <c r="T395" s="1">
        <f t="shared" ca="1" si="124"/>
        <v>3542941.6292704819</v>
      </c>
      <c r="U395" s="4">
        <f t="shared" ca="1" si="125"/>
        <v>80652.905596839264</v>
      </c>
      <c r="V395" s="8">
        <f ca="1">People[[#This Row],[Mortage left]]/People[[#This Row],[Value of House]]</f>
        <v>0.98013564853683455</v>
      </c>
    </row>
    <row r="396" spans="1:22" x14ac:dyDescent="0.25">
      <c r="A396" s="3">
        <f t="shared" ca="1" si="108"/>
        <v>1</v>
      </c>
      <c r="B396" s="3" t="str">
        <f t="shared" ca="1" si="109"/>
        <v>Man</v>
      </c>
      <c r="C396" s="3">
        <f t="shared" ca="1" si="110"/>
        <v>25</v>
      </c>
      <c r="D396" s="3">
        <f t="shared" ca="1" si="111"/>
        <v>3</v>
      </c>
      <c r="E396" s="3" t="str">
        <f ca="1">VLOOKUP($D396,Data!$A$2:$B$7,2,FALSE)</f>
        <v>Pharma</v>
      </c>
      <c r="F396" s="3">
        <f t="shared" ca="1" si="112"/>
        <v>3</v>
      </c>
      <c r="G396" s="3" t="str">
        <f ca="1">VLOOKUP($F396,Data!$D$2:$E$6,2,FALSE)</f>
        <v>undergraduate</v>
      </c>
      <c r="H396" s="3">
        <f t="shared" ca="1" si="113"/>
        <v>0</v>
      </c>
      <c r="I396" s="3">
        <f t="shared" ca="1" si="114"/>
        <v>0</v>
      </c>
      <c r="J396" s="4">
        <f t="shared" ca="1" si="115"/>
        <v>627637</v>
      </c>
      <c r="K396" s="3">
        <f t="shared" ca="1" si="116"/>
        <v>1</v>
      </c>
      <c r="L396" s="3" t="str">
        <f ca="1">VLOOKUP($K396,Data!$G$2:$H$11,2,FALSE)</f>
        <v>Mumbai</v>
      </c>
      <c r="M396" s="4">
        <f t="shared" ca="1" si="117"/>
        <v>2510548</v>
      </c>
      <c r="N396" s="3">
        <f t="shared" ca="1" si="118"/>
        <v>2479477.3835907723</v>
      </c>
      <c r="O396" s="3">
        <f t="shared" ca="1" si="119"/>
        <v>0</v>
      </c>
      <c r="P396" s="4">
        <f t="shared" ca="1" si="120"/>
        <v>0</v>
      </c>
      <c r="Q396" s="3">
        <f t="shared" ca="1" si="121"/>
        <v>627637</v>
      </c>
      <c r="R396" s="4">
        <f t="shared" ca="1" si="122"/>
        <v>941455.5</v>
      </c>
      <c r="S396" s="4">
        <f t="shared" ca="1" si="123"/>
        <v>3452003.5</v>
      </c>
      <c r="T396" s="1">
        <f t="shared" ca="1" si="124"/>
        <v>3107114.3835907723</v>
      </c>
      <c r="U396" s="4">
        <f t="shared" ca="1" si="125"/>
        <v>344889.11640922772</v>
      </c>
      <c r="V396" s="8">
        <f ca="1">People[[#This Row],[Mortage left]]/People[[#This Row],[Value of House]]</f>
        <v>0.98762397038047955</v>
      </c>
    </row>
    <row r="397" spans="1:22" x14ac:dyDescent="0.25">
      <c r="A397" s="3">
        <f t="shared" ca="1" si="108"/>
        <v>1</v>
      </c>
      <c r="B397" s="3" t="str">
        <f t="shared" ca="1" si="109"/>
        <v>Man</v>
      </c>
      <c r="C397" s="3">
        <f t="shared" ca="1" si="110"/>
        <v>21</v>
      </c>
      <c r="D397" s="3">
        <f t="shared" ca="1" si="111"/>
        <v>6</v>
      </c>
      <c r="E397" s="3" t="str">
        <f ca="1">VLOOKUP($D397,Data!$A$2:$B$7,2,FALSE)</f>
        <v>Ministry</v>
      </c>
      <c r="F397" s="3">
        <f t="shared" ca="1" si="112"/>
        <v>4</v>
      </c>
      <c r="G397" s="3" t="str">
        <f ca="1">VLOOKUP($F397,Data!$D$2:$E$6,2,FALSE)</f>
        <v>post graduate</v>
      </c>
      <c r="H397" s="3">
        <f t="shared" ca="1" si="113"/>
        <v>3</v>
      </c>
      <c r="I397" s="3">
        <f t="shared" ca="1" si="114"/>
        <v>2</v>
      </c>
      <c r="J397" s="4">
        <f t="shared" ca="1" si="115"/>
        <v>133954</v>
      </c>
      <c r="K397" s="3">
        <f t="shared" ca="1" si="116"/>
        <v>5</v>
      </c>
      <c r="L397" s="3" t="str">
        <f ca="1">VLOOKUP($K397,Data!$G$2:$H$11,2,FALSE)</f>
        <v>Hyderabad</v>
      </c>
      <c r="M397" s="4">
        <f t="shared" ca="1" si="117"/>
        <v>535816</v>
      </c>
      <c r="N397" s="3">
        <f t="shared" ca="1" si="118"/>
        <v>265474.32053720084</v>
      </c>
      <c r="O397" s="3">
        <f t="shared" ca="1" si="119"/>
        <v>142810.54296851097</v>
      </c>
      <c r="P397" s="4">
        <f t="shared" ca="1" si="120"/>
        <v>54040</v>
      </c>
      <c r="Q397" s="3">
        <f t="shared" ca="1" si="121"/>
        <v>133954</v>
      </c>
      <c r="R397" s="4">
        <f t="shared" ca="1" si="122"/>
        <v>0</v>
      </c>
      <c r="S397" s="4">
        <f t="shared" ca="1" si="123"/>
        <v>678626.542968511</v>
      </c>
      <c r="T397" s="1">
        <f t="shared" ca="1" si="124"/>
        <v>453468.32053720084</v>
      </c>
      <c r="U397" s="4">
        <f t="shared" ca="1" si="125"/>
        <v>225158.22243131016</v>
      </c>
      <c r="V397" s="8">
        <f ca="1">People[[#This Row],[Mortage left]]/People[[#This Row],[Value of House]]</f>
        <v>0.49545799404497221</v>
      </c>
    </row>
    <row r="398" spans="1:22" x14ac:dyDescent="0.25">
      <c r="A398" s="3">
        <f t="shared" ca="1" si="108"/>
        <v>1</v>
      </c>
      <c r="B398" s="3" t="str">
        <f t="shared" ca="1" si="109"/>
        <v>Man</v>
      </c>
      <c r="C398" s="3">
        <f t="shared" ca="1" si="110"/>
        <v>30</v>
      </c>
      <c r="D398" s="3">
        <f t="shared" ca="1" si="111"/>
        <v>4</v>
      </c>
      <c r="E398" s="3" t="str">
        <f ca="1">VLOOKUP($D398,Data!$A$2:$B$7,2,FALSE)</f>
        <v>Agriculture</v>
      </c>
      <c r="F398" s="3">
        <f t="shared" ca="1" si="112"/>
        <v>5</v>
      </c>
      <c r="G398" s="3" t="str">
        <f ca="1">VLOOKUP($F398,Data!$D$2:$E$6,2,FALSE)</f>
        <v>Doctorate</v>
      </c>
      <c r="H398" s="3">
        <f t="shared" ca="1" si="113"/>
        <v>1</v>
      </c>
      <c r="I398" s="3">
        <f t="shared" ca="1" si="114"/>
        <v>2</v>
      </c>
      <c r="J398" s="4">
        <f t="shared" ca="1" si="115"/>
        <v>326679</v>
      </c>
      <c r="K398" s="3">
        <f t="shared" ca="1" si="116"/>
        <v>5</v>
      </c>
      <c r="L398" s="3" t="str">
        <f ca="1">VLOOKUP($K398,Data!$G$2:$H$11,2,FALSE)</f>
        <v>Hyderabad</v>
      </c>
      <c r="M398" s="4">
        <f t="shared" ca="1" si="117"/>
        <v>1306716</v>
      </c>
      <c r="N398" s="3">
        <f t="shared" ca="1" si="118"/>
        <v>968159.58688365202</v>
      </c>
      <c r="O398" s="3">
        <f t="shared" ca="1" si="119"/>
        <v>235243.25633981003</v>
      </c>
      <c r="P398" s="4">
        <f t="shared" ca="1" si="120"/>
        <v>79902</v>
      </c>
      <c r="Q398" s="3">
        <f t="shared" ca="1" si="121"/>
        <v>326679</v>
      </c>
      <c r="R398" s="4">
        <f t="shared" ca="1" si="122"/>
        <v>490018.5</v>
      </c>
      <c r="S398" s="4">
        <f t="shared" ca="1" si="123"/>
        <v>2031977.7563398101</v>
      </c>
      <c r="T398" s="1">
        <f t="shared" ca="1" si="124"/>
        <v>1374740.586883652</v>
      </c>
      <c r="U398" s="4">
        <f t="shared" ca="1" si="125"/>
        <v>657237.16945615807</v>
      </c>
      <c r="V398" s="8">
        <f ca="1">People[[#This Row],[Mortage left]]/People[[#This Row],[Value of House]]</f>
        <v>0.74091048619872413</v>
      </c>
    </row>
    <row r="399" spans="1:22" x14ac:dyDescent="0.25">
      <c r="A399" s="3">
        <f t="shared" ca="1" si="108"/>
        <v>2</v>
      </c>
      <c r="B399" s="3" t="str">
        <f t="shared" ca="1" si="109"/>
        <v>Woman</v>
      </c>
      <c r="C399" s="3">
        <f t="shared" ca="1" si="110"/>
        <v>24</v>
      </c>
      <c r="D399" s="3">
        <f t="shared" ca="1" si="111"/>
        <v>6</v>
      </c>
      <c r="E399" s="3" t="str">
        <f ca="1">VLOOKUP($D399,Data!$A$2:$B$7,2,FALSE)</f>
        <v>Ministry</v>
      </c>
      <c r="F399" s="3">
        <f t="shared" ca="1" si="112"/>
        <v>3</v>
      </c>
      <c r="G399" s="3" t="str">
        <f ca="1">VLOOKUP($F399,Data!$D$2:$E$6,2,FALSE)</f>
        <v>undergraduate</v>
      </c>
      <c r="H399" s="3">
        <f t="shared" ca="1" si="113"/>
        <v>0</v>
      </c>
      <c r="I399" s="3">
        <f t="shared" ca="1" si="114"/>
        <v>2</v>
      </c>
      <c r="J399" s="4">
        <f t="shared" ca="1" si="115"/>
        <v>235130</v>
      </c>
      <c r="K399" s="3">
        <f t="shared" ca="1" si="116"/>
        <v>4</v>
      </c>
      <c r="L399" s="3" t="str">
        <f ca="1">VLOOKUP($K399,Data!$G$2:$H$11,2,FALSE)</f>
        <v>Chennai</v>
      </c>
      <c r="M399" s="4">
        <f t="shared" ca="1" si="117"/>
        <v>940520</v>
      </c>
      <c r="N399" s="3">
        <f t="shared" ca="1" si="118"/>
        <v>714670.14035725233</v>
      </c>
      <c r="O399" s="3">
        <f t="shared" ca="1" si="119"/>
        <v>244364.82974568085</v>
      </c>
      <c r="P399" s="4">
        <f t="shared" ca="1" si="120"/>
        <v>150554</v>
      </c>
      <c r="Q399" s="3">
        <f t="shared" ca="1" si="121"/>
        <v>235130</v>
      </c>
      <c r="R399" s="4">
        <f t="shared" ca="1" si="122"/>
        <v>0</v>
      </c>
      <c r="S399" s="4">
        <f t="shared" ca="1" si="123"/>
        <v>1184884.8297456808</v>
      </c>
      <c r="T399" s="1">
        <f t="shared" ca="1" si="124"/>
        <v>1100354.1403572522</v>
      </c>
      <c r="U399" s="4">
        <f t="shared" ca="1" si="125"/>
        <v>84530.689388428582</v>
      </c>
      <c r="V399" s="8">
        <f ca="1">People[[#This Row],[Mortage left]]/People[[#This Row],[Value of House]]</f>
        <v>0.75986703138397094</v>
      </c>
    </row>
    <row r="400" spans="1:22" x14ac:dyDescent="0.25">
      <c r="A400" s="3">
        <f t="shared" ca="1" si="108"/>
        <v>1</v>
      </c>
      <c r="B400" s="3" t="str">
        <f t="shared" ca="1" si="109"/>
        <v>Man</v>
      </c>
      <c r="C400" s="3">
        <f t="shared" ca="1" si="110"/>
        <v>24</v>
      </c>
      <c r="D400" s="3">
        <f t="shared" ca="1" si="111"/>
        <v>6</v>
      </c>
      <c r="E400" s="3" t="str">
        <f ca="1">VLOOKUP($D400,Data!$A$2:$B$7,2,FALSE)</f>
        <v>Ministry</v>
      </c>
      <c r="F400" s="3">
        <f t="shared" ca="1" si="112"/>
        <v>2</v>
      </c>
      <c r="G400" s="3" t="str">
        <f ca="1">VLOOKUP($F400,Data!$D$2:$E$6,2,FALSE)</f>
        <v>college</v>
      </c>
      <c r="H400" s="3">
        <f t="shared" ca="1" si="113"/>
        <v>2</v>
      </c>
      <c r="I400" s="3">
        <f t="shared" ca="1" si="114"/>
        <v>1</v>
      </c>
      <c r="J400" s="4">
        <f t="shared" ca="1" si="115"/>
        <v>404640</v>
      </c>
      <c r="K400" s="3">
        <f t="shared" ca="1" si="116"/>
        <v>4</v>
      </c>
      <c r="L400" s="3" t="str">
        <f ca="1">VLOOKUP($K400,Data!$G$2:$H$11,2,FALSE)</f>
        <v>Chennai</v>
      </c>
      <c r="M400" s="4">
        <f t="shared" ca="1" si="117"/>
        <v>2023200</v>
      </c>
      <c r="N400" s="3">
        <f t="shared" ca="1" si="118"/>
        <v>536222.06886701623</v>
      </c>
      <c r="O400" s="3">
        <f t="shared" ca="1" si="119"/>
        <v>297048.1445124551</v>
      </c>
      <c r="P400" s="4">
        <f t="shared" ca="1" si="120"/>
        <v>181122</v>
      </c>
      <c r="Q400" s="3">
        <f t="shared" ca="1" si="121"/>
        <v>404640</v>
      </c>
      <c r="R400" s="4">
        <f t="shared" ca="1" si="122"/>
        <v>0</v>
      </c>
      <c r="S400" s="4">
        <f t="shared" ca="1" si="123"/>
        <v>2320248.144512455</v>
      </c>
      <c r="T400" s="1">
        <f t="shared" ca="1" si="124"/>
        <v>1121984.0688670161</v>
      </c>
      <c r="U400" s="4">
        <f t="shared" ca="1" si="125"/>
        <v>1198264.0756454389</v>
      </c>
      <c r="V400" s="8">
        <f ca="1">People[[#This Row],[Mortage left]]/People[[#This Row],[Value of House]]</f>
        <v>0.26503660976028875</v>
      </c>
    </row>
    <row r="401" spans="1:22" x14ac:dyDescent="0.25">
      <c r="A401" s="3">
        <f t="shared" ca="1" si="108"/>
        <v>1</v>
      </c>
      <c r="B401" s="3" t="str">
        <f t="shared" ca="1" si="109"/>
        <v>Man</v>
      </c>
      <c r="C401" s="3">
        <f t="shared" ca="1" si="110"/>
        <v>28</v>
      </c>
      <c r="D401" s="3">
        <f t="shared" ca="1" si="111"/>
        <v>1</v>
      </c>
      <c r="E401" s="3" t="str">
        <f ca="1">VLOOKUP($D401,Data!$A$2:$B$7,2,FALSE)</f>
        <v>Health</v>
      </c>
      <c r="F401" s="3">
        <f t="shared" ca="1" si="112"/>
        <v>2</v>
      </c>
      <c r="G401" s="3" t="str">
        <f ca="1">VLOOKUP($F401,Data!$D$2:$E$6,2,FALSE)</f>
        <v>college</v>
      </c>
      <c r="H401" s="3">
        <f t="shared" ca="1" si="113"/>
        <v>0</v>
      </c>
      <c r="I401" s="3">
        <f t="shared" ca="1" si="114"/>
        <v>0</v>
      </c>
      <c r="J401" s="4">
        <f t="shared" ca="1" si="115"/>
        <v>534111</v>
      </c>
      <c r="K401" s="3">
        <f t="shared" ca="1" si="116"/>
        <v>2</v>
      </c>
      <c r="L401" s="3" t="str">
        <f ca="1">VLOOKUP($K401,Data!$G$2:$H$11,2,FALSE)</f>
        <v>Delhi</v>
      </c>
      <c r="M401" s="4">
        <f t="shared" ca="1" si="117"/>
        <v>2136444</v>
      </c>
      <c r="N401" s="3">
        <f t="shared" ca="1" si="118"/>
        <v>1589378.4694599523</v>
      </c>
      <c r="O401" s="3">
        <f t="shared" ca="1" si="119"/>
        <v>0</v>
      </c>
      <c r="P401" s="4">
        <f t="shared" ca="1" si="120"/>
        <v>0</v>
      </c>
      <c r="Q401" s="3">
        <f t="shared" ca="1" si="121"/>
        <v>534111</v>
      </c>
      <c r="R401" s="4">
        <f t="shared" ca="1" si="122"/>
        <v>801166.5</v>
      </c>
      <c r="S401" s="4">
        <f t="shared" ca="1" si="123"/>
        <v>2937610.5</v>
      </c>
      <c r="T401" s="1">
        <f t="shared" ca="1" si="124"/>
        <v>2123489.4694599523</v>
      </c>
      <c r="U401" s="4">
        <f t="shared" ca="1" si="125"/>
        <v>814121.03054004768</v>
      </c>
      <c r="V401" s="8">
        <f ca="1">People[[#This Row],[Mortage left]]/People[[#This Row],[Value of House]]</f>
        <v>0.74393640528839156</v>
      </c>
    </row>
    <row r="402" spans="1:22" x14ac:dyDescent="0.25">
      <c r="A402" s="3">
        <f t="shared" ca="1" si="108"/>
        <v>2</v>
      </c>
      <c r="B402" s="3" t="str">
        <f t="shared" ca="1" si="109"/>
        <v>Woman</v>
      </c>
      <c r="C402" s="3">
        <f t="shared" ca="1" si="110"/>
        <v>35</v>
      </c>
      <c r="D402" s="3">
        <f t="shared" ca="1" si="111"/>
        <v>5</v>
      </c>
      <c r="E402" s="3" t="str">
        <f ca="1">VLOOKUP($D402,Data!$A$2:$B$7,2,FALSE)</f>
        <v>Business</v>
      </c>
      <c r="F402" s="3">
        <f t="shared" ca="1" si="112"/>
        <v>4</v>
      </c>
      <c r="G402" s="3" t="str">
        <f ca="1">VLOOKUP($F402,Data!$D$2:$E$6,2,FALSE)</f>
        <v>post graduate</v>
      </c>
      <c r="H402" s="3">
        <f t="shared" ca="1" si="113"/>
        <v>3</v>
      </c>
      <c r="I402" s="3">
        <f t="shared" ca="1" si="114"/>
        <v>2</v>
      </c>
      <c r="J402" s="4">
        <f t="shared" ca="1" si="115"/>
        <v>632346</v>
      </c>
      <c r="K402" s="3">
        <f t="shared" ca="1" si="116"/>
        <v>6</v>
      </c>
      <c r="L402" s="3" t="str">
        <f ca="1">VLOOKUP($K402,Data!$G$2:$H$11,2,FALSE)</f>
        <v>Pune</v>
      </c>
      <c r="M402" s="4">
        <f t="shared" ca="1" si="117"/>
        <v>3161730</v>
      </c>
      <c r="N402" s="3">
        <f t="shared" ca="1" si="118"/>
        <v>1186939.7571830053</v>
      </c>
      <c r="O402" s="3">
        <f t="shared" ca="1" si="119"/>
        <v>201211.54097244289</v>
      </c>
      <c r="P402" s="4">
        <f t="shared" ca="1" si="120"/>
        <v>197921</v>
      </c>
      <c r="Q402" s="3">
        <f t="shared" ca="1" si="121"/>
        <v>632346</v>
      </c>
      <c r="R402" s="4">
        <f t="shared" ca="1" si="122"/>
        <v>948519</v>
      </c>
      <c r="S402" s="4">
        <f t="shared" ca="1" si="123"/>
        <v>4311460.5409724433</v>
      </c>
      <c r="T402" s="1">
        <f t="shared" ca="1" si="124"/>
        <v>2017206.7571830053</v>
      </c>
      <c r="U402" s="4">
        <f t="shared" ca="1" si="125"/>
        <v>2294253.7837894382</v>
      </c>
      <c r="V402" s="8">
        <f ca="1">People[[#This Row],[Mortage left]]/People[[#This Row],[Value of House]]</f>
        <v>0.37540832303296151</v>
      </c>
    </row>
    <row r="403" spans="1:22" x14ac:dyDescent="0.25">
      <c r="A403" s="3">
        <f t="shared" ca="1" si="108"/>
        <v>2</v>
      </c>
      <c r="B403" s="3" t="str">
        <f t="shared" ca="1" si="109"/>
        <v>Woman</v>
      </c>
      <c r="C403" s="3">
        <f t="shared" ca="1" si="110"/>
        <v>32</v>
      </c>
      <c r="D403" s="3">
        <f t="shared" ca="1" si="111"/>
        <v>1</v>
      </c>
      <c r="E403" s="3" t="str">
        <f ca="1">VLOOKUP($D403,Data!$A$2:$B$7,2,FALSE)</f>
        <v>Health</v>
      </c>
      <c r="F403" s="3">
        <f t="shared" ca="1" si="112"/>
        <v>2</v>
      </c>
      <c r="G403" s="3" t="str">
        <f ca="1">VLOOKUP($F403,Data!$D$2:$E$6,2,FALSE)</f>
        <v>college</v>
      </c>
      <c r="H403" s="3">
        <f t="shared" ca="1" si="113"/>
        <v>3</v>
      </c>
      <c r="I403" s="3">
        <f t="shared" ca="1" si="114"/>
        <v>0</v>
      </c>
      <c r="J403" s="4">
        <f t="shared" ca="1" si="115"/>
        <v>696699</v>
      </c>
      <c r="K403" s="3">
        <f t="shared" ca="1" si="116"/>
        <v>1</v>
      </c>
      <c r="L403" s="3" t="str">
        <f ca="1">VLOOKUP($K403,Data!$G$2:$H$11,2,FALSE)</f>
        <v>Mumbai</v>
      </c>
      <c r="M403" s="4">
        <f t="shared" ca="1" si="117"/>
        <v>2090097</v>
      </c>
      <c r="N403" s="3">
        <f t="shared" ca="1" si="118"/>
        <v>321357.54778002814</v>
      </c>
      <c r="O403" s="3">
        <f t="shared" ca="1" si="119"/>
        <v>0</v>
      </c>
      <c r="P403" s="4">
        <f t="shared" ca="1" si="120"/>
        <v>0</v>
      </c>
      <c r="Q403" s="3">
        <f t="shared" ca="1" si="121"/>
        <v>0</v>
      </c>
      <c r="R403" s="4">
        <f t="shared" ca="1" si="122"/>
        <v>1045048.5</v>
      </c>
      <c r="S403" s="4">
        <f t="shared" ca="1" si="123"/>
        <v>3135145.5</v>
      </c>
      <c r="T403" s="1">
        <f t="shared" ca="1" si="124"/>
        <v>321357.54778002814</v>
      </c>
      <c r="U403" s="4">
        <f t="shared" ca="1" si="125"/>
        <v>2813787.9522199719</v>
      </c>
      <c r="V403" s="8">
        <f ca="1">People[[#This Row],[Mortage left]]/People[[#This Row],[Value of House]]</f>
        <v>0.15375245635969437</v>
      </c>
    </row>
    <row r="404" spans="1:22" x14ac:dyDescent="0.25">
      <c r="A404" s="3">
        <f t="shared" ca="1" si="108"/>
        <v>2</v>
      </c>
      <c r="B404" s="3" t="str">
        <f t="shared" ca="1" si="109"/>
        <v>Woman</v>
      </c>
      <c r="C404" s="3">
        <f t="shared" ca="1" si="110"/>
        <v>33</v>
      </c>
      <c r="D404" s="3">
        <f t="shared" ca="1" si="111"/>
        <v>5</v>
      </c>
      <c r="E404" s="3" t="str">
        <f ca="1">VLOOKUP($D404,Data!$A$2:$B$7,2,FALSE)</f>
        <v>Business</v>
      </c>
      <c r="F404" s="3">
        <f t="shared" ca="1" si="112"/>
        <v>1</v>
      </c>
      <c r="G404" s="3" t="str">
        <f ca="1">VLOOKUP($F404,Data!$D$2:$E$6,2,FALSE)</f>
        <v>high school</v>
      </c>
      <c r="H404" s="3">
        <f t="shared" ca="1" si="113"/>
        <v>1</v>
      </c>
      <c r="I404" s="3">
        <f t="shared" ca="1" si="114"/>
        <v>1</v>
      </c>
      <c r="J404" s="4">
        <f t="shared" ca="1" si="115"/>
        <v>422030</v>
      </c>
      <c r="K404" s="3">
        <f t="shared" ca="1" si="116"/>
        <v>2</v>
      </c>
      <c r="L404" s="3" t="str">
        <f ca="1">VLOOKUP($K404,Data!$G$2:$H$11,2,FALSE)</f>
        <v>Delhi</v>
      </c>
      <c r="M404" s="4">
        <f t="shared" ca="1" si="117"/>
        <v>1688120</v>
      </c>
      <c r="N404" s="3">
        <f t="shared" ca="1" si="118"/>
        <v>812177.14382936468</v>
      </c>
      <c r="O404" s="3">
        <f t="shared" ca="1" si="119"/>
        <v>210180.68611727326</v>
      </c>
      <c r="P404" s="4">
        <f t="shared" ca="1" si="120"/>
        <v>147374</v>
      </c>
      <c r="Q404" s="3">
        <f t="shared" ca="1" si="121"/>
        <v>422030</v>
      </c>
      <c r="R404" s="4">
        <f t="shared" ca="1" si="122"/>
        <v>0</v>
      </c>
      <c r="S404" s="4">
        <f t="shared" ca="1" si="123"/>
        <v>1898300.6861172733</v>
      </c>
      <c r="T404" s="1">
        <f t="shared" ca="1" si="124"/>
        <v>1381581.1438293648</v>
      </c>
      <c r="U404" s="4">
        <f t="shared" ca="1" si="125"/>
        <v>516719.54228790849</v>
      </c>
      <c r="V404" s="8">
        <f ca="1">People[[#This Row],[Mortage left]]/People[[#This Row],[Value of House]]</f>
        <v>0.48111339468128134</v>
      </c>
    </row>
    <row r="405" spans="1:22" x14ac:dyDescent="0.25">
      <c r="A405" s="3">
        <f t="shared" ca="1" si="108"/>
        <v>2</v>
      </c>
      <c r="B405" s="3" t="str">
        <f t="shared" ca="1" si="109"/>
        <v>Woman</v>
      </c>
      <c r="C405" s="3">
        <f t="shared" ca="1" si="110"/>
        <v>27</v>
      </c>
      <c r="D405" s="3">
        <f t="shared" ca="1" si="111"/>
        <v>1</v>
      </c>
      <c r="E405" s="3" t="str">
        <f ca="1">VLOOKUP($D405,Data!$A$2:$B$7,2,FALSE)</f>
        <v>Health</v>
      </c>
      <c r="F405" s="3">
        <f t="shared" ca="1" si="112"/>
        <v>2</v>
      </c>
      <c r="G405" s="3" t="str">
        <f ca="1">VLOOKUP($F405,Data!$D$2:$E$6,2,FALSE)</f>
        <v>college</v>
      </c>
      <c r="H405" s="3">
        <f t="shared" ca="1" si="113"/>
        <v>2</v>
      </c>
      <c r="I405" s="3">
        <f t="shared" ca="1" si="114"/>
        <v>2</v>
      </c>
      <c r="J405" s="4">
        <f t="shared" ca="1" si="115"/>
        <v>295057</v>
      </c>
      <c r="K405" s="3">
        <f t="shared" ca="1" si="116"/>
        <v>6</v>
      </c>
      <c r="L405" s="3" t="str">
        <f ca="1">VLOOKUP($K405,Data!$G$2:$H$11,2,FALSE)</f>
        <v>Pune</v>
      </c>
      <c r="M405" s="4">
        <f t="shared" ca="1" si="117"/>
        <v>1770342</v>
      </c>
      <c r="N405" s="3">
        <f t="shared" ca="1" si="118"/>
        <v>1486249.2222527813</v>
      </c>
      <c r="O405" s="3">
        <f t="shared" ca="1" si="119"/>
        <v>294679.41985081887</v>
      </c>
      <c r="P405" s="4">
        <f t="shared" ca="1" si="120"/>
        <v>126753</v>
      </c>
      <c r="Q405" s="3">
        <f t="shared" ca="1" si="121"/>
        <v>0</v>
      </c>
      <c r="R405" s="4">
        <f t="shared" ca="1" si="122"/>
        <v>442585.5</v>
      </c>
      <c r="S405" s="4">
        <f t="shared" ca="1" si="123"/>
        <v>2507606.9198508188</v>
      </c>
      <c r="T405" s="1">
        <f t="shared" ca="1" si="124"/>
        <v>1613002.2222527813</v>
      </c>
      <c r="U405" s="4">
        <f t="shared" ca="1" si="125"/>
        <v>894604.69759803754</v>
      </c>
      <c r="V405" s="8">
        <f ca="1">People[[#This Row],[Mortage left]]/People[[#This Row],[Value of House]]</f>
        <v>0.83952661251485938</v>
      </c>
    </row>
    <row r="406" spans="1:22" x14ac:dyDescent="0.25">
      <c r="A406" s="3">
        <f t="shared" ca="1" si="108"/>
        <v>2</v>
      </c>
      <c r="B406" s="3" t="str">
        <f t="shared" ca="1" si="109"/>
        <v>Woman</v>
      </c>
      <c r="C406" s="3">
        <f t="shared" ca="1" si="110"/>
        <v>31</v>
      </c>
      <c r="D406" s="3">
        <f t="shared" ca="1" si="111"/>
        <v>2</v>
      </c>
      <c r="E406" s="3" t="str">
        <f ca="1">VLOOKUP($D406,Data!$A$2:$B$7,2,FALSE)</f>
        <v>IT</v>
      </c>
      <c r="F406" s="3">
        <f t="shared" ca="1" si="112"/>
        <v>2</v>
      </c>
      <c r="G406" s="3" t="str">
        <f ca="1">VLOOKUP($F406,Data!$D$2:$E$6,2,FALSE)</f>
        <v>college</v>
      </c>
      <c r="H406" s="3">
        <f t="shared" ca="1" si="113"/>
        <v>3</v>
      </c>
      <c r="I406" s="3">
        <f t="shared" ca="1" si="114"/>
        <v>1</v>
      </c>
      <c r="J406" s="4">
        <f t="shared" ca="1" si="115"/>
        <v>265013</v>
      </c>
      <c r="K406" s="3">
        <f t="shared" ca="1" si="116"/>
        <v>4</v>
      </c>
      <c r="L406" s="3" t="str">
        <f ca="1">VLOOKUP($K406,Data!$G$2:$H$11,2,FALSE)</f>
        <v>Chennai</v>
      </c>
      <c r="M406" s="4">
        <f t="shared" ca="1" si="117"/>
        <v>1325065</v>
      </c>
      <c r="N406" s="3">
        <f t="shared" ca="1" si="118"/>
        <v>867346.73437578394</v>
      </c>
      <c r="O406" s="3">
        <f t="shared" ca="1" si="119"/>
        <v>187381.51135173094</v>
      </c>
      <c r="P406" s="4">
        <f t="shared" ca="1" si="120"/>
        <v>9233</v>
      </c>
      <c r="Q406" s="3">
        <f t="shared" ca="1" si="121"/>
        <v>0</v>
      </c>
      <c r="R406" s="4">
        <f t="shared" ca="1" si="122"/>
        <v>397519.5</v>
      </c>
      <c r="S406" s="4">
        <f t="shared" ca="1" si="123"/>
        <v>1909966.0113517309</v>
      </c>
      <c r="T406" s="1">
        <f t="shared" ca="1" si="124"/>
        <v>876579.73437578394</v>
      </c>
      <c r="U406" s="4">
        <f t="shared" ca="1" si="125"/>
        <v>1033386.276975947</v>
      </c>
      <c r="V406" s="8">
        <f ca="1">People[[#This Row],[Mortage left]]/People[[#This Row],[Value of House]]</f>
        <v>0.65456919802106606</v>
      </c>
    </row>
    <row r="407" spans="1:22" x14ac:dyDescent="0.25">
      <c r="A407" s="3">
        <f t="shared" ca="1" si="108"/>
        <v>2</v>
      </c>
      <c r="B407" s="3" t="str">
        <f t="shared" ca="1" si="109"/>
        <v>Woman</v>
      </c>
      <c r="C407" s="3">
        <f t="shared" ca="1" si="110"/>
        <v>33</v>
      </c>
      <c r="D407" s="3">
        <f t="shared" ca="1" si="111"/>
        <v>4</v>
      </c>
      <c r="E407" s="3" t="str">
        <f ca="1">VLOOKUP($D407,Data!$A$2:$B$7,2,FALSE)</f>
        <v>Agriculture</v>
      </c>
      <c r="F407" s="3">
        <f t="shared" ca="1" si="112"/>
        <v>1</v>
      </c>
      <c r="G407" s="3" t="str">
        <f ca="1">VLOOKUP($F407,Data!$D$2:$E$6,2,FALSE)</f>
        <v>high school</v>
      </c>
      <c r="H407" s="3">
        <f t="shared" ca="1" si="113"/>
        <v>3</v>
      </c>
      <c r="I407" s="3">
        <f t="shared" ca="1" si="114"/>
        <v>1</v>
      </c>
      <c r="J407" s="4">
        <f t="shared" ca="1" si="115"/>
        <v>573635</v>
      </c>
      <c r="K407" s="3">
        <f t="shared" ca="1" si="116"/>
        <v>1</v>
      </c>
      <c r="L407" s="3" t="str">
        <f ca="1">VLOOKUP($K407,Data!$G$2:$H$11,2,FALSE)</f>
        <v>Mumbai</v>
      </c>
      <c r="M407" s="4">
        <f t="shared" ca="1" si="117"/>
        <v>2294540</v>
      </c>
      <c r="N407" s="3">
        <f t="shared" ca="1" si="118"/>
        <v>467028.06285611837</v>
      </c>
      <c r="O407" s="3">
        <f t="shared" ca="1" si="119"/>
        <v>405260.27083882852</v>
      </c>
      <c r="P407" s="4">
        <f t="shared" ca="1" si="120"/>
        <v>127136</v>
      </c>
      <c r="Q407" s="3">
        <f t="shared" ca="1" si="121"/>
        <v>0</v>
      </c>
      <c r="R407" s="4">
        <f t="shared" ca="1" si="122"/>
        <v>0</v>
      </c>
      <c r="S407" s="4">
        <f t="shared" ca="1" si="123"/>
        <v>2699800.2708388288</v>
      </c>
      <c r="T407" s="1">
        <f t="shared" ca="1" si="124"/>
        <v>594164.06285611843</v>
      </c>
      <c r="U407" s="4">
        <f t="shared" ca="1" si="125"/>
        <v>2105636.2079827106</v>
      </c>
      <c r="V407" s="8">
        <f ca="1">People[[#This Row],[Mortage left]]/People[[#This Row],[Value of House]]</f>
        <v>0.20353886306454383</v>
      </c>
    </row>
    <row r="408" spans="1:22" x14ac:dyDescent="0.25">
      <c r="A408" s="3">
        <f t="shared" ca="1" si="108"/>
        <v>2</v>
      </c>
      <c r="B408" s="3" t="str">
        <f t="shared" ca="1" si="109"/>
        <v>Woman</v>
      </c>
      <c r="C408" s="3">
        <f t="shared" ca="1" si="110"/>
        <v>31</v>
      </c>
      <c r="D408" s="3">
        <f t="shared" ca="1" si="111"/>
        <v>1</v>
      </c>
      <c r="E408" s="3" t="str">
        <f ca="1">VLOOKUP($D408,Data!$A$2:$B$7,2,FALSE)</f>
        <v>Health</v>
      </c>
      <c r="F408" s="3">
        <f t="shared" ca="1" si="112"/>
        <v>2</v>
      </c>
      <c r="G408" s="3" t="str">
        <f ca="1">VLOOKUP($F408,Data!$D$2:$E$6,2,FALSE)</f>
        <v>college</v>
      </c>
      <c r="H408" s="3">
        <f t="shared" ca="1" si="113"/>
        <v>1</v>
      </c>
      <c r="I408" s="3">
        <f t="shared" ca="1" si="114"/>
        <v>2</v>
      </c>
      <c r="J408" s="4">
        <f t="shared" ca="1" si="115"/>
        <v>200072</v>
      </c>
      <c r="K408" s="3">
        <f t="shared" ca="1" si="116"/>
        <v>6</v>
      </c>
      <c r="L408" s="3" t="str">
        <f ca="1">VLOOKUP($K408,Data!$G$2:$H$11,2,FALSE)</f>
        <v>Pune</v>
      </c>
      <c r="M408" s="4">
        <f t="shared" ca="1" si="117"/>
        <v>600216</v>
      </c>
      <c r="N408" s="3">
        <f t="shared" ca="1" si="118"/>
        <v>334074.79129719583</v>
      </c>
      <c r="O408" s="3">
        <f t="shared" ca="1" si="119"/>
        <v>312791.45882377971</v>
      </c>
      <c r="P408" s="4">
        <f t="shared" ca="1" si="120"/>
        <v>290877</v>
      </c>
      <c r="Q408" s="3">
        <f t="shared" ca="1" si="121"/>
        <v>200072</v>
      </c>
      <c r="R408" s="4">
        <f t="shared" ca="1" si="122"/>
        <v>300108</v>
      </c>
      <c r="S408" s="4">
        <f t="shared" ca="1" si="123"/>
        <v>1213115.4588237796</v>
      </c>
      <c r="T408" s="1">
        <f t="shared" ca="1" si="124"/>
        <v>825023.79129719583</v>
      </c>
      <c r="U408" s="4">
        <f t="shared" ca="1" si="125"/>
        <v>388091.66752658377</v>
      </c>
      <c r="V408" s="8">
        <f ca="1">People[[#This Row],[Mortage left]]/People[[#This Row],[Value of House]]</f>
        <v>0.55659094608806803</v>
      </c>
    </row>
    <row r="409" spans="1:22" x14ac:dyDescent="0.25">
      <c r="A409" s="3">
        <f t="shared" ca="1" si="108"/>
        <v>1</v>
      </c>
      <c r="B409" s="3" t="str">
        <f t="shared" ca="1" si="109"/>
        <v>Man</v>
      </c>
      <c r="C409" s="3">
        <f t="shared" ca="1" si="110"/>
        <v>27</v>
      </c>
      <c r="D409" s="3">
        <f t="shared" ca="1" si="111"/>
        <v>3</v>
      </c>
      <c r="E409" s="3" t="str">
        <f ca="1">VLOOKUP($D409,Data!$A$2:$B$7,2,FALSE)</f>
        <v>Pharma</v>
      </c>
      <c r="F409" s="3">
        <f t="shared" ca="1" si="112"/>
        <v>5</v>
      </c>
      <c r="G409" s="3" t="str">
        <f ca="1">VLOOKUP($F409,Data!$D$2:$E$6,2,FALSE)</f>
        <v>Doctorate</v>
      </c>
      <c r="H409" s="3">
        <f t="shared" ca="1" si="113"/>
        <v>0</v>
      </c>
      <c r="I409" s="3">
        <f t="shared" ca="1" si="114"/>
        <v>1</v>
      </c>
      <c r="J409" s="4">
        <f t="shared" ca="1" si="115"/>
        <v>205757</v>
      </c>
      <c r="K409" s="3">
        <f t="shared" ca="1" si="116"/>
        <v>3</v>
      </c>
      <c r="L409" s="3" t="str">
        <f ca="1">VLOOKUP($K409,Data!$G$2:$H$11,2,FALSE)</f>
        <v>Bangalore</v>
      </c>
      <c r="M409" s="4">
        <f t="shared" ca="1" si="117"/>
        <v>617271</v>
      </c>
      <c r="N409" s="3">
        <f t="shared" ca="1" si="118"/>
        <v>182986.5652747502</v>
      </c>
      <c r="O409" s="3">
        <f t="shared" ca="1" si="119"/>
        <v>138540.88852487231</v>
      </c>
      <c r="P409" s="4">
        <f t="shared" ca="1" si="120"/>
        <v>95940</v>
      </c>
      <c r="Q409" s="3">
        <f t="shared" ca="1" si="121"/>
        <v>0</v>
      </c>
      <c r="R409" s="4">
        <f t="shared" ca="1" si="122"/>
        <v>308635.5</v>
      </c>
      <c r="S409" s="4">
        <f t="shared" ca="1" si="123"/>
        <v>1064447.3885248723</v>
      </c>
      <c r="T409" s="1">
        <f t="shared" ca="1" si="124"/>
        <v>278926.56527475023</v>
      </c>
      <c r="U409" s="4">
        <f t="shared" ca="1" si="125"/>
        <v>785520.82325012202</v>
      </c>
      <c r="V409" s="8">
        <f ca="1">People[[#This Row],[Mortage left]]/People[[#This Row],[Value of House]]</f>
        <v>0.29644445514976436</v>
      </c>
    </row>
    <row r="410" spans="1:22" x14ac:dyDescent="0.25">
      <c r="A410" s="3">
        <f t="shared" ca="1" si="108"/>
        <v>1</v>
      </c>
      <c r="B410" s="3" t="str">
        <f t="shared" ca="1" si="109"/>
        <v>Man</v>
      </c>
      <c r="C410" s="3">
        <f t="shared" ca="1" si="110"/>
        <v>26</v>
      </c>
      <c r="D410" s="3">
        <f t="shared" ca="1" si="111"/>
        <v>3</v>
      </c>
      <c r="E410" s="3" t="str">
        <f ca="1">VLOOKUP($D410,Data!$A$2:$B$7,2,FALSE)</f>
        <v>Pharma</v>
      </c>
      <c r="F410" s="3">
        <f t="shared" ca="1" si="112"/>
        <v>2</v>
      </c>
      <c r="G410" s="3" t="str">
        <f ca="1">VLOOKUP($F410,Data!$D$2:$E$6,2,FALSE)</f>
        <v>college</v>
      </c>
      <c r="H410" s="3">
        <f t="shared" ca="1" si="113"/>
        <v>3</v>
      </c>
      <c r="I410" s="3">
        <f t="shared" ca="1" si="114"/>
        <v>0</v>
      </c>
      <c r="J410" s="4">
        <f t="shared" ca="1" si="115"/>
        <v>675257</v>
      </c>
      <c r="K410" s="3">
        <f t="shared" ca="1" si="116"/>
        <v>4</v>
      </c>
      <c r="L410" s="3" t="str">
        <f ca="1">VLOOKUP($K410,Data!$G$2:$H$11,2,FALSE)</f>
        <v>Chennai</v>
      </c>
      <c r="M410" s="4">
        <f t="shared" ca="1" si="117"/>
        <v>2025771</v>
      </c>
      <c r="N410" s="3">
        <f t="shared" ca="1" si="118"/>
        <v>751985.22910782287</v>
      </c>
      <c r="O410" s="3">
        <f t="shared" ca="1" si="119"/>
        <v>0</v>
      </c>
      <c r="P410" s="4">
        <f t="shared" ca="1" si="120"/>
        <v>0</v>
      </c>
      <c r="Q410" s="3">
        <f t="shared" ca="1" si="121"/>
        <v>675257</v>
      </c>
      <c r="R410" s="4">
        <f t="shared" ca="1" si="122"/>
        <v>0</v>
      </c>
      <c r="S410" s="4">
        <f t="shared" ca="1" si="123"/>
        <v>2025771</v>
      </c>
      <c r="T410" s="1">
        <f t="shared" ca="1" si="124"/>
        <v>1427242.2291078228</v>
      </c>
      <c r="U410" s="4">
        <f t="shared" ca="1" si="125"/>
        <v>598528.77089217724</v>
      </c>
      <c r="V410" s="8">
        <f ca="1">People[[#This Row],[Mortage left]]/People[[#This Row],[Value of House]]</f>
        <v>0.37120939588325774</v>
      </c>
    </row>
    <row r="411" spans="1:22" x14ac:dyDescent="0.25">
      <c r="A411" s="3">
        <f t="shared" ca="1" si="108"/>
        <v>2</v>
      </c>
      <c r="B411" s="3" t="str">
        <f t="shared" ca="1" si="109"/>
        <v>Woman</v>
      </c>
      <c r="C411" s="3">
        <f t="shared" ca="1" si="110"/>
        <v>35</v>
      </c>
      <c r="D411" s="3">
        <f t="shared" ca="1" si="111"/>
        <v>1</v>
      </c>
      <c r="E411" s="3" t="str">
        <f ca="1">VLOOKUP($D411,Data!$A$2:$B$7,2,FALSE)</f>
        <v>Health</v>
      </c>
      <c r="F411" s="3">
        <f t="shared" ca="1" si="112"/>
        <v>2</v>
      </c>
      <c r="G411" s="3" t="str">
        <f ca="1">VLOOKUP($F411,Data!$D$2:$E$6,2,FALSE)</f>
        <v>college</v>
      </c>
      <c r="H411" s="3">
        <f t="shared" ca="1" si="113"/>
        <v>1</v>
      </c>
      <c r="I411" s="3">
        <f t="shared" ca="1" si="114"/>
        <v>2</v>
      </c>
      <c r="J411" s="4">
        <f t="shared" ca="1" si="115"/>
        <v>145603</v>
      </c>
      <c r="K411" s="3">
        <f t="shared" ca="1" si="116"/>
        <v>2</v>
      </c>
      <c r="L411" s="3" t="str">
        <f ca="1">VLOOKUP($K411,Data!$G$2:$H$11,2,FALSE)</f>
        <v>Delhi</v>
      </c>
      <c r="M411" s="4">
        <f t="shared" ca="1" si="117"/>
        <v>873618</v>
      </c>
      <c r="N411" s="3">
        <f t="shared" ca="1" si="118"/>
        <v>658421.2895278706</v>
      </c>
      <c r="O411" s="3">
        <f t="shared" ca="1" si="119"/>
        <v>69412.933440918772</v>
      </c>
      <c r="P411" s="4">
        <f t="shared" ca="1" si="120"/>
        <v>21759</v>
      </c>
      <c r="Q411" s="3">
        <f t="shared" ca="1" si="121"/>
        <v>0</v>
      </c>
      <c r="R411" s="4">
        <f t="shared" ca="1" si="122"/>
        <v>0</v>
      </c>
      <c r="S411" s="4">
        <f t="shared" ca="1" si="123"/>
        <v>943030.9334409188</v>
      </c>
      <c r="T411" s="1">
        <f t="shared" ca="1" si="124"/>
        <v>680180.2895278706</v>
      </c>
      <c r="U411" s="4">
        <f t="shared" ca="1" si="125"/>
        <v>262850.6439130482</v>
      </c>
      <c r="V411" s="8">
        <f ca="1">People[[#This Row],[Mortage left]]/People[[#This Row],[Value of House]]</f>
        <v>0.75367184459096603</v>
      </c>
    </row>
    <row r="412" spans="1:22" x14ac:dyDescent="0.25">
      <c r="A412" s="3">
        <f t="shared" ca="1" si="108"/>
        <v>1</v>
      </c>
      <c r="B412" s="3" t="str">
        <f t="shared" ca="1" si="109"/>
        <v>Man</v>
      </c>
      <c r="C412" s="3">
        <f t="shared" ca="1" si="110"/>
        <v>25</v>
      </c>
      <c r="D412" s="3">
        <f t="shared" ca="1" si="111"/>
        <v>4</v>
      </c>
      <c r="E412" s="3" t="str">
        <f ca="1">VLOOKUP($D412,Data!$A$2:$B$7,2,FALSE)</f>
        <v>Agriculture</v>
      </c>
      <c r="F412" s="3">
        <f t="shared" ca="1" si="112"/>
        <v>2</v>
      </c>
      <c r="G412" s="3" t="str">
        <f ca="1">VLOOKUP($F412,Data!$D$2:$E$6,2,FALSE)</f>
        <v>college</v>
      </c>
      <c r="H412" s="3">
        <f t="shared" ca="1" si="113"/>
        <v>3</v>
      </c>
      <c r="I412" s="3">
        <f t="shared" ca="1" si="114"/>
        <v>2</v>
      </c>
      <c r="J412" s="4">
        <f t="shared" ca="1" si="115"/>
        <v>846446</v>
      </c>
      <c r="K412" s="3">
        <f t="shared" ca="1" si="116"/>
        <v>3</v>
      </c>
      <c r="L412" s="3" t="str">
        <f ca="1">VLOOKUP($K412,Data!$G$2:$H$11,2,FALSE)</f>
        <v>Bangalore</v>
      </c>
      <c r="M412" s="4">
        <f t="shared" ca="1" si="117"/>
        <v>4232230</v>
      </c>
      <c r="N412" s="3">
        <f t="shared" ca="1" si="118"/>
        <v>3079535.9528168198</v>
      </c>
      <c r="O412" s="3">
        <f t="shared" ca="1" si="119"/>
        <v>785392.14447196655</v>
      </c>
      <c r="P412" s="4">
        <f t="shared" ca="1" si="120"/>
        <v>683858</v>
      </c>
      <c r="Q412" s="3">
        <f t="shared" ca="1" si="121"/>
        <v>846446</v>
      </c>
      <c r="R412" s="4">
        <f t="shared" ca="1" si="122"/>
        <v>1269669</v>
      </c>
      <c r="S412" s="4">
        <f t="shared" ca="1" si="123"/>
        <v>6287291.1444719667</v>
      </c>
      <c r="T412" s="1">
        <f t="shared" ca="1" si="124"/>
        <v>4609839.9528168198</v>
      </c>
      <c r="U412" s="4">
        <f t="shared" ca="1" si="125"/>
        <v>1677451.1916551469</v>
      </c>
      <c r="V412" s="8">
        <f ca="1">People[[#This Row],[Mortage left]]/People[[#This Row],[Value of House]]</f>
        <v>0.72763908218996132</v>
      </c>
    </row>
    <row r="413" spans="1:22" x14ac:dyDescent="0.25">
      <c r="A413" s="3">
        <f t="shared" ca="1" si="108"/>
        <v>1</v>
      </c>
      <c r="B413" s="3" t="str">
        <f t="shared" ca="1" si="109"/>
        <v>Man</v>
      </c>
      <c r="C413" s="3">
        <f t="shared" ca="1" si="110"/>
        <v>28</v>
      </c>
      <c r="D413" s="3">
        <f t="shared" ca="1" si="111"/>
        <v>5</v>
      </c>
      <c r="E413" s="3" t="str">
        <f ca="1">VLOOKUP($D413,Data!$A$2:$B$7,2,FALSE)</f>
        <v>Business</v>
      </c>
      <c r="F413" s="3">
        <f t="shared" ca="1" si="112"/>
        <v>2</v>
      </c>
      <c r="G413" s="3" t="str">
        <f ca="1">VLOOKUP($F413,Data!$D$2:$E$6,2,FALSE)</f>
        <v>college</v>
      </c>
      <c r="H413" s="3">
        <f t="shared" ca="1" si="113"/>
        <v>3</v>
      </c>
      <c r="I413" s="3">
        <f t="shared" ca="1" si="114"/>
        <v>1</v>
      </c>
      <c r="J413" s="4">
        <f t="shared" ca="1" si="115"/>
        <v>491063</v>
      </c>
      <c r="K413" s="3">
        <f t="shared" ca="1" si="116"/>
        <v>1</v>
      </c>
      <c r="L413" s="3" t="str">
        <f ca="1">VLOOKUP($K413,Data!$G$2:$H$11,2,FALSE)</f>
        <v>Mumbai</v>
      </c>
      <c r="M413" s="4">
        <f t="shared" ca="1" si="117"/>
        <v>2946378</v>
      </c>
      <c r="N413" s="3">
        <f t="shared" ca="1" si="118"/>
        <v>703113.12350491318</v>
      </c>
      <c r="O413" s="3">
        <f t="shared" ca="1" si="119"/>
        <v>55572.315057342159</v>
      </c>
      <c r="P413" s="4">
        <f t="shared" ca="1" si="120"/>
        <v>35061</v>
      </c>
      <c r="Q413" s="3">
        <f t="shared" ca="1" si="121"/>
        <v>491063</v>
      </c>
      <c r="R413" s="4">
        <f t="shared" ca="1" si="122"/>
        <v>736594.5</v>
      </c>
      <c r="S413" s="4">
        <f t="shared" ca="1" si="123"/>
        <v>3738544.8150573419</v>
      </c>
      <c r="T413" s="1">
        <f t="shared" ca="1" si="124"/>
        <v>1229237.1235049132</v>
      </c>
      <c r="U413" s="4">
        <f t="shared" ca="1" si="125"/>
        <v>2509307.6915524285</v>
      </c>
      <c r="V413" s="8">
        <f ca="1">People[[#This Row],[Mortage left]]/People[[#This Row],[Value of House]]</f>
        <v>0.23863642869479515</v>
      </c>
    </row>
    <row r="414" spans="1:22" x14ac:dyDescent="0.25">
      <c r="A414" s="3">
        <f t="shared" ca="1" si="108"/>
        <v>1</v>
      </c>
      <c r="B414" s="3" t="str">
        <f t="shared" ca="1" si="109"/>
        <v>Man</v>
      </c>
      <c r="C414" s="3">
        <f t="shared" ca="1" si="110"/>
        <v>27</v>
      </c>
      <c r="D414" s="3">
        <f t="shared" ca="1" si="111"/>
        <v>1</v>
      </c>
      <c r="E414" s="3" t="str">
        <f ca="1">VLOOKUP($D414,Data!$A$2:$B$7,2,FALSE)</f>
        <v>Health</v>
      </c>
      <c r="F414" s="3">
        <f t="shared" ca="1" si="112"/>
        <v>3</v>
      </c>
      <c r="G414" s="3" t="str">
        <f ca="1">VLOOKUP($F414,Data!$D$2:$E$6,2,FALSE)</f>
        <v>undergraduate</v>
      </c>
      <c r="H414" s="3">
        <f t="shared" ca="1" si="113"/>
        <v>0</v>
      </c>
      <c r="I414" s="3">
        <f t="shared" ca="1" si="114"/>
        <v>1</v>
      </c>
      <c r="J414" s="4">
        <f t="shared" ca="1" si="115"/>
        <v>891384</v>
      </c>
      <c r="K414" s="3">
        <f t="shared" ca="1" si="116"/>
        <v>1</v>
      </c>
      <c r="L414" s="3" t="str">
        <f ca="1">VLOOKUP($K414,Data!$G$2:$H$11,2,FALSE)</f>
        <v>Mumbai</v>
      </c>
      <c r="M414" s="4">
        <f t="shared" ca="1" si="117"/>
        <v>3565536</v>
      </c>
      <c r="N414" s="3">
        <f t="shared" ca="1" si="118"/>
        <v>2232686.7361071655</v>
      </c>
      <c r="O414" s="3">
        <f t="shared" ca="1" si="119"/>
        <v>82879.360283675502</v>
      </c>
      <c r="P414" s="4">
        <f t="shared" ca="1" si="120"/>
        <v>53820</v>
      </c>
      <c r="Q414" s="3">
        <f t="shared" ca="1" si="121"/>
        <v>891384</v>
      </c>
      <c r="R414" s="4">
        <f t="shared" ca="1" si="122"/>
        <v>1337076</v>
      </c>
      <c r="S414" s="4">
        <f t="shared" ca="1" si="123"/>
        <v>4985491.3602836756</v>
      </c>
      <c r="T414" s="1">
        <f t="shared" ca="1" si="124"/>
        <v>3177890.7361071655</v>
      </c>
      <c r="U414" s="4">
        <f t="shared" ca="1" si="125"/>
        <v>1807600.6241765101</v>
      </c>
      <c r="V414" s="8">
        <f ca="1">People[[#This Row],[Mortage left]]/People[[#This Row],[Value of House]]</f>
        <v>0.6261854419944618</v>
      </c>
    </row>
    <row r="415" spans="1:22" x14ac:dyDescent="0.25">
      <c r="A415" s="3">
        <f t="shared" ca="1" si="108"/>
        <v>2</v>
      </c>
      <c r="B415" s="3" t="str">
        <f t="shared" ca="1" si="109"/>
        <v>Woman</v>
      </c>
      <c r="C415" s="3">
        <f t="shared" ca="1" si="110"/>
        <v>22</v>
      </c>
      <c r="D415" s="3">
        <f t="shared" ca="1" si="111"/>
        <v>5</v>
      </c>
      <c r="E415" s="3" t="str">
        <f ca="1">VLOOKUP($D415,Data!$A$2:$B$7,2,FALSE)</f>
        <v>Business</v>
      </c>
      <c r="F415" s="3">
        <f t="shared" ca="1" si="112"/>
        <v>4</v>
      </c>
      <c r="G415" s="3" t="str">
        <f ca="1">VLOOKUP($F415,Data!$D$2:$E$6,2,FALSE)</f>
        <v>post graduate</v>
      </c>
      <c r="H415" s="3">
        <f t="shared" ca="1" si="113"/>
        <v>0</v>
      </c>
      <c r="I415" s="3">
        <f t="shared" ca="1" si="114"/>
        <v>2</v>
      </c>
      <c r="J415" s="4">
        <f t="shared" ca="1" si="115"/>
        <v>854279</v>
      </c>
      <c r="K415" s="3">
        <f t="shared" ca="1" si="116"/>
        <v>3</v>
      </c>
      <c r="L415" s="3" t="str">
        <f ca="1">VLOOKUP($K415,Data!$G$2:$H$11,2,FALSE)</f>
        <v>Bangalore</v>
      </c>
      <c r="M415" s="4">
        <f t="shared" ca="1" si="117"/>
        <v>2562837</v>
      </c>
      <c r="N415" s="3">
        <f t="shared" ca="1" si="118"/>
        <v>800832.85043460655</v>
      </c>
      <c r="O415" s="3">
        <f t="shared" ca="1" si="119"/>
        <v>418757.97065924713</v>
      </c>
      <c r="P415" s="4">
        <f t="shared" ca="1" si="120"/>
        <v>81742</v>
      </c>
      <c r="Q415" s="3">
        <f t="shared" ca="1" si="121"/>
        <v>854279</v>
      </c>
      <c r="R415" s="4">
        <f t="shared" ca="1" si="122"/>
        <v>0</v>
      </c>
      <c r="S415" s="4">
        <f t="shared" ca="1" si="123"/>
        <v>2981594.9706592471</v>
      </c>
      <c r="T415" s="1">
        <f t="shared" ca="1" si="124"/>
        <v>1736853.8504346064</v>
      </c>
      <c r="U415" s="4">
        <f t="shared" ca="1" si="125"/>
        <v>1244741.1202246407</v>
      </c>
      <c r="V415" s="8">
        <f ca="1">People[[#This Row],[Mortage left]]/People[[#This Row],[Value of House]]</f>
        <v>0.31247904195023191</v>
      </c>
    </row>
    <row r="416" spans="1:22" x14ac:dyDescent="0.25">
      <c r="A416" s="3">
        <f t="shared" ca="1" si="108"/>
        <v>2</v>
      </c>
      <c r="B416" s="3" t="str">
        <f t="shared" ca="1" si="109"/>
        <v>Woman</v>
      </c>
      <c r="C416" s="3">
        <f t="shared" ca="1" si="110"/>
        <v>21</v>
      </c>
      <c r="D416" s="3">
        <f t="shared" ca="1" si="111"/>
        <v>2</v>
      </c>
      <c r="E416" s="3" t="str">
        <f ca="1">VLOOKUP($D416,Data!$A$2:$B$7,2,FALSE)</f>
        <v>IT</v>
      </c>
      <c r="F416" s="3">
        <f t="shared" ca="1" si="112"/>
        <v>5</v>
      </c>
      <c r="G416" s="3" t="str">
        <f ca="1">VLOOKUP($F416,Data!$D$2:$E$6,2,FALSE)</f>
        <v>Doctorate</v>
      </c>
      <c r="H416" s="3">
        <f t="shared" ca="1" si="113"/>
        <v>2</v>
      </c>
      <c r="I416" s="3">
        <f t="shared" ca="1" si="114"/>
        <v>0</v>
      </c>
      <c r="J416" s="4">
        <f t="shared" ca="1" si="115"/>
        <v>584932</v>
      </c>
      <c r="K416" s="3">
        <f t="shared" ca="1" si="116"/>
        <v>6</v>
      </c>
      <c r="L416" s="3" t="str">
        <f ca="1">VLOOKUP($K416,Data!$G$2:$H$11,2,FALSE)</f>
        <v>Pune</v>
      </c>
      <c r="M416" s="4">
        <f t="shared" ca="1" si="117"/>
        <v>1754796</v>
      </c>
      <c r="N416" s="3">
        <f t="shared" ca="1" si="118"/>
        <v>798598.60166482243</v>
      </c>
      <c r="O416" s="3">
        <f t="shared" ca="1" si="119"/>
        <v>0</v>
      </c>
      <c r="P416" s="4">
        <f t="shared" ca="1" si="120"/>
        <v>0</v>
      </c>
      <c r="Q416" s="3">
        <f t="shared" ca="1" si="121"/>
        <v>0</v>
      </c>
      <c r="R416" s="4">
        <f t="shared" ca="1" si="122"/>
        <v>877398</v>
      </c>
      <c r="S416" s="4">
        <f t="shared" ca="1" si="123"/>
        <v>2632194</v>
      </c>
      <c r="T416" s="1">
        <f t="shared" ca="1" si="124"/>
        <v>798598.60166482243</v>
      </c>
      <c r="U416" s="4">
        <f t="shared" ca="1" si="125"/>
        <v>1833595.3983351775</v>
      </c>
      <c r="V416" s="8">
        <f ca="1">People[[#This Row],[Mortage left]]/People[[#This Row],[Value of House]]</f>
        <v>0.45509483818336854</v>
      </c>
    </row>
    <row r="417" spans="1:22" x14ac:dyDescent="0.25">
      <c r="A417" s="3">
        <f t="shared" ca="1" si="108"/>
        <v>2</v>
      </c>
      <c r="B417" s="3" t="str">
        <f t="shared" ca="1" si="109"/>
        <v>Woman</v>
      </c>
      <c r="C417" s="3">
        <f t="shared" ca="1" si="110"/>
        <v>30</v>
      </c>
      <c r="D417" s="3">
        <f t="shared" ca="1" si="111"/>
        <v>1</v>
      </c>
      <c r="E417" s="3" t="str">
        <f ca="1">VLOOKUP($D417,Data!$A$2:$B$7,2,FALSE)</f>
        <v>Health</v>
      </c>
      <c r="F417" s="3">
        <f t="shared" ca="1" si="112"/>
        <v>4</v>
      </c>
      <c r="G417" s="3" t="str">
        <f ca="1">VLOOKUP($F417,Data!$D$2:$E$6,2,FALSE)</f>
        <v>post graduate</v>
      </c>
      <c r="H417" s="3">
        <f t="shared" ca="1" si="113"/>
        <v>3</v>
      </c>
      <c r="I417" s="3">
        <f t="shared" ca="1" si="114"/>
        <v>1</v>
      </c>
      <c r="J417" s="4">
        <f t="shared" ca="1" si="115"/>
        <v>806718</v>
      </c>
      <c r="K417" s="3">
        <f t="shared" ca="1" si="116"/>
        <v>6</v>
      </c>
      <c r="L417" s="3" t="str">
        <f ca="1">VLOOKUP($K417,Data!$G$2:$H$11,2,FALSE)</f>
        <v>Pune</v>
      </c>
      <c r="M417" s="4">
        <f t="shared" ca="1" si="117"/>
        <v>4033590</v>
      </c>
      <c r="N417" s="3">
        <f t="shared" ca="1" si="118"/>
        <v>2955810.4654972679</v>
      </c>
      <c r="O417" s="3">
        <f t="shared" ca="1" si="119"/>
        <v>276406.54748727888</v>
      </c>
      <c r="P417" s="4">
        <f t="shared" ca="1" si="120"/>
        <v>257360</v>
      </c>
      <c r="Q417" s="3">
        <f t="shared" ca="1" si="121"/>
        <v>0</v>
      </c>
      <c r="R417" s="4">
        <f t="shared" ca="1" si="122"/>
        <v>1210077</v>
      </c>
      <c r="S417" s="4">
        <f t="shared" ca="1" si="123"/>
        <v>5520073.5474872785</v>
      </c>
      <c r="T417" s="1">
        <f t="shared" ca="1" si="124"/>
        <v>3213170.4654972679</v>
      </c>
      <c r="U417" s="4">
        <f t="shared" ca="1" si="125"/>
        <v>2306903.0819900106</v>
      </c>
      <c r="V417" s="8">
        <f ca="1">People[[#This Row],[Mortage left]]/People[[#This Row],[Value of House]]</f>
        <v>0.73279893729835399</v>
      </c>
    </row>
    <row r="418" spans="1:22" x14ac:dyDescent="0.25">
      <c r="A418" s="3">
        <f t="shared" ca="1" si="108"/>
        <v>1</v>
      </c>
      <c r="B418" s="3" t="str">
        <f t="shared" ca="1" si="109"/>
        <v>Man</v>
      </c>
      <c r="C418" s="3">
        <f t="shared" ca="1" si="110"/>
        <v>22</v>
      </c>
      <c r="D418" s="3">
        <f t="shared" ca="1" si="111"/>
        <v>6</v>
      </c>
      <c r="E418" s="3" t="str">
        <f ca="1">VLOOKUP($D418,Data!$A$2:$B$7,2,FALSE)</f>
        <v>Ministry</v>
      </c>
      <c r="F418" s="3">
        <f t="shared" ca="1" si="112"/>
        <v>3</v>
      </c>
      <c r="G418" s="3" t="str">
        <f ca="1">VLOOKUP($F418,Data!$D$2:$E$6,2,FALSE)</f>
        <v>undergraduate</v>
      </c>
      <c r="H418" s="3">
        <f t="shared" ca="1" si="113"/>
        <v>1</v>
      </c>
      <c r="I418" s="3">
        <f t="shared" ca="1" si="114"/>
        <v>2</v>
      </c>
      <c r="J418" s="4">
        <f t="shared" ca="1" si="115"/>
        <v>476032</v>
      </c>
      <c r="K418" s="3">
        <f t="shared" ca="1" si="116"/>
        <v>6</v>
      </c>
      <c r="L418" s="3" t="str">
        <f ca="1">VLOOKUP($K418,Data!$G$2:$H$11,2,FALSE)</f>
        <v>Pune</v>
      </c>
      <c r="M418" s="4">
        <f t="shared" ca="1" si="117"/>
        <v>1428096</v>
      </c>
      <c r="N418" s="3">
        <f t="shared" ca="1" si="118"/>
        <v>490448.49810583709</v>
      </c>
      <c r="O418" s="3">
        <f t="shared" ca="1" si="119"/>
        <v>400749.17894961586</v>
      </c>
      <c r="P418" s="4">
        <f t="shared" ca="1" si="120"/>
        <v>56113</v>
      </c>
      <c r="Q418" s="3">
        <f t="shared" ca="1" si="121"/>
        <v>476032</v>
      </c>
      <c r="R418" s="4">
        <f t="shared" ca="1" si="122"/>
        <v>0</v>
      </c>
      <c r="S418" s="4">
        <f t="shared" ca="1" si="123"/>
        <v>1828845.1789496159</v>
      </c>
      <c r="T418" s="1">
        <f t="shared" ca="1" si="124"/>
        <v>1022593.498105837</v>
      </c>
      <c r="U418" s="4">
        <f t="shared" ca="1" si="125"/>
        <v>806251.68084377889</v>
      </c>
      <c r="V418" s="8">
        <f ca="1">People[[#This Row],[Mortage left]]/People[[#This Row],[Value of House]]</f>
        <v>0.34342824159288809</v>
      </c>
    </row>
    <row r="419" spans="1:22" x14ac:dyDescent="0.25">
      <c r="A419" s="3">
        <f t="shared" ca="1" si="108"/>
        <v>1</v>
      </c>
      <c r="B419" s="3" t="str">
        <f t="shared" ca="1" si="109"/>
        <v>Man</v>
      </c>
      <c r="C419" s="3">
        <f t="shared" ca="1" si="110"/>
        <v>29</v>
      </c>
      <c r="D419" s="3">
        <f t="shared" ca="1" si="111"/>
        <v>4</v>
      </c>
      <c r="E419" s="3" t="str">
        <f ca="1">VLOOKUP($D419,Data!$A$2:$B$7,2,FALSE)</f>
        <v>Agriculture</v>
      </c>
      <c r="F419" s="3">
        <f t="shared" ca="1" si="112"/>
        <v>4</v>
      </c>
      <c r="G419" s="3" t="str">
        <f ca="1">VLOOKUP($F419,Data!$D$2:$E$6,2,FALSE)</f>
        <v>post graduate</v>
      </c>
      <c r="H419" s="3">
        <f t="shared" ca="1" si="113"/>
        <v>3</v>
      </c>
      <c r="I419" s="3">
        <f t="shared" ca="1" si="114"/>
        <v>2</v>
      </c>
      <c r="J419" s="4">
        <f t="shared" ca="1" si="115"/>
        <v>837526</v>
      </c>
      <c r="K419" s="3">
        <f t="shared" ca="1" si="116"/>
        <v>6</v>
      </c>
      <c r="L419" s="3" t="str">
        <f ca="1">VLOOKUP($K419,Data!$G$2:$H$11,2,FALSE)</f>
        <v>Pune</v>
      </c>
      <c r="M419" s="4">
        <f t="shared" ca="1" si="117"/>
        <v>4187630</v>
      </c>
      <c r="N419" s="3">
        <f t="shared" ca="1" si="118"/>
        <v>1243418.5700338359</v>
      </c>
      <c r="O419" s="3">
        <f t="shared" ca="1" si="119"/>
        <v>404395.52424481086</v>
      </c>
      <c r="P419" s="4">
        <f t="shared" ca="1" si="120"/>
        <v>21450</v>
      </c>
      <c r="Q419" s="3">
        <f t="shared" ca="1" si="121"/>
        <v>837526</v>
      </c>
      <c r="R419" s="4">
        <f t="shared" ca="1" si="122"/>
        <v>1256289</v>
      </c>
      <c r="S419" s="4">
        <f t="shared" ca="1" si="123"/>
        <v>5848314.5242448105</v>
      </c>
      <c r="T419" s="1">
        <f t="shared" ca="1" si="124"/>
        <v>2102394.5700338362</v>
      </c>
      <c r="U419" s="4">
        <f t="shared" ca="1" si="125"/>
        <v>3745919.9542109743</v>
      </c>
      <c r="V419" s="8">
        <f ca="1">People[[#This Row],[Mortage left]]/People[[#This Row],[Value of House]]</f>
        <v>0.29692655989995198</v>
      </c>
    </row>
    <row r="420" spans="1:22" x14ac:dyDescent="0.25">
      <c r="A420" s="3">
        <f t="shared" ca="1" si="108"/>
        <v>1</v>
      </c>
      <c r="B420" s="3" t="str">
        <f t="shared" ca="1" si="109"/>
        <v>Man</v>
      </c>
      <c r="C420" s="3">
        <f t="shared" ca="1" si="110"/>
        <v>25</v>
      </c>
      <c r="D420" s="3">
        <f t="shared" ca="1" si="111"/>
        <v>3</v>
      </c>
      <c r="E420" s="3" t="str">
        <f ca="1">VLOOKUP($D420,Data!$A$2:$B$7,2,FALSE)</f>
        <v>Pharma</v>
      </c>
      <c r="F420" s="3">
        <f t="shared" ca="1" si="112"/>
        <v>5</v>
      </c>
      <c r="G420" s="3" t="str">
        <f ca="1">VLOOKUP($F420,Data!$D$2:$E$6,2,FALSE)</f>
        <v>Doctorate</v>
      </c>
      <c r="H420" s="3">
        <f t="shared" ca="1" si="113"/>
        <v>2</v>
      </c>
      <c r="I420" s="3">
        <f t="shared" ca="1" si="114"/>
        <v>1</v>
      </c>
      <c r="J420" s="4">
        <f t="shared" ca="1" si="115"/>
        <v>257441</v>
      </c>
      <c r="K420" s="3">
        <f t="shared" ca="1" si="116"/>
        <v>4</v>
      </c>
      <c r="L420" s="3" t="str">
        <f ca="1">VLOOKUP($K420,Data!$G$2:$H$11,2,FALSE)</f>
        <v>Chennai</v>
      </c>
      <c r="M420" s="4">
        <f t="shared" ca="1" si="117"/>
        <v>1029764</v>
      </c>
      <c r="N420" s="3">
        <f t="shared" ca="1" si="118"/>
        <v>756012.46113105002</v>
      </c>
      <c r="O420" s="3">
        <f t="shared" ca="1" si="119"/>
        <v>158869.27544933723</v>
      </c>
      <c r="P420" s="4">
        <f t="shared" ca="1" si="120"/>
        <v>100837</v>
      </c>
      <c r="Q420" s="3">
        <f t="shared" ca="1" si="121"/>
        <v>257441</v>
      </c>
      <c r="R420" s="4">
        <f t="shared" ca="1" si="122"/>
        <v>0</v>
      </c>
      <c r="S420" s="4">
        <f t="shared" ca="1" si="123"/>
        <v>1188633.2754493372</v>
      </c>
      <c r="T420" s="1">
        <f t="shared" ca="1" si="124"/>
        <v>1114290.46113105</v>
      </c>
      <c r="U420" s="4">
        <f t="shared" ca="1" si="125"/>
        <v>74342.814318287186</v>
      </c>
      <c r="V420" s="8">
        <f ca="1">People[[#This Row],[Mortage left]]/People[[#This Row],[Value of House]]</f>
        <v>0.73416089621607472</v>
      </c>
    </row>
    <row r="421" spans="1:22" x14ac:dyDescent="0.25">
      <c r="A421" s="3">
        <f t="shared" ca="1" si="108"/>
        <v>1</v>
      </c>
      <c r="B421" s="3" t="str">
        <f t="shared" ca="1" si="109"/>
        <v>Man</v>
      </c>
      <c r="C421" s="3">
        <f t="shared" ca="1" si="110"/>
        <v>34</v>
      </c>
      <c r="D421" s="3">
        <f t="shared" ca="1" si="111"/>
        <v>3</v>
      </c>
      <c r="E421" s="3" t="str">
        <f ca="1">VLOOKUP($D421,Data!$A$2:$B$7,2,FALSE)</f>
        <v>Pharma</v>
      </c>
      <c r="F421" s="3">
        <f t="shared" ca="1" si="112"/>
        <v>2</v>
      </c>
      <c r="G421" s="3" t="str">
        <f ca="1">VLOOKUP($F421,Data!$D$2:$E$6,2,FALSE)</f>
        <v>college</v>
      </c>
      <c r="H421" s="3">
        <f t="shared" ca="1" si="113"/>
        <v>0</v>
      </c>
      <c r="I421" s="3">
        <f t="shared" ca="1" si="114"/>
        <v>1</v>
      </c>
      <c r="J421" s="4">
        <f t="shared" ca="1" si="115"/>
        <v>109364</v>
      </c>
      <c r="K421" s="3">
        <f t="shared" ca="1" si="116"/>
        <v>2</v>
      </c>
      <c r="L421" s="3" t="str">
        <f ca="1">VLOOKUP($K421,Data!$G$2:$H$11,2,FALSE)</f>
        <v>Delhi</v>
      </c>
      <c r="M421" s="4">
        <f t="shared" ca="1" si="117"/>
        <v>656184</v>
      </c>
      <c r="N421" s="3">
        <f t="shared" ca="1" si="118"/>
        <v>542343.00830929715</v>
      </c>
      <c r="O421" s="3">
        <f t="shared" ca="1" si="119"/>
        <v>82019.731705247381</v>
      </c>
      <c r="P421" s="4">
        <f t="shared" ca="1" si="120"/>
        <v>998</v>
      </c>
      <c r="Q421" s="3">
        <f t="shared" ca="1" si="121"/>
        <v>109364</v>
      </c>
      <c r="R421" s="4">
        <f t="shared" ca="1" si="122"/>
        <v>164046</v>
      </c>
      <c r="S421" s="4">
        <f t="shared" ca="1" si="123"/>
        <v>902249.73170524742</v>
      </c>
      <c r="T421" s="1">
        <f t="shared" ca="1" si="124"/>
        <v>652705.00830929715</v>
      </c>
      <c r="U421" s="4">
        <f t="shared" ca="1" si="125"/>
        <v>249544.72339595028</v>
      </c>
      <c r="V421" s="8">
        <f ca="1">People[[#This Row],[Mortage left]]/People[[#This Row],[Value of House]]</f>
        <v>0.82651056458142402</v>
      </c>
    </row>
    <row r="422" spans="1:22" x14ac:dyDescent="0.25">
      <c r="A422" s="3">
        <f t="shared" ca="1" si="108"/>
        <v>1</v>
      </c>
      <c r="B422" s="3" t="str">
        <f t="shared" ca="1" si="109"/>
        <v>Man</v>
      </c>
      <c r="C422" s="3">
        <f t="shared" ca="1" si="110"/>
        <v>23</v>
      </c>
      <c r="D422" s="3">
        <f t="shared" ca="1" si="111"/>
        <v>6</v>
      </c>
      <c r="E422" s="3" t="str">
        <f ca="1">VLOOKUP($D422,Data!$A$2:$B$7,2,FALSE)</f>
        <v>Ministry</v>
      </c>
      <c r="F422" s="3">
        <f t="shared" ca="1" si="112"/>
        <v>1</v>
      </c>
      <c r="G422" s="3" t="str">
        <f ca="1">VLOOKUP($F422,Data!$D$2:$E$6,2,FALSE)</f>
        <v>high school</v>
      </c>
      <c r="H422" s="3">
        <f t="shared" ca="1" si="113"/>
        <v>2</v>
      </c>
      <c r="I422" s="3">
        <f t="shared" ca="1" si="114"/>
        <v>0</v>
      </c>
      <c r="J422" s="4">
        <f t="shared" ca="1" si="115"/>
        <v>689772</v>
      </c>
      <c r="K422" s="3">
        <f t="shared" ca="1" si="116"/>
        <v>2</v>
      </c>
      <c r="L422" s="3" t="str">
        <f ca="1">VLOOKUP($K422,Data!$G$2:$H$11,2,FALSE)</f>
        <v>Delhi</v>
      </c>
      <c r="M422" s="4">
        <f t="shared" ca="1" si="117"/>
        <v>2069316</v>
      </c>
      <c r="N422" s="3">
        <f t="shared" ca="1" si="118"/>
        <v>1243114.3764786862</v>
      </c>
      <c r="O422" s="3">
        <f t="shared" ca="1" si="119"/>
        <v>0</v>
      </c>
      <c r="P422" s="4">
        <f t="shared" ca="1" si="120"/>
        <v>0</v>
      </c>
      <c r="Q422" s="3">
        <f t="shared" ca="1" si="121"/>
        <v>689772</v>
      </c>
      <c r="R422" s="4">
        <f t="shared" ca="1" si="122"/>
        <v>0</v>
      </c>
      <c r="S422" s="4">
        <f t="shared" ca="1" si="123"/>
        <v>2069316</v>
      </c>
      <c r="T422" s="1">
        <f t="shared" ca="1" si="124"/>
        <v>1932886.3764786862</v>
      </c>
      <c r="U422" s="4">
        <f t="shared" ca="1" si="125"/>
        <v>136429.62352131377</v>
      </c>
      <c r="V422" s="8">
        <f ca="1">People[[#This Row],[Mortage left]]/People[[#This Row],[Value of House]]</f>
        <v>0.60073685047556113</v>
      </c>
    </row>
    <row r="423" spans="1:22" x14ac:dyDescent="0.25">
      <c r="A423" s="3">
        <f t="shared" ca="1" si="108"/>
        <v>2</v>
      </c>
      <c r="B423" s="3" t="str">
        <f t="shared" ca="1" si="109"/>
        <v>Woman</v>
      </c>
      <c r="C423" s="3">
        <f t="shared" ca="1" si="110"/>
        <v>30</v>
      </c>
      <c r="D423" s="3">
        <f t="shared" ca="1" si="111"/>
        <v>4</v>
      </c>
      <c r="E423" s="3" t="str">
        <f ca="1">VLOOKUP($D423,Data!$A$2:$B$7,2,FALSE)</f>
        <v>Agriculture</v>
      </c>
      <c r="F423" s="3">
        <f t="shared" ca="1" si="112"/>
        <v>1</v>
      </c>
      <c r="G423" s="3" t="str">
        <f ca="1">VLOOKUP($F423,Data!$D$2:$E$6,2,FALSE)</f>
        <v>high school</v>
      </c>
      <c r="H423" s="3">
        <f t="shared" ca="1" si="113"/>
        <v>1</v>
      </c>
      <c r="I423" s="3">
        <f t="shared" ca="1" si="114"/>
        <v>1</v>
      </c>
      <c r="J423" s="4">
        <f t="shared" ca="1" si="115"/>
        <v>262577</v>
      </c>
      <c r="K423" s="3">
        <f t="shared" ca="1" si="116"/>
        <v>6</v>
      </c>
      <c r="L423" s="3" t="str">
        <f ca="1">VLOOKUP($K423,Data!$G$2:$H$11,2,FALSE)</f>
        <v>Pune</v>
      </c>
      <c r="M423" s="4">
        <f t="shared" ca="1" si="117"/>
        <v>1312885</v>
      </c>
      <c r="N423" s="3">
        <f t="shared" ca="1" si="118"/>
        <v>1082865.5782156892</v>
      </c>
      <c r="O423" s="3">
        <f t="shared" ca="1" si="119"/>
        <v>124174.88674720304</v>
      </c>
      <c r="P423" s="4">
        <f t="shared" ca="1" si="120"/>
        <v>70577</v>
      </c>
      <c r="Q423" s="3">
        <f t="shared" ca="1" si="121"/>
        <v>0</v>
      </c>
      <c r="R423" s="4">
        <f t="shared" ca="1" si="122"/>
        <v>0</v>
      </c>
      <c r="S423" s="4">
        <f t="shared" ca="1" si="123"/>
        <v>1437059.8867472031</v>
      </c>
      <c r="T423" s="1">
        <f t="shared" ca="1" si="124"/>
        <v>1153442.5782156892</v>
      </c>
      <c r="U423" s="4">
        <f t="shared" ca="1" si="125"/>
        <v>283617.3085315139</v>
      </c>
      <c r="V423" s="8">
        <f ca="1">People[[#This Row],[Mortage left]]/People[[#This Row],[Value of House]]</f>
        <v>0.82479849965205576</v>
      </c>
    </row>
    <row r="424" spans="1:22" x14ac:dyDescent="0.25">
      <c r="A424" s="3">
        <f t="shared" ca="1" si="108"/>
        <v>2</v>
      </c>
      <c r="B424" s="3" t="str">
        <f t="shared" ca="1" si="109"/>
        <v>Woman</v>
      </c>
      <c r="C424" s="3">
        <f t="shared" ca="1" si="110"/>
        <v>26</v>
      </c>
      <c r="D424" s="3">
        <f t="shared" ca="1" si="111"/>
        <v>4</v>
      </c>
      <c r="E424" s="3" t="str">
        <f ca="1">VLOOKUP($D424,Data!$A$2:$B$7,2,FALSE)</f>
        <v>Agriculture</v>
      </c>
      <c r="F424" s="3">
        <f t="shared" ca="1" si="112"/>
        <v>3</v>
      </c>
      <c r="G424" s="3" t="str">
        <f ca="1">VLOOKUP($F424,Data!$D$2:$E$6,2,FALSE)</f>
        <v>undergraduate</v>
      </c>
      <c r="H424" s="3">
        <f t="shared" ca="1" si="113"/>
        <v>3</v>
      </c>
      <c r="I424" s="3">
        <f t="shared" ca="1" si="114"/>
        <v>1</v>
      </c>
      <c r="J424" s="4">
        <f t="shared" ca="1" si="115"/>
        <v>455132</v>
      </c>
      <c r="K424" s="3">
        <f t="shared" ca="1" si="116"/>
        <v>4</v>
      </c>
      <c r="L424" s="3" t="str">
        <f ca="1">VLOOKUP($K424,Data!$G$2:$H$11,2,FALSE)</f>
        <v>Chennai</v>
      </c>
      <c r="M424" s="4">
        <f t="shared" ca="1" si="117"/>
        <v>2730792</v>
      </c>
      <c r="N424" s="3">
        <f t="shared" ca="1" si="118"/>
        <v>112393.93688651029</v>
      </c>
      <c r="O424" s="3">
        <f t="shared" ca="1" si="119"/>
        <v>449007.49126720894</v>
      </c>
      <c r="P424" s="4">
        <f t="shared" ca="1" si="120"/>
        <v>212872</v>
      </c>
      <c r="Q424" s="3">
        <f t="shared" ca="1" si="121"/>
        <v>0</v>
      </c>
      <c r="R424" s="4">
        <f t="shared" ca="1" si="122"/>
        <v>0</v>
      </c>
      <c r="S424" s="4">
        <f t="shared" ca="1" si="123"/>
        <v>3179799.4912672089</v>
      </c>
      <c r="T424" s="1">
        <f t="shared" ca="1" si="124"/>
        <v>325265.93688651029</v>
      </c>
      <c r="U424" s="4">
        <f t="shared" ca="1" si="125"/>
        <v>2854533.5543806986</v>
      </c>
      <c r="V424" s="8">
        <f ca="1">People[[#This Row],[Mortage left]]/People[[#This Row],[Value of House]]</f>
        <v>4.1157999908638332E-2</v>
      </c>
    </row>
    <row r="425" spans="1:22" x14ac:dyDescent="0.25">
      <c r="A425" s="3">
        <f t="shared" ca="1" si="108"/>
        <v>1</v>
      </c>
      <c r="B425" s="3" t="str">
        <f t="shared" ca="1" si="109"/>
        <v>Man</v>
      </c>
      <c r="C425" s="3">
        <f t="shared" ca="1" si="110"/>
        <v>27</v>
      </c>
      <c r="D425" s="3">
        <f t="shared" ca="1" si="111"/>
        <v>5</v>
      </c>
      <c r="E425" s="3" t="str">
        <f ca="1">VLOOKUP($D425,Data!$A$2:$B$7,2,FALSE)</f>
        <v>Business</v>
      </c>
      <c r="F425" s="3">
        <f t="shared" ca="1" si="112"/>
        <v>3</v>
      </c>
      <c r="G425" s="3" t="str">
        <f ca="1">VLOOKUP($F425,Data!$D$2:$E$6,2,FALSE)</f>
        <v>undergraduate</v>
      </c>
      <c r="H425" s="3">
        <f t="shared" ca="1" si="113"/>
        <v>3</v>
      </c>
      <c r="I425" s="3">
        <f t="shared" ca="1" si="114"/>
        <v>0</v>
      </c>
      <c r="J425" s="4">
        <f t="shared" ca="1" si="115"/>
        <v>962958</v>
      </c>
      <c r="K425" s="3">
        <f t="shared" ca="1" si="116"/>
        <v>4</v>
      </c>
      <c r="L425" s="3" t="str">
        <f ca="1">VLOOKUP($K425,Data!$G$2:$H$11,2,FALSE)</f>
        <v>Chennai</v>
      </c>
      <c r="M425" s="4">
        <f t="shared" ca="1" si="117"/>
        <v>3851832</v>
      </c>
      <c r="N425" s="3">
        <f t="shared" ca="1" si="118"/>
        <v>787094.72272552189</v>
      </c>
      <c r="O425" s="3">
        <f t="shared" ca="1" si="119"/>
        <v>0</v>
      </c>
      <c r="P425" s="4">
        <f t="shared" ca="1" si="120"/>
        <v>0</v>
      </c>
      <c r="Q425" s="3">
        <f t="shared" ca="1" si="121"/>
        <v>0</v>
      </c>
      <c r="R425" s="4">
        <f t="shared" ca="1" si="122"/>
        <v>1444437</v>
      </c>
      <c r="S425" s="4">
        <f t="shared" ca="1" si="123"/>
        <v>5296269</v>
      </c>
      <c r="T425" s="1">
        <f t="shared" ca="1" si="124"/>
        <v>787094.72272552189</v>
      </c>
      <c r="U425" s="4">
        <f t="shared" ca="1" si="125"/>
        <v>4509174.2772744782</v>
      </c>
      <c r="V425" s="8">
        <f ca="1">People[[#This Row],[Mortage left]]/People[[#This Row],[Value of House]]</f>
        <v>0.20434295232126476</v>
      </c>
    </row>
    <row r="426" spans="1:22" x14ac:dyDescent="0.25">
      <c r="A426" s="3">
        <f t="shared" ca="1" si="108"/>
        <v>1</v>
      </c>
      <c r="B426" s="3" t="str">
        <f t="shared" ca="1" si="109"/>
        <v>Man</v>
      </c>
      <c r="C426" s="3">
        <f t="shared" ca="1" si="110"/>
        <v>28</v>
      </c>
      <c r="D426" s="3">
        <f t="shared" ca="1" si="111"/>
        <v>4</v>
      </c>
      <c r="E426" s="3" t="str">
        <f ca="1">VLOOKUP($D426,Data!$A$2:$B$7,2,FALSE)</f>
        <v>Agriculture</v>
      </c>
      <c r="F426" s="3">
        <f t="shared" ca="1" si="112"/>
        <v>4</v>
      </c>
      <c r="G426" s="3" t="str">
        <f ca="1">VLOOKUP($F426,Data!$D$2:$E$6,2,FALSE)</f>
        <v>post graduate</v>
      </c>
      <c r="H426" s="3">
        <f t="shared" ca="1" si="113"/>
        <v>0</v>
      </c>
      <c r="I426" s="3">
        <f t="shared" ca="1" si="114"/>
        <v>2</v>
      </c>
      <c r="J426" s="4">
        <f t="shared" ca="1" si="115"/>
        <v>698861</v>
      </c>
      <c r="K426" s="3">
        <f t="shared" ca="1" si="116"/>
        <v>1</v>
      </c>
      <c r="L426" s="3" t="str">
        <f ca="1">VLOOKUP($K426,Data!$G$2:$H$11,2,FALSE)</f>
        <v>Mumbai</v>
      </c>
      <c r="M426" s="4">
        <f t="shared" ca="1" si="117"/>
        <v>3494305</v>
      </c>
      <c r="N426" s="3">
        <f t="shared" ca="1" si="118"/>
        <v>3141390.1315562911</v>
      </c>
      <c r="O426" s="3">
        <f t="shared" ca="1" si="119"/>
        <v>381058.41314763052</v>
      </c>
      <c r="P426" s="4">
        <f t="shared" ca="1" si="120"/>
        <v>129053</v>
      </c>
      <c r="Q426" s="3">
        <f t="shared" ca="1" si="121"/>
        <v>698861</v>
      </c>
      <c r="R426" s="4">
        <f t="shared" ca="1" si="122"/>
        <v>1048291.5</v>
      </c>
      <c r="S426" s="4">
        <f t="shared" ca="1" si="123"/>
        <v>4923654.9131476302</v>
      </c>
      <c r="T426" s="1">
        <f t="shared" ca="1" si="124"/>
        <v>3969304.1315562911</v>
      </c>
      <c r="U426" s="4">
        <f t="shared" ca="1" si="125"/>
        <v>954350.78159133904</v>
      </c>
      <c r="V426" s="8">
        <f ca="1">People[[#This Row],[Mortage left]]/People[[#This Row],[Value of House]]</f>
        <v>0.89900284364309668</v>
      </c>
    </row>
    <row r="427" spans="1:22" x14ac:dyDescent="0.25">
      <c r="A427" s="3">
        <f t="shared" ca="1" si="108"/>
        <v>2</v>
      </c>
      <c r="B427" s="3" t="str">
        <f t="shared" ca="1" si="109"/>
        <v>Woman</v>
      </c>
      <c r="C427" s="3">
        <f t="shared" ca="1" si="110"/>
        <v>35</v>
      </c>
      <c r="D427" s="3">
        <f t="shared" ca="1" si="111"/>
        <v>1</v>
      </c>
      <c r="E427" s="3" t="str">
        <f ca="1">VLOOKUP($D427,Data!$A$2:$B$7,2,FALSE)</f>
        <v>Health</v>
      </c>
      <c r="F427" s="3">
        <f t="shared" ca="1" si="112"/>
        <v>4</v>
      </c>
      <c r="G427" s="3" t="str">
        <f ca="1">VLOOKUP($F427,Data!$D$2:$E$6,2,FALSE)</f>
        <v>post graduate</v>
      </c>
      <c r="H427" s="3">
        <f t="shared" ca="1" si="113"/>
        <v>2</v>
      </c>
      <c r="I427" s="3">
        <f t="shared" ca="1" si="114"/>
        <v>2</v>
      </c>
      <c r="J427" s="4">
        <f t="shared" ca="1" si="115"/>
        <v>692249</v>
      </c>
      <c r="K427" s="3">
        <f t="shared" ca="1" si="116"/>
        <v>4</v>
      </c>
      <c r="L427" s="3" t="str">
        <f ca="1">VLOOKUP($K427,Data!$G$2:$H$11,2,FALSE)</f>
        <v>Chennai</v>
      </c>
      <c r="M427" s="4">
        <f t="shared" ca="1" si="117"/>
        <v>2768996</v>
      </c>
      <c r="N427" s="3">
        <f t="shared" ca="1" si="118"/>
        <v>1760251.0995935095</v>
      </c>
      <c r="O427" s="3">
        <f t="shared" ca="1" si="119"/>
        <v>1185932.0432173742</v>
      </c>
      <c r="P427" s="4">
        <f t="shared" ca="1" si="120"/>
        <v>231525</v>
      </c>
      <c r="Q427" s="3">
        <f t="shared" ca="1" si="121"/>
        <v>0</v>
      </c>
      <c r="R427" s="4">
        <f t="shared" ca="1" si="122"/>
        <v>0</v>
      </c>
      <c r="S427" s="4">
        <f t="shared" ca="1" si="123"/>
        <v>3954928.043217374</v>
      </c>
      <c r="T427" s="1">
        <f t="shared" ca="1" si="124"/>
        <v>1991776.0995935095</v>
      </c>
      <c r="U427" s="4">
        <f t="shared" ca="1" si="125"/>
        <v>1963151.9436238646</v>
      </c>
      <c r="V427" s="8">
        <f ca="1">People[[#This Row],[Mortage left]]/People[[#This Row],[Value of House]]</f>
        <v>0.63570012365258366</v>
      </c>
    </row>
    <row r="428" spans="1:22" x14ac:dyDescent="0.25">
      <c r="A428" s="3">
        <f t="shared" ca="1" si="108"/>
        <v>1</v>
      </c>
      <c r="B428" s="3" t="str">
        <f t="shared" ca="1" si="109"/>
        <v>Man</v>
      </c>
      <c r="C428" s="3">
        <f t="shared" ca="1" si="110"/>
        <v>29</v>
      </c>
      <c r="D428" s="3">
        <f t="shared" ca="1" si="111"/>
        <v>1</v>
      </c>
      <c r="E428" s="3" t="str">
        <f ca="1">VLOOKUP($D428,Data!$A$2:$B$7,2,FALSE)</f>
        <v>Health</v>
      </c>
      <c r="F428" s="3">
        <f t="shared" ca="1" si="112"/>
        <v>2</v>
      </c>
      <c r="G428" s="3" t="str">
        <f ca="1">VLOOKUP($F428,Data!$D$2:$E$6,2,FALSE)</f>
        <v>college</v>
      </c>
      <c r="H428" s="3">
        <f t="shared" ca="1" si="113"/>
        <v>3</v>
      </c>
      <c r="I428" s="3">
        <f t="shared" ca="1" si="114"/>
        <v>0</v>
      </c>
      <c r="J428" s="4">
        <f t="shared" ca="1" si="115"/>
        <v>358290</v>
      </c>
      <c r="K428" s="3">
        <f t="shared" ca="1" si="116"/>
        <v>4</v>
      </c>
      <c r="L428" s="3" t="str">
        <f ca="1">VLOOKUP($K428,Data!$G$2:$H$11,2,FALSE)</f>
        <v>Chennai</v>
      </c>
      <c r="M428" s="4">
        <f t="shared" ca="1" si="117"/>
        <v>1791450</v>
      </c>
      <c r="N428" s="3">
        <f t="shared" ca="1" si="118"/>
        <v>1015374.4449248253</v>
      </c>
      <c r="O428" s="3">
        <f t="shared" ca="1" si="119"/>
        <v>0</v>
      </c>
      <c r="P428" s="4">
        <f t="shared" ca="1" si="120"/>
        <v>0</v>
      </c>
      <c r="Q428" s="3">
        <f t="shared" ca="1" si="121"/>
        <v>0</v>
      </c>
      <c r="R428" s="4">
        <f t="shared" ca="1" si="122"/>
        <v>537435</v>
      </c>
      <c r="S428" s="4">
        <f t="shared" ca="1" si="123"/>
        <v>2328885</v>
      </c>
      <c r="T428" s="1">
        <f t="shared" ca="1" si="124"/>
        <v>1015374.4449248253</v>
      </c>
      <c r="U428" s="4">
        <f t="shared" ca="1" si="125"/>
        <v>1313510.5550751747</v>
      </c>
      <c r="V428" s="8">
        <f ca="1">People[[#This Row],[Mortage left]]/People[[#This Row],[Value of House]]</f>
        <v>0.56678916236837495</v>
      </c>
    </row>
    <row r="429" spans="1:22" x14ac:dyDescent="0.25">
      <c r="A429" s="3">
        <f t="shared" ca="1" si="108"/>
        <v>1</v>
      </c>
      <c r="B429" s="3" t="str">
        <f t="shared" ca="1" si="109"/>
        <v>Man</v>
      </c>
      <c r="C429" s="3">
        <f t="shared" ca="1" si="110"/>
        <v>21</v>
      </c>
      <c r="D429" s="3">
        <f t="shared" ca="1" si="111"/>
        <v>6</v>
      </c>
      <c r="E429" s="3" t="str">
        <f ca="1">VLOOKUP($D429,Data!$A$2:$B$7,2,FALSE)</f>
        <v>Ministry</v>
      </c>
      <c r="F429" s="3">
        <f t="shared" ca="1" si="112"/>
        <v>3</v>
      </c>
      <c r="G429" s="3" t="str">
        <f ca="1">VLOOKUP($F429,Data!$D$2:$E$6,2,FALSE)</f>
        <v>undergraduate</v>
      </c>
      <c r="H429" s="3">
        <f t="shared" ca="1" si="113"/>
        <v>2</v>
      </c>
      <c r="I429" s="3">
        <f t="shared" ca="1" si="114"/>
        <v>2</v>
      </c>
      <c r="J429" s="4">
        <f t="shared" ca="1" si="115"/>
        <v>711000</v>
      </c>
      <c r="K429" s="3">
        <f t="shared" ca="1" si="116"/>
        <v>1</v>
      </c>
      <c r="L429" s="3" t="str">
        <f ca="1">VLOOKUP($K429,Data!$G$2:$H$11,2,FALSE)</f>
        <v>Mumbai</v>
      </c>
      <c r="M429" s="4">
        <f t="shared" ca="1" si="117"/>
        <v>2844000</v>
      </c>
      <c r="N429" s="3">
        <f t="shared" ca="1" si="118"/>
        <v>2243460.9921756261</v>
      </c>
      <c r="O429" s="3">
        <f t="shared" ca="1" si="119"/>
        <v>206268.71873526089</v>
      </c>
      <c r="P429" s="4">
        <f t="shared" ca="1" si="120"/>
        <v>111359</v>
      </c>
      <c r="Q429" s="3">
        <f t="shared" ca="1" si="121"/>
        <v>711000</v>
      </c>
      <c r="R429" s="4">
        <f t="shared" ca="1" si="122"/>
        <v>0</v>
      </c>
      <c r="S429" s="4">
        <f t="shared" ca="1" si="123"/>
        <v>3050268.7187352609</v>
      </c>
      <c r="T429" s="1">
        <f t="shared" ca="1" si="124"/>
        <v>3065819.9921756261</v>
      </c>
      <c r="U429" s="4">
        <f t="shared" ca="1" si="125"/>
        <v>-15551.273440365214</v>
      </c>
      <c r="V429" s="8">
        <f ca="1">People[[#This Row],[Mortage left]]/People[[#This Row],[Value of House]]</f>
        <v>0.78884001131351134</v>
      </c>
    </row>
    <row r="430" spans="1:22" x14ac:dyDescent="0.25">
      <c r="A430" s="3">
        <f t="shared" ca="1" si="108"/>
        <v>1</v>
      </c>
      <c r="B430" s="3" t="str">
        <f t="shared" ca="1" si="109"/>
        <v>Man</v>
      </c>
      <c r="C430" s="3">
        <f t="shared" ca="1" si="110"/>
        <v>22</v>
      </c>
      <c r="D430" s="3">
        <f t="shared" ca="1" si="111"/>
        <v>1</v>
      </c>
      <c r="E430" s="3" t="str">
        <f ca="1">VLOOKUP($D430,Data!$A$2:$B$7,2,FALSE)</f>
        <v>Health</v>
      </c>
      <c r="F430" s="3">
        <f t="shared" ca="1" si="112"/>
        <v>1</v>
      </c>
      <c r="G430" s="3" t="str">
        <f ca="1">VLOOKUP($F430,Data!$D$2:$E$6,2,FALSE)</f>
        <v>high school</v>
      </c>
      <c r="H430" s="3">
        <f t="shared" ca="1" si="113"/>
        <v>1</v>
      </c>
      <c r="I430" s="3">
        <f t="shared" ca="1" si="114"/>
        <v>0</v>
      </c>
      <c r="J430" s="4">
        <f t="shared" ca="1" si="115"/>
        <v>289704</v>
      </c>
      <c r="K430" s="3">
        <f t="shared" ca="1" si="116"/>
        <v>5</v>
      </c>
      <c r="L430" s="3" t="str">
        <f ca="1">VLOOKUP($K430,Data!$G$2:$H$11,2,FALSE)</f>
        <v>Hyderabad</v>
      </c>
      <c r="M430" s="4">
        <f t="shared" ca="1" si="117"/>
        <v>1158816</v>
      </c>
      <c r="N430" s="3">
        <f t="shared" ca="1" si="118"/>
        <v>156236.9446142246</v>
      </c>
      <c r="O430" s="3">
        <f t="shared" ca="1" si="119"/>
        <v>0</v>
      </c>
      <c r="P430" s="4">
        <f t="shared" ca="1" si="120"/>
        <v>0</v>
      </c>
      <c r="Q430" s="3">
        <f t="shared" ca="1" si="121"/>
        <v>289704</v>
      </c>
      <c r="R430" s="4">
        <f t="shared" ca="1" si="122"/>
        <v>0</v>
      </c>
      <c r="S430" s="4">
        <f t="shared" ca="1" si="123"/>
        <v>1158816</v>
      </c>
      <c r="T430" s="1">
        <f t="shared" ca="1" si="124"/>
        <v>445940.9446142246</v>
      </c>
      <c r="U430" s="4">
        <f t="shared" ca="1" si="125"/>
        <v>712875.0553857754</v>
      </c>
      <c r="V430" s="8">
        <f ca="1">People[[#This Row],[Mortage left]]/People[[#This Row],[Value of House]]</f>
        <v>0.13482463532970257</v>
      </c>
    </row>
    <row r="431" spans="1:22" x14ac:dyDescent="0.25">
      <c r="A431" s="3">
        <f t="shared" ca="1" si="108"/>
        <v>2</v>
      </c>
      <c r="B431" s="3" t="str">
        <f t="shared" ca="1" si="109"/>
        <v>Woman</v>
      </c>
      <c r="C431" s="3">
        <f t="shared" ca="1" si="110"/>
        <v>30</v>
      </c>
      <c r="D431" s="3">
        <f t="shared" ca="1" si="111"/>
        <v>6</v>
      </c>
      <c r="E431" s="3" t="str">
        <f ca="1">VLOOKUP($D431,Data!$A$2:$B$7,2,FALSE)</f>
        <v>Ministry</v>
      </c>
      <c r="F431" s="3">
        <f t="shared" ca="1" si="112"/>
        <v>3</v>
      </c>
      <c r="G431" s="3" t="str">
        <f ca="1">VLOOKUP($F431,Data!$D$2:$E$6,2,FALSE)</f>
        <v>undergraduate</v>
      </c>
      <c r="H431" s="3">
        <f t="shared" ca="1" si="113"/>
        <v>3</v>
      </c>
      <c r="I431" s="3">
        <f t="shared" ca="1" si="114"/>
        <v>1</v>
      </c>
      <c r="J431" s="4">
        <f t="shared" ca="1" si="115"/>
        <v>645039</v>
      </c>
      <c r="K431" s="3">
        <f t="shared" ca="1" si="116"/>
        <v>5</v>
      </c>
      <c r="L431" s="3" t="str">
        <f ca="1">VLOOKUP($K431,Data!$G$2:$H$11,2,FALSE)</f>
        <v>Hyderabad</v>
      </c>
      <c r="M431" s="4">
        <f t="shared" ca="1" si="117"/>
        <v>2580156</v>
      </c>
      <c r="N431" s="3">
        <f t="shared" ca="1" si="118"/>
        <v>2048969.0104946208</v>
      </c>
      <c r="O431" s="3">
        <f t="shared" ca="1" si="119"/>
        <v>305010.89195429801</v>
      </c>
      <c r="P431" s="4">
        <f t="shared" ca="1" si="120"/>
        <v>201562</v>
      </c>
      <c r="Q431" s="3">
        <f t="shared" ca="1" si="121"/>
        <v>0</v>
      </c>
      <c r="R431" s="4">
        <f t="shared" ca="1" si="122"/>
        <v>967558.5</v>
      </c>
      <c r="S431" s="4">
        <f t="shared" ca="1" si="123"/>
        <v>3852725.3919542981</v>
      </c>
      <c r="T431" s="1">
        <f t="shared" ca="1" si="124"/>
        <v>2250531.0104946205</v>
      </c>
      <c r="U431" s="4">
        <f t="shared" ca="1" si="125"/>
        <v>1602194.3814596776</v>
      </c>
      <c r="V431" s="8">
        <f ca="1">People[[#This Row],[Mortage left]]/People[[#This Row],[Value of House]]</f>
        <v>0.79412601815340655</v>
      </c>
    </row>
    <row r="432" spans="1:22" x14ac:dyDescent="0.25">
      <c r="A432" s="3">
        <f t="shared" ca="1" si="108"/>
        <v>1</v>
      </c>
      <c r="B432" s="3" t="str">
        <f t="shared" ca="1" si="109"/>
        <v>Man</v>
      </c>
      <c r="C432" s="3">
        <f t="shared" ca="1" si="110"/>
        <v>22</v>
      </c>
      <c r="D432" s="3">
        <f t="shared" ca="1" si="111"/>
        <v>5</v>
      </c>
      <c r="E432" s="3" t="str">
        <f ca="1">VLOOKUP($D432,Data!$A$2:$B$7,2,FALSE)</f>
        <v>Business</v>
      </c>
      <c r="F432" s="3">
        <f t="shared" ca="1" si="112"/>
        <v>4</v>
      </c>
      <c r="G432" s="3" t="str">
        <f ca="1">VLOOKUP($F432,Data!$D$2:$E$6,2,FALSE)</f>
        <v>post graduate</v>
      </c>
      <c r="H432" s="3">
        <f t="shared" ca="1" si="113"/>
        <v>1</v>
      </c>
      <c r="I432" s="3">
        <f t="shared" ca="1" si="114"/>
        <v>2</v>
      </c>
      <c r="J432" s="4">
        <f t="shared" ca="1" si="115"/>
        <v>996184</v>
      </c>
      <c r="K432" s="3">
        <f t="shared" ca="1" si="116"/>
        <v>6</v>
      </c>
      <c r="L432" s="3" t="str">
        <f ca="1">VLOOKUP($K432,Data!$G$2:$H$11,2,FALSE)</f>
        <v>Pune</v>
      </c>
      <c r="M432" s="4">
        <f t="shared" ca="1" si="117"/>
        <v>5977104</v>
      </c>
      <c r="N432" s="3">
        <f t="shared" ca="1" si="118"/>
        <v>2543811.1119798259</v>
      </c>
      <c r="O432" s="3">
        <f t="shared" ca="1" si="119"/>
        <v>1975689.9263970703</v>
      </c>
      <c r="P432" s="4">
        <f t="shared" ca="1" si="120"/>
        <v>992261</v>
      </c>
      <c r="Q432" s="3">
        <f t="shared" ca="1" si="121"/>
        <v>996184</v>
      </c>
      <c r="R432" s="4">
        <f t="shared" ca="1" si="122"/>
        <v>1494276</v>
      </c>
      <c r="S432" s="4">
        <f t="shared" ca="1" si="123"/>
        <v>9447069.9263970703</v>
      </c>
      <c r="T432" s="1">
        <f t="shared" ca="1" si="124"/>
        <v>4532256.1119798254</v>
      </c>
      <c r="U432" s="4">
        <f t="shared" ca="1" si="125"/>
        <v>4914813.8144172449</v>
      </c>
      <c r="V432" s="8">
        <f ca="1">People[[#This Row],[Mortage left]]/People[[#This Row],[Value of House]]</f>
        <v>0.42559257994838734</v>
      </c>
    </row>
    <row r="433" spans="1:22" x14ac:dyDescent="0.25">
      <c r="A433" s="3">
        <f t="shared" ca="1" si="108"/>
        <v>2</v>
      </c>
      <c r="B433" s="3" t="str">
        <f t="shared" ca="1" si="109"/>
        <v>Woman</v>
      </c>
      <c r="C433" s="3">
        <f t="shared" ca="1" si="110"/>
        <v>23</v>
      </c>
      <c r="D433" s="3">
        <f t="shared" ca="1" si="111"/>
        <v>2</v>
      </c>
      <c r="E433" s="3" t="str">
        <f ca="1">VLOOKUP($D433,Data!$A$2:$B$7,2,FALSE)</f>
        <v>IT</v>
      </c>
      <c r="F433" s="3">
        <f t="shared" ca="1" si="112"/>
        <v>5</v>
      </c>
      <c r="G433" s="3" t="str">
        <f ca="1">VLOOKUP($F433,Data!$D$2:$E$6,2,FALSE)</f>
        <v>Doctorate</v>
      </c>
      <c r="H433" s="3">
        <f t="shared" ca="1" si="113"/>
        <v>0</v>
      </c>
      <c r="I433" s="3">
        <f t="shared" ca="1" si="114"/>
        <v>1</v>
      </c>
      <c r="J433" s="4">
        <f t="shared" ca="1" si="115"/>
        <v>977225</v>
      </c>
      <c r="K433" s="3">
        <f t="shared" ca="1" si="116"/>
        <v>5</v>
      </c>
      <c r="L433" s="3" t="str">
        <f ca="1">VLOOKUP($K433,Data!$G$2:$H$11,2,FALSE)</f>
        <v>Hyderabad</v>
      </c>
      <c r="M433" s="4">
        <f t="shared" ca="1" si="117"/>
        <v>3908900</v>
      </c>
      <c r="N433" s="3">
        <f t="shared" ca="1" si="118"/>
        <v>1119890.3259777916</v>
      </c>
      <c r="O433" s="3">
        <f t="shared" ca="1" si="119"/>
        <v>349822.05383881705</v>
      </c>
      <c r="P433" s="4">
        <f t="shared" ca="1" si="120"/>
        <v>335056</v>
      </c>
      <c r="Q433" s="3">
        <f t="shared" ca="1" si="121"/>
        <v>977225</v>
      </c>
      <c r="R433" s="4">
        <f t="shared" ca="1" si="122"/>
        <v>0</v>
      </c>
      <c r="S433" s="4">
        <f t="shared" ca="1" si="123"/>
        <v>4258722.0538388174</v>
      </c>
      <c r="T433" s="1">
        <f t="shared" ca="1" si="124"/>
        <v>2432171.3259777916</v>
      </c>
      <c r="U433" s="4">
        <f t="shared" ca="1" si="125"/>
        <v>1826550.7278610258</v>
      </c>
      <c r="V433" s="8">
        <f ca="1">People[[#This Row],[Mortage left]]/People[[#This Row],[Value of House]]</f>
        <v>0.28649756350323402</v>
      </c>
    </row>
    <row r="434" spans="1:22" x14ac:dyDescent="0.25">
      <c r="A434" s="3">
        <f t="shared" ca="1" si="108"/>
        <v>1</v>
      </c>
      <c r="B434" s="3" t="str">
        <f t="shared" ca="1" si="109"/>
        <v>Man</v>
      </c>
      <c r="C434" s="3">
        <f t="shared" ca="1" si="110"/>
        <v>22</v>
      </c>
      <c r="D434" s="3">
        <f t="shared" ca="1" si="111"/>
        <v>5</v>
      </c>
      <c r="E434" s="3" t="str">
        <f ca="1">VLOOKUP($D434,Data!$A$2:$B$7,2,FALSE)</f>
        <v>Business</v>
      </c>
      <c r="F434" s="3">
        <f t="shared" ca="1" si="112"/>
        <v>5</v>
      </c>
      <c r="G434" s="3" t="str">
        <f ca="1">VLOOKUP($F434,Data!$D$2:$E$6,2,FALSE)</f>
        <v>Doctorate</v>
      </c>
      <c r="H434" s="3">
        <f t="shared" ca="1" si="113"/>
        <v>2</v>
      </c>
      <c r="I434" s="3">
        <f t="shared" ca="1" si="114"/>
        <v>0</v>
      </c>
      <c r="J434" s="4">
        <f t="shared" ca="1" si="115"/>
        <v>768112</v>
      </c>
      <c r="K434" s="3">
        <f t="shared" ca="1" si="116"/>
        <v>4</v>
      </c>
      <c r="L434" s="3" t="str">
        <f ca="1">VLOOKUP($K434,Data!$G$2:$H$11,2,FALSE)</f>
        <v>Chennai</v>
      </c>
      <c r="M434" s="4">
        <f t="shared" ca="1" si="117"/>
        <v>2304336</v>
      </c>
      <c r="N434" s="3">
        <f t="shared" ca="1" si="118"/>
        <v>2148826.086596143</v>
      </c>
      <c r="O434" s="3">
        <f t="shared" ca="1" si="119"/>
        <v>0</v>
      </c>
      <c r="P434" s="4">
        <f t="shared" ca="1" si="120"/>
        <v>0</v>
      </c>
      <c r="Q434" s="3">
        <f t="shared" ca="1" si="121"/>
        <v>0</v>
      </c>
      <c r="R434" s="4">
        <f t="shared" ca="1" si="122"/>
        <v>0</v>
      </c>
      <c r="S434" s="4">
        <f t="shared" ca="1" si="123"/>
        <v>2304336</v>
      </c>
      <c r="T434" s="1">
        <f t="shared" ca="1" si="124"/>
        <v>2148826.086596143</v>
      </c>
      <c r="U434" s="4">
        <f t="shared" ca="1" si="125"/>
        <v>155509.91340385703</v>
      </c>
      <c r="V434" s="8">
        <f ca="1">People[[#This Row],[Mortage left]]/People[[#This Row],[Value of House]]</f>
        <v>0.93251421953922642</v>
      </c>
    </row>
    <row r="435" spans="1:22" x14ac:dyDescent="0.25">
      <c r="A435" s="3">
        <f t="shared" ca="1" si="108"/>
        <v>1</v>
      </c>
      <c r="B435" s="3" t="str">
        <f t="shared" ca="1" si="109"/>
        <v>Man</v>
      </c>
      <c r="C435" s="3">
        <f t="shared" ca="1" si="110"/>
        <v>34</v>
      </c>
      <c r="D435" s="3">
        <f t="shared" ca="1" si="111"/>
        <v>1</v>
      </c>
      <c r="E435" s="3" t="str">
        <f ca="1">VLOOKUP($D435,Data!$A$2:$B$7,2,FALSE)</f>
        <v>Health</v>
      </c>
      <c r="F435" s="3">
        <f t="shared" ca="1" si="112"/>
        <v>5</v>
      </c>
      <c r="G435" s="3" t="str">
        <f ca="1">VLOOKUP($F435,Data!$D$2:$E$6,2,FALSE)</f>
        <v>Doctorate</v>
      </c>
      <c r="H435" s="3">
        <f t="shared" ca="1" si="113"/>
        <v>2</v>
      </c>
      <c r="I435" s="3">
        <f t="shared" ca="1" si="114"/>
        <v>1</v>
      </c>
      <c r="J435" s="4">
        <f t="shared" ca="1" si="115"/>
        <v>848827</v>
      </c>
      <c r="K435" s="3">
        <f t="shared" ca="1" si="116"/>
        <v>6</v>
      </c>
      <c r="L435" s="3" t="str">
        <f ca="1">VLOOKUP($K435,Data!$G$2:$H$11,2,FALSE)</f>
        <v>Pune</v>
      </c>
      <c r="M435" s="4">
        <f t="shared" ca="1" si="117"/>
        <v>2546481</v>
      </c>
      <c r="N435" s="3">
        <f t="shared" ca="1" si="118"/>
        <v>181902.80507065877</v>
      </c>
      <c r="O435" s="3">
        <f t="shared" ca="1" si="119"/>
        <v>783705.38024306612</v>
      </c>
      <c r="P435" s="4">
        <f t="shared" ca="1" si="120"/>
        <v>522517</v>
      </c>
      <c r="Q435" s="3">
        <f t="shared" ca="1" si="121"/>
        <v>848827</v>
      </c>
      <c r="R435" s="4">
        <f t="shared" ca="1" si="122"/>
        <v>0</v>
      </c>
      <c r="S435" s="4">
        <f t="shared" ca="1" si="123"/>
        <v>3330186.3802430662</v>
      </c>
      <c r="T435" s="1">
        <f t="shared" ca="1" si="124"/>
        <v>1553246.8050706587</v>
      </c>
      <c r="U435" s="4">
        <f t="shared" ca="1" si="125"/>
        <v>1776939.5751724076</v>
      </c>
      <c r="V435" s="8">
        <f ca="1">People[[#This Row],[Mortage left]]/People[[#This Row],[Value of House]]</f>
        <v>7.1433010916106876E-2</v>
      </c>
    </row>
    <row r="436" spans="1:22" x14ac:dyDescent="0.25">
      <c r="A436" s="3">
        <f t="shared" ca="1" si="108"/>
        <v>1</v>
      </c>
      <c r="B436" s="3" t="str">
        <f t="shared" ca="1" si="109"/>
        <v>Man</v>
      </c>
      <c r="C436" s="3">
        <f t="shared" ca="1" si="110"/>
        <v>28</v>
      </c>
      <c r="D436" s="3">
        <f t="shared" ca="1" si="111"/>
        <v>3</v>
      </c>
      <c r="E436" s="3" t="str">
        <f ca="1">VLOOKUP($D436,Data!$A$2:$B$7,2,FALSE)</f>
        <v>Pharma</v>
      </c>
      <c r="F436" s="3">
        <f t="shared" ca="1" si="112"/>
        <v>1</v>
      </c>
      <c r="G436" s="3" t="str">
        <f ca="1">VLOOKUP($F436,Data!$D$2:$E$6,2,FALSE)</f>
        <v>high school</v>
      </c>
      <c r="H436" s="3">
        <f t="shared" ca="1" si="113"/>
        <v>1</v>
      </c>
      <c r="I436" s="3">
        <f t="shared" ca="1" si="114"/>
        <v>1</v>
      </c>
      <c r="J436" s="4">
        <f t="shared" ca="1" si="115"/>
        <v>661452</v>
      </c>
      <c r="K436" s="3">
        <f t="shared" ca="1" si="116"/>
        <v>2</v>
      </c>
      <c r="L436" s="3" t="str">
        <f ca="1">VLOOKUP($K436,Data!$G$2:$H$11,2,FALSE)</f>
        <v>Delhi</v>
      </c>
      <c r="M436" s="4">
        <f t="shared" ca="1" si="117"/>
        <v>3307260</v>
      </c>
      <c r="N436" s="3">
        <f t="shared" ca="1" si="118"/>
        <v>1885475.786869206</v>
      </c>
      <c r="O436" s="3">
        <f t="shared" ca="1" si="119"/>
        <v>356768.31567095575</v>
      </c>
      <c r="P436" s="4">
        <f t="shared" ca="1" si="120"/>
        <v>291445</v>
      </c>
      <c r="Q436" s="3">
        <f t="shared" ca="1" si="121"/>
        <v>0</v>
      </c>
      <c r="R436" s="4">
        <f t="shared" ca="1" si="122"/>
        <v>992178</v>
      </c>
      <c r="S436" s="4">
        <f t="shared" ca="1" si="123"/>
        <v>4656206.3156709559</v>
      </c>
      <c r="T436" s="1">
        <f t="shared" ca="1" si="124"/>
        <v>2176920.786869206</v>
      </c>
      <c r="U436" s="4">
        <f t="shared" ca="1" si="125"/>
        <v>2479285.5288017499</v>
      </c>
      <c r="V436" s="8">
        <f ca="1">People[[#This Row],[Mortage left]]/People[[#This Row],[Value of House]]</f>
        <v>0.57010207448740224</v>
      </c>
    </row>
    <row r="437" spans="1:22" x14ac:dyDescent="0.25">
      <c r="A437" s="3">
        <f t="shared" ca="1" si="108"/>
        <v>1</v>
      </c>
      <c r="B437" s="3" t="str">
        <f t="shared" ca="1" si="109"/>
        <v>Man</v>
      </c>
      <c r="C437" s="3">
        <f t="shared" ca="1" si="110"/>
        <v>24</v>
      </c>
      <c r="D437" s="3">
        <f t="shared" ca="1" si="111"/>
        <v>2</v>
      </c>
      <c r="E437" s="3" t="str">
        <f ca="1">VLOOKUP($D437,Data!$A$2:$B$7,2,FALSE)</f>
        <v>IT</v>
      </c>
      <c r="F437" s="3">
        <f t="shared" ca="1" si="112"/>
        <v>1</v>
      </c>
      <c r="G437" s="3" t="str">
        <f ca="1">VLOOKUP($F437,Data!$D$2:$E$6,2,FALSE)</f>
        <v>high school</v>
      </c>
      <c r="H437" s="3">
        <f t="shared" ca="1" si="113"/>
        <v>3</v>
      </c>
      <c r="I437" s="3">
        <f t="shared" ca="1" si="114"/>
        <v>0</v>
      </c>
      <c r="J437" s="4">
        <f t="shared" ca="1" si="115"/>
        <v>408695</v>
      </c>
      <c r="K437" s="3">
        <f t="shared" ca="1" si="116"/>
        <v>4</v>
      </c>
      <c r="L437" s="3" t="str">
        <f ca="1">VLOOKUP($K437,Data!$G$2:$H$11,2,FALSE)</f>
        <v>Chennai</v>
      </c>
      <c r="M437" s="4">
        <f t="shared" ca="1" si="117"/>
        <v>1634780</v>
      </c>
      <c r="N437" s="3">
        <f t="shared" ca="1" si="118"/>
        <v>1504773.1115053406</v>
      </c>
      <c r="O437" s="3">
        <f t="shared" ca="1" si="119"/>
        <v>0</v>
      </c>
      <c r="P437" s="4">
        <f t="shared" ca="1" si="120"/>
        <v>0</v>
      </c>
      <c r="Q437" s="3">
        <f t="shared" ca="1" si="121"/>
        <v>408695</v>
      </c>
      <c r="R437" s="4">
        <f t="shared" ca="1" si="122"/>
        <v>0</v>
      </c>
      <c r="S437" s="4">
        <f t="shared" ca="1" si="123"/>
        <v>1634780</v>
      </c>
      <c r="T437" s="1">
        <f t="shared" ca="1" si="124"/>
        <v>1913468.1115053406</v>
      </c>
      <c r="U437" s="4">
        <f t="shared" ca="1" si="125"/>
        <v>-278688.11150534055</v>
      </c>
      <c r="V437" s="8">
        <f ca="1">People[[#This Row],[Mortage left]]/People[[#This Row],[Value of House]]</f>
        <v>0.92047438279483507</v>
      </c>
    </row>
    <row r="438" spans="1:22" x14ac:dyDescent="0.25">
      <c r="A438" s="3">
        <f t="shared" ca="1" si="108"/>
        <v>2</v>
      </c>
      <c r="B438" s="3" t="str">
        <f t="shared" ca="1" si="109"/>
        <v>Woman</v>
      </c>
      <c r="C438" s="3">
        <f t="shared" ca="1" si="110"/>
        <v>30</v>
      </c>
      <c r="D438" s="3">
        <f t="shared" ca="1" si="111"/>
        <v>3</v>
      </c>
      <c r="E438" s="3" t="str">
        <f ca="1">VLOOKUP($D438,Data!$A$2:$B$7,2,FALSE)</f>
        <v>Pharma</v>
      </c>
      <c r="F438" s="3">
        <f t="shared" ca="1" si="112"/>
        <v>5</v>
      </c>
      <c r="G438" s="3" t="str">
        <f ca="1">VLOOKUP($F438,Data!$D$2:$E$6,2,FALSE)</f>
        <v>Doctorate</v>
      </c>
      <c r="H438" s="3">
        <f t="shared" ca="1" si="113"/>
        <v>2</v>
      </c>
      <c r="I438" s="3">
        <f t="shared" ca="1" si="114"/>
        <v>2</v>
      </c>
      <c r="J438" s="4">
        <f t="shared" ca="1" si="115"/>
        <v>153078</v>
      </c>
      <c r="K438" s="3">
        <f t="shared" ca="1" si="116"/>
        <v>4</v>
      </c>
      <c r="L438" s="3" t="str">
        <f ca="1">VLOOKUP($K438,Data!$G$2:$H$11,2,FALSE)</f>
        <v>Chennai</v>
      </c>
      <c r="M438" s="4">
        <f t="shared" ca="1" si="117"/>
        <v>459234</v>
      </c>
      <c r="N438" s="3">
        <f t="shared" ca="1" si="118"/>
        <v>286914.7032414311</v>
      </c>
      <c r="O438" s="3">
        <f t="shared" ca="1" si="119"/>
        <v>233184.5413893582</v>
      </c>
      <c r="P438" s="4">
        <f t="shared" ca="1" si="120"/>
        <v>91499</v>
      </c>
      <c r="Q438" s="3">
        <f t="shared" ca="1" si="121"/>
        <v>153078</v>
      </c>
      <c r="R438" s="4">
        <f t="shared" ca="1" si="122"/>
        <v>229617</v>
      </c>
      <c r="S438" s="4">
        <f t="shared" ca="1" si="123"/>
        <v>922035.54138935823</v>
      </c>
      <c r="T438" s="1">
        <f t="shared" ca="1" si="124"/>
        <v>531491.70324143115</v>
      </c>
      <c r="U438" s="4">
        <f t="shared" ca="1" si="125"/>
        <v>390543.83814792708</v>
      </c>
      <c r="V438" s="8">
        <f ca="1">People[[#This Row],[Mortage left]]/People[[#This Row],[Value of House]]</f>
        <v>0.62476799026516128</v>
      </c>
    </row>
    <row r="439" spans="1:22" x14ac:dyDescent="0.25">
      <c r="A439" s="3">
        <f t="shared" ca="1" si="108"/>
        <v>1</v>
      </c>
      <c r="B439" s="3" t="str">
        <f t="shared" ca="1" si="109"/>
        <v>Man</v>
      </c>
      <c r="C439" s="3">
        <f t="shared" ca="1" si="110"/>
        <v>27</v>
      </c>
      <c r="D439" s="3">
        <f t="shared" ca="1" si="111"/>
        <v>3</v>
      </c>
      <c r="E439" s="3" t="str">
        <f ca="1">VLOOKUP($D439,Data!$A$2:$B$7,2,FALSE)</f>
        <v>Pharma</v>
      </c>
      <c r="F439" s="3">
        <f t="shared" ca="1" si="112"/>
        <v>1</v>
      </c>
      <c r="G439" s="3" t="str">
        <f ca="1">VLOOKUP($F439,Data!$D$2:$E$6,2,FALSE)</f>
        <v>high school</v>
      </c>
      <c r="H439" s="3">
        <f t="shared" ca="1" si="113"/>
        <v>2</v>
      </c>
      <c r="I439" s="3">
        <f t="shared" ca="1" si="114"/>
        <v>0</v>
      </c>
      <c r="J439" s="4">
        <f t="shared" ca="1" si="115"/>
        <v>218493</v>
      </c>
      <c r="K439" s="3">
        <f t="shared" ca="1" si="116"/>
        <v>6</v>
      </c>
      <c r="L439" s="3" t="str">
        <f ca="1">VLOOKUP($K439,Data!$G$2:$H$11,2,FALSE)</f>
        <v>Pune</v>
      </c>
      <c r="M439" s="4">
        <f t="shared" ca="1" si="117"/>
        <v>1092465</v>
      </c>
      <c r="N439" s="3">
        <f t="shared" ca="1" si="118"/>
        <v>870605.40721743065</v>
      </c>
      <c r="O439" s="3">
        <f t="shared" ca="1" si="119"/>
        <v>0</v>
      </c>
      <c r="P439" s="4">
        <f t="shared" ca="1" si="120"/>
        <v>0</v>
      </c>
      <c r="Q439" s="3">
        <f t="shared" ca="1" si="121"/>
        <v>218493</v>
      </c>
      <c r="R439" s="4">
        <f t="shared" ca="1" si="122"/>
        <v>0</v>
      </c>
      <c r="S439" s="4">
        <f t="shared" ca="1" si="123"/>
        <v>1092465</v>
      </c>
      <c r="T439" s="1">
        <f t="shared" ca="1" si="124"/>
        <v>1089098.4072174306</v>
      </c>
      <c r="U439" s="4">
        <f t="shared" ca="1" si="125"/>
        <v>3366.5927825693507</v>
      </c>
      <c r="V439" s="8">
        <f ca="1">People[[#This Row],[Mortage left]]/People[[#This Row],[Value of House]]</f>
        <v>0.79691835181669957</v>
      </c>
    </row>
    <row r="440" spans="1:22" x14ac:dyDescent="0.25">
      <c r="A440" s="3">
        <f t="shared" ca="1" si="108"/>
        <v>1</v>
      </c>
      <c r="B440" s="3" t="str">
        <f t="shared" ca="1" si="109"/>
        <v>Man</v>
      </c>
      <c r="C440" s="3">
        <f t="shared" ca="1" si="110"/>
        <v>26</v>
      </c>
      <c r="D440" s="3">
        <f t="shared" ca="1" si="111"/>
        <v>5</v>
      </c>
      <c r="E440" s="3" t="str">
        <f ca="1">VLOOKUP($D440,Data!$A$2:$B$7,2,FALSE)</f>
        <v>Business</v>
      </c>
      <c r="F440" s="3">
        <f t="shared" ca="1" si="112"/>
        <v>4</v>
      </c>
      <c r="G440" s="3" t="str">
        <f ca="1">VLOOKUP($F440,Data!$D$2:$E$6,2,FALSE)</f>
        <v>post graduate</v>
      </c>
      <c r="H440" s="3">
        <f t="shared" ca="1" si="113"/>
        <v>3</v>
      </c>
      <c r="I440" s="3">
        <f t="shared" ca="1" si="114"/>
        <v>2</v>
      </c>
      <c r="J440" s="4">
        <f t="shared" ca="1" si="115"/>
        <v>794333</v>
      </c>
      <c r="K440" s="3">
        <f t="shared" ca="1" si="116"/>
        <v>6</v>
      </c>
      <c r="L440" s="3" t="str">
        <f ca="1">VLOOKUP($K440,Data!$G$2:$H$11,2,FALSE)</f>
        <v>Pune</v>
      </c>
      <c r="M440" s="4">
        <f t="shared" ca="1" si="117"/>
        <v>3971665</v>
      </c>
      <c r="N440" s="3">
        <f t="shared" ca="1" si="118"/>
        <v>3253370.6717605386</v>
      </c>
      <c r="O440" s="3">
        <f t="shared" ca="1" si="119"/>
        <v>434180.50837033568</v>
      </c>
      <c r="P440" s="4">
        <f t="shared" ca="1" si="120"/>
        <v>94287</v>
      </c>
      <c r="Q440" s="3">
        <f t="shared" ca="1" si="121"/>
        <v>794333</v>
      </c>
      <c r="R440" s="4">
        <f t="shared" ca="1" si="122"/>
        <v>1191499.5</v>
      </c>
      <c r="S440" s="4">
        <f t="shared" ca="1" si="123"/>
        <v>5597345.0083703361</v>
      </c>
      <c r="T440" s="1">
        <f t="shared" ca="1" si="124"/>
        <v>4141990.6717605386</v>
      </c>
      <c r="U440" s="4">
        <f t="shared" ca="1" si="125"/>
        <v>1455354.3366097976</v>
      </c>
      <c r="V440" s="8">
        <f ca="1">People[[#This Row],[Mortage left]]/People[[#This Row],[Value of House]]</f>
        <v>0.81914528837667289</v>
      </c>
    </row>
    <row r="441" spans="1:22" x14ac:dyDescent="0.25">
      <c r="A441" s="3">
        <f t="shared" ca="1" si="108"/>
        <v>1</v>
      </c>
      <c r="B441" s="3" t="str">
        <f t="shared" ca="1" si="109"/>
        <v>Man</v>
      </c>
      <c r="C441" s="3">
        <f t="shared" ca="1" si="110"/>
        <v>25</v>
      </c>
      <c r="D441" s="3">
        <f t="shared" ca="1" si="111"/>
        <v>6</v>
      </c>
      <c r="E441" s="3" t="str">
        <f ca="1">VLOOKUP($D441,Data!$A$2:$B$7,2,FALSE)</f>
        <v>Ministry</v>
      </c>
      <c r="F441" s="3">
        <f t="shared" ca="1" si="112"/>
        <v>5</v>
      </c>
      <c r="G441" s="3" t="str">
        <f ca="1">VLOOKUP($F441,Data!$D$2:$E$6,2,FALSE)</f>
        <v>Doctorate</v>
      </c>
      <c r="H441" s="3">
        <f t="shared" ca="1" si="113"/>
        <v>2</v>
      </c>
      <c r="I441" s="3">
        <f t="shared" ca="1" si="114"/>
        <v>2</v>
      </c>
      <c r="J441" s="4">
        <f t="shared" ca="1" si="115"/>
        <v>233906</v>
      </c>
      <c r="K441" s="3">
        <f t="shared" ca="1" si="116"/>
        <v>6</v>
      </c>
      <c r="L441" s="3" t="str">
        <f ca="1">VLOOKUP($K441,Data!$G$2:$H$11,2,FALSE)</f>
        <v>Pune</v>
      </c>
      <c r="M441" s="4">
        <f t="shared" ca="1" si="117"/>
        <v>1169530</v>
      </c>
      <c r="N441" s="3">
        <f t="shared" ca="1" si="118"/>
        <v>424269.21677105909</v>
      </c>
      <c r="O441" s="3">
        <f t="shared" ca="1" si="119"/>
        <v>438697.77612143493</v>
      </c>
      <c r="P441" s="4">
        <f t="shared" ca="1" si="120"/>
        <v>347977</v>
      </c>
      <c r="Q441" s="3">
        <f t="shared" ca="1" si="121"/>
        <v>0</v>
      </c>
      <c r="R441" s="4">
        <f t="shared" ca="1" si="122"/>
        <v>0</v>
      </c>
      <c r="S441" s="4">
        <f t="shared" ca="1" si="123"/>
        <v>1608227.776121435</v>
      </c>
      <c r="T441" s="1">
        <f t="shared" ca="1" si="124"/>
        <v>772246.21677105909</v>
      </c>
      <c r="U441" s="4">
        <f t="shared" ca="1" si="125"/>
        <v>835981.5593503759</v>
      </c>
      <c r="V441" s="8">
        <f ca="1">People[[#This Row],[Mortage left]]/People[[#This Row],[Value of House]]</f>
        <v>0.3627689899113824</v>
      </c>
    </row>
    <row r="442" spans="1:22" x14ac:dyDescent="0.25">
      <c r="A442" s="3">
        <f t="shared" ca="1" si="108"/>
        <v>1</v>
      </c>
      <c r="B442" s="3" t="str">
        <f t="shared" ca="1" si="109"/>
        <v>Man</v>
      </c>
      <c r="C442" s="3">
        <f t="shared" ca="1" si="110"/>
        <v>28</v>
      </c>
      <c r="D442" s="3">
        <f t="shared" ca="1" si="111"/>
        <v>4</v>
      </c>
      <c r="E442" s="3" t="str">
        <f ca="1">VLOOKUP($D442,Data!$A$2:$B$7,2,FALSE)</f>
        <v>Agriculture</v>
      </c>
      <c r="F442" s="3">
        <f t="shared" ca="1" si="112"/>
        <v>3</v>
      </c>
      <c r="G442" s="3" t="str">
        <f ca="1">VLOOKUP($F442,Data!$D$2:$E$6,2,FALSE)</f>
        <v>undergraduate</v>
      </c>
      <c r="H442" s="3">
        <f t="shared" ca="1" si="113"/>
        <v>2</v>
      </c>
      <c r="I442" s="3">
        <f t="shared" ca="1" si="114"/>
        <v>2</v>
      </c>
      <c r="J442" s="4">
        <f t="shared" ca="1" si="115"/>
        <v>894772</v>
      </c>
      <c r="K442" s="3">
        <f t="shared" ca="1" si="116"/>
        <v>1</v>
      </c>
      <c r="L442" s="3" t="str">
        <f ca="1">VLOOKUP($K442,Data!$G$2:$H$11,2,FALSE)</f>
        <v>Mumbai</v>
      </c>
      <c r="M442" s="4">
        <f t="shared" ca="1" si="117"/>
        <v>3579088</v>
      </c>
      <c r="N442" s="3">
        <f t="shared" ca="1" si="118"/>
        <v>2770877.5882179318</v>
      </c>
      <c r="O442" s="3">
        <f t="shared" ca="1" si="119"/>
        <v>1099589.2800132937</v>
      </c>
      <c r="P442" s="4">
        <f t="shared" ca="1" si="120"/>
        <v>389118</v>
      </c>
      <c r="Q442" s="3">
        <f t="shared" ca="1" si="121"/>
        <v>0</v>
      </c>
      <c r="R442" s="4">
        <f t="shared" ca="1" si="122"/>
        <v>1342158</v>
      </c>
      <c r="S442" s="4">
        <f t="shared" ca="1" si="123"/>
        <v>6020835.280013294</v>
      </c>
      <c r="T442" s="1">
        <f t="shared" ca="1" si="124"/>
        <v>3159995.5882179318</v>
      </c>
      <c r="U442" s="4">
        <f t="shared" ca="1" si="125"/>
        <v>2860839.6917953622</v>
      </c>
      <c r="V442" s="8">
        <f ca="1">People[[#This Row],[Mortage left]]/People[[#This Row],[Value of House]]</f>
        <v>0.77418537577671509</v>
      </c>
    </row>
    <row r="443" spans="1:22" x14ac:dyDescent="0.25">
      <c r="A443" s="3">
        <f t="shared" ca="1" si="108"/>
        <v>2</v>
      </c>
      <c r="B443" s="3" t="str">
        <f t="shared" ca="1" si="109"/>
        <v>Woman</v>
      </c>
      <c r="C443" s="3">
        <f t="shared" ca="1" si="110"/>
        <v>35</v>
      </c>
      <c r="D443" s="3">
        <f t="shared" ca="1" si="111"/>
        <v>3</v>
      </c>
      <c r="E443" s="3" t="str">
        <f ca="1">VLOOKUP($D443,Data!$A$2:$B$7,2,FALSE)</f>
        <v>Pharma</v>
      </c>
      <c r="F443" s="3">
        <f t="shared" ca="1" si="112"/>
        <v>4</v>
      </c>
      <c r="G443" s="3" t="str">
        <f ca="1">VLOOKUP($F443,Data!$D$2:$E$6,2,FALSE)</f>
        <v>post graduate</v>
      </c>
      <c r="H443" s="3">
        <f t="shared" ca="1" si="113"/>
        <v>1</v>
      </c>
      <c r="I443" s="3">
        <f t="shared" ca="1" si="114"/>
        <v>0</v>
      </c>
      <c r="J443" s="4">
        <f t="shared" ca="1" si="115"/>
        <v>160133</v>
      </c>
      <c r="K443" s="3">
        <f t="shared" ca="1" si="116"/>
        <v>3</v>
      </c>
      <c r="L443" s="3" t="str">
        <f ca="1">VLOOKUP($K443,Data!$G$2:$H$11,2,FALSE)</f>
        <v>Bangalore</v>
      </c>
      <c r="M443" s="4">
        <f t="shared" ca="1" si="117"/>
        <v>960798</v>
      </c>
      <c r="N443" s="3">
        <f t="shared" ca="1" si="118"/>
        <v>161839.6375611538</v>
      </c>
      <c r="O443" s="3">
        <f t="shared" ca="1" si="119"/>
        <v>0</v>
      </c>
      <c r="P443" s="4">
        <f t="shared" ca="1" si="120"/>
        <v>0</v>
      </c>
      <c r="Q443" s="3">
        <f t="shared" ca="1" si="121"/>
        <v>0</v>
      </c>
      <c r="R443" s="4">
        <f t="shared" ca="1" si="122"/>
        <v>0</v>
      </c>
      <c r="S443" s="4">
        <f t="shared" ca="1" si="123"/>
        <v>960798</v>
      </c>
      <c r="T443" s="1">
        <f t="shared" ca="1" si="124"/>
        <v>161839.6375611538</v>
      </c>
      <c r="U443" s="4">
        <f t="shared" ca="1" si="125"/>
        <v>798958.36243884615</v>
      </c>
      <c r="V443" s="8">
        <f ca="1">People[[#This Row],[Mortage left]]/People[[#This Row],[Value of House]]</f>
        <v>0.16844293760098772</v>
      </c>
    </row>
    <row r="444" spans="1:22" x14ac:dyDescent="0.25">
      <c r="A444" s="3">
        <f t="shared" ca="1" si="108"/>
        <v>1</v>
      </c>
      <c r="B444" s="3" t="str">
        <f t="shared" ca="1" si="109"/>
        <v>Man</v>
      </c>
      <c r="C444" s="3">
        <f t="shared" ca="1" si="110"/>
        <v>35</v>
      </c>
      <c r="D444" s="3">
        <f t="shared" ca="1" si="111"/>
        <v>2</v>
      </c>
      <c r="E444" s="3" t="str">
        <f ca="1">VLOOKUP($D444,Data!$A$2:$B$7,2,FALSE)</f>
        <v>IT</v>
      </c>
      <c r="F444" s="3">
        <f t="shared" ca="1" si="112"/>
        <v>3</v>
      </c>
      <c r="G444" s="3" t="str">
        <f ca="1">VLOOKUP($F444,Data!$D$2:$E$6,2,FALSE)</f>
        <v>undergraduate</v>
      </c>
      <c r="H444" s="3">
        <f t="shared" ca="1" si="113"/>
        <v>3</v>
      </c>
      <c r="I444" s="3">
        <f t="shared" ca="1" si="114"/>
        <v>1</v>
      </c>
      <c r="J444" s="4">
        <f t="shared" ca="1" si="115"/>
        <v>674667</v>
      </c>
      <c r="K444" s="3">
        <f t="shared" ca="1" si="116"/>
        <v>3</v>
      </c>
      <c r="L444" s="3" t="str">
        <f ca="1">VLOOKUP($K444,Data!$G$2:$H$11,2,FALSE)</f>
        <v>Bangalore</v>
      </c>
      <c r="M444" s="4">
        <f t="shared" ca="1" si="117"/>
        <v>2698668</v>
      </c>
      <c r="N444" s="3">
        <f t="shared" ca="1" si="118"/>
        <v>327797.89944600349</v>
      </c>
      <c r="O444" s="3">
        <f t="shared" ca="1" si="119"/>
        <v>365795.99334253016</v>
      </c>
      <c r="P444" s="4">
        <f t="shared" ca="1" si="120"/>
        <v>168364</v>
      </c>
      <c r="Q444" s="3">
        <f t="shared" ca="1" si="121"/>
        <v>0</v>
      </c>
      <c r="R444" s="4">
        <f t="shared" ca="1" si="122"/>
        <v>0</v>
      </c>
      <c r="S444" s="4">
        <f t="shared" ca="1" si="123"/>
        <v>3064463.99334253</v>
      </c>
      <c r="T444" s="1">
        <f t="shared" ca="1" si="124"/>
        <v>496161.89944600349</v>
      </c>
      <c r="U444" s="4">
        <f t="shared" ca="1" si="125"/>
        <v>2568302.0938965264</v>
      </c>
      <c r="V444" s="8">
        <f ca="1">People[[#This Row],[Mortage left]]/People[[#This Row],[Value of House]]</f>
        <v>0.12146655292388819</v>
      </c>
    </row>
    <row r="445" spans="1:22" x14ac:dyDescent="0.25">
      <c r="A445" s="3">
        <f t="shared" ca="1" si="108"/>
        <v>2</v>
      </c>
      <c r="B445" s="3" t="str">
        <f t="shared" ca="1" si="109"/>
        <v>Woman</v>
      </c>
      <c r="C445" s="3">
        <f t="shared" ca="1" si="110"/>
        <v>21</v>
      </c>
      <c r="D445" s="3">
        <f t="shared" ca="1" si="111"/>
        <v>5</v>
      </c>
      <c r="E445" s="3" t="str">
        <f ca="1">VLOOKUP($D445,Data!$A$2:$B$7,2,FALSE)</f>
        <v>Business</v>
      </c>
      <c r="F445" s="3">
        <f t="shared" ca="1" si="112"/>
        <v>1</v>
      </c>
      <c r="G445" s="3" t="str">
        <f ca="1">VLOOKUP($F445,Data!$D$2:$E$6,2,FALSE)</f>
        <v>high school</v>
      </c>
      <c r="H445" s="3">
        <f t="shared" ca="1" si="113"/>
        <v>2</v>
      </c>
      <c r="I445" s="3">
        <f t="shared" ca="1" si="114"/>
        <v>2</v>
      </c>
      <c r="J445" s="4">
        <f t="shared" ca="1" si="115"/>
        <v>683847</v>
      </c>
      <c r="K445" s="3">
        <f t="shared" ca="1" si="116"/>
        <v>1</v>
      </c>
      <c r="L445" s="3" t="str">
        <f ca="1">VLOOKUP($K445,Data!$G$2:$H$11,2,FALSE)</f>
        <v>Mumbai</v>
      </c>
      <c r="M445" s="4">
        <f t="shared" ca="1" si="117"/>
        <v>2051541</v>
      </c>
      <c r="N445" s="3">
        <f t="shared" ca="1" si="118"/>
        <v>1116604.8982405786</v>
      </c>
      <c r="O445" s="3">
        <f t="shared" ca="1" si="119"/>
        <v>947206.36705821869</v>
      </c>
      <c r="P445" s="4">
        <f t="shared" ca="1" si="120"/>
        <v>739260</v>
      </c>
      <c r="Q445" s="3">
        <f t="shared" ca="1" si="121"/>
        <v>0</v>
      </c>
      <c r="R445" s="4">
        <f t="shared" ca="1" si="122"/>
        <v>0</v>
      </c>
      <c r="S445" s="4">
        <f t="shared" ca="1" si="123"/>
        <v>2998747.3670582185</v>
      </c>
      <c r="T445" s="1">
        <f t="shared" ca="1" si="124"/>
        <v>1855864.8982405786</v>
      </c>
      <c r="U445" s="4">
        <f t="shared" ca="1" si="125"/>
        <v>1142882.4688176399</v>
      </c>
      <c r="V445" s="8">
        <f ca="1">People[[#This Row],[Mortage left]]/People[[#This Row],[Value of House]]</f>
        <v>0.544276179828031</v>
      </c>
    </row>
    <row r="446" spans="1:22" x14ac:dyDescent="0.25">
      <c r="A446" s="3">
        <f t="shared" ca="1" si="108"/>
        <v>1</v>
      </c>
      <c r="B446" s="3" t="str">
        <f t="shared" ca="1" si="109"/>
        <v>Man</v>
      </c>
      <c r="C446" s="3">
        <f t="shared" ca="1" si="110"/>
        <v>31</v>
      </c>
      <c r="D446" s="3">
        <f t="shared" ca="1" si="111"/>
        <v>4</v>
      </c>
      <c r="E446" s="3" t="str">
        <f ca="1">VLOOKUP($D446,Data!$A$2:$B$7,2,FALSE)</f>
        <v>Agriculture</v>
      </c>
      <c r="F446" s="3">
        <f t="shared" ca="1" si="112"/>
        <v>5</v>
      </c>
      <c r="G446" s="3" t="str">
        <f ca="1">VLOOKUP($F446,Data!$D$2:$E$6,2,FALSE)</f>
        <v>Doctorate</v>
      </c>
      <c r="H446" s="3">
        <f t="shared" ca="1" si="113"/>
        <v>1</v>
      </c>
      <c r="I446" s="3">
        <f t="shared" ca="1" si="114"/>
        <v>1</v>
      </c>
      <c r="J446" s="4">
        <f t="shared" ca="1" si="115"/>
        <v>201589</v>
      </c>
      <c r="K446" s="3">
        <f t="shared" ca="1" si="116"/>
        <v>5</v>
      </c>
      <c r="L446" s="3" t="str">
        <f ca="1">VLOOKUP($K446,Data!$G$2:$H$11,2,FALSE)</f>
        <v>Hyderabad</v>
      </c>
      <c r="M446" s="4">
        <f t="shared" ca="1" si="117"/>
        <v>806356</v>
      </c>
      <c r="N446" s="3">
        <f t="shared" ca="1" si="118"/>
        <v>546568.97573675879</v>
      </c>
      <c r="O446" s="3">
        <f t="shared" ca="1" si="119"/>
        <v>68273.419340169043</v>
      </c>
      <c r="P446" s="4">
        <f t="shared" ca="1" si="120"/>
        <v>45493</v>
      </c>
      <c r="Q446" s="3">
        <f t="shared" ca="1" si="121"/>
        <v>0</v>
      </c>
      <c r="R446" s="4">
        <f t="shared" ca="1" si="122"/>
        <v>302383.5</v>
      </c>
      <c r="S446" s="4">
        <f t="shared" ca="1" si="123"/>
        <v>1177012.9193401691</v>
      </c>
      <c r="T446" s="1">
        <f t="shared" ca="1" si="124"/>
        <v>592061.97573675879</v>
      </c>
      <c r="U446" s="4">
        <f t="shared" ca="1" si="125"/>
        <v>584950.94360341027</v>
      </c>
      <c r="V446" s="8">
        <f ca="1">People[[#This Row],[Mortage left]]/People[[#This Row],[Value of House]]</f>
        <v>0.67782589295144924</v>
      </c>
    </row>
    <row r="447" spans="1:22" x14ac:dyDescent="0.25">
      <c r="A447" s="3">
        <f t="shared" ca="1" si="108"/>
        <v>2</v>
      </c>
      <c r="B447" s="3" t="str">
        <f t="shared" ca="1" si="109"/>
        <v>Woman</v>
      </c>
      <c r="C447" s="3">
        <f t="shared" ca="1" si="110"/>
        <v>34</v>
      </c>
      <c r="D447" s="3">
        <f t="shared" ca="1" si="111"/>
        <v>1</v>
      </c>
      <c r="E447" s="3" t="str">
        <f ca="1">VLOOKUP($D447,Data!$A$2:$B$7,2,FALSE)</f>
        <v>Health</v>
      </c>
      <c r="F447" s="3">
        <f t="shared" ca="1" si="112"/>
        <v>2</v>
      </c>
      <c r="G447" s="3" t="str">
        <f ca="1">VLOOKUP($F447,Data!$D$2:$E$6,2,FALSE)</f>
        <v>college</v>
      </c>
      <c r="H447" s="3">
        <f t="shared" ca="1" si="113"/>
        <v>1</v>
      </c>
      <c r="I447" s="3">
        <f t="shared" ca="1" si="114"/>
        <v>2</v>
      </c>
      <c r="J447" s="4">
        <f t="shared" ca="1" si="115"/>
        <v>789225</v>
      </c>
      <c r="K447" s="3">
        <f t="shared" ca="1" si="116"/>
        <v>1</v>
      </c>
      <c r="L447" s="3" t="str">
        <f ca="1">VLOOKUP($K447,Data!$G$2:$H$11,2,FALSE)</f>
        <v>Mumbai</v>
      </c>
      <c r="M447" s="4">
        <f t="shared" ca="1" si="117"/>
        <v>4735350</v>
      </c>
      <c r="N447" s="3">
        <f t="shared" ca="1" si="118"/>
        <v>4302482.8609085986</v>
      </c>
      <c r="O447" s="3">
        <f t="shared" ca="1" si="119"/>
        <v>846843.21252597182</v>
      </c>
      <c r="P447" s="4">
        <f t="shared" ca="1" si="120"/>
        <v>225564</v>
      </c>
      <c r="Q447" s="3">
        <f t="shared" ca="1" si="121"/>
        <v>0</v>
      </c>
      <c r="R447" s="4">
        <f t="shared" ca="1" si="122"/>
        <v>1183837.5</v>
      </c>
      <c r="S447" s="4">
        <f t="shared" ca="1" si="123"/>
        <v>6766030.7125259722</v>
      </c>
      <c r="T447" s="1">
        <f t="shared" ca="1" si="124"/>
        <v>4528046.8609085986</v>
      </c>
      <c r="U447" s="4">
        <f t="shared" ca="1" si="125"/>
        <v>2237983.8516173735</v>
      </c>
      <c r="V447" s="8">
        <f ca="1">People[[#This Row],[Mortage left]]/People[[#This Row],[Value of House]]</f>
        <v>0.90858814256783527</v>
      </c>
    </row>
    <row r="448" spans="1:22" x14ac:dyDescent="0.25">
      <c r="A448" s="3">
        <f t="shared" ca="1" si="108"/>
        <v>1</v>
      </c>
      <c r="B448" s="3" t="str">
        <f t="shared" ca="1" si="109"/>
        <v>Man</v>
      </c>
      <c r="C448" s="3">
        <f t="shared" ca="1" si="110"/>
        <v>32</v>
      </c>
      <c r="D448" s="3">
        <f t="shared" ca="1" si="111"/>
        <v>2</v>
      </c>
      <c r="E448" s="3" t="str">
        <f ca="1">VLOOKUP($D448,Data!$A$2:$B$7,2,FALSE)</f>
        <v>IT</v>
      </c>
      <c r="F448" s="3">
        <f t="shared" ca="1" si="112"/>
        <v>3</v>
      </c>
      <c r="G448" s="3" t="str">
        <f ca="1">VLOOKUP($F448,Data!$D$2:$E$6,2,FALSE)</f>
        <v>undergraduate</v>
      </c>
      <c r="H448" s="3">
        <f t="shared" ca="1" si="113"/>
        <v>1</v>
      </c>
      <c r="I448" s="3">
        <f t="shared" ca="1" si="114"/>
        <v>2</v>
      </c>
      <c r="J448" s="4">
        <f t="shared" ca="1" si="115"/>
        <v>907692</v>
      </c>
      <c r="K448" s="3">
        <f t="shared" ca="1" si="116"/>
        <v>6</v>
      </c>
      <c r="L448" s="3" t="str">
        <f ca="1">VLOOKUP($K448,Data!$G$2:$H$11,2,FALSE)</f>
        <v>Pune</v>
      </c>
      <c r="M448" s="4">
        <f t="shared" ca="1" si="117"/>
        <v>2723076</v>
      </c>
      <c r="N448" s="3">
        <f t="shared" ca="1" si="118"/>
        <v>2385691.435204308</v>
      </c>
      <c r="O448" s="3">
        <f t="shared" ca="1" si="119"/>
        <v>1384082.8578861903</v>
      </c>
      <c r="P448" s="4">
        <f t="shared" ca="1" si="120"/>
        <v>1242757</v>
      </c>
      <c r="Q448" s="3">
        <f t="shared" ca="1" si="121"/>
        <v>907692</v>
      </c>
      <c r="R448" s="4">
        <f t="shared" ca="1" si="122"/>
        <v>1361538</v>
      </c>
      <c r="S448" s="4">
        <f t="shared" ca="1" si="123"/>
        <v>5468696.8578861905</v>
      </c>
      <c r="T448" s="1">
        <f t="shared" ca="1" si="124"/>
        <v>4536140.4352043085</v>
      </c>
      <c r="U448" s="4">
        <f t="shared" ca="1" si="125"/>
        <v>932556.42268188205</v>
      </c>
      <c r="V448" s="8">
        <f ca="1">People[[#This Row],[Mortage left]]/People[[#This Row],[Value of House]]</f>
        <v>0.87610167149367402</v>
      </c>
    </row>
    <row r="449" spans="1:22" x14ac:dyDescent="0.25">
      <c r="A449" s="3">
        <f t="shared" ca="1" si="108"/>
        <v>2</v>
      </c>
      <c r="B449" s="3" t="str">
        <f t="shared" ca="1" si="109"/>
        <v>Woman</v>
      </c>
      <c r="C449" s="3">
        <f t="shared" ca="1" si="110"/>
        <v>27</v>
      </c>
      <c r="D449" s="3">
        <f t="shared" ca="1" si="111"/>
        <v>5</v>
      </c>
      <c r="E449" s="3" t="str">
        <f ca="1">VLOOKUP($D449,Data!$A$2:$B$7,2,FALSE)</f>
        <v>Business</v>
      </c>
      <c r="F449" s="3">
        <f t="shared" ca="1" si="112"/>
        <v>2</v>
      </c>
      <c r="G449" s="3" t="str">
        <f ca="1">VLOOKUP($F449,Data!$D$2:$E$6,2,FALSE)</f>
        <v>college</v>
      </c>
      <c r="H449" s="3">
        <f t="shared" ca="1" si="113"/>
        <v>1</v>
      </c>
      <c r="I449" s="3">
        <f t="shared" ca="1" si="114"/>
        <v>2</v>
      </c>
      <c r="J449" s="4">
        <f t="shared" ca="1" si="115"/>
        <v>836358</v>
      </c>
      <c r="K449" s="3">
        <f t="shared" ca="1" si="116"/>
        <v>3</v>
      </c>
      <c r="L449" s="3" t="str">
        <f ca="1">VLOOKUP($K449,Data!$G$2:$H$11,2,FALSE)</f>
        <v>Bangalore</v>
      </c>
      <c r="M449" s="4">
        <f t="shared" ca="1" si="117"/>
        <v>2509074</v>
      </c>
      <c r="N449" s="3">
        <f t="shared" ca="1" si="118"/>
        <v>2212042.004345296</v>
      </c>
      <c r="O449" s="3">
        <f t="shared" ca="1" si="119"/>
        <v>3108.3371379808459</v>
      </c>
      <c r="P449" s="4">
        <f t="shared" ca="1" si="120"/>
        <v>1777</v>
      </c>
      <c r="Q449" s="3">
        <f t="shared" ca="1" si="121"/>
        <v>0</v>
      </c>
      <c r="R449" s="4">
        <f t="shared" ca="1" si="122"/>
        <v>0</v>
      </c>
      <c r="S449" s="4">
        <f t="shared" ca="1" si="123"/>
        <v>2512182.3371379809</v>
      </c>
      <c r="T449" s="1">
        <f t="shared" ca="1" si="124"/>
        <v>2213819.004345296</v>
      </c>
      <c r="U449" s="4">
        <f t="shared" ca="1" si="125"/>
        <v>298363.3327926849</v>
      </c>
      <c r="V449" s="8">
        <f ca="1">People[[#This Row],[Mortage left]]/People[[#This Row],[Value of House]]</f>
        <v>0.88161688509198854</v>
      </c>
    </row>
    <row r="450" spans="1:22" x14ac:dyDescent="0.25">
      <c r="A450" s="3">
        <f t="shared" ca="1" si="108"/>
        <v>1</v>
      </c>
      <c r="B450" s="3" t="str">
        <f t="shared" ca="1" si="109"/>
        <v>Man</v>
      </c>
      <c r="C450" s="3">
        <f t="shared" ca="1" si="110"/>
        <v>23</v>
      </c>
      <c r="D450" s="3">
        <f t="shared" ca="1" si="111"/>
        <v>1</v>
      </c>
      <c r="E450" s="3" t="str">
        <f ca="1">VLOOKUP($D450,Data!$A$2:$B$7,2,FALSE)</f>
        <v>Health</v>
      </c>
      <c r="F450" s="3">
        <f t="shared" ca="1" si="112"/>
        <v>1</v>
      </c>
      <c r="G450" s="3" t="str">
        <f ca="1">VLOOKUP($F450,Data!$D$2:$E$6,2,FALSE)</f>
        <v>high school</v>
      </c>
      <c r="H450" s="3">
        <f t="shared" ca="1" si="113"/>
        <v>1</v>
      </c>
      <c r="I450" s="3">
        <f t="shared" ca="1" si="114"/>
        <v>1</v>
      </c>
      <c r="J450" s="4">
        <f t="shared" ca="1" si="115"/>
        <v>717519</v>
      </c>
      <c r="K450" s="3">
        <f t="shared" ca="1" si="116"/>
        <v>4</v>
      </c>
      <c r="L450" s="3" t="str">
        <f ca="1">VLOOKUP($K450,Data!$G$2:$H$11,2,FALSE)</f>
        <v>Chennai</v>
      </c>
      <c r="M450" s="4">
        <f t="shared" ca="1" si="117"/>
        <v>4305114</v>
      </c>
      <c r="N450" s="3">
        <f t="shared" ca="1" si="118"/>
        <v>2052438.9978584072</v>
      </c>
      <c r="O450" s="3">
        <f t="shared" ca="1" si="119"/>
        <v>169505.3333396893</v>
      </c>
      <c r="P450" s="4">
        <f t="shared" ca="1" si="120"/>
        <v>110298</v>
      </c>
      <c r="Q450" s="3">
        <f t="shared" ca="1" si="121"/>
        <v>0</v>
      </c>
      <c r="R450" s="4">
        <f t="shared" ca="1" si="122"/>
        <v>0</v>
      </c>
      <c r="S450" s="4">
        <f t="shared" ca="1" si="123"/>
        <v>4474619.3333396893</v>
      </c>
      <c r="T450" s="1">
        <f t="shared" ca="1" si="124"/>
        <v>2162736.997858407</v>
      </c>
      <c r="U450" s="4">
        <f t="shared" ca="1" si="125"/>
        <v>2311882.3354812823</v>
      </c>
      <c r="V450" s="8">
        <f ca="1">People[[#This Row],[Mortage left]]/People[[#This Row],[Value of House]]</f>
        <v>0.47674440162523157</v>
      </c>
    </row>
    <row r="451" spans="1:22" x14ac:dyDescent="0.25">
      <c r="A451" s="3">
        <f t="shared" ca="1" si="108"/>
        <v>2</v>
      </c>
      <c r="B451" s="3" t="str">
        <f t="shared" ca="1" si="109"/>
        <v>Woman</v>
      </c>
      <c r="C451" s="3">
        <f t="shared" ca="1" si="110"/>
        <v>23</v>
      </c>
      <c r="D451" s="3">
        <f t="shared" ca="1" si="111"/>
        <v>5</v>
      </c>
      <c r="E451" s="3" t="str">
        <f ca="1">VLOOKUP($D451,Data!$A$2:$B$7,2,FALSE)</f>
        <v>Business</v>
      </c>
      <c r="F451" s="3">
        <f t="shared" ca="1" si="112"/>
        <v>3</v>
      </c>
      <c r="G451" s="3" t="str">
        <f ca="1">VLOOKUP($F451,Data!$D$2:$E$6,2,FALSE)</f>
        <v>undergraduate</v>
      </c>
      <c r="H451" s="3">
        <f t="shared" ca="1" si="113"/>
        <v>2</v>
      </c>
      <c r="I451" s="3">
        <f t="shared" ca="1" si="114"/>
        <v>0</v>
      </c>
      <c r="J451" s="4">
        <f t="shared" ca="1" si="115"/>
        <v>590260</v>
      </c>
      <c r="K451" s="3">
        <f t="shared" ca="1" si="116"/>
        <v>1</v>
      </c>
      <c r="L451" s="3" t="str">
        <f ca="1">VLOOKUP($K451,Data!$G$2:$H$11,2,FALSE)</f>
        <v>Mumbai</v>
      </c>
      <c r="M451" s="4">
        <f t="shared" ca="1" si="117"/>
        <v>2951300</v>
      </c>
      <c r="N451" s="3">
        <f t="shared" ca="1" si="118"/>
        <v>1751931.5916994603</v>
      </c>
      <c r="O451" s="3">
        <f t="shared" ca="1" si="119"/>
        <v>0</v>
      </c>
      <c r="P451" s="4">
        <f t="shared" ca="1" si="120"/>
        <v>0</v>
      </c>
      <c r="Q451" s="3">
        <f t="shared" ca="1" si="121"/>
        <v>590260</v>
      </c>
      <c r="R451" s="4">
        <f t="shared" ca="1" si="122"/>
        <v>0</v>
      </c>
      <c r="S451" s="4">
        <f t="shared" ca="1" si="123"/>
        <v>2951300</v>
      </c>
      <c r="T451" s="1">
        <f t="shared" ca="1" si="124"/>
        <v>2342191.5916994605</v>
      </c>
      <c r="U451" s="4">
        <f t="shared" ca="1" si="125"/>
        <v>609108.40830053948</v>
      </c>
      <c r="V451" s="8">
        <f ca="1">People[[#This Row],[Mortage left]]/People[[#This Row],[Value of House]]</f>
        <v>0.59361352343016982</v>
      </c>
    </row>
    <row r="452" spans="1:22" x14ac:dyDescent="0.25">
      <c r="A452" s="3">
        <f t="shared" ca="1" si="108"/>
        <v>2</v>
      </c>
      <c r="B452" s="3" t="str">
        <f t="shared" ca="1" si="109"/>
        <v>Woman</v>
      </c>
      <c r="C452" s="3">
        <f t="shared" ca="1" si="110"/>
        <v>25</v>
      </c>
      <c r="D452" s="3">
        <f t="shared" ca="1" si="111"/>
        <v>5</v>
      </c>
      <c r="E452" s="3" t="str">
        <f ca="1">VLOOKUP($D452,Data!$A$2:$B$7,2,FALSE)</f>
        <v>Business</v>
      </c>
      <c r="F452" s="3">
        <f t="shared" ca="1" si="112"/>
        <v>4</v>
      </c>
      <c r="G452" s="3" t="str">
        <f ca="1">VLOOKUP($F452,Data!$D$2:$E$6,2,FALSE)</f>
        <v>post graduate</v>
      </c>
      <c r="H452" s="3">
        <f t="shared" ca="1" si="113"/>
        <v>3</v>
      </c>
      <c r="I452" s="3">
        <f t="shared" ca="1" si="114"/>
        <v>1</v>
      </c>
      <c r="J452" s="4">
        <f t="shared" ca="1" si="115"/>
        <v>716260</v>
      </c>
      <c r="K452" s="3">
        <f t="shared" ca="1" si="116"/>
        <v>4</v>
      </c>
      <c r="L452" s="3" t="str">
        <f ca="1">VLOOKUP($K452,Data!$G$2:$H$11,2,FALSE)</f>
        <v>Chennai</v>
      </c>
      <c r="M452" s="4">
        <f t="shared" ca="1" si="117"/>
        <v>3581300</v>
      </c>
      <c r="N452" s="3">
        <f t="shared" ca="1" si="118"/>
        <v>1923245.8847089843</v>
      </c>
      <c r="O452" s="3">
        <f t="shared" ca="1" si="119"/>
        <v>668740.05924392282</v>
      </c>
      <c r="P452" s="4">
        <f t="shared" ca="1" si="120"/>
        <v>13332</v>
      </c>
      <c r="Q452" s="3">
        <f t="shared" ca="1" si="121"/>
        <v>716260</v>
      </c>
      <c r="R452" s="4">
        <f t="shared" ca="1" si="122"/>
        <v>0</v>
      </c>
      <c r="S452" s="4">
        <f t="shared" ca="1" si="123"/>
        <v>4250040.0592439231</v>
      </c>
      <c r="T452" s="1">
        <f t="shared" ca="1" si="124"/>
        <v>2652837.8847089843</v>
      </c>
      <c r="U452" s="4">
        <f t="shared" ca="1" si="125"/>
        <v>1597202.1745349388</v>
      </c>
      <c r="V452" s="8">
        <f ca="1">People[[#This Row],[Mortage left]]/People[[#This Row],[Value of House]]</f>
        <v>0.53702451196743761</v>
      </c>
    </row>
    <row r="453" spans="1:22" x14ac:dyDescent="0.25">
      <c r="A453" s="3">
        <f t="shared" ref="A453:A516" ca="1" si="126">RANDBETWEEN(1,2)</f>
        <v>2</v>
      </c>
      <c r="B453" s="3" t="str">
        <f t="shared" ref="B453:B516" ca="1" si="127">IF($A453=1, "Man", "Woman")</f>
        <v>Woman</v>
      </c>
      <c r="C453" s="3">
        <f t="shared" ref="C453:C516" ca="1" si="128">RANDBETWEEN(21,35)</f>
        <v>22</v>
      </c>
      <c r="D453" s="3">
        <f t="shared" ref="D453:D516" ca="1" si="129">RANDBETWEEN(1,6)</f>
        <v>6</v>
      </c>
      <c r="E453" s="3" t="str">
        <f ca="1">VLOOKUP($D453,Data!$A$2:$B$7,2,FALSE)</f>
        <v>Ministry</v>
      </c>
      <c r="F453" s="3">
        <f t="shared" ref="F453:F516" ca="1" si="130">RANDBETWEEN(1,5)</f>
        <v>4</v>
      </c>
      <c r="G453" s="3" t="str">
        <f ca="1">VLOOKUP($F453,Data!$D$2:$E$6,2,FALSE)</f>
        <v>post graduate</v>
      </c>
      <c r="H453" s="3">
        <f t="shared" ref="H453:H516" ca="1" si="131">RANDBETWEEN(0,3)</f>
        <v>0</v>
      </c>
      <c r="I453" s="3">
        <f t="shared" ref="I453:I516" ca="1" si="132">RANDBETWEEN(0,2)</f>
        <v>0</v>
      </c>
      <c r="J453" s="4">
        <f t="shared" ref="J453:J516" ca="1" si="133">RANDBETWEEN(100000,1000000)</f>
        <v>123413</v>
      </c>
      <c r="K453" s="3">
        <f t="shared" ref="K453:K516" ca="1" si="134">RANDBETWEEN(1,6)</f>
        <v>5</v>
      </c>
      <c r="L453" s="3" t="str">
        <f ca="1">VLOOKUP($K453,Data!$G$2:$H$11,2,FALSE)</f>
        <v>Hyderabad</v>
      </c>
      <c r="M453" s="4">
        <f t="shared" ref="M453:M516" ca="1" si="135">$J453*RANDBETWEEN(3,6)</f>
        <v>617065</v>
      </c>
      <c r="N453" s="3">
        <f t="shared" ref="N453:N516" ca="1" si="136">RAND()*$M453</f>
        <v>565185.43918270071</v>
      </c>
      <c r="O453" s="3">
        <f t="shared" ref="O453:O516" ca="1" si="137">(I453*RAND())*$J453</f>
        <v>0</v>
      </c>
      <c r="P453" s="4">
        <f t="shared" ref="P453:P516" ca="1" si="138">RANDBETWEEN(0,O453)</f>
        <v>0</v>
      </c>
      <c r="Q453" s="3">
        <f t="shared" ref="Q453:Q516" ca="1" si="139">RANDBETWEEN(0,1)*$J453</f>
        <v>0</v>
      </c>
      <c r="R453" s="4">
        <f t="shared" ref="R453:R516" ca="1" si="140">RANDBETWEEN(0,1)*$J453*1.5</f>
        <v>0</v>
      </c>
      <c r="S453" s="4">
        <f t="shared" ref="S453:S516" ca="1" si="141">$M453+$O453+$R453</f>
        <v>617065</v>
      </c>
      <c r="T453" s="1">
        <f t="shared" ref="T453:T516" ca="1" si="142">$N453+$P453+$Q453</f>
        <v>565185.43918270071</v>
      </c>
      <c r="U453" s="4">
        <f t="shared" ref="U453:U516" ca="1" si="143">$S453-$T453</f>
        <v>51879.560817299294</v>
      </c>
      <c r="V453" s="8">
        <f ca="1">People[[#This Row],[Mortage left]]/People[[#This Row],[Value of House]]</f>
        <v>0.91592529017640067</v>
      </c>
    </row>
    <row r="454" spans="1:22" x14ac:dyDescent="0.25">
      <c r="A454" s="3">
        <f t="shared" ca="1" si="126"/>
        <v>2</v>
      </c>
      <c r="B454" s="3" t="str">
        <f t="shared" ca="1" si="127"/>
        <v>Woman</v>
      </c>
      <c r="C454" s="3">
        <f t="shared" ca="1" si="128"/>
        <v>22</v>
      </c>
      <c r="D454" s="3">
        <f t="shared" ca="1" si="129"/>
        <v>3</v>
      </c>
      <c r="E454" s="3" t="str">
        <f ca="1">VLOOKUP($D454,Data!$A$2:$B$7,2,FALSE)</f>
        <v>Pharma</v>
      </c>
      <c r="F454" s="3">
        <f t="shared" ca="1" si="130"/>
        <v>1</v>
      </c>
      <c r="G454" s="3" t="str">
        <f ca="1">VLOOKUP($F454,Data!$D$2:$E$6,2,FALSE)</f>
        <v>high school</v>
      </c>
      <c r="H454" s="3">
        <f t="shared" ca="1" si="131"/>
        <v>1</v>
      </c>
      <c r="I454" s="3">
        <f t="shared" ca="1" si="132"/>
        <v>1</v>
      </c>
      <c r="J454" s="4">
        <f t="shared" ca="1" si="133"/>
        <v>653253</v>
      </c>
      <c r="K454" s="3">
        <f t="shared" ca="1" si="134"/>
        <v>3</v>
      </c>
      <c r="L454" s="3" t="str">
        <f ca="1">VLOOKUP($K454,Data!$G$2:$H$11,2,FALSE)</f>
        <v>Bangalore</v>
      </c>
      <c r="M454" s="4">
        <f t="shared" ca="1" si="135"/>
        <v>2613012</v>
      </c>
      <c r="N454" s="3">
        <f t="shared" ca="1" si="136"/>
        <v>537251.7777949525</v>
      </c>
      <c r="O454" s="3">
        <f t="shared" ca="1" si="137"/>
        <v>294600.19666301174</v>
      </c>
      <c r="P454" s="4">
        <f t="shared" ca="1" si="138"/>
        <v>179060</v>
      </c>
      <c r="Q454" s="3">
        <f t="shared" ca="1" si="139"/>
        <v>0</v>
      </c>
      <c r="R454" s="4">
        <f t="shared" ca="1" si="140"/>
        <v>979879.5</v>
      </c>
      <c r="S454" s="4">
        <f t="shared" ca="1" si="141"/>
        <v>3887491.6966630118</v>
      </c>
      <c r="T454" s="1">
        <f t="shared" ca="1" si="142"/>
        <v>716311.7777949525</v>
      </c>
      <c r="U454" s="4">
        <f t="shared" ca="1" si="143"/>
        <v>3171179.9188680593</v>
      </c>
      <c r="V454" s="8">
        <f ca="1">People[[#This Row],[Mortage left]]/People[[#This Row],[Value of House]]</f>
        <v>0.20560631860663192</v>
      </c>
    </row>
    <row r="455" spans="1:22" x14ac:dyDescent="0.25">
      <c r="A455" s="3">
        <f t="shared" ca="1" si="126"/>
        <v>2</v>
      </c>
      <c r="B455" s="3" t="str">
        <f t="shared" ca="1" si="127"/>
        <v>Woman</v>
      </c>
      <c r="C455" s="3">
        <f t="shared" ca="1" si="128"/>
        <v>30</v>
      </c>
      <c r="D455" s="3">
        <f t="shared" ca="1" si="129"/>
        <v>6</v>
      </c>
      <c r="E455" s="3" t="str">
        <f ca="1">VLOOKUP($D455,Data!$A$2:$B$7,2,FALSE)</f>
        <v>Ministry</v>
      </c>
      <c r="F455" s="3">
        <f t="shared" ca="1" si="130"/>
        <v>2</v>
      </c>
      <c r="G455" s="3" t="str">
        <f ca="1">VLOOKUP($F455,Data!$D$2:$E$6,2,FALSE)</f>
        <v>college</v>
      </c>
      <c r="H455" s="3">
        <f t="shared" ca="1" si="131"/>
        <v>3</v>
      </c>
      <c r="I455" s="3">
        <f t="shared" ca="1" si="132"/>
        <v>2</v>
      </c>
      <c r="J455" s="4">
        <f t="shared" ca="1" si="133"/>
        <v>999081</v>
      </c>
      <c r="K455" s="3">
        <f t="shared" ca="1" si="134"/>
        <v>5</v>
      </c>
      <c r="L455" s="3" t="str">
        <f ca="1">VLOOKUP($K455,Data!$G$2:$H$11,2,FALSE)</f>
        <v>Hyderabad</v>
      </c>
      <c r="M455" s="4">
        <f t="shared" ca="1" si="135"/>
        <v>2997243</v>
      </c>
      <c r="N455" s="3">
        <f t="shared" ca="1" si="136"/>
        <v>2510364.9765896918</v>
      </c>
      <c r="O455" s="3">
        <f t="shared" ca="1" si="137"/>
        <v>1581625.4016465202</v>
      </c>
      <c r="P455" s="4">
        <f t="shared" ca="1" si="138"/>
        <v>661844</v>
      </c>
      <c r="Q455" s="3">
        <f t="shared" ca="1" si="139"/>
        <v>999081</v>
      </c>
      <c r="R455" s="4">
        <f t="shared" ca="1" si="140"/>
        <v>1498621.5</v>
      </c>
      <c r="S455" s="4">
        <f t="shared" ca="1" si="141"/>
        <v>6077489.90164652</v>
      </c>
      <c r="T455" s="1">
        <f t="shared" ca="1" si="142"/>
        <v>4171289.9765896918</v>
      </c>
      <c r="U455" s="4">
        <f t="shared" ca="1" si="143"/>
        <v>1906199.9250568282</v>
      </c>
      <c r="V455" s="8">
        <f ca="1">People[[#This Row],[Mortage left]]/People[[#This Row],[Value of House]]</f>
        <v>0.83755804136991618</v>
      </c>
    </row>
    <row r="456" spans="1:22" x14ac:dyDescent="0.25">
      <c r="A456" s="3">
        <f t="shared" ca="1" si="126"/>
        <v>1</v>
      </c>
      <c r="B456" s="3" t="str">
        <f t="shared" ca="1" si="127"/>
        <v>Man</v>
      </c>
      <c r="C456" s="3">
        <f t="shared" ca="1" si="128"/>
        <v>21</v>
      </c>
      <c r="D456" s="3">
        <f t="shared" ca="1" si="129"/>
        <v>5</v>
      </c>
      <c r="E456" s="3" t="str">
        <f ca="1">VLOOKUP($D456,Data!$A$2:$B$7,2,FALSE)</f>
        <v>Business</v>
      </c>
      <c r="F456" s="3">
        <f t="shared" ca="1" si="130"/>
        <v>3</v>
      </c>
      <c r="G456" s="3" t="str">
        <f ca="1">VLOOKUP($F456,Data!$D$2:$E$6,2,FALSE)</f>
        <v>undergraduate</v>
      </c>
      <c r="H456" s="3">
        <f t="shared" ca="1" si="131"/>
        <v>0</v>
      </c>
      <c r="I456" s="3">
        <f t="shared" ca="1" si="132"/>
        <v>0</v>
      </c>
      <c r="J456" s="4">
        <f t="shared" ca="1" si="133"/>
        <v>268923</v>
      </c>
      <c r="K456" s="3">
        <f t="shared" ca="1" si="134"/>
        <v>6</v>
      </c>
      <c r="L456" s="3" t="str">
        <f ca="1">VLOOKUP($K456,Data!$G$2:$H$11,2,FALSE)</f>
        <v>Pune</v>
      </c>
      <c r="M456" s="4">
        <f t="shared" ca="1" si="135"/>
        <v>1075692</v>
      </c>
      <c r="N456" s="3">
        <f t="shared" ca="1" si="136"/>
        <v>523360.81495286035</v>
      </c>
      <c r="O456" s="3">
        <f t="shared" ca="1" si="137"/>
        <v>0</v>
      </c>
      <c r="P456" s="4">
        <f t="shared" ca="1" si="138"/>
        <v>0</v>
      </c>
      <c r="Q456" s="3">
        <f t="shared" ca="1" si="139"/>
        <v>268923</v>
      </c>
      <c r="R456" s="4">
        <f t="shared" ca="1" si="140"/>
        <v>0</v>
      </c>
      <c r="S456" s="4">
        <f t="shared" ca="1" si="141"/>
        <v>1075692</v>
      </c>
      <c r="T456" s="1">
        <f t="shared" ca="1" si="142"/>
        <v>792283.81495286035</v>
      </c>
      <c r="U456" s="4">
        <f t="shared" ca="1" si="143"/>
        <v>283408.18504713965</v>
      </c>
      <c r="V456" s="8">
        <f ca="1">People[[#This Row],[Mortage left]]/People[[#This Row],[Value of House]]</f>
        <v>0.48653407755459777</v>
      </c>
    </row>
    <row r="457" spans="1:22" x14ac:dyDescent="0.25">
      <c r="A457" s="3">
        <f t="shared" ca="1" si="126"/>
        <v>2</v>
      </c>
      <c r="B457" s="3" t="str">
        <f t="shared" ca="1" si="127"/>
        <v>Woman</v>
      </c>
      <c r="C457" s="3">
        <f t="shared" ca="1" si="128"/>
        <v>21</v>
      </c>
      <c r="D457" s="3">
        <f t="shared" ca="1" si="129"/>
        <v>6</v>
      </c>
      <c r="E457" s="3" t="str">
        <f ca="1">VLOOKUP($D457,Data!$A$2:$B$7,2,FALSE)</f>
        <v>Ministry</v>
      </c>
      <c r="F457" s="3">
        <f t="shared" ca="1" si="130"/>
        <v>4</v>
      </c>
      <c r="G457" s="3" t="str">
        <f ca="1">VLOOKUP($F457,Data!$D$2:$E$6,2,FALSE)</f>
        <v>post graduate</v>
      </c>
      <c r="H457" s="3">
        <f t="shared" ca="1" si="131"/>
        <v>3</v>
      </c>
      <c r="I457" s="3">
        <f t="shared" ca="1" si="132"/>
        <v>0</v>
      </c>
      <c r="J457" s="4">
        <f t="shared" ca="1" si="133"/>
        <v>960972</v>
      </c>
      <c r="K457" s="3">
        <f t="shared" ca="1" si="134"/>
        <v>4</v>
      </c>
      <c r="L457" s="3" t="str">
        <f ca="1">VLOOKUP($K457,Data!$G$2:$H$11,2,FALSE)</f>
        <v>Chennai</v>
      </c>
      <c r="M457" s="4">
        <f t="shared" ca="1" si="135"/>
        <v>4804860</v>
      </c>
      <c r="N457" s="3">
        <f t="shared" ca="1" si="136"/>
        <v>3171107.0628162511</v>
      </c>
      <c r="O457" s="3">
        <f t="shared" ca="1" si="137"/>
        <v>0</v>
      </c>
      <c r="P457" s="4">
        <f t="shared" ca="1" si="138"/>
        <v>0</v>
      </c>
      <c r="Q457" s="3">
        <f t="shared" ca="1" si="139"/>
        <v>0</v>
      </c>
      <c r="R457" s="4">
        <f t="shared" ca="1" si="140"/>
        <v>1441458</v>
      </c>
      <c r="S457" s="4">
        <f t="shared" ca="1" si="141"/>
        <v>6246318</v>
      </c>
      <c r="T457" s="1">
        <f t="shared" ca="1" si="142"/>
        <v>3171107.0628162511</v>
      </c>
      <c r="U457" s="4">
        <f t="shared" ca="1" si="143"/>
        <v>3075210.9371837489</v>
      </c>
      <c r="V457" s="8">
        <f ca="1">People[[#This Row],[Mortage left]]/People[[#This Row],[Value of House]]</f>
        <v>0.65997907593899741</v>
      </c>
    </row>
    <row r="458" spans="1:22" x14ac:dyDescent="0.25">
      <c r="A458" s="3">
        <f t="shared" ca="1" si="126"/>
        <v>2</v>
      </c>
      <c r="B458" s="3" t="str">
        <f t="shared" ca="1" si="127"/>
        <v>Woman</v>
      </c>
      <c r="C458" s="3">
        <f t="shared" ca="1" si="128"/>
        <v>25</v>
      </c>
      <c r="D458" s="3">
        <f t="shared" ca="1" si="129"/>
        <v>4</v>
      </c>
      <c r="E458" s="3" t="str">
        <f ca="1">VLOOKUP($D458,Data!$A$2:$B$7,2,FALSE)</f>
        <v>Agriculture</v>
      </c>
      <c r="F458" s="3">
        <f t="shared" ca="1" si="130"/>
        <v>1</v>
      </c>
      <c r="G458" s="3" t="str">
        <f ca="1">VLOOKUP($F458,Data!$D$2:$E$6,2,FALSE)</f>
        <v>high school</v>
      </c>
      <c r="H458" s="3">
        <f t="shared" ca="1" si="131"/>
        <v>1</v>
      </c>
      <c r="I458" s="3">
        <f t="shared" ca="1" si="132"/>
        <v>2</v>
      </c>
      <c r="J458" s="4">
        <f t="shared" ca="1" si="133"/>
        <v>920346</v>
      </c>
      <c r="K458" s="3">
        <f t="shared" ca="1" si="134"/>
        <v>6</v>
      </c>
      <c r="L458" s="3" t="str">
        <f ca="1">VLOOKUP($K458,Data!$G$2:$H$11,2,FALSE)</f>
        <v>Pune</v>
      </c>
      <c r="M458" s="4">
        <f t="shared" ca="1" si="135"/>
        <v>4601730</v>
      </c>
      <c r="N458" s="3">
        <f t="shared" ca="1" si="136"/>
        <v>3025207.4579479485</v>
      </c>
      <c r="O458" s="3">
        <f t="shared" ca="1" si="137"/>
        <v>1527492.1052716521</v>
      </c>
      <c r="P458" s="4">
        <f t="shared" ca="1" si="138"/>
        <v>1378845</v>
      </c>
      <c r="Q458" s="3">
        <f t="shared" ca="1" si="139"/>
        <v>0</v>
      </c>
      <c r="R458" s="4">
        <f t="shared" ca="1" si="140"/>
        <v>0</v>
      </c>
      <c r="S458" s="4">
        <f t="shared" ca="1" si="141"/>
        <v>6129222.1052716523</v>
      </c>
      <c r="T458" s="1">
        <f t="shared" ca="1" si="142"/>
        <v>4404052.4579479489</v>
      </c>
      <c r="U458" s="4">
        <f t="shared" ca="1" si="143"/>
        <v>1725169.6473237034</v>
      </c>
      <c r="V458" s="8">
        <f ca="1">People[[#This Row],[Mortage left]]/People[[#This Row],[Value of House]]</f>
        <v>0.65740655317629426</v>
      </c>
    </row>
    <row r="459" spans="1:22" x14ac:dyDescent="0.25">
      <c r="A459" s="3">
        <f t="shared" ca="1" si="126"/>
        <v>1</v>
      </c>
      <c r="B459" s="3" t="str">
        <f t="shared" ca="1" si="127"/>
        <v>Man</v>
      </c>
      <c r="C459" s="3">
        <f t="shared" ca="1" si="128"/>
        <v>23</v>
      </c>
      <c r="D459" s="3">
        <f t="shared" ca="1" si="129"/>
        <v>1</v>
      </c>
      <c r="E459" s="3" t="str">
        <f ca="1">VLOOKUP($D459,Data!$A$2:$B$7,2,FALSE)</f>
        <v>Health</v>
      </c>
      <c r="F459" s="3">
        <f t="shared" ca="1" si="130"/>
        <v>2</v>
      </c>
      <c r="G459" s="3" t="str">
        <f ca="1">VLOOKUP($F459,Data!$D$2:$E$6,2,FALSE)</f>
        <v>college</v>
      </c>
      <c r="H459" s="3">
        <f t="shared" ca="1" si="131"/>
        <v>3</v>
      </c>
      <c r="I459" s="3">
        <f t="shared" ca="1" si="132"/>
        <v>0</v>
      </c>
      <c r="J459" s="4">
        <f t="shared" ca="1" si="133"/>
        <v>319176</v>
      </c>
      <c r="K459" s="3">
        <f t="shared" ca="1" si="134"/>
        <v>4</v>
      </c>
      <c r="L459" s="3" t="str">
        <f ca="1">VLOOKUP($K459,Data!$G$2:$H$11,2,FALSE)</f>
        <v>Chennai</v>
      </c>
      <c r="M459" s="4">
        <f t="shared" ca="1" si="135"/>
        <v>957528</v>
      </c>
      <c r="N459" s="3">
        <f t="shared" ca="1" si="136"/>
        <v>78528.152150653681</v>
      </c>
      <c r="O459" s="3">
        <f t="shared" ca="1" si="137"/>
        <v>0</v>
      </c>
      <c r="P459" s="4">
        <f t="shared" ca="1" si="138"/>
        <v>0</v>
      </c>
      <c r="Q459" s="3">
        <f t="shared" ca="1" si="139"/>
        <v>319176</v>
      </c>
      <c r="R459" s="4">
        <f t="shared" ca="1" si="140"/>
        <v>478764</v>
      </c>
      <c r="S459" s="4">
        <f t="shared" ca="1" si="141"/>
        <v>1436292</v>
      </c>
      <c r="T459" s="1">
        <f t="shared" ca="1" si="142"/>
        <v>397704.15215065365</v>
      </c>
      <c r="U459" s="4">
        <f t="shared" ca="1" si="143"/>
        <v>1038587.8478493463</v>
      </c>
      <c r="V459" s="8">
        <f ca="1">People[[#This Row],[Mortage left]]/People[[#This Row],[Value of House]]</f>
        <v>8.2011337684802621E-2</v>
      </c>
    </row>
    <row r="460" spans="1:22" x14ac:dyDescent="0.25">
      <c r="A460" s="3">
        <f t="shared" ca="1" si="126"/>
        <v>2</v>
      </c>
      <c r="B460" s="3" t="str">
        <f t="shared" ca="1" si="127"/>
        <v>Woman</v>
      </c>
      <c r="C460" s="3">
        <f t="shared" ca="1" si="128"/>
        <v>22</v>
      </c>
      <c r="D460" s="3">
        <f t="shared" ca="1" si="129"/>
        <v>4</v>
      </c>
      <c r="E460" s="3" t="str">
        <f ca="1">VLOOKUP($D460,Data!$A$2:$B$7,2,FALSE)</f>
        <v>Agriculture</v>
      </c>
      <c r="F460" s="3">
        <f t="shared" ca="1" si="130"/>
        <v>4</v>
      </c>
      <c r="G460" s="3" t="str">
        <f ca="1">VLOOKUP($F460,Data!$D$2:$E$6,2,FALSE)</f>
        <v>post graduate</v>
      </c>
      <c r="H460" s="3">
        <f t="shared" ca="1" si="131"/>
        <v>3</v>
      </c>
      <c r="I460" s="3">
        <f t="shared" ca="1" si="132"/>
        <v>1</v>
      </c>
      <c r="J460" s="4">
        <f t="shared" ca="1" si="133"/>
        <v>979404</v>
      </c>
      <c r="K460" s="3">
        <f t="shared" ca="1" si="134"/>
        <v>3</v>
      </c>
      <c r="L460" s="3" t="str">
        <f ca="1">VLOOKUP($K460,Data!$G$2:$H$11,2,FALSE)</f>
        <v>Bangalore</v>
      </c>
      <c r="M460" s="4">
        <f t="shared" ca="1" si="135"/>
        <v>3917616</v>
      </c>
      <c r="N460" s="3">
        <f t="shared" ca="1" si="136"/>
        <v>3182717.0368349729</v>
      </c>
      <c r="O460" s="3">
        <f t="shared" ca="1" si="137"/>
        <v>553956.59114983014</v>
      </c>
      <c r="P460" s="4">
        <f t="shared" ca="1" si="138"/>
        <v>227103</v>
      </c>
      <c r="Q460" s="3">
        <f t="shared" ca="1" si="139"/>
        <v>979404</v>
      </c>
      <c r="R460" s="4">
        <f t="shared" ca="1" si="140"/>
        <v>1469106</v>
      </c>
      <c r="S460" s="4">
        <f t="shared" ca="1" si="141"/>
        <v>5940678.5911498303</v>
      </c>
      <c r="T460" s="1">
        <f t="shared" ca="1" si="142"/>
        <v>4389224.0368349729</v>
      </c>
      <c r="U460" s="4">
        <f t="shared" ca="1" si="143"/>
        <v>1551454.5543148573</v>
      </c>
      <c r="V460" s="8">
        <f ca="1">People[[#This Row],[Mortage left]]/People[[#This Row],[Value of House]]</f>
        <v>0.81241169038388983</v>
      </c>
    </row>
    <row r="461" spans="1:22" x14ac:dyDescent="0.25">
      <c r="A461" s="3">
        <f t="shared" ca="1" si="126"/>
        <v>1</v>
      </c>
      <c r="B461" s="3" t="str">
        <f t="shared" ca="1" si="127"/>
        <v>Man</v>
      </c>
      <c r="C461" s="3">
        <f t="shared" ca="1" si="128"/>
        <v>35</v>
      </c>
      <c r="D461" s="3">
        <f t="shared" ca="1" si="129"/>
        <v>3</v>
      </c>
      <c r="E461" s="3" t="str">
        <f ca="1">VLOOKUP($D461,Data!$A$2:$B$7,2,FALSE)</f>
        <v>Pharma</v>
      </c>
      <c r="F461" s="3">
        <f t="shared" ca="1" si="130"/>
        <v>5</v>
      </c>
      <c r="G461" s="3" t="str">
        <f ca="1">VLOOKUP($F461,Data!$D$2:$E$6,2,FALSE)</f>
        <v>Doctorate</v>
      </c>
      <c r="H461" s="3">
        <f t="shared" ca="1" si="131"/>
        <v>1</v>
      </c>
      <c r="I461" s="3">
        <f t="shared" ca="1" si="132"/>
        <v>0</v>
      </c>
      <c r="J461" s="4">
        <f t="shared" ca="1" si="133"/>
        <v>392942</v>
      </c>
      <c r="K461" s="3">
        <f t="shared" ca="1" si="134"/>
        <v>2</v>
      </c>
      <c r="L461" s="3" t="str">
        <f ca="1">VLOOKUP($K461,Data!$G$2:$H$11,2,FALSE)</f>
        <v>Delhi</v>
      </c>
      <c r="M461" s="4">
        <f t="shared" ca="1" si="135"/>
        <v>1178826</v>
      </c>
      <c r="N461" s="3">
        <f t="shared" ca="1" si="136"/>
        <v>770939.75817766658</v>
      </c>
      <c r="O461" s="3">
        <f t="shared" ca="1" si="137"/>
        <v>0</v>
      </c>
      <c r="P461" s="4">
        <f t="shared" ca="1" si="138"/>
        <v>0</v>
      </c>
      <c r="Q461" s="3">
        <f t="shared" ca="1" si="139"/>
        <v>0</v>
      </c>
      <c r="R461" s="4">
        <f t="shared" ca="1" si="140"/>
        <v>0</v>
      </c>
      <c r="S461" s="4">
        <f t="shared" ca="1" si="141"/>
        <v>1178826</v>
      </c>
      <c r="T461" s="1">
        <f t="shared" ca="1" si="142"/>
        <v>770939.75817766658</v>
      </c>
      <c r="U461" s="4">
        <f t="shared" ca="1" si="143"/>
        <v>407886.24182233342</v>
      </c>
      <c r="V461" s="8">
        <f ca="1">People[[#This Row],[Mortage left]]/People[[#This Row],[Value of House]]</f>
        <v>0.65398944218881039</v>
      </c>
    </row>
    <row r="462" spans="1:22" x14ac:dyDescent="0.25">
      <c r="A462" s="3">
        <f t="shared" ca="1" si="126"/>
        <v>2</v>
      </c>
      <c r="B462" s="3" t="str">
        <f t="shared" ca="1" si="127"/>
        <v>Woman</v>
      </c>
      <c r="C462" s="3">
        <f t="shared" ca="1" si="128"/>
        <v>32</v>
      </c>
      <c r="D462" s="3">
        <f t="shared" ca="1" si="129"/>
        <v>1</v>
      </c>
      <c r="E462" s="3" t="str">
        <f ca="1">VLOOKUP($D462,Data!$A$2:$B$7,2,FALSE)</f>
        <v>Health</v>
      </c>
      <c r="F462" s="3">
        <f t="shared" ca="1" si="130"/>
        <v>4</v>
      </c>
      <c r="G462" s="3" t="str">
        <f ca="1">VLOOKUP($F462,Data!$D$2:$E$6,2,FALSE)</f>
        <v>post graduate</v>
      </c>
      <c r="H462" s="3">
        <f t="shared" ca="1" si="131"/>
        <v>2</v>
      </c>
      <c r="I462" s="3">
        <f t="shared" ca="1" si="132"/>
        <v>1</v>
      </c>
      <c r="J462" s="4">
        <f t="shared" ca="1" si="133"/>
        <v>577359</v>
      </c>
      <c r="K462" s="3">
        <f t="shared" ca="1" si="134"/>
        <v>2</v>
      </c>
      <c r="L462" s="3" t="str">
        <f ca="1">VLOOKUP($K462,Data!$G$2:$H$11,2,FALSE)</f>
        <v>Delhi</v>
      </c>
      <c r="M462" s="4">
        <f t="shared" ca="1" si="135"/>
        <v>1732077</v>
      </c>
      <c r="N462" s="3">
        <f t="shared" ca="1" si="136"/>
        <v>1369929.0159302773</v>
      </c>
      <c r="O462" s="3">
        <f t="shared" ca="1" si="137"/>
        <v>423376.65532394161</v>
      </c>
      <c r="P462" s="4">
        <f t="shared" ca="1" si="138"/>
        <v>138444</v>
      </c>
      <c r="Q462" s="3">
        <f t="shared" ca="1" si="139"/>
        <v>0</v>
      </c>
      <c r="R462" s="4">
        <f t="shared" ca="1" si="140"/>
        <v>866038.5</v>
      </c>
      <c r="S462" s="4">
        <f t="shared" ca="1" si="141"/>
        <v>3021492.1553239417</v>
      </c>
      <c r="T462" s="1">
        <f t="shared" ca="1" si="142"/>
        <v>1508373.0159302773</v>
      </c>
      <c r="U462" s="4">
        <f t="shared" ca="1" si="143"/>
        <v>1513119.1393936644</v>
      </c>
      <c r="V462" s="8">
        <f ca="1">People[[#This Row],[Mortage left]]/People[[#This Row],[Value of House]]</f>
        <v>0.79091692570842831</v>
      </c>
    </row>
    <row r="463" spans="1:22" x14ac:dyDescent="0.25">
      <c r="A463" s="3">
        <f t="shared" ca="1" si="126"/>
        <v>1</v>
      </c>
      <c r="B463" s="3" t="str">
        <f t="shared" ca="1" si="127"/>
        <v>Man</v>
      </c>
      <c r="C463" s="3">
        <f t="shared" ca="1" si="128"/>
        <v>24</v>
      </c>
      <c r="D463" s="3">
        <f t="shared" ca="1" si="129"/>
        <v>4</v>
      </c>
      <c r="E463" s="3" t="str">
        <f ca="1">VLOOKUP($D463,Data!$A$2:$B$7,2,FALSE)</f>
        <v>Agriculture</v>
      </c>
      <c r="F463" s="3">
        <f t="shared" ca="1" si="130"/>
        <v>2</v>
      </c>
      <c r="G463" s="3" t="str">
        <f ca="1">VLOOKUP($F463,Data!$D$2:$E$6,2,FALSE)</f>
        <v>college</v>
      </c>
      <c r="H463" s="3">
        <f t="shared" ca="1" si="131"/>
        <v>2</v>
      </c>
      <c r="I463" s="3">
        <f t="shared" ca="1" si="132"/>
        <v>0</v>
      </c>
      <c r="J463" s="4">
        <f t="shared" ca="1" si="133"/>
        <v>548994</v>
      </c>
      <c r="K463" s="3">
        <f t="shared" ca="1" si="134"/>
        <v>1</v>
      </c>
      <c r="L463" s="3" t="str">
        <f ca="1">VLOOKUP($K463,Data!$G$2:$H$11,2,FALSE)</f>
        <v>Mumbai</v>
      </c>
      <c r="M463" s="4">
        <f t="shared" ca="1" si="135"/>
        <v>3293964</v>
      </c>
      <c r="N463" s="3">
        <f t="shared" ca="1" si="136"/>
        <v>696153.62395812501</v>
      </c>
      <c r="O463" s="3">
        <f t="shared" ca="1" si="137"/>
        <v>0</v>
      </c>
      <c r="P463" s="4">
        <f t="shared" ca="1" si="138"/>
        <v>0</v>
      </c>
      <c r="Q463" s="3">
        <f t="shared" ca="1" si="139"/>
        <v>0</v>
      </c>
      <c r="R463" s="4">
        <f t="shared" ca="1" si="140"/>
        <v>823491</v>
      </c>
      <c r="S463" s="4">
        <f t="shared" ca="1" si="141"/>
        <v>4117455</v>
      </c>
      <c r="T463" s="1">
        <f t="shared" ca="1" si="142"/>
        <v>696153.62395812501</v>
      </c>
      <c r="U463" s="4">
        <f t="shared" ca="1" si="143"/>
        <v>3421301.3760418752</v>
      </c>
      <c r="V463" s="8">
        <f ca="1">People[[#This Row],[Mortage left]]/People[[#This Row],[Value of House]]</f>
        <v>0.2113422077345487</v>
      </c>
    </row>
    <row r="464" spans="1:22" x14ac:dyDescent="0.25">
      <c r="A464" s="3">
        <f t="shared" ca="1" si="126"/>
        <v>2</v>
      </c>
      <c r="B464" s="3" t="str">
        <f t="shared" ca="1" si="127"/>
        <v>Woman</v>
      </c>
      <c r="C464" s="3">
        <f t="shared" ca="1" si="128"/>
        <v>21</v>
      </c>
      <c r="D464" s="3">
        <f t="shared" ca="1" si="129"/>
        <v>1</v>
      </c>
      <c r="E464" s="3" t="str">
        <f ca="1">VLOOKUP($D464,Data!$A$2:$B$7,2,FALSE)</f>
        <v>Health</v>
      </c>
      <c r="F464" s="3">
        <f t="shared" ca="1" si="130"/>
        <v>4</v>
      </c>
      <c r="G464" s="3" t="str">
        <f ca="1">VLOOKUP($F464,Data!$D$2:$E$6,2,FALSE)</f>
        <v>post graduate</v>
      </c>
      <c r="H464" s="3">
        <f t="shared" ca="1" si="131"/>
        <v>2</v>
      </c>
      <c r="I464" s="3">
        <f t="shared" ca="1" si="132"/>
        <v>2</v>
      </c>
      <c r="J464" s="4">
        <f t="shared" ca="1" si="133"/>
        <v>715189</v>
      </c>
      <c r="K464" s="3">
        <f t="shared" ca="1" si="134"/>
        <v>6</v>
      </c>
      <c r="L464" s="3" t="str">
        <f ca="1">VLOOKUP($K464,Data!$G$2:$H$11,2,FALSE)</f>
        <v>Pune</v>
      </c>
      <c r="M464" s="4">
        <f t="shared" ca="1" si="135"/>
        <v>4291134</v>
      </c>
      <c r="N464" s="3">
        <f t="shared" ca="1" si="136"/>
        <v>2768215.4992167219</v>
      </c>
      <c r="O464" s="3">
        <f t="shared" ca="1" si="137"/>
        <v>936026.14542338718</v>
      </c>
      <c r="P464" s="4">
        <f t="shared" ca="1" si="138"/>
        <v>163767</v>
      </c>
      <c r="Q464" s="3">
        <f t="shared" ca="1" si="139"/>
        <v>0</v>
      </c>
      <c r="R464" s="4">
        <f t="shared" ca="1" si="140"/>
        <v>1072783.5</v>
      </c>
      <c r="S464" s="4">
        <f t="shared" ca="1" si="141"/>
        <v>6299943.6454233872</v>
      </c>
      <c r="T464" s="1">
        <f t="shared" ca="1" si="142"/>
        <v>2931982.4992167219</v>
      </c>
      <c r="U464" s="4">
        <f t="shared" ca="1" si="143"/>
        <v>3367961.1462066653</v>
      </c>
      <c r="V464" s="8">
        <f ca="1">People[[#This Row],[Mortage left]]/People[[#This Row],[Value of House]]</f>
        <v>0.64510115489675268</v>
      </c>
    </row>
    <row r="465" spans="1:22" x14ac:dyDescent="0.25">
      <c r="A465" s="3">
        <f t="shared" ca="1" si="126"/>
        <v>2</v>
      </c>
      <c r="B465" s="3" t="str">
        <f t="shared" ca="1" si="127"/>
        <v>Woman</v>
      </c>
      <c r="C465" s="3">
        <f t="shared" ca="1" si="128"/>
        <v>22</v>
      </c>
      <c r="D465" s="3">
        <f t="shared" ca="1" si="129"/>
        <v>5</v>
      </c>
      <c r="E465" s="3" t="str">
        <f ca="1">VLOOKUP($D465,Data!$A$2:$B$7,2,FALSE)</f>
        <v>Business</v>
      </c>
      <c r="F465" s="3">
        <f t="shared" ca="1" si="130"/>
        <v>5</v>
      </c>
      <c r="G465" s="3" t="str">
        <f ca="1">VLOOKUP($F465,Data!$D$2:$E$6,2,FALSE)</f>
        <v>Doctorate</v>
      </c>
      <c r="H465" s="3">
        <f t="shared" ca="1" si="131"/>
        <v>1</v>
      </c>
      <c r="I465" s="3">
        <f t="shared" ca="1" si="132"/>
        <v>2</v>
      </c>
      <c r="J465" s="4">
        <f t="shared" ca="1" si="133"/>
        <v>974713</v>
      </c>
      <c r="K465" s="3">
        <f t="shared" ca="1" si="134"/>
        <v>4</v>
      </c>
      <c r="L465" s="3" t="str">
        <f ca="1">VLOOKUP($K465,Data!$G$2:$H$11,2,FALSE)</f>
        <v>Chennai</v>
      </c>
      <c r="M465" s="4">
        <f t="shared" ca="1" si="135"/>
        <v>3898852</v>
      </c>
      <c r="N465" s="3">
        <f t="shared" ca="1" si="136"/>
        <v>1763623.315901614</v>
      </c>
      <c r="O465" s="3">
        <f t="shared" ca="1" si="137"/>
        <v>1033787.6614341978</v>
      </c>
      <c r="P465" s="4">
        <f t="shared" ca="1" si="138"/>
        <v>472547</v>
      </c>
      <c r="Q465" s="3">
        <f t="shared" ca="1" si="139"/>
        <v>974713</v>
      </c>
      <c r="R465" s="4">
        <f t="shared" ca="1" si="140"/>
        <v>0</v>
      </c>
      <c r="S465" s="4">
        <f t="shared" ca="1" si="141"/>
        <v>4932639.6614341978</v>
      </c>
      <c r="T465" s="1">
        <f t="shared" ca="1" si="142"/>
        <v>3210883.3159016138</v>
      </c>
      <c r="U465" s="4">
        <f t="shared" ca="1" si="143"/>
        <v>1721756.345532584</v>
      </c>
      <c r="V465" s="8">
        <f ca="1">People[[#This Row],[Mortage left]]/People[[#This Row],[Value of House]]</f>
        <v>0.45234425823335023</v>
      </c>
    </row>
    <row r="466" spans="1:22" x14ac:dyDescent="0.25">
      <c r="A466" s="3">
        <f t="shared" ca="1" si="126"/>
        <v>1</v>
      </c>
      <c r="B466" s="3" t="str">
        <f t="shared" ca="1" si="127"/>
        <v>Man</v>
      </c>
      <c r="C466" s="3">
        <f t="shared" ca="1" si="128"/>
        <v>22</v>
      </c>
      <c r="D466" s="3">
        <f t="shared" ca="1" si="129"/>
        <v>2</v>
      </c>
      <c r="E466" s="3" t="str">
        <f ca="1">VLOOKUP($D466,Data!$A$2:$B$7,2,FALSE)</f>
        <v>IT</v>
      </c>
      <c r="F466" s="3">
        <f t="shared" ca="1" si="130"/>
        <v>3</v>
      </c>
      <c r="G466" s="3" t="str">
        <f ca="1">VLOOKUP($F466,Data!$D$2:$E$6,2,FALSE)</f>
        <v>undergraduate</v>
      </c>
      <c r="H466" s="3">
        <f t="shared" ca="1" si="131"/>
        <v>1</v>
      </c>
      <c r="I466" s="3">
        <f t="shared" ca="1" si="132"/>
        <v>2</v>
      </c>
      <c r="J466" s="4">
        <f t="shared" ca="1" si="133"/>
        <v>481216</v>
      </c>
      <c r="K466" s="3">
        <f t="shared" ca="1" si="134"/>
        <v>3</v>
      </c>
      <c r="L466" s="3" t="str">
        <f ca="1">VLOOKUP($K466,Data!$G$2:$H$11,2,FALSE)</f>
        <v>Bangalore</v>
      </c>
      <c r="M466" s="4">
        <f t="shared" ca="1" si="135"/>
        <v>2887296</v>
      </c>
      <c r="N466" s="3">
        <f t="shared" ca="1" si="136"/>
        <v>1811126.1171508548</v>
      </c>
      <c r="O466" s="3">
        <f t="shared" ca="1" si="137"/>
        <v>76416.141049182741</v>
      </c>
      <c r="P466" s="4">
        <f t="shared" ca="1" si="138"/>
        <v>71768</v>
      </c>
      <c r="Q466" s="3">
        <f t="shared" ca="1" si="139"/>
        <v>481216</v>
      </c>
      <c r="R466" s="4">
        <f t="shared" ca="1" si="140"/>
        <v>0</v>
      </c>
      <c r="S466" s="4">
        <f t="shared" ca="1" si="141"/>
        <v>2963712.141049183</v>
      </c>
      <c r="T466" s="1">
        <f t="shared" ca="1" si="142"/>
        <v>2364110.1171508548</v>
      </c>
      <c r="U466" s="4">
        <f t="shared" ca="1" si="143"/>
        <v>599602.02389832819</v>
      </c>
      <c r="V466" s="8">
        <f ca="1">People[[#This Row],[Mortage left]]/People[[#This Row],[Value of House]]</f>
        <v>0.62727414063222298</v>
      </c>
    </row>
    <row r="467" spans="1:22" x14ac:dyDescent="0.25">
      <c r="A467" s="3">
        <f t="shared" ca="1" si="126"/>
        <v>2</v>
      </c>
      <c r="B467" s="3" t="str">
        <f t="shared" ca="1" si="127"/>
        <v>Woman</v>
      </c>
      <c r="C467" s="3">
        <f t="shared" ca="1" si="128"/>
        <v>27</v>
      </c>
      <c r="D467" s="3">
        <f t="shared" ca="1" si="129"/>
        <v>2</v>
      </c>
      <c r="E467" s="3" t="str">
        <f ca="1">VLOOKUP($D467,Data!$A$2:$B$7,2,FALSE)</f>
        <v>IT</v>
      </c>
      <c r="F467" s="3">
        <f t="shared" ca="1" si="130"/>
        <v>5</v>
      </c>
      <c r="G467" s="3" t="str">
        <f ca="1">VLOOKUP($F467,Data!$D$2:$E$6,2,FALSE)</f>
        <v>Doctorate</v>
      </c>
      <c r="H467" s="3">
        <f t="shared" ca="1" si="131"/>
        <v>0</v>
      </c>
      <c r="I467" s="3">
        <f t="shared" ca="1" si="132"/>
        <v>2</v>
      </c>
      <c r="J467" s="4">
        <f t="shared" ca="1" si="133"/>
        <v>103731</v>
      </c>
      <c r="K467" s="3">
        <f t="shared" ca="1" si="134"/>
        <v>2</v>
      </c>
      <c r="L467" s="3" t="str">
        <f ca="1">VLOOKUP($K467,Data!$G$2:$H$11,2,FALSE)</f>
        <v>Delhi</v>
      </c>
      <c r="M467" s="4">
        <f t="shared" ca="1" si="135"/>
        <v>622386</v>
      </c>
      <c r="N467" s="3">
        <f t="shared" ca="1" si="136"/>
        <v>296590.31947110966</v>
      </c>
      <c r="O467" s="3">
        <f t="shared" ca="1" si="137"/>
        <v>102615.38756743982</v>
      </c>
      <c r="P467" s="4">
        <f t="shared" ca="1" si="138"/>
        <v>86875</v>
      </c>
      <c r="Q467" s="3">
        <f t="shared" ca="1" si="139"/>
        <v>103731</v>
      </c>
      <c r="R467" s="4">
        <f t="shared" ca="1" si="140"/>
        <v>0</v>
      </c>
      <c r="S467" s="4">
        <f t="shared" ca="1" si="141"/>
        <v>725001.38756743982</v>
      </c>
      <c r="T467" s="1">
        <f t="shared" ca="1" si="142"/>
        <v>487196.31947110966</v>
      </c>
      <c r="U467" s="4">
        <f t="shared" ca="1" si="143"/>
        <v>237805.06809633016</v>
      </c>
      <c r="V467" s="8">
        <f ca="1">People[[#This Row],[Mortage left]]/People[[#This Row],[Value of House]]</f>
        <v>0.47653758193646656</v>
      </c>
    </row>
    <row r="468" spans="1:22" x14ac:dyDescent="0.25">
      <c r="A468" s="3">
        <f t="shared" ca="1" si="126"/>
        <v>1</v>
      </c>
      <c r="B468" s="3" t="str">
        <f t="shared" ca="1" si="127"/>
        <v>Man</v>
      </c>
      <c r="C468" s="3">
        <f t="shared" ca="1" si="128"/>
        <v>34</v>
      </c>
      <c r="D468" s="3">
        <f t="shared" ca="1" si="129"/>
        <v>2</v>
      </c>
      <c r="E468" s="3" t="str">
        <f ca="1">VLOOKUP($D468,Data!$A$2:$B$7,2,FALSE)</f>
        <v>IT</v>
      </c>
      <c r="F468" s="3">
        <f t="shared" ca="1" si="130"/>
        <v>1</v>
      </c>
      <c r="G468" s="3" t="str">
        <f ca="1">VLOOKUP($F468,Data!$D$2:$E$6,2,FALSE)</f>
        <v>high school</v>
      </c>
      <c r="H468" s="3">
        <f t="shared" ca="1" si="131"/>
        <v>3</v>
      </c>
      <c r="I468" s="3">
        <f t="shared" ca="1" si="132"/>
        <v>2</v>
      </c>
      <c r="J468" s="4">
        <f t="shared" ca="1" si="133"/>
        <v>593489</v>
      </c>
      <c r="K468" s="3">
        <f t="shared" ca="1" si="134"/>
        <v>5</v>
      </c>
      <c r="L468" s="3" t="str">
        <f ca="1">VLOOKUP($K468,Data!$G$2:$H$11,2,FALSE)</f>
        <v>Hyderabad</v>
      </c>
      <c r="M468" s="4">
        <f t="shared" ca="1" si="135"/>
        <v>3560934</v>
      </c>
      <c r="N468" s="3">
        <f t="shared" ca="1" si="136"/>
        <v>1638833.678060285</v>
      </c>
      <c r="O468" s="3">
        <f t="shared" ca="1" si="137"/>
        <v>639842.15610432962</v>
      </c>
      <c r="P468" s="4">
        <f t="shared" ca="1" si="138"/>
        <v>237053</v>
      </c>
      <c r="Q468" s="3">
        <f t="shared" ca="1" si="139"/>
        <v>0</v>
      </c>
      <c r="R468" s="4">
        <f t="shared" ca="1" si="140"/>
        <v>0</v>
      </c>
      <c r="S468" s="4">
        <f t="shared" ca="1" si="141"/>
        <v>4200776.15610433</v>
      </c>
      <c r="T468" s="1">
        <f t="shared" ca="1" si="142"/>
        <v>1875886.678060285</v>
      </c>
      <c r="U468" s="4">
        <f t="shared" ca="1" si="143"/>
        <v>2324889.4780440452</v>
      </c>
      <c r="V468" s="8">
        <f ca="1">People[[#This Row],[Mortage left]]/People[[#This Row],[Value of House]]</f>
        <v>0.4602257941484692</v>
      </c>
    </row>
    <row r="469" spans="1:22" x14ac:dyDescent="0.25">
      <c r="A469" s="3">
        <f t="shared" ca="1" si="126"/>
        <v>2</v>
      </c>
      <c r="B469" s="3" t="str">
        <f t="shared" ca="1" si="127"/>
        <v>Woman</v>
      </c>
      <c r="C469" s="3">
        <f t="shared" ca="1" si="128"/>
        <v>30</v>
      </c>
      <c r="D469" s="3">
        <f t="shared" ca="1" si="129"/>
        <v>1</v>
      </c>
      <c r="E469" s="3" t="str">
        <f ca="1">VLOOKUP($D469,Data!$A$2:$B$7,2,FALSE)</f>
        <v>Health</v>
      </c>
      <c r="F469" s="3">
        <f t="shared" ca="1" si="130"/>
        <v>3</v>
      </c>
      <c r="G469" s="3" t="str">
        <f ca="1">VLOOKUP($F469,Data!$D$2:$E$6,2,FALSE)</f>
        <v>undergraduate</v>
      </c>
      <c r="H469" s="3">
        <f t="shared" ca="1" si="131"/>
        <v>2</v>
      </c>
      <c r="I469" s="3">
        <f t="shared" ca="1" si="132"/>
        <v>2</v>
      </c>
      <c r="J469" s="4">
        <f t="shared" ca="1" si="133"/>
        <v>550574</v>
      </c>
      <c r="K469" s="3">
        <f t="shared" ca="1" si="134"/>
        <v>1</v>
      </c>
      <c r="L469" s="3" t="str">
        <f ca="1">VLOOKUP($K469,Data!$G$2:$H$11,2,FALSE)</f>
        <v>Mumbai</v>
      </c>
      <c r="M469" s="4">
        <f t="shared" ca="1" si="135"/>
        <v>2202296</v>
      </c>
      <c r="N469" s="3">
        <f t="shared" ca="1" si="136"/>
        <v>490750.07221258193</v>
      </c>
      <c r="O469" s="3">
        <f t="shared" ca="1" si="137"/>
        <v>432211.96001571289</v>
      </c>
      <c r="P469" s="4">
        <f t="shared" ca="1" si="138"/>
        <v>363977</v>
      </c>
      <c r="Q469" s="3">
        <f t="shared" ca="1" si="139"/>
        <v>550574</v>
      </c>
      <c r="R469" s="4">
        <f t="shared" ca="1" si="140"/>
        <v>825861</v>
      </c>
      <c r="S469" s="4">
        <f t="shared" ca="1" si="141"/>
        <v>3460368.9600157128</v>
      </c>
      <c r="T469" s="1">
        <f t="shared" ca="1" si="142"/>
        <v>1405301.072212582</v>
      </c>
      <c r="U469" s="4">
        <f t="shared" ca="1" si="143"/>
        <v>2055067.8878031308</v>
      </c>
      <c r="V469" s="8">
        <f ca="1">People[[#This Row],[Mortage left]]/People[[#This Row],[Value of House]]</f>
        <v>0.22283565524914994</v>
      </c>
    </row>
    <row r="470" spans="1:22" x14ac:dyDescent="0.25">
      <c r="A470" s="3">
        <f t="shared" ca="1" si="126"/>
        <v>1</v>
      </c>
      <c r="B470" s="3" t="str">
        <f t="shared" ca="1" si="127"/>
        <v>Man</v>
      </c>
      <c r="C470" s="3">
        <f t="shared" ca="1" si="128"/>
        <v>32</v>
      </c>
      <c r="D470" s="3">
        <f t="shared" ca="1" si="129"/>
        <v>6</v>
      </c>
      <c r="E470" s="3" t="str">
        <f ca="1">VLOOKUP($D470,Data!$A$2:$B$7,2,FALSE)</f>
        <v>Ministry</v>
      </c>
      <c r="F470" s="3">
        <f t="shared" ca="1" si="130"/>
        <v>4</v>
      </c>
      <c r="G470" s="3" t="str">
        <f ca="1">VLOOKUP($F470,Data!$D$2:$E$6,2,FALSE)</f>
        <v>post graduate</v>
      </c>
      <c r="H470" s="3">
        <f t="shared" ca="1" si="131"/>
        <v>2</v>
      </c>
      <c r="I470" s="3">
        <f t="shared" ca="1" si="132"/>
        <v>0</v>
      </c>
      <c r="J470" s="4">
        <f t="shared" ca="1" si="133"/>
        <v>269277</v>
      </c>
      <c r="K470" s="3">
        <f t="shared" ca="1" si="134"/>
        <v>2</v>
      </c>
      <c r="L470" s="3" t="str">
        <f ca="1">VLOOKUP($K470,Data!$G$2:$H$11,2,FALSE)</f>
        <v>Delhi</v>
      </c>
      <c r="M470" s="4">
        <f t="shared" ca="1" si="135"/>
        <v>1077108</v>
      </c>
      <c r="N470" s="3">
        <f t="shared" ca="1" si="136"/>
        <v>744590.2602923516</v>
      </c>
      <c r="O470" s="3">
        <f t="shared" ca="1" si="137"/>
        <v>0</v>
      </c>
      <c r="P470" s="4">
        <f t="shared" ca="1" si="138"/>
        <v>0</v>
      </c>
      <c r="Q470" s="3">
        <f t="shared" ca="1" si="139"/>
        <v>269277</v>
      </c>
      <c r="R470" s="4">
        <f t="shared" ca="1" si="140"/>
        <v>403915.5</v>
      </c>
      <c r="S470" s="4">
        <f t="shared" ca="1" si="141"/>
        <v>1481023.5</v>
      </c>
      <c r="T470" s="1">
        <f t="shared" ca="1" si="142"/>
        <v>1013867.2602923516</v>
      </c>
      <c r="U470" s="4">
        <f t="shared" ca="1" si="143"/>
        <v>467156.2397076484</v>
      </c>
      <c r="V470" s="8">
        <f ca="1">People[[#This Row],[Mortage left]]/People[[#This Row],[Value of House]]</f>
        <v>0.69128653792595696</v>
      </c>
    </row>
    <row r="471" spans="1:22" x14ac:dyDescent="0.25">
      <c r="A471" s="3">
        <f t="shared" ca="1" si="126"/>
        <v>1</v>
      </c>
      <c r="B471" s="3" t="str">
        <f t="shared" ca="1" si="127"/>
        <v>Man</v>
      </c>
      <c r="C471" s="3">
        <f t="shared" ca="1" si="128"/>
        <v>25</v>
      </c>
      <c r="D471" s="3">
        <f t="shared" ca="1" si="129"/>
        <v>1</v>
      </c>
      <c r="E471" s="3" t="str">
        <f ca="1">VLOOKUP($D471,Data!$A$2:$B$7,2,FALSE)</f>
        <v>Health</v>
      </c>
      <c r="F471" s="3">
        <f t="shared" ca="1" si="130"/>
        <v>3</v>
      </c>
      <c r="G471" s="3" t="str">
        <f ca="1">VLOOKUP($F471,Data!$D$2:$E$6,2,FALSE)</f>
        <v>undergraduate</v>
      </c>
      <c r="H471" s="3">
        <f t="shared" ca="1" si="131"/>
        <v>1</v>
      </c>
      <c r="I471" s="3">
        <f t="shared" ca="1" si="132"/>
        <v>0</v>
      </c>
      <c r="J471" s="4">
        <f t="shared" ca="1" si="133"/>
        <v>968363</v>
      </c>
      <c r="K471" s="3">
        <f t="shared" ca="1" si="134"/>
        <v>2</v>
      </c>
      <c r="L471" s="3" t="str">
        <f ca="1">VLOOKUP($K471,Data!$G$2:$H$11,2,FALSE)</f>
        <v>Delhi</v>
      </c>
      <c r="M471" s="4">
        <f t="shared" ca="1" si="135"/>
        <v>4841815</v>
      </c>
      <c r="N471" s="3">
        <f t="shared" ca="1" si="136"/>
        <v>1158125.7514126739</v>
      </c>
      <c r="O471" s="3">
        <f t="shared" ca="1" si="137"/>
        <v>0</v>
      </c>
      <c r="P471" s="4">
        <f t="shared" ca="1" si="138"/>
        <v>0</v>
      </c>
      <c r="Q471" s="3">
        <f t="shared" ca="1" si="139"/>
        <v>968363</v>
      </c>
      <c r="R471" s="4">
        <f t="shared" ca="1" si="140"/>
        <v>1452544.5</v>
      </c>
      <c r="S471" s="4">
        <f t="shared" ca="1" si="141"/>
        <v>6294359.5</v>
      </c>
      <c r="T471" s="1">
        <f t="shared" ca="1" si="142"/>
        <v>2126488.7514126739</v>
      </c>
      <c r="U471" s="4">
        <f t="shared" ca="1" si="143"/>
        <v>4167870.7485873261</v>
      </c>
      <c r="V471" s="8">
        <f ca="1">People[[#This Row],[Mortage left]]/People[[#This Row],[Value of House]]</f>
        <v>0.23919248286286732</v>
      </c>
    </row>
    <row r="472" spans="1:22" x14ac:dyDescent="0.25">
      <c r="A472" s="3">
        <f t="shared" ca="1" si="126"/>
        <v>1</v>
      </c>
      <c r="B472" s="3" t="str">
        <f t="shared" ca="1" si="127"/>
        <v>Man</v>
      </c>
      <c r="C472" s="3">
        <f t="shared" ca="1" si="128"/>
        <v>31</v>
      </c>
      <c r="D472" s="3">
        <f t="shared" ca="1" si="129"/>
        <v>1</v>
      </c>
      <c r="E472" s="3" t="str">
        <f ca="1">VLOOKUP($D472,Data!$A$2:$B$7,2,FALSE)</f>
        <v>Health</v>
      </c>
      <c r="F472" s="3">
        <f t="shared" ca="1" si="130"/>
        <v>4</v>
      </c>
      <c r="G472" s="3" t="str">
        <f ca="1">VLOOKUP($F472,Data!$D$2:$E$6,2,FALSE)</f>
        <v>post graduate</v>
      </c>
      <c r="H472" s="3">
        <f t="shared" ca="1" si="131"/>
        <v>2</v>
      </c>
      <c r="I472" s="3">
        <f t="shared" ca="1" si="132"/>
        <v>0</v>
      </c>
      <c r="J472" s="4">
        <f t="shared" ca="1" si="133"/>
        <v>379846</v>
      </c>
      <c r="K472" s="3">
        <f t="shared" ca="1" si="134"/>
        <v>4</v>
      </c>
      <c r="L472" s="3" t="str">
        <f ca="1">VLOOKUP($K472,Data!$G$2:$H$11,2,FALSE)</f>
        <v>Chennai</v>
      </c>
      <c r="M472" s="4">
        <f t="shared" ca="1" si="135"/>
        <v>1519384</v>
      </c>
      <c r="N472" s="3">
        <f t="shared" ca="1" si="136"/>
        <v>534052.5290024248</v>
      </c>
      <c r="O472" s="3">
        <f t="shared" ca="1" si="137"/>
        <v>0</v>
      </c>
      <c r="P472" s="4">
        <f t="shared" ca="1" si="138"/>
        <v>0</v>
      </c>
      <c r="Q472" s="3">
        <f t="shared" ca="1" si="139"/>
        <v>0</v>
      </c>
      <c r="R472" s="4">
        <f t="shared" ca="1" si="140"/>
        <v>0</v>
      </c>
      <c r="S472" s="4">
        <f t="shared" ca="1" si="141"/>
        <v>1519384</v>
      </c>
      <c r="T472" s="1">
        <f t="shared" ca="1" si="142"/>
        <v>534052.5290024248</v>
      </c>
      <c r="U472" s="4">
        <f t="shared" ca="1" si="143"/>
        <v>985331.4709975752</v>
      </c>
      <c r="V472" s="8">
        <f ca="1">People[[#This Row],[Mortage left]]/People[[#This Row],[Value of House]]</f>
        <v>0.35149279510803377</v>
      </c>
    </row>
    <row r="473" spans="1:22" x14ac:dyDescent="0.25">
      <c r="A473" s="3">
        <f t="shared" ca="1" si="126"/>
        <v>1</v>
      </c>
      <c r="B473" s="3" t="str">
        <f t="shared" ca="1" si="127"/>
        <v>Man</v>
      </c>
      <c r="C473" s="3">
        <f t="shared" ca="1" si="128"/>
        <v>24</v>
      </c>
      <c r="D473" s="3">
        <f t="shared" ca="1" si="129"/>
        <v>5</v>
      </c>
      <c r="E473" s="3" t="str">
        <f ca="1">VLOOKUP($D473,Data!$A$2:$B$7,2,FALSE)</f>
        <v>Business</v>
      </c>
      <c r="F473" s="3">
        <f t="shared" ca="1" si="130"/>
        <v>2</v>
      </c>
      <c r="G473" s="3" t="str">
        <f ca="1">VLOOKUP($F473,Data!$D$2:$E$6,2,FALSE)</f>
        <v>college</v>
      </c>
      <c r="H473" s="3">
        <f t="shared" ca="1" si="131"/>
        <v>1</v>
      </c>
      <c r="I473" s="3">
        <f t="shared" ca="1" si="132"/>
        <v>0</v>
      </c>
      <c r="J473" s="4">
        <f t="shared" ca="1" si="133"/>
        <v>608863</v>
      </c>
      <c r="K473" s="3">
        <f t="shared" ca="1" si="134"/>
        <v>2</v>
      </c>
      <c r="L473" s="3" t="str">
        <f ca="1">VLOOKUP($K473,Data!$G$2:$H$11,2,FALSE)</f>
        <v>Delhi</v>
      </c>
      <c r="M473" s="4">
        <f t="shared" ca="1" si="135"/>
        <v>2435452</v>
      </c>
      <c r="N473" s="3">
        <f t="shared" ca="1" si="136"/>
        <v>75473.779188970846</v>
      </c>
      <c r="O473" s="3">
        <f t="shared" ca="1" si="137"/>
        <v>0</v>
      </c>
      <c r="P473" s="4">
        <f t="shared" ca="1" si="138"/>
        <v>0</v>
      </c>
      <c r="Q473" s="3">
        <f t="shared" ca="1" si="139"/>
        <v>608863</v>
      </c>
      <c r="R473" s="4">
        <f t="shared" ca="1" si="140"/>
        <v>0</v>
      </c>
      <c r="S473" s="4">
        <f t="shared" ca="1" si="141"/>
        <v>2435452</v>
      </c>
      <c r="T473" s="1">
        <f t="shared" ca="1" si="142"/>
        <v>684336.7791889708</v>
      </c>
      <c r="U473" s="4">
        <f t="shared" ca="1" si="143"/>
        <v>1751115.2208110292</v>
      </c>
      <c r="V473" s="8">
        <f ca="1">People[[#This Row],[Mortage left]]/People[[#This Row],[Value of House]]</f>
        <v>3.0989639372474124E-2</v>
      </c>
    </row>
    <row r="474" spans="1:22" x14ac:dyDescent="0.25">
      <c r="A474" s="3">
        <f t="shared" ca="1" si="126"/>
        <v>1</v>
      </c>
      <c r="B474" s="3" t="str">
        <f t="shared" ca="1" si="127"/>
        <v>Man</v>
      </c>
      <c r="C474" s="3">
        <f t="shared" ca="1" si="128"/>
        <v>32</v>
      </c>
      <c r="D474" s="3">
        <f t="shared" ca="1" si="129"/>
        <v>6</v>
      </c>
      <c r="E474" s="3" t="str">
        <f ca="1">VLOOKUP($D474,Data!$A$2:$B$7,2,FALSE)</f>
        <v>Ministry</v>
      </c>
      <c r="F474" s="3">
        <f t="shared" ca="1" si="130"/>
        <v>5</v>
      </c>
      <c r="G474" s="3" t="str">
        <f ca="1">VLOOKUP($F474,Data!$D$2:$E$6,2,FALSE)</f>
        <v>Doctorate</v>
      </c>
      <c r="H474" s="3">
        <f t="shared" ca="1" si="131"/>
        <v>0</v>
      </c>
      <c r="I474" s="3">
        <f t="shared" ca="1" si="132"/>
        <v>0</v>
      </c>
      <c r="J474" s="4">
        <f t="shared" ca="1" si="133"/>
        <v>858215</v>
      </c>
      <c r="K474" s="3">
        <f t="shared" ca="1" si="134"/>
        <v>2</v>
      </c>
      <c r="L474" s="3" t="str">
        <f ca="1">VLOOKUP($K474,Data!$G$2:$H$11,2,FALSE)</f>
        <v>Delhi</v>
      </c>
      <c r="M474" s="4">
        <f t="shared" ca="1" si="135"/>
        <v>4291075</v>
      </c>
      <c r="N474" s="3">
        <f t="shared" ca="1" si="136"/>
        <v>2184328.1977854213</v>
      </c>
      <c r="O474" s="3">
        <f t="shared" ca="1" si="137"/>
        <v>0</v>
      </c>
      <c r="P474" s="4">
        <f t="shared" ca="1" si="138"/>
        <v>0</v>
      </c>
      <c r="Q474" s="3">
        <f t="shared" ca="1" si="139"/>
        <v>858215</v>
      </c>
      <c r="R474" s="4">
        <f t="shared" ca="1" si="140"/>
        <v>0</v>
      </c>
      <c r="S474" s="4">
        <f t="shared" ca="1" si="141"/>
        <v>4291075</v>
      </c>
      <c r="T474" s="1">
        <f t="shared" ca="1" si="142"/>
        <v>3042543.1977854213</v>
      </c>
      <c r="U474" s="4">
        <f t="shared" ca="1" si="143"/>
        <v>1248531.8022145787</v>
      </c>
      <c r="V474" s="8">
        <f ca="1">People[[#This Row],[Mortage left]]/People[[#This Row],[Value of House]]</f>
        <v>0.50903985546405539</v>
      </c>
    </row>
    <row r="475" spans="1:22" x14ac:dyDescent="0.25">
      <c r="A475" s="3">
        <f t="shared" ca="1" si="126"/>
        <v>2</v>
      </c>
      <c r="B475" s="3" t="str">
        <f t="shared" ca="1" si="127"/>
        <v>Woman</v>
      </c>
      <c r="C475" s="3">
        <f t="shared" ca="1" si="128"/>
        <v>33</v>
      </c>
      <c r="D475" s="3">
        <f t="shared" ca="1" si="129"/>
        <v>3</v>
      </c>
      <c r="E475" s="3" t="str">
        <f ca="1">VLOOKUP($D475,Data!$A$2:$B$7,2,FALSE)</f>
        <v>Pharma</v>
      </c>
      <c r="F475" s="3">
        <f t="shared" ca="1" si="130"/>
        <v>2</v>
      </c>
      <c r="G475" s="3" t="str">
        <f ca="1">VLOOKUP($F475,Data!$D$2:$E$6,2,FALSE)</f>
        <v>college</v>
      </c>
      <c r="H475" s="3">
        <f t="shared" ca="1" si="131"/>
        <v>0</v>
      </c>
      <c r="I475" s="3">
        <f t="shared" ca="1" si="132"/>
        <v>0</v>
      </c>
      <c r="J475" s="4">
        <f t="shared" ca="1" si="133"/>
        <v>659109</v>
      </c>
      <c r="K475" s="3">
        <f t="shared" ca="1" si="134"/>
        <v>1</v>
      </c>
      <c r="L475" s="3" t="str">
        <f ca="1">VLOOKUP($K475,Data!$G$2:$H$11,2,FALSE)</f>
        <v>Mumbai</v>
      </c>
      <c r="M475" s="4">
        <f t="shared" ca="1" si="135"/>
        <v>1977327</v>
      </c>
      <c r="N475" s="3">
        <f t="shared" ca="1" si="136"/>
        <v>93334.160918360823</v>
      </c>
      <c r="O475" s="3">
        <f t="shared" ca="1" si="137"/>
        <v>0</v>
      </c>
      <c r="P475" s="4">
        <f t="shared" ca="1" si="138"/>
        <v>0</v>
      </c>
      <c r="Q475" s="3">
        <f t="shared" ca="1" si="139"/>
        <v>659109</v>
      </c>
      <c r="R475" s="4">
        <f t="shared" ca="1" si="140"/>
        <v>0</v>
      </c>
      <c r="S475" s="4">
        <f t="shared" ca="1" si="141"/>
        <v>1977327</v>
      </c>
      <c r="T475" s="1">
        <f t="shared" ca="1" si="142"/>
        <v>752443.16091836081</v>
      </c>
      <c r="U475" s="4">
        <f t="shared" ca="1" si="143"/>
        <v>1224883.8390816392</v>
      </c>
      <c r="V475" s="8">
        <f ca="1">People[[#This Row],[Mortage left]]/People[[#This Row],[Value of House]]</f>
        <v>4.7202188064169877E-2</v>
      </c>
    </row>
    <row r="476" spans="1:22" x14ac:dyDescent="0.25">
      <c r="A476" s="3">
        <f t="shared" ca="1" si="126"/>
        <v>1</v>
      </c>
      <c r="B476" s="3" t="str">
        <f t="shared" ca="1" si="127"/>
        <v>Man</v>
      </c>
      <c r="C476" s="3">
        <f t="shared" ca="1" si="128"/>
        <v>34</v>
      </c>
      <c r="D476" s="3">
        <f t="shared" ca="1" si="129"/>
        <v>5</v>
      </c>
      <c r="E476" s="3" t="str">
        <f ca="1">VLOOKUP($D476,Data!$A$2:$B$7,2,FALSE)</f>
        <v>Business</v>
      </c>
      <c r="F476" s="3">
        <f t="shared" ca="1" si="130"/>
        <v>3</v>
      </c>
      <c r="G476" s="3" t="str">
        <f ca="1">VLOOKUP($F476,Data!$D$2:$E$6,2,FALSE)</f>
        <v>undergraduate</v>
      </c>
      <c r="H476" s="3">
        <f t="shared" ca="1" si="131"/>
        <v>3</v>
      </c>
      <c r="I476" s="3">
        <f t="shared" ca="1" si="132"/>
        <v>0</v>
      </c>
      <c r="J476" s="4">
        <f t="shared" ca="1" si="133"/>
        <v>119943</v>
      </c>
      <c r="K476" s="3">
        <f t="shared" ca="1" si="134"/>
        <v>2</v>
      </c>
      <c r="L476" s="3" t="str">
        <f ca="1">VLOOKUP($K476,Data!$G$2:$H$11,2,FALSE)</f>
        <v>Delhi</v>
      </c>
      <c r="M476" s="4">
        <f t="shared" ca="1" si="135"/>
        <v>359829</v>
      </c>
      <c r="N476" s="3">
        <f t="shared" ca="1" si="136"/>
        <v>4238.5485609257621</v>
      </c>
      <c r="O476" s="3">
        <f t="shared" ca="1" si="137"/>
        <v>0</v>
      </c>
      <c r="P476" s="4">
        <f t="shared" ca="1" si="138"/>
        <v>0</v>
      </c>
      <c r="Q476" s="3">
        <f t="shared" ca="1" si="139"/>
        <v>119943</v>
      </c>
      <c r="R476" s="4">
        <f t="shared" ca="1" si="140"/>
        <v>0</v>
      </c>
      <c r="S476" s="4">
        <f t="shared" ca="1" si="141"/>
        <v>359829</v>
      </c>
      <c r="T476" s="1">
        <f t="shared" ca="1" si="142"/>
        <v>124181.54856092576</v>
      </c>
      <c r="U476" s="4">
        <f t="shared" ca="1" si="143"/>
        <v>235647.45143907424</v>
      </c>
      <c r="V476" s="8">
        <f ca="1">People[[#This Row],[Mortage left]]/People[[#This Row],[Value of House]]</f>
        <v>1.1779341189636638E-2</v>
      </c>
    </row>
    <row r="477" spans="1:22" x14ac:dyDescent="0.25">
      <c r="A477" s="3">
        <f t="shared" ca="1" si="126"/>
        <v>2</v>
      </c>
      <c r="B477" s="3" t="str">
        <f t="shared" ca="1" si="127"/>
        <v>Woman</v>
      </c>
      <c r="C477" s="3">
        <f t="shared" ca="1" si="128"/>
        <v>27</v>
      </c>
      <c r="D477" s="3">
        <f t="shared" ca="1" si="129"/>
        <v>6</v>
      </c>
      <c r="E477" s="3" t="str">
        <f ca="1">VLOOKUP($D477,Data!$A$2:$B$7,2,FALSE)</f>
        <v>Ministry</v>
      </c>
      <c r="F477" s="3">
        <f t="shared" ca="1" si="130"/>
        <v>3</v>
      </c>
      <c r="G477" s="3" t="str">
        <f ca="1">VLOOKUP($F477,Data!$D$2:$E$6,2,FALSE)</f>
        <v>undergraduate</v>
      </c>
      <c r="H477" s="3">
        <f t="shared" ca="1" si="131"/>
        <v>2</v>
      </c>
      <c r="I477" s="3">
        <f t="shared" ca="1" si="132"/>
        <v>2</v>
      </c>
      <c r="J477" s="4">
        <f t="shared" ca="1" si="133"/>
        <v>258917</v>
      </c>
      <c r="K477" s="3">
        <f t="shared" ca="1" si="134"/>
        <v>4</v>
      </c>
      <c r="L477" s="3" t="str">
        <f ca="1">VLOOKUP($K477,Data!$G$2:$H$11,2,FALSE)</f>
        <v>Chennai</v>
      </c>
      <c r="M477" s="4">
        <f t="shared" ca="1" si="135"/>
        <v>1553502</v>
      </c>
      <c r="N477" s="3">
        <f t="shared" ca="1" si="136"/>
        <v>336627.18629307189</v>
      </c>
      <c r="O477" s="3">
        <f t="shared" ca="1" si="137"/>
        <v>197426.6562227649</v>
      </c>
      <c r="P477" s="4">
        <f t="shared" ca="1" si="138"/>
        <v>169129</v>
      </c>
      <c r="Q477" s="3">
        <f t="shared" ca="1" si="139"/>
        <v>258917</v>
      </c>
      <c r="R477" s="4">
        <f t="shared" ca="1" si="140"/>
        <v>388375.5</v>
      </c>
      <c r="S477" s="4">
        <f t="shared" ca="1" si="141"/>
        <v>2139304.1562227649</v>
      </c>
      <c r="T477" s="1">
        <f t="shared" ca="1" si="142"/>
        <v>764673.18629307183</v>
      </c>
      <c r="U477" s="4">
        <f t="shared" ca="1" si="143"/>
        <v>1374630.969929693</v>
      </c>
      <c r="V477" s="8">
        <f ca="1">People[[#This Row],[Mortage left]]/People[[#This Row],[Value of House]]</f>
        <v>0.2166892519565935</v>
      </c>
    </row>
    <row r="478" spans="1:22" x14ac:dyDescent="0.25">
      <c r="A478" s="3">
        <f t="shared" ca="1" si="126"/>
        <v>1</v>
      </c>
      <c r="B478" s="3" t="str">
        <f t="shared" ca="1" si="127"/>
        <v>Man</v>
      </c>
      <c r="C478" s="3">
        <f t="shared" ca="1" si="128"/>
        <v>21</v>
      </c>
      <c r="D478" s="3">
        <f t="shared" ca="1" si="129"/>
        <v>1</v>
      </c>
      <c r="E478" s="3" t="str">
        <f ca="1">VLOOKUP($D478,Data!$A$2:$B$7,2,FALSE)</f>
        <v>Health</v>
      </c>
      <c r="F478" s="3">
        <f t="shared" ca="1" si="130"/>
        <v>5</v>
      </c>
      <c r="G478" s="3" t="str">
        <f ca="1">VLOOKUP($F478,Data!$D$2:$E$6,2,FALSE)</f>
        <v>Doctorate</v>
      </c>
      <c r="H478" s="3">
        <f t="shared" ca="1" si="131"/>
        <v>3</v>
      </c>
      <c r="I478" s="3">
        <f t="shared" ca="1" si="132"/>
        <v>2</v>
      </c>
      <c r="J478" s="4">
        <f t="shared" ca="1" si="133"/>
        <v>403556</v>
      </c>
      <c r="K478" s="3">
        <f t="shared" ca="1" si="134"/>
        <v>4</v>
      </c>
      <c r="L478" s="3" t="str">
        <f ca="1">VLOOKUP($K478,Data!$G$2:$H$11,2,FALSE)</f>
        <v>Chennai</v>
      </c>
      <c r="M478" s="4">
        <f t="shared" ca="1" si="135"/>
        <v>2017780</v>
      </c>
      <c r="N478" s="3">
        <f t="shared" ca="1" si="136"/>
        <v>1383995.0971421078</v>
      </c>
      <c r="O478" s="3">
        <f t="shared" ca="1" si="137"/>
        <v>660374.06284549495</v>
      </c>
      <c r="P478" s="4">
        <f t="shared" ca="1" si="138"/>
        <v>151669</v>
      </c>
      <c r="Q478" s="3">
        <f t="shared" ca="1" si="139"/>
        <v>0</v>
      </c>
      <c r="R478" s="4">
        <f t="shared" ca="1" si="140"/>
        <v>0</v>
      </c>
      <c r="S478" s="4">
        <f t="shared" ca="1" si="141"/>
        <v>2678154.0628454951</v>
      </c>
      <c r="T478" s="1">
        <f t="shared" ca="1" si="142"/>
        <v>1535664.0971421078</v>
      </c>
      <c r="U478" s="4">
        <f t="shared" ca="1" si="143"/>
        <v>1142489.9657033873</v>
      </c>
      <c r="V478" s="8">
        <f ca="1">People[[#This Row],[Mortage left]]/People[[#This Row],[Value of House]]</f>
        <v>0.68589989847362343</v>
      </c>
    </row>
    <row r="479" spans="1:22" x14ac:dyDescent="0.25">
      <c r="A479" s="3">
        <f t="shared" ca="1" si="126"/>
        <v>2</v>
      </c>
      <c r="B479" s="3" t="str">
        <f t="shared" ca="1" si="127"/>
        <v>Woman</v>
      </c>
      <c r="C479" s="3">
        <f t="shared" ca="1" si="128"/>
        <v>32</v>
      </c>
      <c r="D479" s="3">
        <f t="shared" ca="1" si="129"/>
        <v>5</v>
      </c>
      <c r="E479" s="3" t="str">
        <f ca="1">VLOOKUP($D479,Data!$A$2:$B$7,2,FALSE)</f>
        <v>Business</v>
      </c>
      <c r="F479" s="3">
        <f t="shared" ca="1" si="130"/>
        <v>3</v>
      </c>
      <c r="G479" s="3" t="str">
        <f ca="1">VLOOKUP($F479,Data!$D$2:$E$6,2,FALSE)</f>
        <v>undergraduate</v>
      </c>
      <c r="H479" s="3">
        <f t="shared" ca="1" si="131"/>
        <v>3</v>
      </c>
      <c r="I479" s="3">
        <f t="shared" ca="1" si="132"/>
        <v>1</v>
      </c>
      <c r="J479" s="4">
        <f t="shared" ca="1" si="133"/>
        <v>741988</v>
      </c>
      <c r="K479" s="3">
        <f t="shared" ca="1" si="134"/>
        <v>6</v>
      </c>
      <c r="L479" s="3" t="str">
        <f ca="1">VLOOKUP($K479,Data!$G$2:$H$11,2,FALSE)</f>
        <v>Pune</v>
      </c>
      <c r="M479" s="4">
        <f t="shared" ca="1" si="135"/>
        <v>2967952</v>
      </c>
      <c r="N479" s="3">
        <f t="shared" ca="1" si="136"/>
        <v>2450519.9014244587</v>
      </c>
      <c r="O479" s="3">
        <f t="shared" ca="1" si="137"/>
        <v>721262.76988699299</v>
      </c>
      <c r="P479" s="4">
        <f t="shared" ca="1" si="138"/>
        <v>100993</v>
      </c>
      <c r="Q479" s="3">
        <f t="shared" ca="1" si="139"/>
        <v>741988</v>
      </c>
      <c r="R479" s="4">
        <f t="shared" ca="1" si="140"/>
        <v>0</v>
      </c>
      <c r="S479" s="4">
        <f t="shared" ca="1" si="141"/>
        <v>3689214.7698869929</v>
      </c>
      <c r="T479" s="1">
        <f t="shared" ca="1" si="142"/>
        <v>3293500.9014244587</v>
      </c>
      <c r="U479" s="4">
        <f t="shared" ca="1" si="143"/>
        <v>395713.86846253416</v>
      </c>
      <c r="V479" s="8">
        <f ca="1">People[[#This Row],[Mortage left]]/People[[#This Row],[Value of House]]</f>
        <v>0.82566022005223083</v>
      </c>
    </row>
    <row r="480" spans="1:22" x14ac:dyDescent="0.25">
      <c r="A480" s="3">
        <f t="shared" ca="1" si="126"/>
        <v>2</v>
      </c>
      <c r="B480" s="3" t="str">
        <f t="shared" ca="1" si="127"/>
        <v>Woman</v>
      </c>
      <c r="C480" s="3">
        <f t="shared" ca="1" si="128"/>
        <v>31</v>
      </c>
      <c r="D480" s="3">
        <f t="shared" ca="1" si="129"/>
        <v>1</v>
      </c>
      <c r="E480" s="3" t="str">
        <f ca="1">VLOOKUP($D480,Data!$A$2:$B$7,2,FALSE)</f>
        <v>Health</v>
      </c>
      <c r="F480" s="3">
        <f t="shared" ca="1" si="130"/>
        <v>5</v>
      </c>
      <c r="G480" s="3" t="str">
        <f ca="1">VLOOKUP($F480,Data!$D$2:$E$6,2,FALSE)</f>
        <v>Doctorate</v>
      </c>
      <c r="H480" s="3">
        <f t="shared" ca="1" si="131"/>
        <v>3</v>
      </c>
      <c r="I480" s="3">
        <f t="shared" ca="1" si="132"/>
        <v>1</v>
      </c>
      <c r="J480" s="4">
        <f t="shared" ca="1" si="133"/>
        <v>138763</v>
      </c>
      <c r="K480" s="3">
        <f t="shared" ca="1" si="134"/>
        <v>6</v>
      </c>
      <c r="L480" s="3" t="str">
        <f ca="1">VLOOKUP($K480,Data!$G$2:$H$11,2,FALSE)</f>
        <v>Pune</v>
      </c>
      <c r="M480" s="4">
        <f t="shared" ca="1" si="135"/>
        <v>693815</v>
      </c>
      <c r="N480" s="3">
        <f t="shared" ca="1" si="136"/>
        <v>348505.14136202837</v>
      </c>
      <c r="O480" s="3">
        <f t="shared" ca="1" si="137"/>
        <v>82229.855896548557</v>
      </c>
      <c r="P480" s="4">
        <f t="shared" ca="1" si="138"/>
        <v>24787</v>
      </c>
      <c r="Q480" s="3">
        <f t="shared" ca="1" si="139"/>
        <v>0</v>
      </c>
      <c r="R480" s="4">
        <f t="shared" ca="1" si="140"/>
        <v>0</v>
      </c>
      <c r="S480" s="4">
        <f t="shared" ca="1" si="141"/>
        <v>776044.8558965486</v>
      </c>
      <c r="T480" s="1">
        <f t="shared" ca="1" si="142"/>
        <v>373292.14136202837</v>
      </c>
      <c r="U480" s="4">
        <f t="shared" ca="1" si="143"/>
        <v>402752.71453452023</v>
      </c>
      <c r="V480" s="8">
        <f ca="1">People[[#This Row],[Mortage left]]/People[[#This Row],[Value of House]]</f>
        <v>0.50230269072018963</v>
      </c>
    </row>
    <row r="481" spans="1:22" x14ac:dyDescent="0.25">
      <c r="A481" s="3">
        <f t="shared" ca="1" si="126"/>
        <v>1</v>
      </c>
      <c r="B481" s="3" t="str">
        <f t="shared" ca="1" si="127"/>
        <v>Man</v>
      </c>
      <c r="C481" s="3">
        <f t="shared" ca="1" si="128"/>
        <v>24</v>
      </c>
      <c r="D481" s="3">
        <f t="shared" ca="1" si="129"/>
        <v>4</v>
      </c>
      <c r="E481" s="3" t="str">
        <f ca="1">VLOOKUP($D481,Data!$A$2:$B$7,2,FALSE)</f>
        <v>Agriculture</v>
      </c>
      <c r="F481" s="3">
        <f t="shared" ca="1" si="130"/>
        <v>2</v>
      </c>
      <c r="G481" s="3" t="str">
        <f ca="1">VLOOKUP($F481,Data!$D$2:$E$6,2,FALSE)</f>
        <v>college</v>
      </c>
      <c r="H481" s="3">
        <f t="shared" ca="1" si="131"/>
        <v>2</v>
      </c>
      <c r="I481" s="3">
        <f t="shared" ca="1" si="132"/>
        <v>1</v>
      </c>
      <c r="J481" s="4">
        <f t="shared" ca="1" si="133"/>
        <v>741130</v>
      </c>
      <c r="K481" s="3">
        <f t="shared" ca="1" si="134"/>
        <v>2</v>
      </c>
      <c r="L481" s="3" t="str">
        <f ca="1">VLOOKUP($K481,Data!$G$2:$H$11,2,FALSE)</f>
        <v>Delhi</v>
      </c>
      <c r="M481" s="4">
        <f t="shared" ca="1" si="135"/>
        <v>2964520</v>
      </c>
      <c r="N481" s="3">
        <f t="shared" ca="1" si="136"/>
        <v>1141274.8555331526</v>
      </c>
      <c r="O481" s="3">
        <f t="shared" ca="1" si="137"/>
        <v>472736.76544538466</v>
      </c>
      <c r="P481" s="4">
        <f t="shared" ca="1" si="138"/>
        <v>352042</v>
      </c>
      <c r="Q481" s="3">
        <f t="shared" ca="1" si="139"/>
        <v>741130</v>
      </c>
      <c r="R481" s="4">
        <f t="shared" ca="1" si="140"/>
        <v>0</v>
      </c>
      <c r="S481" s="4">
        <f t="shared" ca="1" si="141"/>
        <v>3437256.7654453847</v>
      </c>
      <c r="T481" s="1">
        <f t="shared" ca="1" si="142"/>
        <v>2234446.8555331528</v>
      </c>
      <c r="U481" s="4">
        <f t="shared" ca="1" si="143"/>
        <v>1202809.9099122318</v>
      </c>
      <c r="V481" s="8">
        <f ca="1">People[[#This Row],[Mortage left]]/People[[#This Row],[Value of House]]</f>
        <v>0.38497795782560162</v>
      </c>
    </row>
    <row r="482" spans="1:22" x14ac:dyDescent="0.25">
      <c r="A482" s="3">
        <f t="shared" ca="1" si="126"/>
        <v>2</v>
      </c>
      <c r="B482" s="3" t="str">
        <f t="shared" ca="1" si="127"/>
        <v>Woman</v>
      </c>
      <c r="C482" s="3">
        <f t="shared" ca="1" si="128"/>
        <v>30</v>
      </c>
      <c r="D482" s="3">
        <f t="shared" ca="1" si="129"/>
        <v>5</v>
      </c>
      <c r="E482" s="3" t="str">
        <f ca="1">VLOOKUP($D482,Data!$A$2:$B$7,2,FALSE)</f>
        <v>Business</v>
      </c>
      <c r="F482" s="3">
        <f t="shared" ca="1" si="130"/>
        <v>2</v>
      </c>
      <c r="G482" s="3" t="str">
        <f ca="1">VLOOKUP($F482,Data!$D$2:$E$6,2,FALSE)</f>
        <v>college</v>
      </c>
      <c r="H482" s="3">
        <f t="shared" ca="1" si="131"/>
        <v>2</v>
      </c>
      <c r="I482" s="3">
        <f t="shared" ca="1" si="132"/>
        <v>1</v>
      </c>
      <c r="J482" s="4">
        <f t="shared" ca="1" si="133"/>
        <v>734218</v>
      </c>
      <c r="K482" s="3">
        <f t="shared" ca="1" si="134"/>
        <v>5</v>
      </c>
      <c r="L482" s="3" t="str">
        <f ca="1">VLOOKUP($K482,Data!$G$2:$H$11,2,FALSE)</f>
        <v>Hyderabad</v>
      </c>
      <c r="M482" s="4">
        <f t="shared" ca="1" si="135"/>
        <v>2936872</v>
      </c>
      <c r="N482" s="3">
        <f t="shared" ca="1" si="136"/>
        <v>453267.84327590896</v>
      </c>
      <c r="O482" s="3">
        <f t="shared" ca="1" si="137"/>
        <v>529327.601697215</v>
      </c>
      <c r="P482" s="4">
        <f t="shared" ca="1" si="138"/>
        <v>276426</v>
      </c>
      <c r="Q482" s="3">
        <f t="shared" ca="1" si="139"/>
        <v>0</v>
      </c>
      <c r="R482" s="4">
        <f t="shared" ca="1" si="140"/>
        <v>0</v>
      </c>
      <c r="S482" s="4">
        <f t="shared" ca="1" si="141"/>
        <v>3466199.6016972149</v>
      </c>
      <c r="T482" s="1">
        <f t="shared" ca="1" si="142"/>
        <v>729693.84327590896</v>
      </c>
      <c r="U482" s="4">
        <f t="shared" ca="1" si="143"/>
        <v>2736505.758421306</v>
      </c>
      <c r="V482" s="8">
        <f ca="1">People[[#This Row],[Mortage left]]/People[[#This Row],[Value of House]]</f>
        <v>0.15433694191504055</v>
      </c>
    </row>
    <row r="483" spans="1:22" x14ac:dyDescent="0.25">
      <c r="A483" s="3">
        <f t="shared" ca="1" si="126"/>
        <v>2</v>
      </c>
      <c r="B483" s="3" t="str">
        <f t="shared" ca="1" si="127"/>
        <v>Woman</v>
      </c>
      <c r="C483" s="3">
        <f t="shared" ca="1" si="128"/>
        <v>24</v>
      </c>
      <c r="D483" s="3">
        <f t="shared" ca="1" si="129"/>
        <v>3</v>
      </c>
      <c r="E483" s="3" t="str">
        <f ca="1">VLOOKUP($D483,Data!$A$2:$B$7,2,FALSE)</f>
        <v>Pharma</v>
      </c>
      <c r="F483" s="3">
        <f t="shared" ca="1" si="130"/>
        <v>3</v>
      </c>
      <c r="G483" s="3" t="str">
        <f ca="1">VLOOKUP($F483,Data!$D$2:$E$6,2,FALSE)</f>
        <v>undergraduate</v>
      </c>
      <c r="H483" s="3">
        <f t="shared" ca="1" si="131"/>
        <v>0</v>
      </c>
      <c r="I483" s="3">
        <f t="shared" ca="1" si="132"/>
        <v>1</v>
      </c>
      <c r="J483" s="4">
        <f t="shared" ca="1" si="133"/>
        <v>809052</v>
      </c>
      <c r="K483" s="3">
        <f t="shared" ca="1" si="134"/>
        <v>5</v>
      </c>
      <c r="L483" s="3" t="str">
        <f ca="1">VLOOKUP($K483,Data!$G$2:$H$11,2,FALSE)</f>
        <v>Hyderabad</v>
      </c>
      <c r="M483" s="4">
        <f t="shared" ca="1" si="135"/>
        <v>2427156</v>
      </c>
      <c r="N483" s="3">
        <f t="shared" ca="1" si="136"/>
        <v>1909533.3825425967</v>
      </c>
      <c r="O483" s="3">
        <f t="shared" ca="1" si="137"/>
        <v>171859.20569740562</v>
      </c>
      <c r="P483" s="4">
        <f t="shared" ca="1" si="138"/>
        <v>117639</v>
      </c>
      <c r="Q483" s="3">
        <f t="shared" ca="1" si="139"/>
        <v>0</v>
      </c>
      <c r="R483" s="4">
        <f t="shared" ca="1" si="140"/>
        <v>0</v>
      </c>
      <c r="S483" s="4">
        <f t="shared" ca="1" si="141"/>
        <v>2599015.2056974056</v>
      </c>
      <c r="T483" s="1">
        <f t="shared" ca="1" si="142"/>
        <v>2027172.3825425967</v>
      </c>
      <c r="U483" s="4">
        <f t="shared" ca="1" si="143"/>
        <v>571842.82315480895</v>
      </c>
      <c r="V483" s="8">
        <f ca="1">People[[#This Row],[Mortage left]]/People[[#This Row],[Value of House]]</f>
        <v>0.78673698045885665</v>
      </c>
    </row>
    <row r="484" spans="1:22" x14ac:dyDescent="0.25">
      <c r="A484" s="3">
        <f t="shared" ca="1" si="126"/>
        <v>2</v>
      </c>
      <c r="B484" s="3" t="str">
        <f t="shared" ca="1" si="127"/>
        <v>Woman</v>
      </c>
      <c r="C484" s="3">
        <f t="shared" ca="1" si="128"/>
        <v>31</v>
      </c>
      <c r="D484" s="3">
        <f t="shared" ca="1" si="129"/>
        <v>2</v>
      </c>
      <c r="E484" s="3" t="str">
        <f ca="1">VLOOKUP($D484,Data!$A$2:$B$7,2,FALSE)</f>
        <v>IT</v>
      </c>
      <c r="F484" s="3">
        <f t="shared" ca="1" si="130"/>
        <v>1</v>
      </c>
      <c r="G484" s="3" t="str">
        <f ca="1">VLOOKUP($F484,Data!$D$2:$E$6,2,FALSE)</f>
        <v>high school</v>
      </c>
      <c r="H484" s="3">
        <f t="shared" ca="1" si="131"/>
        <v>0</v>
      </c>
      <c r="I484" s="3">
        <f t="shared" ca="1" si="132"/>
        <v>0</v>
      </c>
      <c r="J484" s="4">
        <f t="shared" ca="1" si="133"/>
        <v>580531</v>
      </c>
      <c r="K484" s="3">
        <f t="shared" ca="1" si="134"/>
        <v>2</v>
      </c>
      <c r="L484" s="3" t="str">
        <f ca="1">VLOOKUP($K484,Data!$G$2:$H$11,2,FALSE)</f>
        <v>Delhi</v>
      </c>
      <c r="M484" s="4">
        <f t="shared" ca="1" si="135"/>
        <v>2902655</v>
      </c>
      <c r="N484" s="3">
        <f t="shared" ca="1" si="136"/>
        <v>2483948.7978161597</v>
      </c>
      <c r="O484" s="3">
        <f t="shared" ca="1" si="137"/>
        <v>0</v>
      </c>
      <c r="P484" s="4">
        <f t="shared" ca="1" si="138"/>
        <v>0</v>
      </c>
      <c r="Q484" s="3">
        <f t="shared" ca="1" si="139"/>
        <v>0</v>
      </c>
      <c r="R484" s="4">
        <f t="shared" ca="1" si="140"/>
        <v>0</v>
      </c>
      <c r="S484" s="4">
        <f t="shared" ca="1" si="141"/>
        <v>2902655</v>
      </c>
      <c r="T484" s="1">
        <f t="shared" ca="1" si="142"/>
        <v>2483948.7978161597</v>
      </c>
      <c r="U484" s="4">
        <f t="shared" ca="1" si="143"/>
        <v>418706.20218384033</v>
      </c>
      <c r="V484" s="8">
        <f ca="1">People[[#This Row],[Mortage left]]/People[[#This Row],[Value of House]]</f>
        <v>0.8557506137712404</v>
      </c>
    </row>
    <row r="485" spans="1:22" x14ac:dyDescent="0.25">
      <c r="A485" s="3">
        <f t="shared" ca="1" si="126"/>
        <v>2</v>
      </c>
      <c r="B485" s="3" t="str">
        <f t="shared" ca="1" si="127"/>
        <v>Woman</v>
      </c>
      <c r="C485" s="3">
        <f t="shared" ca="1" si="128"/>
        <v>34</v>
      </c>
      <c r="D485" s="3">
        <f t="shared" ca="1" si="129"/>
        <v>3</v>
      </c>
      <c r="E485" s="3" t="str">
        <f ca="1">VLOOKUP($D485,Data!$A$2:$B$7,2,FALSE)</f>
        <v>Pharma</v>
      </c>
      <c r="F485" s="3">
        <f t="shared" ca="1" si="130"/>
        <v>5</v>
      </c>
      <c r="G485" s="3" t="str">
        <f ca="1">VLOOKUP($F485,Data!$D$2:$E$6,2,FALSE)</f>
        <v>Doctorate</v>
      </c>
      <c r="H485" s="3">
        <f t="shared" ca="1" si="131"/>
        <v>2</v>
      </c>
      <c r="I485" s="3">
        <f t="shared" ca="1" si="132"/>
        <v>2</v>
      </c>
      <c r="J485" s="4">
        <f t="shared" ca="1" si="133"/>
        <v>340768</v>
      </c>
      <c r="K485" s="3">
        <f t="shared" ca="1" si="134"/>
        <v>2</v>
      </c>
      <c r="L485" s="3" t="str">
        <f ca="1">VLOOKUP($K485,Data!$G$2:$H$11,2,FALSE)</f>
        <v>Delhi</v>
      </c>
      <c r="M485" s="4">
        <f t="shared" ca="1" si="135"/>
        <v>1022304</v>
      </c>
      <c r="N485" s="3">
        <f t="shared" ca="1" si="136"/>
        <v>338673.83838712261</v>
      </c>
      <c r="O485" s="3">
        <f t="shared" ca="1" si="137"/>
        <v>505674.57600854413</v>
      </c>
      <c r="P485" s="4">
        <f t="shared" ca="1" si="138"/>
        <v>306656</v>
      </c>
      <c r="Q485" s="3">
        <f t="shared" ca="1" si="139"/>
        <v>340768</v>
      </c>
      <c r="R485" s="4">
        <f t="shared" ca="1" si="140"/>
        <v>0</v>
      </c>
      <c r="S485" s="4">
        <f t="shared" ca="1" si="141"/>
        <v>1527978.5760085441</v>
      </c>
      <c r="T485" s="1">
        <f t="shared" ca="1" si="142"/>
        <v>986097.83838712261</v>
      </c>
      <c r="U485" s="4">
        <f t="shared" ca="1" si="143"/>
        <v>541880.73762142146</v>
      </c>
      <c r="V485" s="8">
        <f ca="1">People[[#This Row],[Mortage left]]/People[[#This Row],[Value of House]]</f>
        <v>0.33128486085070841</v>
      </c>
    </row>
    <row r="486" spans="1:22" x14ac:dyDescent="0.25">
      <c r="A486" s="3">
        <f t="shared" ca="1" si="126"/>
        <v>2</v>
      </c>
      <c r="B486" s="3" t="str">
        <f t="shared" ca="1" si="127"/>
        <v>Woman</v>
      </c>
      <c r="C486" s="3">
        <f t="shared" ca="1" si="128"/>
        <v>27</v>
      </c>
      <c r="D486" s="3">
        <f t="shared" ca="1" si="129"/>
        <v>5</v>
      </c>
      <c r="E486" s="3" t="str">
        <f ca="1">VLOOKUP($D486,Data!$A$2:$B$7,2,FALSE)</f>
        <v>Business</v>
      </c>
      <c r="F486" s="3">
        <f t="shared" ca="1" si="130"/>
        <v>1</v>
      </c>
      <c r="G486" s="3" t="str">
        <f ca="1">VLOOKUP($F486,Data!$D$2:$E$6,2,FALSE)</f>
        <v>high school</v>
      </c>
      <c r="H486" s="3">
        <f t="shared" ca="1" si="131"/>
        <v>2</v>
      </c>
      <c r="I486" s="3">
        <f t="shared" ca="1" si="132"/>
        <v>2</v>
      </c>
      <c r="J486" s="4">
        <f t="shared" ca="1" si="133"/>
        <v>609917</v>
      </c>
      <c r="K486" s="3">
        <f t="shared" ca="1" si="134"/>
        <v>2</v>
      </c>
      <c r="L486" s="3" t="str">
        <f ca="1">VLOOKUP($K486,Data!$G$2:$H$11,2,FALSE)</f>
        <v>Delhi</v>
      </c>
      <c r="M486" s="4">
        <f t="shared" ca="1" si="135"/>
        <v>3659502</v>
      </c>
      <c r="N486" s="3">
        <f t="shared" ca="1" si="136"/>
        <v>2449642.0361402472</v>
      </c>
      <c r="O486" s="3">
        <f t="shared" ca="1" si="137"/>
        <v>1199543.4878609821</v>
      </c>
      <c r="P486" s="4">
        <f t="shared" ca="1" si="138"/>
        <v>982344</v>
      </c>
      <c r="Q486" s="3">
        <f t="shared" ca="1" si="139"/>
        <v>0</v>
      </c>
      <c r="R486" s="4">
        <f t="shared" ca="1" si="140"/>
        <v>914875.5</v>
      </c>
      <c r="S486" s="4">
        <f t="shared" ca="1" si="141"/>
        <v>5773920.9878609823</v>
      </c>
      <c r="T486" s="1">
        <f t="shared" ca="1" si="142"/>
        <v>3431986.0361402472</v>
      </c>
      <c r="U486" s="4">
        <f t="shared" ca="1" si="143"/>
        <v>2341934.9517207351</v>
      </c>
      <c r="V486" s="8">
        <f ca="1">People[[#This Row],[Mortage left]]/People[[#This Row],[Value of House]]</f>
        <v>0.66939218400215306</v>
      </c>
    </row>
    <row r="487" spans="1:22" x14ac:dyDescent="0.25">
      <c r="A487" s="3">
        <f t="shared" ca="1" si="126"/>
        <v>1</v>
      </c>
      <c r="B487" s="3" t="str">
        <f t="shared" ca="1" si="127"/>
        <v>Man</v>
      </c>
      <c r="C487" s="3">
        <f t="shared" ca="1" si="128"/>
        <v>22</v>
      </c>
      <c r="D487" s="3">
        <f t="shared" ca="1" si="129"/>
        <v>3</v>
      </c>
      <c r="E487" s="3" t="str">
        <f ca="1">VLOOKUP($D487,Data!$A$2:$B$7,2,FALSE)</f>
        <v>Pharma</v>
      </c>
      <c r="F487" s="3">
        <f t="shared" ca="1" si="130"/>
        <v>1</v>
      </c>
      <c r="G487" s="3" t="str">
        <f ca="1">VLOOKUP($F487,Data!$D$2:$E$6,2,FALSE)</f>
        <v>high school</v>
      </c>
      <c r="H487" s="3">
        <f t="shared" ca="1" si="131"/>
        <v>1</v>
      </c>
      <c r="I487" s="3">
        <f t="shared" ca="1" si="132"/>
        <v>1</v>
      </c>
      <c r="J487" s="4">
        <f t="shared" ca="1" si="133"/>
        <v>752833</v>
      </c>
      <c r="K487" s="3">
        <f t="shared" ca="1" si="134"/>
        <v>4</v>
      </c>
      <c r="L487" s="3" t="str">
        <f ca="1">VLOOKUP($K487,Data!$G$2:$H$11,2,FALSE)</f>
        <v>Chennai</v>
      </c>
      <c r="M487" s="4">
        <f t="shared" ca="1" si="135"/>
        <v>4516998</v>
      </c>
      <c r="N487" s="3">
        <f t="shared" ca="1" si="136"/>
        <v>3863725.0000059558</v>
      </c>
      <c r="O487" s="3">
        <f t="shared" ca="1" si="137"/>
        <v>462607.91770465771</v>
      </c>
      <c r="P487" s="4">
        <f t="shared" ca="1" si="138"/>
        <v>297303</v>
      </c>
      <c r="Q487" s="3">
        <f t="shared" ca="1" si="139"/>
        <v>0</v>
      </c>
      <c r="R487" s="4">
        <f t="shared" ca="1" si="140"/>
        <v>0</v>
      </c>
      <c r="S487" s="4">
        <f t="shared" ca="1" si="141"/>
        <v>4979605.9177046577</v>
      </c>
      <c r="T487" s="1">
        <f t="shared" ca="1" si="142"/>
        <v>4161028.0000059558</v>
      </c>
      <c r="U487" s="4">
        <f t="shared" ca="1" si="143"/>
        <v>818577.91769870184</v>
      </c>
      <c r="V487" s="8">
        <f ca="1">People[[#This Row],[Mortage left]]/People[[#This Row],[Value of House]]</f>
        <v>0.85537452086672516</v>
      </c>
    </row>
    <row r="488" spans="1:22" x14ac:dyDescent="0.25">
      <c r="A488" s="3">
        <f t="shared" ca="1" si="126"/>
        <v>1</v>
      </c>
      <c r="B488" s="3" t="str">
        <f t="shared" ca="1" si="127"/>
        <v>Man</v>
      </c>
      <c r="C488" s="3">
        <f t="shared" ca="1" si="128"/>
        <v>35</v>
      </c>
      <c r="D488" s="3">
        <f t="shared" ca="1" si="129"/>
        <v>6</v>
      </c>
      <c r="E488" s="3" t="str">
        <f ca="1">VLOOKUP($D488,Data!$A$2:$B$7,2,FALSE)</f>
        <v>Ministry</v>
      </c>
      <c r="F488" s="3">
        <f t="shared" ca="1" si="130"/>
        <v>5</v>
      </c>
      <c r="G488" s="3" t="str">
        <f ca="1">VLOOKUP($F488,Data!$D$2:$E$6,2,FALSE)</f>
        <v>Doctorate</v>
      </c>
      <c r="H488" s="3">
        <f t="shared" ca="1" si="131"/>
        <v>1</v>
      </c>
      <c r="I488" s="3">
        <f t="shared" ca="1" si="132"/>
        <v>2</v>
      </c>
      <c r="J488" s="4">
        <f t="shared" ca="1" si="133"/>
        <v>252352</v>
      </c>
      <c r="K488" s="3">
        <f t="shared" ca="1" si="134"/>
        <v>2</v>
      </c>
      <c r="L488" s="3" t="str">
        <f ca="1">VLOOKUP($K488,Data!$G$2:$H$11,2,FALSE)</f>
        <v>Delhi</v>
      </c>
      <c r="M488" s="4">
        <f t="shared" ca="1" si="135"/>
        <v>1009408</v>
      </c>
      <c r="N488" s="3">
        <f t="shared" ca="1" si="136"/>
        <v>511781.3206341691</v>
      </c>
      <c r="O488" s="3">
        <f t="shared" ca="1" si="137"/>
        <v>485661.07703963475</v>
      </c>
      <c r="P488" s="4">
        <f t="shared" ca="1" si="138"/>
        <v>289366</v>
      </c>
      <c r="Q488" s="3">
        <f t="shared" ca="1" si="139"/>
        <v>252352</v>
      </c>
      <c r="R488" s="4">
        <f t="shared" ca="1" si="140"/>
        <v>0</v>
      </c>
      <c r="S488" s="4">
        <f t="shared" ca="1" si="141"/>
        <v>1495069.0770396348</v>
      </c>
      <c r="T488" s="1">
        <f t="shared" ca="1" si="142"/>
        <v>1053499.320634169</v>
      </c>
      <c r="U488" s="4">
        <f t="shared" ca="1" si="143"/>
        <v>441569.75640546577</v>
      </c>
      <c r="V488" s="8">
        <f ca="1">People[[#This Row],[Mortage left]]/People[[#This Row],[Value of House]]</f>
        <v>0.50701135778017326</v>
      </c>
    </row>
    <row r="489" spans="1:22" x14ac:dyDescent="0.25">
      <c r="A489" s="3">
        <f t="shared" ca="1" si="126"/>
        <v>1</v>
      </c>
      <c r="B489" s="3" t="str">
        <f t="shared" ca="1" si="127"/>
        <v>Man</v>
      </c>
      <c r="C489" s="3">
        <f t="shared" ca="1" si="128"/>
        <v>23</v>
      </c>
      <c r="D489" s="3">
        <f t="shared" ca="1" si="129"/>
        <v>1</v>
      </c>
      <c r="E489" s="3" t="str">
        <f ca="1">VLOOKUP($D489,Data!$A$2:$B$7,2,FALSE)</f>
        <v>Health</v>
      </c>
      <c r="F489" s="3">
        <f t="shared" ca="1" si="130"/>
        <v>1</v>
      </c>
      <c r="G489" s="3" t="str">
        <f ca="1">VLOOKUP($F489,Data!$D$2:$E$6,2,FALSE)</f>
        <v>high school</v>
      </c>
      <c r="H489" s="3">
        <f t="shared" ca="1" si="131"/>
        <v>2</v>
      </c>
      <c r="I489" s="3">
        <f t="shared" ca="1" si="132"/>
        <v>2</v>
      </c>
      <c r="J489" s="4">
        <f t="shared" ca="1" si="133"/>
        <v>124511</v>
      </c>
      <c r="K489" s="3">
        <f t="shared" ca="1" si="134"/>
        <v>2</v>
      </c>
      <c r="L489" s="3" t="str">
        <f ca="1">VLOOKUP($K489,Data!$G$2:$H$11,2,FALSE)</f>
        <v>Delhi</v>
      </c>
      <c r="M489" s="4">
        <f t="shared" ca="1" si="135"/>
        <v>747066</v>
      </c>
      <c r="N489" s="3">
        <f t="shared" ca="1" si="136"/>
        <v>505541.90454351279</v>
      </c>
      <c r="O489" s="3">
        <f t="shared" ca="1" si="137"/>
        <v>143001.01801825353</v>
      </c>
      <c r="P489" s="4">
        <f t="shared" ca="1" si="138"/>
        <v>37601</v>
      </c>
      <c r="Q489" s="3">
        <f t="shared" ca="1" si="139"/>
        <v>0</v>
      </c>
      <c r="R489" s="4">
        <f t="shared" ca="1" si="140"/>
        <v>0</v>
      </c>
      <c r="S489" s="4">
        <f t="shared" ca="1" si="141"/>
        <v>890067.0180182535</v>
      </c>
      <c r="T489" s="1">
        <f t="shared" ca="1" si="142"/>
        <v>543142.90454351273</v>
      </c>
      <c r="U489" s="4">
        <f t="shared" ca="1" si="143"/>
        <v>346924.11347474076</v>
      </c>
      <c r="V489" s="8">
        <f ca="1">People[[#This Row],[Mortage left]]/People[[#This Row],[Value of House]]</f>
        <v>0.67670313539033067</v>
      </c>
    </row>
    <row r="490" spans="1:22" x14ac:dyDescent="0.25">
      <c r="A490" s="3">
        <f t="shared" ca="1" si="126"/>
        <v>2</v>
      </c>
      <c r="B490" s="3" t="str">
        <f t="shared" ca="1" si="127"/>
        <v>Woman</v>
      </c>
      <c r="C490" s="3">
        <f t="shared" ca="1" si="128"/>
        <v>35</v>
      </c>
      <c r="D490" s="3">
        <f t="shared" ca="1" si="129"/>
        <v>1</v>
      </c>
      <c r="E490" s="3" t="str">
        <f ca="1">VLOOKUP($D490,Data!$A$2:$B$7,2,FALSE)</f>
        <v>Health</v>
      </c>
      <c r="F490" s="3">
        <f t="shared" ca="1" si="130"/>
        <v>5</v>
      </c>
      <c r="G490" s="3" t="str">
        <f ca="1">VLOOKUP($F490,Data!$D$2:$E$6,2,FALSE)</f>
        <v>Doctorate</v>
      </c>
      <c r="H490" s="3">
        <f t="shared" ca="1" si="131"/>
        <v>2</v>
      </c>
      <c r="I490" s="3">
        <f t="shared" ca="1" si="132"/>
        <v>1</v>
      </c>
      <c r="J490" s="4">
        <f t="shared" ca="1" si="133"/>
        <v>910371</v>
      </c>
      <c r="K490" s="3">
        <f t="shared" ca="1" si="134"/>
        <v>5</v>
      </c>
      <c r="L490" s="3" t="str">
        <f ca="1">VLOOKUP($K490,Data!$G$2:$H$11,2,FALSE)</f>
        <v>Hyderabad</v>
      </c>
      <c r="M490" s="4">
        <f t="shared" ca="1" si="135"/>
        <v>5462226</v>
      </c>
      <c r="N490" s="3">
        <f t="shared" ca="1" si="136"/>
        <v>2754423.9973203652</v>
      </c>
      <c r="O490" s="3">
        <f t="shared" ca="1" si="137"/>
        <v>699441.0831064292</v>
      </c>
      <c r="P490" s="4">
        <f t="shared" ca="1" si="138"/>
        <v>506029</v>
      </c>
      <c r="Q490" s="3">
        <f t="shared" ca="1" si="139"/>
        <v>910371</v>
      </c>
      <c r="R490" s="4">
        <f t="shared" ca="1" si="140"/>
        <v>1365556.5</v>
      </c>
      <c r="S490" s="4">
        <f t="shared" ca="1" si="141"/>
        <v>7527223.5831064293</v>
      </c>
      <c r="T490" s="1">
        <f t="shared" ca="1" si="142"/>
        <v>4170823.9973203652</v>
      </c>
      <c r="U490" s="4">
        <f t="shared" ca="1" si="143"/>
        <v>3356399.5857860642</v>
      </c>
      <c r="V490" s="8">
        <f ca="1">People[[#This Row],[Mortage left]]/People[[#This Row],[Value of House]]</f>
        <v>0.50426767353096802</v>
      </c>
    </row>
    <row r="491" spans="1:22" x14ac:dyDescent="0.25">
      <c r="A491" s="3">
        <f t="shared" ca="1" si="126"/>
        <v>1</v>
      </c>
      <c r="B491" s="3" t="str">
        <f t="shared" ca="1" si="127"/>
        <v>Man</v>
      </c>
      <c r="C491" s="3">
        <f t="shared" ca="1" si="128"/>
        <v>26</v>
      </c>
      <c r="D491" s="3">
        <f t="shared" ca="1" si="129"/>
        <v>6</v>
      </c>
      <c r="E491" s="3" t="str">
        <f ca="1">VLOOKUP($D491,Data!$A$2:$B$7,2,FALSE)</f>
        <v>Ministry</v>
      </c>
      <c r="F491" s="3">
        <f t="shared" ca="1" si="130"/>
        <v>4</v>
      </c>
      <c r="G491" s="3" t="str">
        <f ca="1">VLOOKUP($F491,Data!$D$2:$E$6,2,FALSE)</f>
        <v>post graduate</v>
      </c>
      <c r="H491" s="3">
        <f t="shared" ca="1" si="131"/>
        <v>1</v>
      </c>
      <c r="I491" s="3">
        <f t="shared" ca="1" si="132"/>
        <v>2</v>
      </c>
      <c r="J491" s="4">
        <f t="shared" ca="1" si="133"/>
        <v>754444</v>
      </c>
      <c r="K491" s="3">
        <f t="shared" ca="1" si="134"/>
        <v>6</v>
      </c>
      <c r="L491" s="3" t="str">
        <f ca="1">VLOOKUP($K491,Data!$G$2:$H$11,2,FALSE)</f>
        <v>Pune</v>
      </c>
      <c r="M491" s="4">
        <f t="shared" ca="1" si="135"/>
        <v>3017776</v>
      </c>
      <c r="N491" s="3">
        <f t="shared" ca="1" si="136"/>
        <v>1901074.6811134827</v>
      </c>
      <c r="O491" s="3">
        <f t="shared" ca="1" si="137"/>
        <v>1273394.5811133313</v>
      </c>
      <c r="P491" s="4">
        <f t="shared" ca="1" si="138"/>
        <v>141451</v>
      </c>
      <c r="Q491" s="3">
        <f t="shared" ca="1" si="139"/>
        <v>0</v>
      </c>
      <c r="R491" s="4">
        <f t="shared" ca="1" si="140"/>
        <v>0</v>
      </c>
      <c r="S491" s="4">
        <f t="shared" ca="1" si="141"/>
        <v>4291170.581113331</v>
      </c>
      <c r="T491" s="1">
        <f t="shared" ca="1" si="142"/>
        <v>2042525.6811134827</v>
      </c>
      <c r="U491" s="4">
        <f t="shared" ca="1" si="143"/>
        <v>2248644.8999998486</v>
      </c>
      <c r="V491" s="8">
        <f ca="1">People[[#This Row],[Mortage left]]/People[[#This Row],[Value of House]]</f>
        <v>0.62995884423280013</v>
      </c>
    </row>
    <row r="492" spans="1:22" x14ac:dyDescent="0.25">
      <c r="A492" s="3">
        <f t="shared" ca="1" si="126"/>
        <v>1</v>
      </c>
      <c r="B492" s="3" t="str">
        <f t="shared" ca="1" si="127"/>
        <v>Man</v>
      </c>
      <c r="C492" s="3">
        <f t="shared" ca="1" si="128"/>
        <v>35</v>
      </c>
      <c r="D492" s="3">
        <f t="shared" ca="1" si="129"/>
        <v>3</v>
      </c>
      <c r="E492" s="3" t="str">
        <f ca="1">VLOOKUP($D492,Data!$A$2:$B$7,2,FALSE)</f>
        <v>Pharma</v>
      </c>
      <c r="F492" s="3">
        <f t="shared" ca="1" si="130"/>
        <v>5</v>
      </c>
      <c r="G492" s="3" t="str">
        <f ca="1">VLOOKUP($F492,Data!$D$2:$E$6,2,FALSE)</f>
        <v>Doctorate</v>
      </c>
      <c r="H492" s="3">
        <f t="shared" ca="1" si="131"/>
        <v>1</v>
      </c>
      <c r="I492" s="3">
        <f t="shared" ca="1" si="132"/>
        <v>2</v>
      </c>
      <c r="J492" s="4">
        <f t="shared" ca="1" si="133"/>
        <v>350739</v>
      </c>
      <c r="K492" s="3">
        <f t="shared" ca="1" si="134"/>
        <v>1</v>
      </c>
      <c r="L492" s="3" t="str">
        <f ca="1">VLOOKUP($K492,Data!$G$2:$H$11,2,FALSE)</f>
        <v>Mumbai</v>
      </c>
      <c r="M492" s="4">
        <f t="shared" ca="1" si="135"/>
        <v>2104434</v>
      </c>
      <c r="N492" s="3">
        <f t="shared" ca="1" si="136"/>
        <v>1657062.6082745669</v>
      </c>
      <c r="O492" s="3">
        <f t="shared" ca="1" si="137"/>
        <v>480897.66770486248</v>
      </c>
      <c r="P492" s="4">
        <f t="shared" ca="1" si="138"/>
        <v>149223</v>
      </c>
      <c r="Q492" s="3">
        <f t="shared" ca="1" si="139"/>
        <v>350739</v>
      </c>
      <c r="R492" s="4">
        <f t="shared" ca="1" si="140"/>
        <v>0</v>
      </c>
      <c r="S492" s="4">
        <f t="shared" ca="1" si="141"/>
        <v>2585331.6677048625</v>
      </c>
      <c r="T492" s="1">
        <f t="shared" ca="1" si="142"/>
        <v>2157024.6082745669</v>
      </c>
      <c r="U492" s="4">
        <f t="shared" ca="1" si="143"/>
        <v>428307.0594302956</v>
      </c>
      <c r="V492" s="8">
        <f ca="1">People[[#This Row],[Mortage left]]/People[[#This Row],[Value of House]]</f>
        <v>0.78741486227392588</v>
      </c>
    </row>
    <row r="493" spans="1:22" x14ac:dyDescent="0.25">
      <c r="A493" s="3">
        <f t="shared" ca="1" si="126"/>
        <v>1</v>
      </c>
      <c r="B493" s="3" t="str">
        <f t="shared" ca="1" si="127"/>
        <v>Man</v>
      </c>
      <c r="C493" s="3">
        <f t="shared" ca="1" si="128"/>
        <v>26</v>
      </c>
      <c r="D493" s="3">
        <f t="shared" ca="1" si="129"/>
        <v>6</v>
      </c>
      <c r="E493" s="3" t="str">
        <f ca="1">VLOOKUP($D493,Data!$A$2:$B$7,2,FALSE)</f>
        <v>Ministry</v>
      </c>
      <c r="F493" s="3">
        <f t="shared" ca="1" si="130"/>
        <v>2</v>
      </c>
      <c r="G493" s="3" t="str">
        <f ca="1">VLOOKUP($F493,Data!$D$2:$E$6,2,FALSE)</f>
        <v>college</v>
      </c>
      <c r="H493" s="3">
        <f t="shared" ca="1" si="131"/>
        <v>1</v>
      </c>
      <c r="I493" s="3">
        <f t="shared" ca="1" si="132"/>
        <v>1</v>
      </c>
      <c r="J493" s="4">
        <f t="shared" ca="1" si="133"/>
        <v>924469</v>
      </c>
      <c r="K493" s="3">
        <f t="shared" ca="1" si="134"/>
        <v>6</v>
      </c>
      <c r="L493" s="3" t="str">
        <f ca="1">VLOOKUP($K493,Data!$G$2:$H$11,2,FALSE)</f>
        <v>Pune</v>
      </c>
      <c r="M493" s="4">
        <f t="shared" ca="1" si="135"/>
        <v>3697876</v>
      </c>
      <c r="N493" s="3">
        <f t="shared" ca="1" si="136"/>
        <v>378929.85182908265</v>
      </c>
      <c r="O493" s="3">
        <f t="shared" ca="1" si="137"/>
        <v>782619.24165225029</v>
      </c>
      <c r="P493" s="4">
        <f t="shared" ca="1" si="138"/>
        <v>301408</v>
      </c>
      <c r="Q493" s="3">
        <f t="shared" ca="1" si="139"/>
        <v>924469</v>
      </c>
      <c r="R493" s="4">
        <f t="shared" ca="1" si="140"/>
        <v>0</v>
      </c>
      <c r="S493" s="4">
        <f t="shared" ca="1" si="141"/>
        <v>4480495.2416522503</v>
      </c>
      <c r="T493" s="1">
        <f t="shared" ca="1" si="142"/>
        <v>1604806.8518290827</v>
      </c>
      <c r="U493" s="4">
        <f t="shared" ca="1" si="143"/>
        <v>2875688.3898231676</v>
      </c>
      <c r="V493" s="8">
        <f ca="1">People[[#This Row],[Mortage left]]/People[[#This Row],[Value of House]]</f>
        <v>0.10247229810547531</v>
      </c>
    </row>
    <row r="494" spans="1:22" x14ac:dyDescent="0.25">
      <c r="A494" s="3">
        <f t="shared" ca="1" si="126"/>
        <v>2</v>
      </c>
      <c r="B494" s="3" t="str">
        <f t="shared" ca="1" si="127"/>
        <v>Woman</v>
      </c>
      <c r="C494" s="3">
        <f t="shared" ca="1" si="128"/>
        <v>33</v>
      </c>
      <c r="D494" s="3">
        <f t="shared" ca="1" si="129"/>
        <v>2</v>
      </c>
      <c r="E494" s="3" t="str">
        <f ca="1">VLOOKUP($D494,Data!$A$2:$B$7,2,FALSE)</f>
        <v>IT</v>
      </c>
      <c r="F494" s="3">
        <f t="shared" ca="1" si="130"/>
        <v>1</v>
      </c>
      <c r="G494" s="3" t="str">
        <f ca="1">VLOOKUP($F494,Data!$D$2:$E$6,2,FALSE)</f>
        <v>high school</v>
      </c>
      <c r="H494" s="3">
        <f t="shared" ca="1" si="131"/>
        <v>3</v>
      </c>
      <c r="I494" s="3">
        <f t="shared" ca="1" si="132"/>
        <v>1</v>
      </c>
      <c r="J494" s="4">
        <f t="shared" ca="1" si="133"/>
        <v>659015</v>
      </c>
      <c r="K494" s="3">
        <f t="shared" ca="1" si="134"/>
        <v>5</v>
      </c>
      <c r="L494" s="3" t="str">
        <f ca="1">VLOOKUP($K494,Data!$G$2:$H$11,2,FALSE)</f>
        <v>Hyderabad</v>
      </c>
      <c r="M494" s="4">
        <f t="shared" ca="1" si="135"/>
        <v>2636060</v>
      </c>
      <c r="N494" s="3">
        <f t="shared" ca="1" si="136"/>
        <v>1965590.1397107716</v>
      </c>
      <c r="O494" s="3">
        <f t="shared" ca="1" si="137"/>
        <v>219941.77979926026</v>
      </c>
      <c r="P494" s="4">
        <f t="shared" ca="1" si="138"/>
        <v>103034</v>
      </c>
      <c r="Q494" s="3">
        <f t="shared" ca="1" si="139"/>
        <v>0</v>
      </c>
      <c r="R494" s="4">
        <f t="shared" ca="1" si="140"/>
        <v>0</v>
      </c>
      <c r="S494" s="4">
        <f t="shared" ca="1" si="141"/>
        <v>2856001.7797992602</v>
      </c>
      <c r="T494" s="1">
        <f t="shared" ca="1" si="142"/>
        <v>2068624.1397107716</v>
      </c>
      <c r="U494" s="4">
        <f t="shared" ca="1" si="143"/>
        <v>787377.64008848858</v>
      </c>
      <c r="V494" s="8">
        <f ca="1">People[[#This Row],[Mortage left]]/People[[#This Row],[Value of House]]</f>
        <v>0.74565455251806545</v>
      </c>
    </row>
    <row r="495" spans="1:22" x14ac:dyDescent="0.25">
      <c r="A495" s="3">
        <f t="shared" ca="1" si="126"/>
        <v>2</v>
      </c>
      <c r="B495" s="3" t="str">
        <f t="shared" ca="1" si="127"/>
        <v>Woman</v>
      </c>
      <c r="C495" s="3">
        <f t="shared" ca="1" si="128"/>
        <v>23</v>
      </c>
      <c r="D495" s="3">
        <f t="shared" ca="1" si="129"/>
        <v>1</v>
      </c>
      <c r="E495" s="3" t="str">
        <f ca="1">VLOOKUP($D495,Data!$A$2:$B$7,2,FALSE)</f>
        <v>Health</v>
      </c>
      <c r="F495" s="3">
        <f t="shared" ca="1" si="130"/>
        <v>4</v>
      </c>
      <c r="G495" s="3" t="str">
        <f ca="1">VLOOKUP($F495,Data!$D$2:$E$6,2,FALSE)</f>
        <v>post graduate</v>
      </c>
      <c r="H495" s="3">
        <f t="shared" ca="1" si="131"/>
        <v>3</v>
      </c>
      <c r="I495" s="3">
        <f t="shared" ca="1" si="132"/>
        <v>1</v>
      </c>
      <c r="J495" s="4">
        <f t="shared" ca="1" si="133"/>
        <v>822542</v>
      </c>
      <c r="K495" s="3">
        <f t="shared" ca="1" si="134"/>
        <v>1</v>
      </c>
      <c r="L495" s="3" t="str">
        <f ca="1">VLOOKUP($K495,Data!$G$2:$H$11,2,FALSE)</f>
        <v>Mumbai</v>
      </c>
      <c r="M495" s="4">
        <f t="shared" ca="1" si="135"/>
        <v>4935252</v>
      </c>
      <c r="N495" s="3">
        <f t="shared" ca="1" si="136"/>
        <v>1596995.1371311978</v>
      </c>
      <c r="O495" s="3">
        <f t="shared" ca="1" si="137"/>
        <v>579366.41520057595</v>
      </c>
      <c r="P495" s="4">
        <f t="shared" ca="1" si="138"/>
        <v>315364</v>
      </c>
      <c r="Q495" s="3">
        <f t="shared" ca="1" si="139"/>
        <v>822542</v>
      </c>
      <c r="R495" s="4">
        <f t="shared" ca="1" si="140"/>
        <v>0</v>
      </c>
      <c r="S495" s="4">
        <f t="shared" ca="1" si="141"/>
        <v>5514618.4152005762</v>
      </c>
      <c r="T495" s="1">
        <f t="shared" ca="1" si="142"/>
        <v>2734901.1371311978</v>
      </c>
      <c r="U495" s="4">
        <f t="shared" ca="1" si="143"/>
        <v>2779717.2780693783</v>
      </c>
      <c r="V495" s="8">
        <f ca="1">People[[#This Row],[Mortage left]]/People[[#This Row],[Value of House]]</f>
        <v>0.32358938046754204</v>
      </c>
    </row>
    <row r="496" spans="1:22" x14ac:dyDescent="0.25">
      <c r="A496" s="3">
        <f t="shared" ca="1" si="126"/>
        <v>1</v>
      </c>
      <c r="B496" s="3" t="str">
        <f t="shared" ca="1" si="127"/>
        <v>Man</v>
      </c>
      <c r="C496" s="3">
        <f t="shared" ca="1" si="128"/>
        <v>33</v>
      </c>
      <c r="D496" s="3">
        <f t="shared" ca="1" si="129"/>
        <v>6</v>
      </c>
      <c r="E496" s="3" t="str">
        <f ca="1">VLOOKUP($D496,Data!$A$2:$B$7,2,FALSE)</f>
        <v>Ministry</v>
      </c>
      <c r="F496" s="3">
        <f t="shared" ca="1" si="130"/>
        <v>3</v>
      </c>
      <c r="G496" s="3" t="str">
        <f ca="1">VLOOKUP($F496,Data!$D$2:$E$6,2,FALSE)</f>
        <v>undergraduate</v>
      </c>
      <c r="H496" s="3">
        <f t="shared" ca="1" si="131"/>
        <v>0</v>
      </c>
      <c r="I496" s="3">
        <f t="shared" ca="1" si="132"/>
        <v>2</v>
      </c>
      <c r="J496" s="4">
        <f t="shared" ca="1" si="133"/>
        <v>991998</v>
      </c>
      <c r="K496" s="3">
        <f t="shared" ca="1" si="134"/>
        <v>2</v>
      </c>
      <c r="L496" s="3" t="str">
        <f ca="1">VLOOKUP($K496,Data!$G$2:$H$11,2,FALSE)</f>
        <v>Delhi</v>
      </c>
      <c r="M496" s="4">
        <f t="shared" ca="1" si="135"/>
        <v>4959990</v>
      </c>
      <c r="N496" s="3">
        <f t="shared" ca="1" si="136"/>
        <v>208230.81128410596</v>
      </c>
      <c r="O496" s="3">
        <f t="shared" ca="1" si="137"/>
        <v>1693205.7954644698</v>
      </c>
      <c r="P496" s="4">
        <f t="shared" ca="1" si="138"/>
        <v>632249</v>
      </c>
      <c r="Q496" s="3">
        <f t="shared" ca="1" si="139"/>
        <v>0</v>
      </c>
      <c r="R496" s="4">
        <f t="shared" ca="1" si="140"/>
        <v>0</v>
      </c>
      <c r="S496" s="4">
        <f t="shared" ca="1" si="141"/>
        <v>6653195.7954644701</v>
      </c>
      <c r="T496" s="1">
        <f t="shared" ca="1" si="142"/>
        <v>840479.81128410599</v>
      </c>
      <c r="U496" s="4">
        <f t="shared" ca="1" si="143"/>
        <v>5812715.9841803638</v>
      </c>
      <c r="V496" s="8">
        <f ca="1">People[[#This Row],[Mortage left]]/People[[#This Row],[Value of House]]</f>
        <v>4.1982103045390406E-2</v>
      </c>
    </row>
    <row r="497" spans="1:22" x14ac:dyDescent="0.25">
      <c r="A497" s="3">
        <f t="shared" ca="1" si="126"/>
        <v>1</v>
      </c>
      <c r="B497" s="3" t="str">
        <f t="shared" ca="1" si="127"/>
        <v>Man</v>
      </c>
      <c r="C497" s="3">
        <f t="shared" ca="1" si="128"/>
        <v>23</v>
      </c>
      <c r="D497" s="3">
        <f t="shared" ca="1" si="129"/>
        <v>4</v>
      </c>
      <c r="E497" s="3" t="str">
        <f ca="1">VLOOKUP($D497,Data!$A$2:$B$7,2,FALSE)</f>
        <v>Agriculture</v>
      </c>
      <c r="F497" s="3">
        <f t="shared" ca="1" si="130"/>
        <v>1</v>
      </c>
      <c r="G497" s="3" t="str">
        <f ca="1">VLOOKUP($F497,Data!$D$2:$E$6,2,FALSE)</f>
        <v>high school</v>
      </c>
      <c r="H497" s="3">
        <f t="shared" ca="1" si="131"/>
        <v>1</v>
      </c>
      <c r="I497" s="3">
        <f t="shared" ca="1" si="132"/>
        <v>2</v>
      </c>
      <c r="J497" s="4">
        <f t="shared" ca="1" si="133"/>
        <v>324916</v>
      </c>
      <c r="K497" s="3">
        <f t="shared" ca="1" si="134"/>
        <v>1</v>
      </c>
      <c r="L497" s="3" t="str">
        <f ca="1">VLOOKUP($K497,Data!$G$2:$H$11,2,FALSE)</f>
        <v>Mumbai</v>
      </c>
      <c r="M497" s="4">
        <f t="shared" ca="1" si="135"/>
        <v>974748</v>
      </c>
      <c r="N497" s="3">
        <f t="shared" ca="1" si="136"/>
        <v>760510.4459286409</v>
      </c>
      <c r="O497" s="3">
        <f t="shared" ca="1" si="137"/>
        <v>386586.01472918433</v>
      </c>
      <c r="P497" s="4">
        <f t="shared" ca="1" si="138"/>
        <v>215807</v>
      </c>
      <c r="Q497" s="3">
        <f t="shared" ca="1" si="139"/>
        <v>324916</v>
      </c>
      <c r="R497" s="4">
        <f t="shared" ca="1" si="140"/>
        <v>0</v>
      </c>
      <c r="S497" s="4">
        <f t="shared" ca="1" si="141"/>
        <v>1361334.0147291843</v>
      </c>
      <c r="T497" s="1">
        <f t="shared" ca="1" si="142"/>
        <v>1301233.4459286409</v>
      </c>
      <c r="U497" s="4">
        <f t="shared" ca="1" si="143"/>
        <v>60100.568800543435</v>
      </c>
      <c r="V497" s="8">
        <f ca="1">People[[#This Row],[Mortage left]]/People[[#This Row],[Value of House]]</f>
        <v>0.7802123686620962</v>
      </c>
    </row>
    <row r="498" spans="1:22" x14ac:dyDescent="0.25">
      <c r="A498" s="3">
        <f t="shared" ca="1" si="126"/>
        <v>1</v>
      </c>
      <c r="B498" s="3" t="str">
        <f t="shared" ca="1" si="127"/>
        <v>Man</v>
      </c>
      <c r="C498" s="3">
        <f t="shared" ca="1" si="128"/>
        <v>23</v>
      </c>
      <c r="D498" s="3">
        <f t="shared" ca="1" si="129"/>
        <v>4</v>
      </c>
      <c r="E498" s="3" t="str">
        <f ca="1">VLOOKUP($D498,Data!$A$2:$B$7,2,FALSE)</f>
        <v>Agriculture</v>
      </c>
      <c r="F498" s="3">
        <f t="shared" ca="1" si="130"/>
        <v>2</v>
      </c>
      <c r="G498" s="3" t="str">
        <f ca="1">VLOOKUP($F498,Data!$D$2:$E$6,2,FALSE)</f>
        <v>college</v>
      </c>
      <c r="H498" s="3">
        <f t="shared" ca="1" si="131"/>
        <v>0</v>
      </c>
      <c r="I498" s="3">
        <f t="shared" ca="1" si="132"/>
        <v>1</v>
      </c>
      <c r="J498" s="4">
        <f t="shared" ca="1" si="133"/>
        <v>374195</v>
      </c>
      <c r="K498" s="3">
        <f t="shared" ca="1" si="134"/>
        <v>5</v>
      </c>
      <c r="L498" s="3" t="str">
        <f ca="1">VLOOKUP($K498,Data!$G$2:$H$11,2,FALSE)</f>
        <v>Hyderabad</v>
      </c>
      <c r="M498" s="4">
        <f t="shared" ca="1" si="135"/>
        <v>1122585</v>
      </c>
      <c r="N498" s="3">
        <f t="shared" ca="1" si="136"/>
        <v>44115.805533297498</v>
      </c>
      <c r="O498" s="3">
        <f t="shared" ca="1" si="137"/>
        <v>219001.28611163463</v>
      </c>
      <c r="P498" s="4">
        <f t="shared" ca="1" si="138"/>
        <v>5072</v>
      </c>
      <c r="Q498" s="3">
        <f t="shared" ca="1" si="139"/>
        <v>374195</v>
      </c>
      <c r="R498" s="4">
        <f t="shared" ca="1" si="140"/>
        <v>0</v>
      </c>
      <c r="S498" s="4">
        <f t="shared" ca="1" si="141"/>
        <v>1341586.2861116347</v>
      </c>
      <c r="T498" s="1">
        <f t="shared" ca="1" si="142"/>
        <v>423382.80553329748</v>
      </c>
      <c r="U498" s="4">
        <f t="shared" ca="1" si="143"/>
        <v>918203.48057833721</v>
      </c>
      <c r="V498" s="8">
        <f ca="1">People[[#This Row],[Mortage left]]/People[[#This Row],[Value of House]]</f>
        <v>3.929840994962297E-2</v>
      </c>
    </row>
    <row r="499" spans="1:22" x14ac:dyDescent="0.25">
      <c r="A499" s="3">
        <f t="shared" ca="1" si="126"/>
        <v>2</v>
      </c>
      <c r="B499" s="3" t="str">
        <f t="shared" ca="1" si="127"/>
        <v>Woman</v>
      </c>
      <c r="C499" s="3">
        <f t="shared" ca="1" si="128"/>
        <v>34</v>
      </c>
      <c r="D499" s="3">
        <f t="shared" ca="1" si="129"/>
        <v>2</v>
      </c>
      <c r="E499" s="3" t="str">
        <f ca="1">VLOOKUP($D499,Data!$A$2:$B$7,2,FALSE)</f>
        <v>IT</v>
      </c>
      <c r="F499" s="3">
        <f t="shared" ca="1" si="130"/>
        <v>3</v>
      </c>
      <c r="G499" s="3" t="str">
        <f ca="1">VLOOKUP($F499,Data!$D$2:$E$6,2,FALSE)</f>
        <v>undergraduate</v>
      </c>
      <c r="H499" s="3">
        <f t="shared" ca="1" si="131"/>
        <v>0</v>
      </c>
      <c r="I499" s="3">
        <f t="shared" ca="1" si="132"/>
        <v>1</v>
      </c>
      <c r="J499" s="4">
        <f t="shared" ca="1" si="133"/>
        <v>842588</v>
      </c>
      <c r="K499" s="3">
        <f t="shared" ca="1" si="134"/>
        <v>2</v>
      </c>
      <c r="L499" s="3" t="str">
        <f ca="1">VLOOKUP($K499,Data!$G$2:$H$11,2,FALSE)</f>
        <v>Delhi</v>
      </c>
      <c r="M499" s="4">
        <f t="shared" ca="1" si="135"/>
        <v>3370352</v>
      </c>
      <c r="N499" s="3">
        <f t="shared" ca="1" si="136"/>
        <v>1037365.6999323438</v>
      </c>
      <c r="O499" s="3">
        <f t="shared" ca="1" si="137"/>
        <v>383441.55894416856</v>
      </c>
      <c r="P499" s="4">
        <f t="shared" ca="1" si="138"/>
        <v>89771</v>
      </c>
      <c r="Q499" s="3">
        <f t="shared" ca="1" si="139"/>
        <v>0</v>
      </c>
      <c r="R499" s="4">
        <f t="shared" ca="1" si="140"/>
        <v>0</v>
      </c>
      <c r="S499" s="4">
        <f t="shared" ca="1" si="141"/>
        <v>3753793.5589441685</v>
      </c>
      <c r="T499" s="1">
        <f t="shared" ca="1" si="142"/>
        <v>1127136.6999323438</v>
      </c>
      <c r="U499" s="4">
        <f t="shared" ca="1" si="143"/>
        <v>2626656.8590118247</v>
      </c>
      <c r="V499" s="8">
        <f ca="1">People[[#This Row],[Mortage left]]/People[[#This Row],[Value of House]]</f>
        <v>0.30779150068964423</v>
      </c>
    </row>
    <row r="500" spans="1:22" x14ac:dyDescent="0.25">
      <c r="A500" s="3">
        <f t="shared" ca="1" si="126"/>
        <v>1</v>
      </c>
      <c r="B500" s="3" t="str">
        <f t="shared" ca="1" si="127"/>
        <v>Man</v>
      </c>
      <c r="C500" s="3">
        <f t="shared" ca="1" si="128"/>
        <v>22</v>
      </c>
      <c r="D500" s="3">
        <f t="shared" ca="1" si="129"/>
        <v>3</v>
      </c>
      <c r="E500" s="3" t="str">
        <f ca="1">VLOOKUP($D500,Data!$A$2:$B$7,2,FALSE)</f>
        <v>Pharma</v>
      </c>
      <c r="F500" s="3">
        <f t="shared" ca="1" si="130"/>
        <v>2</v>
      </c>
      <c r="G500" s="3" t="str">
        <f ca="1">VLOOKUP($F500,Data!$D$2:$E$6,2,FALSE)</f>
        <v>college</v>
      </c>
      <c r="H500" s="3">
        <f t="shared" ca="1" si="131"/>
        <v>3</v>
      </c>
      <c r="I500" s="3">
        <f t="shared" ca="1" si="132"/>
        <v>0</v>
      </c>
      <c r="J500" s="4">
        <f t="shared" ca="1" si="133"/>
        <v>283048</v>
      </c>
      <c r="K500" s="3">
        <f t="shared" ca="1" si="134"/>
        <v>5</v>
      </c>
      <c r="L500" s="3" t="str">
        <f ca="1">VLOOKUP($K500,Data!$G$2:$H$11,2,FALSE)</f>
        <v>Hyderabad</v>
      </c>
      <c r="M500" s="4">
        <f t="shared" ca="1" si="135"/>
        <v>1132192</v>
      </c>
      <c r="N500" s="3">
        <f t="shared" ca="1" si="136"/>
        <v>139406.18738107081</v>
      </c>
      <c r="O500" s="3">
        <f t="shared" ca="1" si="137"/>
        <v>0</v>
      </c>
      <c r="P500" s="4">
        <f t="shared" ca="1" si="138"/>
        <v>0</v>
      </c>
      <c r="Q500" s="3">
        <f t="shared" ca="1" si="139"/>
        <v>283048</v>
      </c>
      <c r="R500" s="4">
        <f t="shared" ca="1" si="140"/>
        <v>424572</v>
      </c>
      <c r="S500" s="4">
        <f t="shared" ca="1" si="141"/>
        <v>1556764</v>
      </c>
      <c r="T500" s="1">
        <f t="shared" ca="1" si="142"/>
        <v>422454.18738107081</v>
      </c>
      <c r="U500" s="4">
        <f t="shared" ca="1" si="143"/>
        <v>1134309.8126189292</v>
      </c>
      <c r="V500" s="8">
        <f ca="1">People[[#This Row],[Mortage left]]/People[[#This Row],[Value of House]]</f>
        <v>0.12312945806106279</v>
      </c>
    </row>
    <row r="501" spans="1:22" x14ac:dyDescent="0.25">
      <c r="A501" s="3">
        <f t="shared" ca="1" si="126"/>
        <v>1</v>
      </c>
      <c r="B501" s="3" t="str">
        <f t="shared" ca="1" si="127"/>
        <v>Man</v>
      </c>
      <c r="C501" s="3">
        <f t="shared" ca="1" si="128"/>
        <v>25</v>
      </c>
      <c r="D501" s="3">
        <f t="shared" ca="1" si="129"/>
        <v>5</v>
      </c>
      <c r="E501" s="3" t="str">
        <f ca="1">VLOOKUP($D501,Data!$A$2:$B$7,2,FALSE)</f>
        <v>Business</v>
      </c>
      <c r="F501" s="3">
        <f t="shared" ca="1" si="130"/>
        <v>4</v>
      </c>
      <c r="G501" s="3" t="str">
        <f ca="1">VLOOKUP($F501,Data!$D$2:$E$6,2,FALSE)</f>
        <v>post graduate</v>
      </c>
      <c r="H501" s="3">
        <f t="shared" ca="1" si="131"/>
        <v>3</v>
      </c>
      <c r="I501" s="3">
        <f t="shared" ca="1" si="132"/>
        <v>2</v>
      </c>
      <c r="J501" s="4">
        <f t="shared" ca="1" si="133"/>
        <v>649726</v>
      </c>
      <c r="K501" s="3">
        <f t="shared" ca="1" si="134"/>
        <v>2</v>
      </c>
      <c r="L501" s="3" t="str">
        <f ca="1">VLOOKUP($K501,Data!$G$2:$H$11,2,FALSE)</f>
        <v>Delhi</v>
      </c>
      <c r="M501" s="4">
        <f t="shared" ca="1" si="135"/>
        <v>2598904</v>
      </c>
      <c r="N501" s="3">
        <f t="shared" ca="1" si="136"/>
        <v>1167297.214447598</v>
      </c>
      <c r="O501" s="3">
        <f t="shared" ca="1" si="137"/>
        <v>360867.0782555659</v>
      </c>
      <c r="P501" s="4">
        <f t="shared" ca="1" si="138"/>
        <v>238697</v>
      </c>
      <c r="Q501" s="3">
        <f t="shared" ca="1" si="139"/>
        <v>0</v>
      </c>
      <c r="R501" s="4">
        <f t="shared" ca="1" si="140"/>
        <v>974589</v>
      </c>
      <c r="S501" s="4">
        <f t="shared" ca="1" si="141"/>
        <v>3934360.0782555658</v>
      </c>
      <c r="T501" s="1">
        <f t="shared" ca="1" si="142"/>
        <v>1405994.214447598</v>
      </c>
      <c r="U501" s="4">
        <f t="shared" ca="1" si="143"/>
        <v>2528365.8638079679</v>
      </c>
      <c r="V501" s="8">
        <f ca="1">People[[#This Row],[Mortage left]]/People[[#This Row],[Value of House]]</f>
        <v>0.4491498010113486</v>
      </c>
    </row>
    <row r="502" spans="1:22" x14ac:dyDescent="0.25">
      <c r="A502" s="3">
        <f t="shared" ca="1" si="126"/>
        <v>1</v>
      </c>
      <c r="B502" s="3" t="str">
        <f t="shared" ca="1" si="127"/>
        <v>Man</v>
      </c>
      <c r="C502" s="3">
        <f t="shared" ca="1" si="128"/>
        <v>23</v>
      </c>
      <c r="D502" s="3">
        <f t="shared" ca="1" si="129"/>
        <v>3</v>
      </c>
      <c r="E502" s="3" t="str">
        <f ca="1">VLOOKUP($D502,Data!$A$2:$B$7,2,FALSE)</f>
        <v>Pharma</v>
      </c>
      <c r="F502" s="3">
        <f t="shared" ca="1" si="130"/>
        <v>3</v>
      </c>
      <c r="G502" s="3" t="str">
        <f ca="1">VLOOKUP($F502,Data!$D$2:$E$6,2,FALSE)</f>
        <v>undergraduate</v>
      </c>
      <c r="H502" s="3">
        <f t="shared" ca="1" si="131"/>
        <v>0</v>
      </c>
      <c r="I502" s="3">
        <f t="shared" ca="1" si="132"/>
        <v>1</v>
      </c>
      <c r="J502" s="4">
        <f t="shared" ca="1" si="133"/>
        <v>977567</v>
      </c>
      <c r="K502" s="3">
        <f t="shared" ca="1" si="134"/>
        <v>6</v>
      </c>
      <c r="L502" s="3" t="str">
        <f ca="1">VLOOKUP($K502,Data!$G$2:$H$11,2,FALSE)</f>
        <v>Pune</v>
      </c>
      <c r="M502" s="4">
        <f t="shared" ca="1" si="135"/>
        <v>5865402</v>
      </c>
      <c r="N502" s="3">
        <f t="shared" ca="1" si="136"/>
        <v>3997744.7040760308</v>
      </c>
      <c r="O502" s="3">
        <f t="shared" ca="1" si="137"/>
        <v>756317.63738355564</v>
      </c>
      <c r="P502" s="4">
        <f t="shared" ca="1" si="138"/>
        <v>585143</v>
      </c>
      <c r="Q502" s="3">
        <f t="shared" ca="1" si="139"/>
        <v>977567</v>
      </c>
      <c r="R502" s="4">
        <f t="shared" ca="1" si="140"/>
        <v>0</v>
      </c>
      <c r="S502" s="4">
        <f t="shared" ca="1" si="141"/>
        <v>6621719.637383556</v>
      </c>
      <c r="T502" s="1">
        <f t="shared" ca="1" si="142"/>
        <v>5560454.7040760312</v>
      </c>
      <c r="U502" s="4">
        <f t="shared" ca="1" si="143"/>
        <v>1061264.9333075248</v>
      </c>
      <c r="V502" s="8">
        <f ca="1">People[[#This Row],[Mortage left]]/People[[#This Row],[Value of House]]</f>
        <v>0.68158068348529743</v>
      </c>
    </row>
    <row r="503" spans="1:22" x14ac:dyDescent="0.25">
      <c r="A503" s="3">
        <f t="shared" ca="1" si="126"/>
        <v>1</v>
      </c>
      <c r="B503" s="3" t="str">
        <f t="shared" ca="1" si="127"/>
        <v>Man</v>
      </c>
      <c r="C503" s="3">
        <f t="shared" ca="1" si="128"/>
        <v>35</v>
      </c>
      <c r="D503" s="3">
        <f t="shared" ca="1" si="129"/>
        <v>6</v>
      </c>
      <c r="E503" s="3" t="str">
        <f ca="1">VLOOKUP($D503,Data!$A$2:$B$7,2,FALSE)</f>
        <v>Ministry</v>
      </c>
      <c r="F503" s="3">
        <f t="shared" ca="1" si="130"/>
        <v>5</v>
      </c>
      <c r="G503" s="3" t="str">
        <f ca="1">VLOOKUP($F503,Data!$D$2:$E$6,2,FALSE)</f>
        <v>Doctorate</v>
      </c>
      <c r="H503" s="3">
        <f t="shared" ca="1" si="131"/>
        <v>1</v>
      </c>
      <c r="I503" s="3">
        <f t="shared" ca="1" si="132"/>
        <v>2</v>
      </c>
      <c r="J503" s="4">
        <f t="shared" ca="1" si="133"/>
        <v>636245</v>
      </c>
      <c r="K503" s="3">
        <f t="shared" ca="1" si="134"/>
        <v>5</v>
      </c>
      <c r="L503" s="3" t="str">
        <f ca="1">VLOOKUP($K503,Data!$G$2:$H$11,2,FALSE)</f>
        <v>Hyderabad</v>
      </c>
      <c r="M503" s="4">
        <f t="shared" ca="1" si="135"/>
        <v>2544980</v>
      </c>
      <c r="N503" s="3">
        <f t="shared" ca="1" si="136"/>
        <v>1884154.957981053</v>
      </c>
      <c r="O503" s="3">
        <f t="shared" ca="1" si="137"/>
        <v>369024.38191153511</v>
      </c>
      <c r="P503" s="4">
        <f t="shared" ca="1" si="138"/>
        <v>77327</v>
      </c>
      <c r="Q503" s="3">
        <f t="shared" ca="1" si="139"/>
        <v>0</v>
      </c>
      <c r="R503" s="4">
        <f t="shared" ca="1" si="140"/>
        <v>0</v>
      </c>
      <c r="S503" s="4">
        <f t="shared" ca="1" si="141"/>
        <v>2914004.3819115353</v>
      </c>
      <c r="T503" s="1">
        <f t="shared" ca="1" si="142"/>
        <v>1961481.957981053</v>
      </c>
      <c r="U503" s="4">
        <f t="shared" ca="1" si="143"/>
        <v>952522.42393048224</v>
      </c>
      <c r="V503" s="8">
        <f ca="1">People[[#This Row],[Mortage left]]/People[[#This Row],[Value of House]]</f>
        <v>0.74034175434818861</v>
      </c>
    </row>
    <row r="504" spans="1:22" x14ac:dyDescent="0.25">
      <c r="A504" s="3">
        <f t="shared" ca="1" si="126"/>
        <v>1</v>
      </c>
      <c r="B504" s="3" t="str">
        <f t="shared" ca="1" si="127"/>
        <v>Man</v>
      </c>
      <c r="C504" s="3">
        <f t="shared" ca="1" si="128"/>
        <v>29</v>
      </c>
      <c r="D504" s="3">
        <f t="shared" ca="1" si="129"/>
        <v>5</v>
      </c>
      <c r="E504" s="3" t="str">
        <f ca="1">VLOOKUP($D504,Data!$A$2:$B$7,2,FALSE)</f>
        <v>Business</v>
      </c>
      <c r="F504" s="3">
        <f t="shared" ca="1" si="130"/>
        <v>5</v>
      </c>
      <c r="G504" s="3" t="str">
        <f ca="1">VLOOKUP($F504,Data!$D$2:$E$6,2,FALSE)</f>
        <v>Doctorate</v>
      </c>
      <c r="H504" s="3">
        <f t="shared" ca="1" si="131"/>
        <v>1</v>
      </c>
      <c r="I504" s="3">
        <f t="shared" ca="1" si="132"/>
        <v>1</v>
      </c>
      <c r="J504" s="4">
        <f t="shared" ca="1" si="133"/>
        <v>297519</v>
      </c>
      <c r="K504" s="3">
        <f t="shared" ca="1" si="134"/>
        <v>3</v>
      </c>
      <c r="L504" s="3" t="str">
        <f ca="1">VLOOKUP($K504,Data!$G$2:$H$11,2,FALSE)</f>
        <v>Bangalore</v>
      </c>
      <c r="M504" s="4">
        <f t="shared" ca="1" si="135"/>
        <v>1785114</v>
      </c>
      <c r="N504" s="3">
        <f t="shared" ca="1" si="136"/>
        <v>1661705.583145723</v>
      </c>
      <c r="O504" s="3">
        <f t="shared" ca="1" si="137"/>
        <v>87287.809196286602</v>
      </c>
      <c r="P504" s="4">
        <f t="shared" ca="1" si="138"/>
        <v>53631</v>
      </c>
      <c r="Q504" s="3">
        <f t="shared" ca="1" si="139"/>
        <v>297519</v>
      </c>
      <c r="R504" s="4">
        <f t="shared" ca="1" si="140"/>
        <v>446278.5</v>
      </c>
      <c r="S504" s="4">
        <f t="shared" ca="1" si="141"/>
        <v>2318680.3091962868</v>
      </c>
      <c r="T504" s="1">
        <f t="shared" ca="1" si="142"/>
        <v>2012855.583145723</v>
      </c>
      <c r="U504" s="4">
        <f t="shared" ca="1" si="143"/>
        <v>305824.72605056386</v>
      </c>
      <c r="V504" s="8">
        <f ca="1">People[[#This Row],[Mortage left]]/People[[#This Row],[Value of House]]</f>
        <v>0.93086804716433968</v>
      </c>
    </row>
    <row r="505" spans="1:22" x14ac:dyDescent="0.25">
      <c r="A505" s="3">
        <f t="shared" ca="1" si="126"/>
        <v>1</v>
      </c>
      <c r="B505" s="3" t="str">
        <f t="shared" ca="1" si="127"/>
        <v>Man</v>
      </c>
      <c r="C505" s="3">
        <f t="shared" ca="1" si="128"/>
        <v>31</v>
      </c>
      <c r="D505" s="3">
        <f t="shared" ca="1" si="129"/>
        <v>4</v>
      </c>
      <c r="E505" s="3" t="str">
        <f ca="1">VLOOKUP($D505,Data!$A$2:$B$7,2,FALSE)</f>
        <v>Agriculture</v>
      </c>
      <c r="F505" s="3">
        <f t="shared" ca="1" si="130"/>
        <v>4</v>
      </c>
      <c r="G505" s="3" t="str">
        <f ca="1">VLOOKUP($F505,Data!$D$2:$E$6,2,FALSE)</f>
        <v>post graduate</v>
      </c>
      <c r="H505" s="3">
        <f t="shared" ca="1" si="131"/>
        <v>0</v>
      </c>
      <c r="I505" s="3">
        <f t="shared" ca="1" si="132"/>
        <v>0</v>
      </c>
      <c r="J505" s="4">
        <f t="shared" ca="1" si="133"/>
        <v>459900</v>
      </c>
      <c r="K505" s="3">
        <f t="shared" ca="1" si="134"/>
        <v>3</v>
      </c>
      <c r="L505" s="3" t="str">
        <f ca="1">VLOOKUP($K505,Data!$G$2:$H$11,2,FALSE)</f>
        <v>Bangalore</v>
      </c>
      <c r="M505" s="4">
        <f t="shared" ca="1" si="135"/>
        <v>1379700</v>
      </c>
      <c r="N505" s="3">
        <f t="shared" ca="1" si="136"/>
        <v>964424.77855823759</v>
      </c>
      <c r="O505" s="3">
        <f t="shared" ca="1" si="137"/>
        <v>0</v>
      </c>
      <c r="P505" s="4">
        <f t="shared" ca="1" si="138"/>
        <v>0</v>
      </c>
      <c r="Q505" s="3">
        <f t="shared" ca="1" si="139"/>
        <v>0</v>
      </c>
      <c r="R505" s="4">
        <f t="shared" ca="1" si="140"/>
        <v>689850</v>
      </c>
      <c r="S505" s="4">
        <f t="shared" ca="1" si="141"/>
        <v>2069550</v>
      </c>
      <c r="T505" s="1">
        <f t="shared" ca="1" si="142"/>
        <v>964424.77855823759</v>
      </c>
      <c r="U505" s="4">
        <f t="shared" ca="1" si="143"/>
        <v>1105125.2214417625</v>
      </c>
      <c r="V505" s="8">
        <f ca="1">People[[#This Row],[Mortage left]]/People[[#This Row],[Value of House]]</f>
        <v>0.69901049399017001</v>
      </c>
    </row>
    <row r="506" spans="1:22" x14ac:dyDescent="0.25">
      <c r="A506" s="3">
        <f t="shared" ca="1" si="126"/>
        <v>1</v>
      </c>
      <c r="B506" s="3" t="str">
        <f t="shared" ca="1" si="127"/>
        <v>Man</v>
      </c>
      <c r="C506" s="3">
        <f t="shared" ca="1" si="128"/>
        <v>30</v>
      </c>
      <c r="D506" s="3">
        <f t="shared" ca="1" si="129"/>
        <v>1</v>
      </c>
      <c r="E506" s="3" t="str">
        <f ca="1">VLOOKUP($D506,Data!$A$2:$B$7,2,FALSE)</f>
        <v>Health</v>
      </c>
      <c r="F506" s="3">
        <f t="shared" ca="1" si="130"/>
        <v>1</v>
      </c>
      <c r="G506" s="3" t="str">
        <f ca="1">VLOOKUP($F506,Data!$D$2:$E$6,2,FALSE)</f>
        <v>high school</v>
      </c>
      <c r="H506" s="3">
        <f t="shared" ca="1" si="131"/>
        <v>2</v>
      </c>
      <c r="I506" s="3">
        <f t="shared" ca="1" si="132"/>
        <v>1</v>
      </c>
      <c r="J506" s="4">
        <f t="shared" ca="1" si="133"/>
        <v>303492</v>
      </c>
      <c r="K506" s="3">
        <f t="shared" ca="1" si="134"/>
        <v>6</v>
      </c>
      <c r="L506" s="3" t="str">
        <f ca="1">VLOOKUP($K506,Data!$G$2:$H$11,2,FALSE)</f>
        <v>Pune</v>
      </c>
      <c r="M506" s="4">
        <f t="shared" ca="1" si="135"/>
        <v>910476</v>
      </c>
      <c r="N506" s="3">
        <f t="shared" ca="1" si="136"/>
        <v>228684.06660607108</v>
      </c>
      <c r="O506" s="3">
        <f t="shared" ca="1" si="137"/>
        <v>130911.06051272972</v>
      </c>
      <c r="P506" s="4">
        <f t="shared" ca="1" si="138"/>
        <v>96245</v>
      </c>
      <c r="Q506" s="3">
        <f t="shared" ca="1" si="139"/>
        <v>303492</v>
      </c>
      <c r="R506" s="4">
        <f t="shared" ca="1" si="140"/>
        <v>455238</v>
      </c>
      <c r="S506" s="4">
        <f t="shared" ca="1" si="141"/>
        <v>1496625.0605127297</v>
      </c>
      <c r="T506" s="1">
        <f t="shared" ca="1" si="142"/>
        <v>628421.06660607108</v>
      </c>
      <c r="U506" s="4">
        <f t="shared" ca="1" si="143"/>
        <v>868203.99390665861</v>
      </c>
      <c r="V506" s="8">
        <f ca="1">People[[#This Row],[Mortage left]]/People[[#This Row],[Value of House]]</f>
        <v>0.25116979097315151</v>
      </c>
    </row>
    <row r="507" spans="1:22" x14ac:dyDescent="0.25">
      <c r="A507" s="3">
        <f t="shared" ca="1" si="126"/>
        <v>2</v>
      </c>
      <c r="B507" s="3" t="str">
        <f t="shared" ca="1" si="127"/>
        <v>Woman</v>
      </c>
      <c r="C507" s="3">
        <f t="shared" ca="1" si="128"/>
        <v>35</v>
      </c>
      <c r="D507" s="3">
        <f t="shared" ca="1" si="129"/>
        <v>2</v>
      </c>
      <c r="E507" s="3" t="str">
        <f ca="1">VLOOKUP($D507,Data!$A$2:$B$7,2,FALSE)</f>
        <v>IT</v>
      </c>
      <c r="F507" s="3">
        <f t="shared" ca="1" si="130"/>
        <v>5</v>
      </c>
      <c r="G507" s="3" t="str">
        <f ca="1">VLOOKUP($F507,Data!$D$2:$E$6,2,FALSE)</f>
        <v>Doctorate</v>
      </c>
      <c r="H507" s="3">
        <f t="shared" ca="1" si="131"/>
        <v>3</v>
      </c>
      <c r="I507" s="3">
        <f t="shared" ca="1" si="132"/>
        <v>0</v>
      </c>
      <c r="J507" s="4">
        <f t="shared" ca="1" si="133"/>
        <v>339977</v>
      </c>
      <c r="K507" s="3">
        <f t="shared" ca="1" si="134"/>
        <v>6</v>
      </c>
      <c r="L507" s="3" t="str">
        <f ca="1">VLOOKUP($K507,Data!$G$2:$H$11,2,FALSE)</f>
        <v>Pune</v>
      </c>
      <c r="M507" s="4">
        <f t="shared" ca="1" si="135"/>
        <v>2039862</v>
      </c>
      <c r="N507" s="3">
        <f t="shared" ca="1" si="136"/>
        <v>1571041.5171762654</v>
      </c>
      <c r="O507" s="3">
        <f t="shared" ca="1" si="137"/>
        <v>0</v>
      </c>
      <c r="P507" s="4">
        <f t="shared" ca="1" si="138"/>
        <v>0</v>
      </c>
      <c r="Q507" s="3">
        <f t="shared" ca="1" si="139"/>
        <v>0</v>
      </c>
      <c r="R507" s="4">
        <f t="shared" ca="1" si="140"/>
        <v>509965.5</v>
      </c>
      <c r="S507" s="4">
        <f t="shared" ca="1" si="141"/>
        <v>2549827.5</v>
      </c>
      <c r="T507" s="1">
        <f t="shared" ca="1" si="142"/>
        <v>1571041.5171762654</v>
      </c>
      <c r="U507" s="4">
        <f t="shared" ca="1" si="143"/>
        <v>978785.98282373464</v>
      </c>
      <c r="V507" s="8">
        <f ca="1">People[[#This Row],[Mortage left]]/People[[#This Row],[Value of House]]</f>
        <v>0.77017049054115694</v>
      </c>
    </row>
    <row r="508" spans="1:22" x14ac:dyDescent="0.25">
      <c r="A508" s="3">
        <f t="shared" ca="1" si="126"/>
        <v>1</v>
      </c>
      <c r="B508" s="3" t="str">
        <f t="shared" ca="1" si="127"/>
        <v>Man</v>
      </c>
      <c r="C508" s="3">
        <f t="shared" ca="1" si="128"/>
        <v>22</v>
      </c>
      <c r="D508" s="3">
        <f t="shared" ca="1" si="129"/>
        <v>1</v>
      </c>
      <c r="E508" s="3" t="str">
        <f ca="1">VLOOKUP($D508,Data!$A$2:$B$7,2,FALSE)</f>
        <v>Health</v>
      </c>
      <c r="F508" s="3">
        <f t="shared" ca="1" si="130"/>
        <v>3</v>
      </c>
      <c r="G508" s="3" t="str">
        <f ca="1">VLOOKUP($F508,Data!$D$2:$E$6,2,FALSE)</f>
        <v>undergraduate</v>
      </c>
      <c r="H508" s="3">
        <f t="shared" ca="1" si="131"/>
        <v>2</v>
      </c>
      <c r="I508" s="3">
        <f t="shared" ca="1" si="132"/>
        <v>2</v>
      </c>
      <c r="J508" s="4">
        <f t="shared" ca="1" si="133"/>
        <v>633238</v>
      </c>
      <c r="K508" s="3">
        <f t="shared" ca="1" si="134"/>
        <v>1</v>
      </c>
      <c r="L508" s="3" t="str">
        <f ca="1">VLOOKUP($K508,Data!$G$2:$H$11,2,FALSE)</f>
        <v>Mumbai</v>
      </c>
      <c r="M508" s="4">
        <f t="shared" ca="1" si="135"/>
        <v>3166190</v>
      </c>
      <c r="N508" s="3">
        <f t="shared" ca="1" si="136"/>
        <v>1756696.2568422784</v>
      </c>
      <c r="O508" s="3">
        <f t="shared" ca="1" si="137"/>
        <v>668705.46055369172</v>
      </c>
      <c r="P508" s="4">
        <f t="shared" ca="1" si="138"/>
        <v>210946</v>
      </c>
      <c r="Q508" s="3">
        <f t="shared" ca="1" si="139"/>
        <v>0</v>
      </c>
      <c r="R508" s="4">
        <f t="shared" ca="1" si="140"/>
        <v>0</v>
      </c>
      <c r="S508" s="4">
        <f t="shared" ca="1" si="141"/>
        <v>3834895.4605536917</v>
      </c>
      <c r="T508" s="1">
        <f t="shared" ca="1" si="142"/>
        <v>1967642.2568422784</v>
      </c>
      <c r="U508" s="4">
        <f t="shared" ca="1" si="143"/>
        <v>1867253.2037114133</v>
      </c>
      <c r="V508" s="8">
        <f ca="1">People[[#This Row],[Mortage left]]/People[[#This Row],[Value of House]]</f>
        <v>0.55482970284230526</v>
      </c>
    </row>
    <row r="509" spans="1:22" x14ac:dyDescent="0.25">
      <c r="A509" s="3">
        <f t="shared" ca="1" si="126"/>
        <v>2</v>
      </c>
      <c r="B509" s="3" t="str">
        <f t="shared" ca="1" si="127"/>
        <v>Woman</v>
      </c>
      <c r="C509" s="3">
        <f t="shared" ca="1" si="128"/>
        <v>35</v>
      </c>
      <c r="D509" s="3">
        <f t="shared" ca="1" si="129"/>
        <v>2</v>
      </c>
      <c r="E509" s="3" t="str">
        <f ca="1">VLOOKUP($D509,Data!$A$2:$B$7,2,FALSE)</f>
        <v>IT</v>
      </c>
      <c r="F509" s="3">
        <f t="shared" ca="1" si="130"/>
        <v>2</v>
      </c>
      <c r="G509" s="3" t="str">
        <f ca="1">VLOOKUP($F509,Data!$D$2:$E$6,2,FALSE)</f>
        <v>college</v>
      </c>
      <c r="H509" s="3">
        <f t="shared" ca="1" si="131"/>
        <v>3</v>
      </c>
      <c r="I509" s="3">
        <f t="shared" ca="1" si="132"/>
        <v>1</v>
      </c>
      <c r="J509" s="4">
        <f t="shared" ca="1" si="133"/>
        <v>183438</v>
      </c>
      <c r="K509" s="3">
        <f t="shared" ca="1" si="134"/>
        <v>3</v>
      </c>
      <c r="L509" s="3" t="str">
        <f ca="1">VLOOKUP($K509,Data!$G$2:$H$11,2,FALSE)</f>
        <v>Bangalore</v>
      </c>
      <c r="M509" s="4">
        <f t="shared" ca="1" si="135"/>
        <v>1100628</v>
      </c>
      <c r="N509" s="3">
        <f t="shared" ca="1" si="136"/>
        <v>1034079.3783280941</v>
      </c>
      <c r="O509" s="3">
        <f t="shared" ca="1" si="137"/>
        <v>47142.290492551649</v>
      </c>
      <c r="P509" s="4">
        <f t="shared" ca="1" si="138"/>
        <v>3542</v>
      </c>
      <c r="Q509" s="3">
        <f t="shared" ca="1" si="139"/>
        <v>0</v>
      </c>
      <c r="R509" s="4">
        <f t="shared" ca="1" si="140"/>
        <v>0</v>
      </c>
      <c r="S509" s="4">
        <f t="shared" ca="1" si="141"/>
        <v>1147770.2904925516</v>
      </c>
      <c r="T509" s="1">
        <f t="shared" ca="1" si="142"/>
        <v>1037621.3783280941</v>
      </c>
      <c r="U509" s="4">
        <f t="shared" ca="1" si="143"/>
        <v>110148.91216445749</v>
      </c>
      <c r="V509" s="8">
        <f ca="1">People[[#This Row],[Mortage left]]/People[[#This Row],[Value of House]]</f>
        <v>0.9395357726026361</v>
      </c>
    </row>
    <row r="510" spans="1:22" x14ac:dyDescent="0.25">
      <c r="A510" s="3">
        <f t="shared" ca="1" si="126"/>
        <v>1</v>
      </c>
      <c r="B510" s="3" t="str">
        <f t="shared" ca="1" si="127"/>
        <v>Man</v>
      </c>
      <c r="C510" s="3">
        <f t="shared" ca="1" si="128"/>
        <v>21</v>
      </c>
      <c r="D510" s="3">
        <f t="shared" ca="1" si="129"/>
        <v>2</v>
      </c>
      <c r="E510" s="3" t="str">
        <f ca="1">VLOOKUP($D510,Data!$A$2:$B$7,2,FALSE)</f>
        <v>IT</v>
      </c>
      <c r="F510" s="3">
        <f t="shared" ca="1" si="130"/>
        <v>1</v>
      </c>
      <c r="G510" s="3" t="str">
        <f ca="1">VLOOKUP($F510,Data!$D$2:$E$6,2,FALSE)</f>
        <v>high school</v>
      </c>
      <c r="H510" s="3">
        <f t="shared" ca="1" si="131"/>
        <v>0</v>
      </c>
      <c r="I510" s="3">
        <f t="shared" ca="1" si="132"/>
        <v>0</v>
      </c>
      <c r="J510" s="4">
        <f t="shared" ca="1" si="133"/>
        <v>868269</v>
      </c>
      <c r="K510" s="3">
        <f t="shared" ca="1" si="134"/>
        <v>2</v>
      </c>
      <c r="L510" s="3" t="str">
        <f ca="1">VLOOKUP($K510,Data!$G$2:$H$11,2,FALSE)</f>
        <v>Delhi</v>
      </c>
      <c r="M510" s="4">
        <f t="shared" ca="1" si="135"/>
        <v>2604807</v>
      </c>
      <c r="N510" s="3">
        <f t="shared" ca="1" si="136"/>
        <v>204794.61491456933</v>
      </c>
      <c r="O510" s="3">
        <f t="shared" ca="1" si="137"/>
        <v>0</v>
      </c>
      <c r="P510" s="4">
        <f t="shared" ca="1" si="138"/>
        <v>0</v>
      </c>
      <c r="Q510" s="3">
        <f t="shared" ca="1" si="139"/>
        <v>868269</v>
      </c>
      <c r="R510" s="4">
        <f t="shared" ca="1" si="140"/>
        <v>0</v>
      </c>
      <c r="S510" s="4">
        <f t="shared" ca="1" si="141"/>
        <v>2604807</v>
      </c>
      <c r="T510" s="1">
        <f t="shared" ca="1" si="142"/>
        <v>1073063.6149145693</v>
      </c>
      <c r="U510" s="4">
        <f t="shared" ca="1" si="143"/>
        <v>1531743.3850854307</v>
      </c>
      <c r="V510" s="8">
        <f ca="1">People[[#This Row],[Mortage left]]/People[[#This Row],[Value of House]]</f>
        <v>7.8621799970043593E-2</v>
      </c>
    </row>
    <row r="511" spans="1:22" x14ac:dyDescent="0.25">
      <c r="A511" s="3">
        <f t="shared" ca="1" si="126"/>
        <v>1</v>
      </c>
      <c r="B511" s="3" t="str">
        <f t="shared" ca="1" si="127"/>
        <v>Man</v>
      </c>
      <c r="C511" s="3">
        <f t="shared" ca="1" si="128"/>
        <v>24</v>
      </c>
      <c r="D511" s="3">
        <f t="shared" ca="1" si="129"/>
        <v>5</v>
      </c>
      <c r="E511" s="3" t="str">
        <f ca="1">VLOOKUP($D511,Data!$A$2:$B$7,2,FALSE)</f>
        <v>Business</v>
      </c>
      <c r="F511" s="3">
        <f t="shared" ca="1" si="130"/>
        <v>3</v>
      </c>
      <c r="G511" s="3" t="str">
        <f ca="1">VLOOKUP($F511,Data!$D$2:$E$6,2,FALSE)</f>
        <v>undergraduate</v>
      </c>
      <c r="H511" s="3">
        <f t="shared" ca="1" si="131"/>
        <v>1</v>
      </c>
      <c r="I511" s="3">
        <f t="shared" ca="1" si="132"/>
        <v>2</v>
      </c>
      <c r="J511" s="4">
        <f t="shared" ca="1" si="133"/>
        <v>584993</v>
      </c>
      <c r="K511" s="3">
        <f t="shared" ca="1" si="134"/>
        <v>1</v>
      </c>
      <c r="L511" s="3" t="str">
        <f ca="1">VLOOKUP($K511,Data!$G$2:$H$11,2,FALSE)</f>
        <v>Mumbai</v>
      </c>
      <c r="M511" s="4">
        <f t="shared" ca="1" si="135"/>
        <v>3509958</v>
      </c>
      <c r="N511" s="3">
        <f t="shared" ca="1" si="136"/>
        <v>2760283.5372152994</v>
      </c>
      <c r="O511" s="3">
        <f t="shared" ca="1" si="137"/>
        <v>521234.05465012393</v>
      </c>
      <c r="P511" s="4">
        <f t="shared" ca="1" si="138"/>
        <v>142442</v>
      </c>
      <c r="Q511" s="3">
        <f t="shared" ca="1" si="139"/>
        <v>0</v>
      </c>
      <c r="R511" s="4">
        <f t="shared" ca="1" si="140"/>
        <v>0</v>
      </c>
      <c r="S511" s="4">
        <f t="shared" ca="1" si="141"/>
        <v>4031192.0546501242</v>
      </c>
      <c r="T511" s="1">
        <f t="shared" ca="1" si="142"/>
        <v>2902725.5372152994</v>
      </c>
      <c r="U511" s="4">
        <f t="shared" ca="1" si="143"/>
        <v>1128466.5174348247</v>
      </c>
      <c r="V511" s="8">
        <f ca="1">People[[#This Row],[Mortage left]]/People[[#This Row],[Value of House]]</f>
        <v>0.7864149762519379</v>
      </c>
    </row>
    <row r="512" spans="1:22" x14ac:dyDescent="0.25">
      <c r="A512" s="3">
        <f t="shared" ca="1" si="126"/>
        <v>1</v>
      </c>
      <c r="B512" s="3" t="str">
        <f t="shared" ca="1" si="127"/>
        <v>Man</v>
      </c>
      <c r="C512" s="3">
        <f t="shared" ca="1" si="128"/>
        <v>34</v>
      </c>
      <c r="D512" s="3">
        <f t="shared" ca="1" si="129"/>
        <v>5</v>
      </c>
      <c r="E512" s="3" t="str">
        <f ca="1">VLOOKUP($D512,Data!$A$2:$B$7,2,FALSE)</f>
        <v>Business</v>
      </c>
      <c r="F512" s="3">
        <f t="shared" ca="1" si="130"/>
        <v>4</v>
      </c>
      <c r="G512" s="3" t="str">
        <f ca="1">VLOOKUP($F512,Data!$D$2:$E$6,2,FALSE)</f>
        <v>post graduate</v>
      </c>
      <c r="H512" s="3">
        <f t="shared" ca="1" si="131"/>
        <v>0</v>
      </c>
      <c r="I512" s="3">
        <f t="shared" ca="1" si="132"/>
        <v>2</v>
      </c>
      <c r="J512" s="4">
        <f t="shared" ca="1" si="133"/>
        <v>808267</v>
      </c>
      <c r="K512" s="3">
        <f t="shared" ca="1" si="134"/>
        <v>4</v>
      </c>
      <c r="L512" s="3" t="str">
        <f ca="1">VLOOKUP($K512,Data!$G$2:$H$11,2,FALSE)</f>
        <v>Chennai</v>
      </c>
      <c r="M512" s="4">
        <f t="shared" ca="1" si="135"/>
        <v>4849602</v>
      </c>
      <c r="N512" s="3">
        <f t="shared" ca="1" si="136"/>
        <v>1499529.4360465927</v>
      </c>
      <c r="O512" s="3">
        <f t="shared" ca="1" si="137"/>
        <v>323745.22606118256</v>
      </c>
      <c r="P512" s="4">
        <f t="shared" ca="1" si="138"/>
        <v>13093</v>
      </c>
      <c r="Q512" s="3">
        <f t="shared" ca="1" si="139"/>
        <v>0</v>
      </c>
      <c r="R512" s="4">
        <f t="shared" ca="1" si="140"/>
        <v>0</v>
      </c>
      <c r="S512" s="4">
        <f t="shared" ca="1" si="141"/>
        <v>5173347.2260611821</v>
      </c>
      <c r="T512" s="1">
        <f t="shared" ca="1" si="142"/>
        <v>1512622.4360465927</v>
      </c>
      <c r="U512" s="4">
        <f t="shared" ca="1" si="143"/>
        <v>3660724.7900145892</v>
      </c>
      <c r="V512" s="8">
        <f ca="1">People[[#This Row],[Mortage left]]/People[[#This Row],[Value of House]]</f>
        <v>0.30920670109559356</v>
      </c>
    </row>
    <row r="513" spans="1:22" x14ac:dyDescent="0.25">
      <c r="A513" s="3">
        <f t="shared" ca="1" si="126"/>
        <v>2</v>
      </c>
      <c r="B513" s="3" t="str">
        <f t="shared" ca="1" si="127"/>
        <v>Woman</v>
      </c>
      <c r="C513" s="3">
        <f t="shared" ca="1" si="128"/>
        <v>26</v>
      </c>
      <c r="D513" s="3">
        <f t="shared" ca="1" si="129"/>
        <v>3</v>
      </c>
      <c r="E513" s="3" t="str">
        <f ca="1">VLOOKUP($D513,Data!$A$2:$B$7,2,FALSE)</f>
        <v>Pharma</v>
      </c>
      <c r="F513" s="3">
        <f t="shared" ca="1" si="130"/>
        <v>5</v>
      </c>
      <c r="G513" s="3" t="str">
        <f ca="1">VLOOKUP($F513,Data!$D$2:$E$6,2,FALSE)</f>
        <v>Doctorate</v>
      </c>
      <c r="H513" s="3">
        <f t="shared" ca="1" si="131"/>
        <v>3</v>
      </c>
      <c r="I513" s="3">
        <f t="shared" ca="1" si="132"/>
        <v>0</v>
      </c>
      <c r="J513" s="4">
        <f t="shared" ca="1" si="133"/>
        <v>311098</v>
      </c>
      <c r="K513" s="3">
        <f t="shared" ca="1" si="134"/>
        <v>1</v>
      </c>
      <c r="L513" s="3" t="str">
        <f ca="1">VLOOKUP($K513,Data!$G$2:$H$11,2,FALSE)</f>
        <v>Mumbai</v>
      </c>
      <c r="M513" s="4">
        <f t="shared" ca="1" si="135"/>
        <v>933294</v>
      </c>
      <c r="N513" s="3">
        <f t="shared" ca="1" si="136"/>
        <v>816100.81746661407</v>
      </c>
      <c r="O513" s="3">
        <f t="shared" ca="1" si="137"/>
        <v>0</v>
      </c>
      <c r="P513" s="4">
        <f t="shared" ca="1" si="138"/>
        <v>0</v>
      </c>
      <c r="Q513" s="3">
        <f t="shared" ca="1" si="139"/>
        <v>0</v>
      </c>
      <c r="R513" s="4">
        <f t="shared" ca="1" si="140"/>
        <v>466647</v>
      </c>
      <c r="S513" s="4">
        <f t="shared" ca="1" si="141"/>
        <v>1399941</v>
      </c>
      <c r="T513" s="1">
        <f t="shared" ca="1" si="142"/>
        <v>816100.81746661407</v>
      </c>
      <c r="U513" s="4">
        <f t="shared" ca="1" si="143"/>
        <v>583840.18253338593</v>
      </c>
      <c r="V513" s="8">
        <f ca="1">People[[#This Row],[Mortage left]]/People[[#This Row],[Value of House]]</f>
        <v>0.87443058400312668</v>
      </c>
    </row>
    <row r="514" spans="1:22" x14ac:dyDescent="0.25">
      <c r="A514" s="3">
        <f t="shared" ca="1" si="126"/>
        <v>1</v>
      </c>
      <c r="B514" s="3" t="str">
        <f t="shared" ca="1" si="127"/>
        <v>Man</v>
      </c>
      <c r="C514" s="3">
        <f t="shared" ca="1" si="128"/>
        <v>30</v>
      </c>
      <c r="D514" s="3">
        <f t="shared" ca="1" si="129"/>
        <v>4</v>
      </c>
      <c r="E514" s="3" t="str">
        <f ca="1">VLOOKUP($D514,Data!$A$2:$B$7,2,FALSE)</f>
        <v>Agriculture</v>
      </c>
      <c r="F514" s="3">
        <f t="shared" ca="1" si="130"/>
        <v>4</v>
      </c>
      <c r="G514" s="3" t="str">
        <f ca="1">VLOOKUP($F514,Data!$D$2:$E$6,2,FALSE)</f>
        <v>post graduate</v>
      </c>
      <c r="H514" s="3">
        <f t="shared" ca="1" si="131"/>
        <v>3</v>
      </c>
      <c r="I514" s="3">
        <f t="shared" ca="1" si="132"/>
        <v>2</v>
      </c>
      <c r="J514" s="4">
        <f t="shared" ca="1" si="133"/>
        <v>668919</v>
      </c>
      <c r="K514" s="3">
        <f t="shared" ca="1" si="134"/>
        <v>6</v>
      </c>
      <c r="L514" s="3" t="str">
        <f ca="1">VLOOKUP($K514,Data!$G$2:$H$11,2,FALSE)</f>
        <v>Pune</v>
      </c>
      <c r="M514" s="4">
        <f t="shared" ca="1" si="135"/>
        <v>2675676</v>
      </c>
      <c r="N514" s="3">
        <f t="shared" ca="1" si="136"/>
        <v>1141497.9288270373</v>
      </c>
      <c r="O514" s="3">
        <f t="shared" ca="1" si="137"/>
        <v>707999.55351190246</v>
      </c>
      <c r="P514" s="4">
        <f t="shared" ca="1" si="138"/>
        <v>488192</v>
      </c>
      <c r="Q514" s="3">
        <f t="shared" ca="1" si="139"/>
        <v>668919</v>
      </c>
      <c r="R514" s="4">
        <f t="shared" ca="1" si="140"/>
        <v>0</v>
      </c>
      <c r="S514" s="4">
        <f t="shared" ca="1" si="141"/>
        <v>3383675.5535119027</v>
      </c>
      <c r="T514" s="1">
        <f t="shared" ca="1" si="142"/>
        <v>2298608.9288270371</v>
      </c>
      <c r="U514" s="4">
        <f t="shared" ca="1" si="143"/>
        <v>1085066.6246848656</v>
      </c>
      <c r="V514" s="8">
        <f ca="1">People[[#This Row],[Mortage left]]/People[[#This Row],[Value of House]]</f>
        <v>0.42662038633490651</v>
      </c>
    </row>
    <row r="515" spans="1:22" x14ac:dyDescent="0.25">
      <c r="A515" s="3">
        <f t="shared" ca="1" si="126"/>
        <v>1</v>
      </c>
      <c r="B515" s="3" t="str">
        <f t="shared" ca="1" si="127"/>
        <v>Man</v>
      </c>
      <c r="C515" s="3">
        <f t="shared" ca="1" si="128"/>
        <v>35</v>
      </c>
      <c r="D515" s="3">
        <f t="shared" ca="1" si="129"/>
        <v>6</v>
      </c>
      <c r="E515" s="3" t="str">
        <f ca="1">VLOOKUP($D515,Data!$A$2:$B$7,2,FALSE)</f>
        <v>Ministry</v>
      </c>
      <c r="F515" s="3">
        <f t="shared" ca="1" si="130"/>
        <v>5</v>
      </c>
      <c r="G515" s="3" t="str">
        <f ca="1">VLOOKUP($F515,Data!$D$2:$E$6,2,FALSE)</f>
        <v>Doctorate</v>
      </c>
      <c r="H515" s="3">
        <f t="shared" ca="1" si="131"/>
        <v>0</v>
      </c>
      <c r="I515" s="3">
        <f t="shared" ca="1" si="132"/>
        <v>1</v>
      </c>
      <c r="J515" s="4">
        <f t="shared" ca="1" si="133"/>
        <v>847637</v>
      </c>
      <c r="K515" s="3">
        <f t="shared" ca="1" si="134"/>
        <v>1</v>
      </c>
      <c r="L515" s="3" t="str">
        <f ca="1">VLOOKUP($K515,Data!$G$2:$H$11,2,FALSE)</f>
        <v>Mumbai</v>
      </c>
      <c r="M515" s="4">
        <f t="shared" ca="1" si="135"/>
        <v>4238185</v>
      </c>
      <c r="N515" s="3">
        <f t="shared" ca="1" si="136"/>
        <v>77237.111356802779</v>
      </c>
      <c r="O515" s="3">
        <f t="shared" ca="1" si="137"/>
        <v>350341.06173347362</v>
      </c>
      <c r="P515" s="4">
        <f t="shared" ca="1" si="138"/>
        <v>119606</v>
      </c>
      <c r="Q515" s="3">
        <f t="shared" ca="1" si="139"/>
        <v>0</v>
      </c>
      <c r="R515" s="4">
        <f t="shared" ca="1" si="140"/>
        <v>0</v>
      </c>
      <c r="S515" s="4">
        <f t="shared" ca="1" si="141"/>
        <v>4588526.061733474</v>
      </c>
      <c r="T515" s="1">
        <f t="shared" ca="1" si="142"/>
        <v>196843.11135680278</v>
      </c>
      <c r="U515" s="4">
        <f t="shared" ca="1" si="143"/>
        <v>4391682.9503766708</v>
      </c>
      <c r="V515" s="8">
        <f ca="1">People[[#This Row],[Mortage left]]/People[[#This Row],[Value of House]]</f>
        <v>1.8224100966994783E-2</v>
      </c>
    </row>
    <row r="516" spans="1:22" x14ac:dyDescent="0.25">
      <c r="A516" s="3">
        <f t="shared" ca="1" si="126"/>
        <v>2</v>
      </c>
      <c r="B516" s="3" t="str">
        <f t="shared" ca="1" si="127"/>
        <v>Woman</v>
      </c>
      <c r="C516" s="3">
        <f t="shared" ca="1" si="128"/>
        <v>30</v>
      </c>
      <c r="D516" s="3">
        <f t="shared" ca="1" si="129"/>
        <v>1</v>
      </c>
      <c r="E516" s="3" t="str">
        <f ca="1">VLOOKUP($D516,Data!$A$2:$B$7,2,FALSE)</f>
        <v>Health</v>
      </c>
      <c r="F516" s="3">
        <f t="shared" ca="1" si="130"/>
        <v>3</v>
      </c>
      <c r="G516" s="3" t="str">
        <f ca="1">VLOOKUP($F516,Data!$D$2:$E$6,2,FALSE)</f>
        <v>undergraduate</v>
      </c>
      <c r="H516" s="3">
        <f t="shared" ca="1" si="131"/>
        <v>3</v>
      </c>
      <c r="I516" s="3">
        <f t="shared" ca="1" si="132"/>
        <v>0</v>
      </c>
      <c r="J516" s="4">
        <f t="shared" ca="1" si="133"/>
        <v>126131</v>
      </c>
      <c r="K516" s="3">
        <f t="shared" ca="1" si="134"/>
        <v>6</v>
      </c>
      <c r="L516" s="3" t="str">
        <f ca="1">VLOOKUP($K516,Data!$G$2:$H$11,2,FALSE)</f>
        <v>Pune</v>
      </c>
      <c r="M516" s="4">
        <f t="shared" ca="1" si="135"/>
        <v>756786</v>
      </c>
      <c r="N516" s="3">
        <f t="shared" ca="1" si="136"/>
        <v>631541.43093690707</v>
      </c>
      <c r="O516" s="3">
        <f t="shared" ca="1" si="137"/>
        <v>0</v>
      </c>
      <c r="P516" s="4">
        <f t="shared" ca="1" si="138"/>
        <v>0</v>
      </c>
      <c r="Q516" s="3">
        <f t="shared" ca="1" si="139"/>
        <v>0</v>
      </c>
      <c r="R516" s="4">
        <f t="shared" ca="1" si="140"/>
        <v>0</v>
      </c>
      <c r="S516" s="4">
        <f t="shared" ca="1" si="141"/>
        <v>756786</v>
      </c>
      <c r="T516" s="1">
        <f t="shared" ca="1" si="142"/>
        <v>631541.43093690707</v>
      </c>
      <c r="U516" s="4">
        <f t="shared" ca="1" si="143"/>
        <v>125244.56906309293</v>
      </c>
      <c r="V516" s="8">
        <f ca="1">People[[#This Row],[Mortage left]]/People[[#This Row],[Value of House]]</f>
        <v>0.8345046432371992</v>
      </c>
    </row>
    <row r="517" spans="1:22" x14ac:dyDescent="0.25">
      <c r="A517" s="3">
        <f t="shared" ref="A517:A580" ca="1" si="144">RANDBETWEEN(1,2)</f>
        <v>1</v>
      </c>
      <c r="B517" s="3" t="str">
        <f t="shared" ref="B517:B580" ca="1" si="145">IF($A517=1, "Man", "Woman")</f>
        <v>Man</v>
      </c>
      <c r="C517" s="3">
        <f t="shared" ref="C517:C580" ca="1" si="146">RANDBETWEEN(21,35)</f>
        <v>23</v>
      </c>
      <c r="D517" s="3">
        <f t="shared" ref="D517:D580" ca="1" si="147">RANDBETWEEN(1,6)</f>
        <v>2</v>
      </c>
      <c r="E517" s="3" t="str">
        <f ca="1">VLOOKUP($D517,Data!$A$2:$B$7,2,FALSE)</f>
        <v>IT</v>
      </c>
      <c r="F517" s="3">
        <f t="shared" ref="F517:F580" ca="1" si="148">RANDBETWEEN(1,5)</f>
        <v>4</v>
      </c>
      <c r="G517" s="3" t="str">
        <f ca="1">VLOOKUP($F517,Data!$D$2:$E$6,2,FALSE)</f>
        <v>post graduate</v>
      </c>
      <c r="H517" s="3">
        <f t="shared" ref="H517:H580" ca="1" si="149">RANDBETWEEN(0,3)</f>
        <v>1</v>
      </c>
      <c r="I517" s="3">
        <f t="shared" ref="I517:I580" ca="1" si="150">RANDBETWEEN(0,2)</f>
        <v>0</v>
      </c>
      <c r="J517" s="4">
        <f t="shared" ref="J517:J580" ca="1" si="151">RANDBETWEEN(100000,1000000)</f>
        <v>939822</v>
      </c>
      <c r="K517" s="3">
        <f t="shared" ref="K517:K580" ca="1" si="152">RANDBETWEEN(1,6)</f>
        <v>3</v>
      </c>
      <c r="L517" s="3" t="str">
        <f ca="1">VLOOKUP($K517,Data!$G$2:$H$11,2,FALSE)</f>
        <v>Bangalore</v>
      </c>
      <c r="M517" s="4">
        <f t="shared" ref="M517:M580" ca="1" si="153">$J517*RANDBETWEEN(3,6)</f>
        <v>5638932</v>
      </c>
      <c r="N517" s="3">
        <f t="shared" ref="N517:N580" ca="1" si="154">RAND()*$M517</f>
        <v>2883769.9791752342</v>
      </c>
      <c r="O517" s="3">
        <f t="shared" ref="O517:O580" ca="1" si="155">(I517*RAND())*$J517</f>
        <v>0</v>
      </c>
      <c r="P517" s="4">
        <f t="shared" ref="P517:P580" ca="1" si="156">RANDBETWEEN(0,O517)</f>
        <v>0</v>
      </c>
      <c r="Q517" s="3">
        <f t="shared" ref="Q517:Q580" ca="1" si="157">RANDBETWEEN(0,1)*$J517</f>
        <v>939822</v>
      </c>
      <c r="R517" s="4">
        <f t="shared" ref="R517:R580" ca="1" si="158">RANDBETWEEN(0,1)*$J517*1.5</f>
        <v>1409733</v>
      </c>
      <c r="S517" s="4">
        <f t="shared" ref="S517:S580" ca="1" si="159">$M517+$O517+$R517</f>
        <v>7048665</v>
      </c>
      <c r="T517" s="1">
        <f t="shared" ref="T517:T580" ca="1" si="160">$N517+$P517+$Q517</f>
        <v>3823591.9791752342</v>
      </c>
      <c r="U517" s="4">
        <f t="shared" ref="U517:U580" ca="1" si="161">$S517-$T517</f>
        <v>3225073.0208247658</v>
      </c>
      <c r="V517" s="8">
        <f ca="1">People[[#This Row],[Mortage left]]/People[[#This Row],[Value of House]]</f>
        <v>0.51140357414759285</v>
      </c>
    </row>
    <row r="518" spans="1:22" x14ac:dyDescent="0.25">
      <c r="A518" s="3">
        <f t="shared" ca="1" si="144"/>
        <v>2</v>
      </c>
      <c r="B518" s="3" t="str">
        <f t="shared" ca="1" si="145"/>
        <v>Woman</v>
      </c>
      <c r="C518" s="3">
        <f t="shared" ca="1" si="146"/>
        <v>29</v>
      </c>
      <c r="D518" s="3">
        <f t="shared" ca="1" si="147"/>
        <v>5</v>
      </c>
      <c r="E518" s="3" t="str">
        <f ca="1">VLOOKUP($D518,Data!$A$2:$B$7,2,FALSE)</f>
        <v>Business</v>
      </c>
      <c r="F518" s="3">
        <f t="shared" ca="1" si="148"/>
        <v>2</v>
      </c>
      <c r="G518" s="3" t="str">
        <f ca="1">VLOOKUP($F518,Data!$D$2:$E$6,2,FALSE)</f>
        <v>college</v>
      </c>
      <c r="H518" s="3">
        <f t="shared" ca="1" si="149"/>
        <v>1</v>
      </c>
      <c r="I518" s="3">
        <f t="shared" ca="1" si="150"/>
        <v>2</v>
      </c>
      <c r="J518" s="4">
        <f t="shared" ca="1" si="151"/>
        <v>847538</v>
      </c>
      <c r="K518" s="3">
        <f t="shared" ca="1" si="152"/>
        <v>3</v>
      </c>
      <c r="L518" s="3" t="str">
        <f ca="1">VLOOKUP($K518,Data!$G$2:$H$11,2,FALSE)</f>
        <v>Bangalore</v>
      </c>
      <c r="M518" s="4">
        <f t="shared" ca="1" si="153"/>
        <v>4237690</v>
      </c>
      <c r="N518" s="3">
        <f t="shared" ca="1" si="154"/>
        <v>490363.81096242875</v>
      </c>
      <c r="O518" s="3">
        <f t="shared" ca="1" si="155"/>
        <v>1125087.6498271269</v>
      </c>
      <c r="P518" s="4">
        <f t="shared" ca="1" si="156"/>
        <v>329155</v>
      </c>
      <c r="Q518" s="3">
        <f t="shared" ca="1" si="157"/>
        <v>847538</v>
      </c>
      <c r="R518" s="4">
        <f t="shared" ca="1" si="158"/>
        <v>1271307</v>
      </c>
      <c r="S518" s="4">
        <f t="shared" ca="1" si="159"/>
        <v>6634084.6498271264</v>
      </c>
      <c r="T518" s="1">
        <f t="shared" ca="1" si="160"/>
        <v>1667056.8109624288</v>
      </c>
      <c r="U518" s="4">
        <f t="shared" ca="1" si="161"/>
        <v>4967027.8388646971</v>
      </c>
      <c r="V518" s="8">
        <f ca="1">People[[#This Row],[Mortage left]]/People[[#This Row],[Value of House]]</f>
        <v>0.11571488498744098</v>
      </c>
    </row>
    <row r="519" spans="1:22" x14ac:dyDescent="0.25">
      <c r="A519" s="3">
        <f t="shared" ca="1" si="144"/>
        <v>1</v>
      </c>
      <c r="B519" s="3" t="str">
        <f t="shared" ca="1" si="145"/>
        <v>Man</v>
      </c>
      <c r="C519" s="3">
        <f t="shared" ca="1" si="146"/>
        <v>27</v>
      </c>
      <c r="D519" s="3">
        <f t="shared" ca="1" si="147"/>
        <v>2</v>
      </c>
      <c r="E519" s="3" t="str">
        <f ca="1">VLOOKUP($D519,Data!$A$2:$B$7,2,FALSE)</f>
        <v>IT</v>
      </c>
      <c r="F519" s="3">
        <f t="shared" ca="1" si="148"/>
        <v>2</v>
      </c>
      <c r="G519" s="3" t="str">
        <f ca="1">VLOOKUP($F519,Data!$D$2:$E$6,2,FALSE)</f>
        <v>college</v>
      </c>
      <c r="H519" s="3">
        <f t="shared" ca="1" si="149"/>
        <v>2</v>
      </c>
      <c r="I519" s="3">
        <f t="shared" ca="1" si="150"/>
        <v>2</v>
      </c>
      <c r="J519" s="4">
        <f t="shared" ca="1" si="151"/>
        <v>270599</v>
      </c>
      <c r="K519" s="3">
        <f t="shared" ca="1" si="152"/>
        <v>2</v>
      </c>
      <c r="L519" s="3" t="str">
        <f ca="1">VLOOKUP($K519,Data!$G$2:$H$11,2,FALSE)</f>
        <v>Delhi</v>
      </c>
      <c r="M519" s="4">
        <f t="shared" ca="1" si="153"/>
        <v>1623594</v>
      </c>
      <c r="N519" s="3">
        <f t="shared" ca="1" si="154"/>
        <v>88863.891841829682</v>
      </c>
      <c r="O519" s="3">
        <f t="shared" ca="1" si="155"/>
        <v>73846.775931624114</v>
      </c>
      <c r="P519" s="4">
        <f t="shared" ca="1" si="156"/>
        <v>21490</v>
      </c>
      <c r="Q519" s="3">
        <f t="shared" ca="1" si="157"/>
        <v>0</v>
      </c>
      <c r="R519" s="4">
        <f t="shared" ca="1" si="158"/>
        <v>0</v>
      </c>
      <c r="S519" s="4">
        <f t="shared" ca="1" si="159"/>
        <v>1697440.7759316242</v>
      </c>
      <c r="T519" s="1">
        <f t="shared" ca="1" si="160"/>
        <v>110353.89184182968</v>
      </c>
      <c r="U519" s="4">
        <f t="shared" ca="1" si="161"/>
        <v>1587086.8840897945</v>
      </c>
      <c r="V519" s="8">
        <f ca="1">People[[#This Row],[Mortage left]]/People[[#This Row],[Value of House]]</f>
        <v>5.4732828429909008E-2</v>
      </c>
    </row>
    <row r="520" spans="1:22" x14ac:dyDescent="0.25">
      <c r="A520" s="3">
        <f t="shared" ca="1" si="144"/>
        <v>2</v>
      </c>
      <c r="B520" s="3" t="str">
        <f t="shared" ca="1" si="145"/>
        <v>Woman</v>
      </c>
      <c r="C520" s="3">
        <f t="shared" ca="1" si="146"/>
        <v>30</v>
      </c>
      <c r="D520" s="3">
        <f t="shared" ca="1" si="147"/>
        <v>3</v>
      </c>
      <c r="E520" s="3" t="str">
        <f ca="1">VLOOKUP($D520,Data!$A$2:$B$7,2,FALSE)</f>
        <v>Pharma</v>
      </c>
      <c r="F520" s="3">
        <f t="shared" ca="1" si="148"/>
        <v>4</v>
      </c>
      <c r="G520" s="3" t="str">
        <f ca="1">VLOOKUP($F520,Data!$D$2:$E$6,2,FALSE)</f>
        <v>post graduate</v>
      </c>
      <c r="H520" s="3">
        <f t="shared" ca="1" si="149"/>
        <v>1</v>
      </c>
      <c r="I520" s="3">
        <f t="shared" ca="1" si="150"/>
        <v>0</v>
      </c>
      <c r="J520" s="4">
        <f t="shared" ca="1" si="151"/>
        <v>952549</v>
      </c>
      <c r="K520" s="3">
        <f t="shared" ca="1" si="152"/>
        <v>1</v>
      </c>
      <c r="L520" s="3" t="str">
        <f ca="1">VLOOKUP($K520,Data!$G$2:$H$11,2,FALSE)</f>
        <v>Mumbai</v>
      </c>
      <c r="M520" s="4">
        <f t="shared" ca="1" si="153"/>
        <v>5715294</v>
      </c>
      <c r="N520" s="3">
        <f t="shared" ca="1" si="154"/>
        <v>2310480.9462904078</v>
      </c>
      <c r="O520" s="3">
        <f t="shared" ca="1" si="155"/>
        <v>0</v>
      </c>
      <c r="P520" s="4">
        <f t="shared" ca="1" si="156"/>
        <v>0</v>
      </c>
      <c r="Q520" s="3">
        <f t="shared" ca="1" si="157"/>
        <v>0</v>
      </c>
      <c r="R520" s="4">
        <f t="shared" ca="1" si="158"/>
        <v>1428823.5</v>
      </c>
      <c r="S520" s="4">
        <f t="shared" ca="1" si="159"/>
        <v>7144117.5</v>
      </c>
      <c r="T520" s="1">
        <f t="shared" ca="1" si="160"/>
        <v>2310480.9462904078</v>
      </c>
      <c r="U520" s="4">
        <f t="shared" ca="1" si="161"/>
        <v>4833636.5537095927</v>
      </c>
      <c r="V520" s="8">
        <f ca="1">People[[#This Row],[Mortage left]]/People[[#This Row],[Value of House]]</f>
        <v>0.40426283342386371</v>
      </c>
    </row>
    <row r="521" spans="1:22" x14ac:dyDescent="0.25">
      <c r="A521" s="3">
        <f t="shared" ca="1" si="144"/>
        <v>1</v>
      </c>
      <c r="B521" s="3" t="str">
        <f t="shared" ca="1" si="145"/>
        <v>Man</v>
      </c>
      <c r="C521" s="3">
        <f t="shared" ca="1" si="146"/>
        <v>34</v>
      </c>
      <c r="D521" s="3">
        <f t="shared" ca="1" si="147"/>
        <v>2</v>
      </c>
      <c r="E521" s="3" t="str">
        <f ca="1">VLOOKUP($D521,Data!$A$2:$B$7,2,FALSE)</f>
        <v>IT</v>
      </c>
      <c r="F521" s="3">
        <f t="shared" ca="1" si="148"/>
        <v>2</v>
      </c>
      <c r="G521" s="3" t="str">
        <f ca="1">VLOOKUP($F521,Data!$D$2:$E$6,2,FALSE)</f>
        <v>college</v>
      </c>
      <c r="H521" s="3">
        <f t="shared" ca="1" si="149"/>
        <v>3</v>
      </c>
      <c r="I521" s="3">
        <f t="shared" ca="1" si="150"/>
        <v>0</v>
      </c>
      <c r="J521" s="4">
        <f t="shared" ca="1" si="151"/>
        <v>727359</v>
      </c>
      <c r="K521" s="3">
        <f t="shared" ca="1" si="152"/>
        <v>1</v>
      </c>
      <c r="L521" s="3" t="str">
        <f ca="1">VLOOKUP($K521,Data!$G$2:$H$11,2,FALSE)</f>
        <v>Mumbai</v>
      </c>
      <c r="M521" s="4">
        <f t="shared" ca="1" si="153"/>
        <v>2182077</v>
      </c>
      <c r="N521" s="3">
        <f t="shared" ca="1" si="154"/>
        <v>816298.65670554969</v>
      </c>
      <c r="O521" s="3">
        <f t="shared" ca="1" si="155"/>
        <v>0</v>
      </c>
      <c r="P521" s="4">
        <f t="shared" ca="1" si="156"/>
        <v>0</v>
      </c>
      <c r="Q521" s="3">
        <f t="shared" ca="1" si="157"/>
        <v>727359</v>
      </c>
      <c r="R521" s="4">
        <f t="shared" ca="1" si="158"/>
        <v>1091038.5</v>
      </c>
      <c r="S521" s="4">
        <f t="shared" ca="1" si="159"/>
        <v>3273115.5</v>
      </c>
      <c r="T521" s="1">
        <f t="shared" ca="1" si="160"/>
        <v>1543657.6567055497</v>
      </c>
      <c r="U521" s="4">
        <f t="shared" ca="1" si="161"/>
        <v>1729457.8432944503</v>
      </c>
      <c r="V521" s="8">
        <f ca="1">People[[#This Row],[Mortage left]]/People[[#This Row],[Value of House]]</f>
        <v>0.37409250759966295</v>
      </c>
    </row>
    <row r="522" spans="1:22" x14ac:dyDescent="0.25">
      <c r="A522" s="3">
        <f t="shared" ca="1" si="144"/>
        <v>1</v>
      </c>
      <c r="B522" s="3" t="str">
        <f t="shared" ca="1" si="145"/>
        <v>Man</v>
      </c>
      <c r="C522" s="3">
        <f t="shared" ca="1" si="146"/>
        <v>27</v>
      </c>
      <c r="D522" s="3">
        <f t="shared" ca="1" si="147"/>
        <v>3</v>
      </c>
      <c r="E522" s="3" t="str">
        <f ca="1">VLOOKUP($D522,Data!$A$2:$B$7,2,FALSE)</f>
        <v>Pharma</v>
      </c>
      <c r="F522" s="3">
        <f t="shared" ca="1" si="148"/>
        <v>3</v>
      </c>
      <c r="G522" s="3" t="str">
        <f ca="1">VLOOKUP($F522,Data!$D$2:$E$6,2,FALSE)</f>
        <v>undergraduate</v>
      </c>
      <c r="H522" s="3">
        <f t="shared" ca="1" si="149"/>
        <v>1</v>
      </c>
      <c r="I522" s="3">
        <f t="shared" ca="1" si="150"/>
        <v>1</v>
      </c>
      <c r="J522" s="4">
        <f t="shared" ca="1" si="151"/>
        <v>245238</v>
      </c>
      <c r="K522" s="3">
        <f t="shared" ca="1" si="152"/>
        <v>3</v>
      </c>
      <c r="L522" s="3" t="str">
        <f ca="1">VLOOKUP($K522,Data!$G$2:$H$11,2,FALSE)</f>
        <v>Bangalore</v>
      </c>
      <c r="M522" s="4">
        <f t="shared" ca="1" si="153"/>
        <v>1471428</v>
      </c>
      <c r="N522" s="3">
        <f t="shared" ca="1" si="154"/>
        <v>1411848.8758158423</v>
      </c>
      <c r="O522" s="3">
        <f t="shared" ca="1" si="155"/>
        <v>190596.1112220388</v>
      </c>
      <c r="P522" s="4">
        <f t="shared" ca="1" si="156"/>
        <v>112411</v>
      </c>
      <c r="Q522" s="3">
        <f t="shared" ca="1" si="157"/>
        <v>0</v>
      </c>
      <c r="R522" s="4">
        <f t="shared" ca="1" si="158"/>
        <v>367857</v>
      </c>
      <c r="S522" s="4">
        <f t="shared" ca="1" si="159"/>
        <v>2029881.1112220387</v>
      </c>
      <c r="T522" s="1">
        <f t="shared" ca="1" si="160"/>
        <v>1524259.8758158423</v>
      </c>
      <c r="U522" s="4">
        <f t="shared" ca="1" si="161"/>
        <v>505621.23540619644</v>
      </c>
      <c r="V522" s="8">
        <f ca="1">People[[#This Row],[Mortage left]]/People[[#This Row],[Value of House]]</f>
        <v>0.95950931735419087</v>
      </c>
    </row>
    <row r="523" spans="1:22" x14ac:dyDescent="0.25">
      <c r="A523" s="3">
        <f t="shared" ca="1" si="144"/>
        <v>1</v>
      </c>
      <c r="B523" s="3" t="str">
        <f t="shared" ca="1" si="145"/>
        <v>Man</v>
      </c>
      <c r="C523" s="3">
        <f t="shared" ca="1" si="146"/>
        <v>21</v>
      </c>
      <c r="D523" s="3">
        <f t="shared" ca="1" si="147"/>
        <v>4</v>
      </c>
      <c r="E523" s="3" t="str">
        <f ca="1">VLOOKUP($D523,Data!$A$2:$B$7,2,FALSE)</f>
        <v>Agriculture</v>
      </c>
      <c r="F523" s="3">
        <f t="shared" ca="1" si="148"/>
        <v>3</v>
      </c>
      <c r="G523" s="3" t="str">
        <f ca="1">VLOOKUP($F523,Data!$D$2:$E$6,2,FALSE)</f>
        <v>undergraduate</v>
      </c>
      <c r="H523" s="3">
        <f t="shared" ca="1" si="149"/>
        <v>3</v>
      </c>
      <c r="I523" s="3">
        <f t="shared" ca="1" si="150"/>
        <v>1</v>
      </c>
      <c r="J523" s="4">
        <f t="shared" ca="1" si="151"/>
        <v>365491</v>
      </c>
      <c r="K523" s="3">
        <f t="shared" ca="1" si="152"/>
        <v>4</v>
      </c>
      <c r="L523" s="3" t="str">
        <f ca="1">VLOOKUP($K523,Data!$G$2:$H$11,2,FALSE)</f>
        <v>Chennai</v>
      </c>
      <c r="M523" s="4">
        <f t="shared" ca="1" si="153"/>
        <v>1096473</v>
      </c>
      <c r="N523" s="3">
        <f t="shared" ca="1" si="154"/>
        <v>1093705.1850399966</v>
      </c>
      <c r="O523" s="3">
        <f t="shared" ca="1" si="155"/>
        <v>90924.678912310686</v>
      </c>
      <c r="P523" s="4">
        <f t="shared" ca="1" si="156"/>
        <v>82698</v>
      </c>
      <c r="Q523" s="3">
        <f t="shared" ca="1" si="157"/>
        <v>365491</v>
      </c>
      <c r="R523" s="4">
        <f t="shared" ca="1" si="158"/>
        <v>548236.5</v>
      </c>
      <c r="S523" s="4">
        <f t="shared" ca="1" si="159"/>
        <v>1735634.1789123106</v>
      </c>
      <c r="T523" s="1">
        <f t="shared" ca="1" si="160"/>
        <v>1541894.1850399966</v>
      </c>
      <c r="U523" s="4">
        <f t="shared" ca="1" si="161"/>
        <v>193739.99387231399</v>
      </c>
      <c r="V523" s="8">
        <f ca="1">People[[#This Row],[Mortage left]]/People[[#This Row],[Value of House]]</f>
        <v>0.99747571079269315</v>
      </c>
    </row>
    <row r="524" spans="1:22" x14ac:dyDescent="0.25">
      <c r="A524" s="3">
        <f t="shared" ca="1" si="144"/>
        <v>1</v>
      </c>
      <c r="B524" s="3" t="str">
        <f t="shared" ca="1" si="145"/>
        <v>Man</v>
      </c>
      <c r="C524" s="3">
        <f t="shared" ca="1" si="146"/>
        <v>33</v>
      </c>
      <c r="D524" s="3">
        <f t="shared" ca="1" si="147"/>
        <v>5</v>
      </c>
      <c r="E524" s="3" t="str">
        <f ca="1">VLOOKUP($D524,Data!$A$2:$B$7,2,FALSE)</f>
        <v>Business</v>
      </c>
      <c r="F524" s="3">
        <f t="shared" ca="1" si="148"/>
        <v>5</v>
      </c>
      <c r="G524" s="3" t="str">
        <f ca="1">VLOOKUP($F524,Data!$D$2:$E$6,2,FALSE)</f>
        <v>Doctorate</v>
      </c>
      <c r="H524" s="3">
        <f t="shared" ca="1" si="149"/>
        <v>0</v>
      </c>
      <c r="I524" s="3">
        <f t="shared" ca="1" si="150"/>
        <v>2</v>
      </c>
      <c r="J524" s="4">
        <f t="shared" ca="1" si="151"/>
        <v>794995</v>
      </c>
      <c r="K524" s="3">
        <f t="shared" ca="1" si="152"/>
        <v>2</v>
      </c>
      <c r="L524" s="3" t="str">
        <f ca="1">VLOOKUP($K524,Data!$G$2:$H$11,2,FALSE)</f>
        <v>Delhi</v>
      </c>
      <c r="M524" s="4">
        <f t="shared" ca="1" si="153"/>
        <v>2384985</v>
      </c>
      <c r="N524" s="3">
        <f t="shared" ca="1" si="154"/>
        <v>869939.46526163188</v>
      </c>
      <c r="O524" s="3">
        <f t="shared" ca="1" si="155"/>
        <v>144370.99477297722</v>
      </c>
      <c r="P524" s="4">
        <f t="shared" ca="1" si="156"/>
        <v>66049</v>
      </c>
      <c r="Q524" s="3">
        <f t="shared" ca="1" si="157"/>
        <v>0</v>
      </c>
      <c r="R524" s="4">
        <f t="shared" ca="1" si="158"/>
        <v>1192492.5</v>
      </c>
      <c r="S524" s="4">
        <f t="shared" ca="1" si="159"/>
        <v>3721848.4947729772</v>
      </c>
      <c r="T524" s="1">
        <f t="shared" ca="1" si="160"/>
        <v>935988.46526163188</v>
      </c>
      <c r="U524" s="4">
        <f t="shared" ca="1" si="161"/>
        <v>2785860.0295113456</v>
      </c>
      <c r="V524" s="8">
        <f ca="1">People[[#This Row],[Mortage left]]/People[[#This Row],[Value of House]]</f>
        <v>0.36475678684001445</v>
      </c>
    </row>
    <row r="525" spans="1:22" x14ac:dyDescent="0.25">
      <c r="A525" s="3">
        <f t="shared" ca="1" si="144"/>
        <v>1</v>
      </c>
      <c r="B525" s="3" t="str">
        <f t="shared" ca="1" si="145"/>
        <v>Man</v>
      </c>
      <c r="C525" s="3">
        <f t="shared" ca="1" si="146"/>
        <v>33</v>
      </c>
      <c r="D525" s="3">
        <f t="shared" ca="1" si="147"/>
        <v>1</v>
      </c>
      <c r="E525" s="3" t="str">
        <f ca="1">VLOOKUP($D525,Data!$A$2:$B$7,2,FALSE)</f>
        <v>Health</v>
      </c>
      <c r="F525" s="3">
        <f t="shared" ca="1" si="148"/>
        <v>2</v>
      </c>
      <c r="G525" s="3" t="str">
        <f ca="1">VLOOKUP($F525,Data!$D$2:$E$6,2,FALSE)</f>
        <v>college</v>
      </c>
      <c r="H525" s="3">
        <f t="shared" ca="1" si="149"/>
        <v>0</v>
      </c>
      <c r="I525" s="3">
        <f t="shared" ca="1" si="150"/>
        <v>1</v>
      </c>
      <c r="J525" s="4">
        <f t="shared" ca="1" si="151"/>
        <v>735506</v>
      </c>
      <c r="K525" s="3">
        <f t="shared" ca="1" si="152"/>
        <v>1</v>
      </c>
      <c r="L525" s="3" t="str">
        <f ca="1">VLOOKUP($K525,Data!$G$2:$H$11,2,FALSE)</f>
        <v>Mumbai</v>
      </c>
      <c r="M525" s="4">
        <f t="shared" ca="1" si="153"/>
        <v>2206518</v>
      </c>
      <c r="N525" s="3">
        <f t="shared" ca="1" si="154"/>
        <v>827775.94700981653</v>
      </c>
      <c r="O525" s="3">
        <f t="shared" ca="1" si="155"/>
        <v>101138.51070890711</v>
      </c>
      <c r="P525" s="4">
        <f t="shared" ca="1" si="156"/>
        <v>21050</v>
      </c>
      <c r="Q525" s="3">
        <f t="shared" ca="1" si="157"/>
        <v>735506</v>
      </c>
      <c r="R525" s="4">
        <f t="shared" ca="1" si="158"/>
        <v>1103259</v>
      </c>
      <c r="S525" s="4">
        <f t="shared" ca="1" si="159"/>
        <v>3410915.5107089072</v>
      </c>
      <c r="T525" s="1">
        <f t="shared" ca="1" si="160"/>
        <v>1584331.9470098165</v>
      </c>
      <c r="U525" s="4">
        <f t="shared" ca="1" si="161"/>
        <v>1826583.5636990906</v>
      </c>
      <c r="V525" s="8">
        <f ca="1">People[[#This Row],[Mortage left]]/People[[#This Row],[Value of House]]</f>
        <v>0.37515032599317866</v>
      </c>
    </row>
    <row r="526" spans="1:22" x14ac:dyDescent="0.25">
      <c r="A526" s="3">
        <f t="shared" ca="1" si="144"/>
        <v>1</v>
      </c>
      <c r="B526" s="3" t="str">
        <f t="shared" ca="1" si="145"/>
        <v>Man</v>
      </c>
      <c r="C526" s="3">
        <f t="shared" ca="1" si="146"/>
        <v>35</v>
      </c>
      <c r="D526" s="3">
        <f t="shared" ca="1" si="147"/>
        <v>5</v>
      </c>
      <c r="E526" s="3" t="str">
        <f ca="1">VLOOKUP($D526,Data!$A$2:$B$7,2,FALSE)</f>
        <v>Business</v>
      </c>
      <c r="F526" s="3">
        <f t="shared" ca="1" si="148"/>
        <v>3</v>
      </c>
      <c r="G526" s="3" t="str">
        <f ca="1">VLOOKUP($F526,Data!$D$2:$E$6,2,FALSE)</f>
        <v>undergraduate</v>
      </c>
      <c r="H526" s="3">
        <f t="shared" ca="1" si="149"/>
        <v>2</v>
      </c>
      <c r="I526" s="3">
        <f t="shared" ca="1" si="150"/>
        <v>2</v>
      </c>
      <c r="J526" s="4">
        <f t="shared" ca="1" si="151"/>
        <v>981085</v>
      </c>
      <c r="K526" s="3">
        <f t="shared" ca="1" si="152"/>
        <v>6</v>
      </c>
      <c r="L526" s="3" t="str">
        <f ca="1">VLOOKUP($K526,Data!$G$2:$H$11,2,FALSE)</f>
        <v>Pune</v>
      </c>
      <c r="M526" s="4">
        <f t="shared" ca="1" si="153"/>
        <v>5886510</v>
      </c>
      <c r="N526" s="3">
        <f t="shared" ca="1" si="154"/>
        <v>367870.28923944809</v>
      </c>
      <c r="O526" s="3">
        <f t="shared" ca="1" si="155"/>
        <v>95875.111993466824</v>
      </c>
      <c r="P526" s="4">
        <f t="shared" ca="1" si="156"/>
        <v>27150</v>
      </c>
      <c r="Q526" s="3">
        <f t="shared" ca="1" si="157"/>
        <v>0</v>
      </c>
      <c r="R526" s="4">
        <f t="shared" ca="1" si="158"/>
        <v>0</v>
      </c>
      <c r="S526" s="4">
        <f t="shared" ca="1" si="159"/>
        <v>5982385.1119934665</v>
      </c>
      <c r="T526" s="1">
        <f t="shared" ca="1" si="160"/>
        <v>395020.28923944809</v>
      </c>
      <c r="U526" s="4">
        <f t="shared" ca="1" si="161"/>
        <v>5587364.822754018</v>
      </c>
      <c r="V526" s="8">
        <f ca="1">People[[#This Row],[Mortage left]]/People[[#This Row],[Value of House]]</f>
        <v>6.2493784812978841E-2</v>
      </c>
    </row>
    <row r="527" spans="1:22" x14ac:dyDescent="0.25">
      <c r="A527" s="3">
        <f t="shared" ca="1" si="144"/>
        <v>1</v>
      </c>
      <c r="B527" s="3" t="str">
        <f t="shared" ca="1" si="145"/>
        <v>Man</v>
      </c>
      <c r="C527" s="3">
        <f t="shared" ca="1" si="146"/>
        <v>21</v>
      </c>
      <c r="D527" s="3">
        <f t="shared" ca="1" si="147"/>
        <v>2</v>
      </c>
      <c r="E527" s="3" t="str">
        <f ca="1">VLOOKUP($D527,Data!$A$2:$B$7,2,FALSE)</f>
        <v>IT</v>
      </c>
      <c r="F527" s="3">
        <f t="shared" ca="1" si="148"/>
        <v>3</v>
      </c>
      <c r="G527" s="3" t="str">
        <f ca="1">VLOOKUP($F527,Data!$D$2:$E$6,2,FALSE)</f>
        <v>undergraduate</v>
      </c>
      <c r="H527" s="3">
        <f t="shared" ca="1" si="149"/>
        <v>0</v>
      </c>
      <c r="I527" s="3">
        <f t="shared" ca="1" si="150"/>
        <v>0</v>
      </c>
      <c r="J527" s="4">
        <f t="shared" ca="1" si="151"/>
        <v>994140</v>
      </c>
      <c r="K527" s="3">
        <f t="shared" ca="1" si="152"/>
        <v>1</v>
      </c>
      <c r="L527" s="3" t="str">
        <f ca="1">VLOOKUP($K527,Data!$G$2:$H$11,2,FALSE)</f>
        <v>Mumbai</v>
      </c>
      <c r="M527" s="4">
        <f t="shared" ca="1" si="153"/>
        <v>4970700</v>
      </c>
      <c r="N527" s="3">
        <f t="shared" ca="1" si="154"/>
        <v>2386587.9955543624</v>
      </c>
      <c r="O527" s="3">
        <f t="shared" ca="1" si="155"/>
        <v>0</v>
      </c>
      <c r="P527" s="4">
        <f t="shared" ca="1" si="156"/>
        <v>0</v>
      </c>
      <c r="Q527" s="3">
        <f t="shared" ca="1" si="157"/>
        <v>994140</v>
      </c>
      <c r="R527" s="4">
        <f t="shared" ca="1" si="158"/>
        <v>0</v>
      </c>
      <c r="S527" s="4">
        <f t="shared" ca="1" si="159"/>
        <v>4970700</v>
      </c>
      <c r="T527" s="1">
        <f t="shared" ca="1" si="160"/>
        <v>3380727.9955543624</v>
      </c>
      <c r="U527" s="4">
        <f t="shared" ca="1" si="161"/>
        <v>1589972.0044456376</v>
      </c>
      <c r="V527" s="8">
        <f ca="1">People[[#This Row],[Mortage left]]/People[[#This Row],[Value of House]]</f>
        <v>0.4801311677539104</v>
      </c>
    </row>
    <row r="528" spans="1:22" x14ac:dyDescent="0.25">
      <c r="A528" s="3">
        <f t="shared" ca="1" si="144"/>
        <v>1</v>
      </c>
      <c r="B528" s="3" t="str">
        <f t="shared" ca="1" si="145"/>
        <v>Man</v>
      </c>
      <c r="C528" s="3">
        <f t="shared" ca="1" si="146"/>
        <v>30</v>
      </c>
      <c r="D528" s="3">
        <f t="shared" ca="1" si="147"/>
        <v>5</v>
      </c>
      <c r="E528" s="3" t="str">
        <f ca="1">VLOOKUP($D528,Data!$A$2:$B$7,2,FALSE)</f>
        <v>Business</v>
      </c>
      <c r="F528" s="3">
        <f t="shared" ca="1" si="148"/>
        <v>2</v>
      </c>
      <c r="G528" s="3" t="str">
        <f ca="1">VLOOKUP($F528,Data!$D$2:$E$6,2,FALSE)</f>
        <v>college</v>
      </c>
      <c r="H528" s="3">
        <f t="shared" ca="1" si="149"/>
        <v>3</v>
      </c>
      <c r="I528" s="3">
        <f t="shared" ca="1" si="150"/>
        <v>0</v>
      </c>
      <c r="J528" s="4">
        <f t="shared" ca="1" si="151"/>
        <v>561795</v>
      </c>
      <c r="K528" s="3">
        <f t="shared" ca="1" si="152"/>
        <v>2</v>
      </c>
      <c r="L528" s="3" t="str">
        <f ca="1">VLOOKUP($K528,Data!$G$2:$H$11,2,FALSE)</f>
        <v>Delhi</v>
      </c>
      <c r="M528" s="4">
        <f t="shared" ca="1" si="153"/>
        <v>2808975</v>
      </c>
      <c r="N528" s="3">
        <f t="shared" ca="1" si="154"/>
        <v>1517093.6033734474</v>
      </c>
      <c r="O528" s="3">
        <f t="shared" ca="1" si="155"/>
        <v>0</v>
      </c>
      <c r="P528" s="4">
        <f t="shared" ca="1" si="156"/>
        <v>0</v>
      </c>
      <c r="Q528" s="3">
        <f t="shared" ca="1" si="157"/>
        <v>561795</v>
      </c>
      <c r="R528" s="4">
        <f t="shared" ca="1" si="158"/>
        <v>842692.5</v>
      </c>
      <c r="S528" s="4">
        <f t="shared" ca="1" si="159"/>
        <v>3651667.5</v>
      </c>
      <c r="T528" s="1">
        <f t="shared" ca="1" si="160"/>
        <v>2078888.6033734474</v>
      </c>
      <c r="U528" s="4">
        <f t="shared" ca="1" si="161"/>
        <v>1572778.8966265526</v>
      </c>
      <c r="V528" s="8">
        <f ca="1">People[[#This Row],[Mortage left]]/People[[#This Row],[Value of House]]</f>
        <v>0.54008796923199653</v>
      </c>
    </row>
    <row r="529" spans="1:22" x14ac:dyDescent="0.25">
      <c r="A529" s="3">
        <f t="shared" ca="1" si="144"/>
        <v>2</v>
      </c>
      <c r="B529" s="3" t="str">
        <f t="shared" ca="1" si="145"/>
        <v>Woman</v>
      </c>
      <c r="C529" s="3">
        <f t="shared" ca="1" si="146"/>
        <v>30</v>
      </c>
      <c r="D529" s="3">
        <f t="shared" ca="1" si="147"/>
        <v>2</v>
      </c>
      <c r="E529" s="3" t="str">
        <f ca="1">VLOOKUP($D529,Data!$A$2:$B$7,2,FALSE)</f>
        <v>IT</v>
      </c>
      <c r="F529" s="3">
        <f t="shared" ca="1" si="148"/>
        <v>1</v>
      </c>
      <c r="G529" s="3" t="str">
        <f ca="1">VLOOKUP($F529,Data!$D$2:$E$6,2,FALSE)</f>
        <v>high school</v>
      </c>
      <c r="H529" s="3">
        <f t="shared" ca="1" si="149"/>
        <v>3</v>
      </c>
      <c r="I529" s="3">
        <f t="shared" ca="1" si="150"/>
        <v>1</v>
      </c>
      <c r="J529" s="4">
        <f t="shared" ca="1" si="151"/>
        <v>420398</v>
      </c>
      <c r="K529" s="3">
        <f t="shared" ca="1" si="152"/>
        <v>5</v>
      </c>
      <c r="L529" s="3" t="str">
        <f ca="1">VLOOKUP($K529,Data!$G$2:$H$11,2,FALSE)</f>
        <v>Hyderabad</v>
      </c>
      <c r="M529" s="4">
        <f t="shared" ca="1" si="153"/>
        <v>2101990</v>
      </c>
      <c r="N529" s="3">
        <f t="shared" ca="1" si="154"/>
        <v>1079481.8029962832</v>
      </c>
      <c r="O529" s="3">
        <f t="shared" ca="1" si="155"/>
        <v>79320.824115456213</v>
      </c>
      <c r="P529" s="4">
        <f t="shared" ca="1" si="156"/>
        <v>76532</v>
      </c>
      <c r="Q529" s="3">
        <f t="shared" ca="1" si="157"/>
        <v>0</v>
      </c>
      <c r="R529" s="4">
        <f t="shared" ca="1" si="158"/>
        <v>630597</v>
      </c>
      <c r="S529" s="4">
        <f t="shared" ca="1" si="159"/>
        <v>2811907.8241154561</v>
      </c>
      <c r="T529" s="1">
        <f t="shared" ca="1" si="160"/>
        <v>1156013.8029962832</v>
      </c>
      <c r="U529" s="4">
        <f t="shared" ca="1" si="161"/>
        <v>1655894.0211191729</v>
      </c>
      <c r="V529" s="8">
        <f ca="1">People[[#This Row],[Mortage left]]/People[[#This Row],[Value of House]]</f>
        <v>0.51355230186455847</v>
      </c>
    </row>
    <row r="530" spans="1:22" x14ac:dyDescent="0.25">
      <c r="A530" s="3">
        <f t="shared" ca="1" si="144"/>
        <v>1</v>
      </c>
      <c r="B530" s="3" t="str">
        <f t="shared" ca="1" si="145"/>
        <v>Man</v>
      </c>
      <c r="C530" s="3">
        <f t="shared" ca="1" si="146"/>
        <v>27</v>
      </c>
      <c r="D530" s="3">
        <f t="shared" ca="1" si="147"/>
        <v>3</v>
      </c>
      <c r="E530" s="3" t="str">
        <f ca="1">VLOOKUP($D530,Data!$A$2:$B$7,2,FALSE)</f>
        <v>Pharma</v>
      </c>
      <c r="F530" s="3">
        <f t="shared" ca="1" si="148"/>
        <v>4</v>
      </c>
      <c r="G530" s="3" t="str">
        <f ca="1">VLOOKUP($F530,Data!$D$2:$E$6,2,FALSE)</f>
        <v>post graduate</v>
      </c>
      <c r="H530" s="3">
        <f t="shared" ca="1" si="149"/>
        <v>1</v>
      </c>
      <c r="I530" s="3">
        <f t="shared" ca="1" si="150"/>
        <v>2</v>
      </c>
      <c r="J530" s="4">
        <f t="shared" ca="1" si="151"/>
        <v>585781</v>
      </c>
      <c r="K530" s="3">
        <f t="shared" ca="1" si="152"/>
        <v>4</v>
      </c>
      <c r="L530" s="3" t="str">
        <f ca="1">VLOOKUP($K530,Data!$G$2:$H$11,2,FALSE)</f>
        <v>Chennai</v>
      </c>
      <c r="M530" s="4">
        <f t="shared" ca="1" si="153"/>
        <v>1757343</v>
      </c>
      <c r="N530" s="3">
        <f t="shared" ca="1" si="154"/>
        <v>1748498.884895406</v>
      </c>
      <c r="O530" s="3">
        <f t="shared" ca="1" si="155"/>
        <v>521542.69550708303</v>
      </c>
      <c r="P530" s="4">
        <f t="shared" ca="1" si="156"/>
        <v>196189</v>
      </c>
      <c r="Q530" s="3">
        <f t="shared" ca="1" si="157"/>
        <v>0</v>
      </c>
      <c r="R530" s="4">
        <f t="shared" ca="1" si="158"/>
        <v>0</v>
      </c>
      <c r="S530" s="4">
        <f t="shared" ca="1" si="159"/>
        <v>2278885.6955070831</v>
      </c>
      <c r="T530" s="1">
        <f t="shared" ca="1" si="160"/>
        <v>1944687.884895406</v>
      </c>
      <c r="U530" s="4">
        <f t="shared" ca="1" si="161"/>
        <v>334197.81061167712</v>
      </c>
      <c r="V530" s="8">
        <f ca="1">People[[#This Row],[Mortage left]]/People[[#This Row],[Value of House]]</f>
        <v>0.99496733699420425</v>
      </c>
    </row>
    <row r="531" spans="1:22" x14ac:dyDescent="0.25">
      <c r="A531" s="3">
        <f t="shared" ca="1" si="144"/>
        <v>2</v>
      </c>
      <c r="B531" s="3" t="str">
        <f t="shared" ca="1" si="145"/>
        <v>Woman</v>
      </c>
      <c r="C531" s="3">
        <f t="shared" ca="1" si="146"/>
        <v>29</v>
      </c>
      <c r="D531" s="3">
        <f t="shared" ca="1" si="147"/>
        <v>5</v>
      </c>
      <c r="E531" s="3" t="str">
        <f ca="1">VLOOKUP($D531,Data!$A$2:$B$7,2,FALSE)</f>
        <v>Business</v>
      </c>
      <c r="F531" s="3">
        <f t="shared" ca="1" si="148"/>
        <v>1</v>
      </c>
      <c r="G531" s="3" t="str">
        <f ca="1">VLOOKUP($F531,Data!$D$2:$E$6,2,FALSE)</f>
        <v>high school</v>
      </c>
      <c r="H531" s="3">
        <f t="shared" ca="1" si="149"/>
        <v>0</v>
      </c>
      <c r="I531" s="3">
        <f t="shared" ca="1" si="150"/>
        <v>0</v>
      </c>
      <c r="J531" s="4">
        <f t="shared" ca="1" si="151"/>
        <v>345876</v>
      </c>
      <c r="K531" s="3">
        <f t="shared" ca="1" si="152"/>
        <v>4</v>
      </c>
      <c r="L531" s="3" t="str">
        <f ca="1">VLOOKUP($K531,Data!$G$2:$H$11,2,FALSE)</f>
        <v>Chennai</v>
      </c>
      <c r="M531" s="4">
        <f t="shared" ca="1" si="153"/>
        <v>2075256</v>
      </c>
      <c r="N531" s="3">
        <f t="shared" ca="1" si="154"/>
        <v>909180.71329128696</v>
      </c>
      <c r="O531" s="3">
        <f t="shared" ca="1" si="155"/>
        <v>0</v>
      </c>
      <c r="P531" s="4">
        <f t="shared" ca="1" si="156"/>
        <v>0</v>
      </c>
      <c r="Q531" s="3">
        <f t="shared" ca="1" si="157"/>
        <v>345876</v>
      </c>
      <c r="R531" s="4">
        <f t="shared" ca="1" si="158"/>
        <v>0</v>
      </c>
      <c r="S531" s="4">
        <f t="shared" ca="1" si="159"/>
        <v>2075256</v>
      </c>
      <c r="T531" s="1">
        <f t="shared" ca="1" si="160"/>
        <v>1255056.713291287</v>
      </c>
      <c r="U531" s="4">
        <f t="shared" ca="1" si="161"/>
        <v>820199.28670871304</v>
      </c>
      <c r="V531" s="8">
        <f ca="1">People[[#This Row],[Mortage left]]/People[[#This Row],[Value of House]]</f>
        <v>0.43810532931420842</v>
      </c>
    </row>
    <row r="532" spans="1:22" x14ac:dyDescent="0.25">
      <c r="A532" s="3">
        <f t="shared" ca="1" si="144"/>
        <v>2</v>
      </c>
      <c r="B532" s="3" t="str">
        <f t="shared" ca="1" si="145"/>
        <v>Woman</v>
      </c>
      <c r="C532" s="3">
        <f t="shared" ca="1" si="146"/>
        <v>23</v>
      </c>
      <c r="D532" s="3">
        <f t="shared" ca="1" si="147"/>
        <v>2</v>
      </c>
      <c r="E532" s="3" t="str">
        <f ca="1">VLOOKUP($D532,Data!$A$2:$B$7,2,FALSE)</f>
        <v>IT</v>
      </c>
      <c r="F532" s="3">
        <f t="shared" ca="1" si="148"/>
        <v>5</v>
      </c>
      <c r="G532" s="3" t="str">
        <f ca="1">VLOOKUP($F532,Data!$D$2:$E$6,2,FALSE)</f>
        <v>Doctorate</v>
      </c>
      <c r="H532" s="3">
        <f t="shared" ca="1" si="149"/>
        <v>1</v>
      </c>
      <c r="I532" s="3">
        <f t="shared" ca="1" si="150"/>
        <v>2</v>
      </c>
      <c r="J532" s="4">
        <f t="shared" ca="1" si="151"/>
        <v>352289</v>
      </c>
      <c r="K532" s="3">
        <f t="shared" ca="1" si="152"/>
        <v>5</v>
      </c>
      <c r="L532" s="3" t="str">
        <f ca="1">VLOOKUP($K532,Data!$G$2:$H$11,2,FALSE)</f>
        <v>Hyderabad</v>
      </c>
      <c r="M532" s="4">
        <f t="shared" ca="1" si="153"/>
        <v>2113734</v>
      </c>
      <c r="N532" s="3">
        <f t="shared" ca="1" si="154"/>
        <v>525964.38689216529</v>
      </c>
      <c r="O532" s="3">
        <f t="shared" ca="1" si="155"/>
        <v>105610.07336862014</v>
      </c>
      <c r="P532" s="4">
        <f t="shared" ca="1" si="156"/>
        <v>57283</v>
      </c>
      <c r="Q532" s="3">
        <f t="shared" ca="1" si="157"/>
        <v>0</v>
      </c>
      <c r="R532" s="4">
        <f t="shared" ca="1" si="158"/>
        <v>0</v>
      </c>
      <c r="S532" s="4">
        <f t="shared" ca="1" si="159"/>
        <v>2219344.0733686201</v>
      </c>
      <c r="T532" s="1">
        <f t="shared" ca="1" si="160"/>
        <v>583247.38689216529</v>
      </c>
      <c r="U532" s="4">
        <f t="shared" ca="1" si="161"/>
        <v>1636096.6864764548</v>
      </c>
      <c r="V532" s="8">
        <f ca="1">People[[#This Row],[Mortage left]]/People[[#This Row],[Value of House]]</f>
        <v>0.24883187141436211</v>
      </c>
    </row>
    <row r="533" spans="1:22" x14ac:dyDescent="0.25">
      <c r="A533" s="3">
        <f t="shared" ca="1" si="144"/>
        <v>2</v>
      </c>
      <c r="B533" s="3" t="str">
        <f t="shared" ca="1" si="145"/>
        <v>Woman</v>
      </c>
      <c r="C533" s="3">
        <f t="shared" ca="1" si="146"/>
        <v>27</v>
      </c>
      <c r="D533" s="3">
        <f t="shared" ca="1" si="147"/>
        <v>5</v>
      </c>
      <c r="E533" s="3" t="str">
        <f ca="1">VLOOKUP($D533,Data!$A$2:$B$7,2,FALSE)</f>
        <v>Business</v>
      </c>
      <c r="F533" s="3">
        <f t="shared" ca="1" si="148"/>
        <v>1</v>
      </c>
      <c r="G533" s="3" t="str">
        <f ca="1">VLOOKUP($F533,Data!$D$2:$E$6,2,FALSE)</f>
        <v>high school</v>
      </c>
      <c r="H533" s="3">
        <f t="shared" ca="1" si="149"/>
        <v>0</v>
      </c>
      <c r="I533" s="3">
        <f t="shared" ca="1" si="150"/>
        <v>0</v>
      </c>
      <c r="J533" s="4">
        <f t="shared" ca="1" si="151"/>
        <v>562292</v>
      </c>
      <c r="K533" s="3">
        <f t="shared" ca="1" si="152"/>
        <v>1</v>
      </c>
      <c r="L533" s="3" t="str">
        <f ca="1">VLOOKUP($K533,Data!$G$2:$H$11,2,FALSE)</f>
        <v>Mumbai</v>
      </c>
      <c r="M533" s="4">
        <f t="shared" ca="1" si="153"/>
        <v>2249168</v>
      </c>
      <c r="N533" s="3">
        <f t="shared" ca="1" si="154"/>
        <v>618867.07252375968</v>
      </c>
      <c r="O533" s="3">
        <f t="shared" ca="1" si="155"/>
        <v>0</v>
      </c>
      <c r="P533" s="4">
        <f t="shared" ca="1" si="156"/>
        <v>0</v>
      </c>
      <c r="Q533" s="3">
        <f t="shared" ca="1" si="157"/>
        <v>0</v>
      </c>
      <c r="R533" s="4">
        <f t="shared" ca="1" si="158"/>
        <v>0</v>
      </c>
      <c r="S533" s="4">
        <f t="shared" ca="1" si="159"/>
        <v>2249168</v>
      </c>
      <c r="T533" s="1">
        <f t="shared" ca="1" si="160"/>
        <v>618867.07252375968</v>
      </c>
      <c r="U533" s="4">
        <f t="shared" ca="1" si="161"/>
        <v>1630300.9274762403</v>
      </c>
      <c r="V533" s="8">
        <f ca="1">People[[#This Row],[Mortage left]]/People[[#This Row],[Value of House]]</f>
        <v>0.27515377798535268</v>
      </c>
    </row>
    <row r="534" spans="1:22" x14ac:dyDescent="0.25">
      <c r="A534" s="3">
        <f t="shared" ca="1" si="144"/>
        <v>1</v>
      </c>
      <c r="B534" s="3" t="str">
        <f t="shared" ca="1" si="145"/>
        <v>Man</v>
      </c>
      <c r="C534" s="3">
        <f t="shared" ca="1" si="146"/>
        <v>34</v>
      </c>
      <c r="D534" s="3">
        <f t="shared" ca="1" si="147"/>
        <v>6</v>
      </c>
      <c r="E534" s="3" t="str">
        <f ca="1">VLOOKUP($D534,Data!$A$2:$B$7,2,FALSE)</f>
        <v>Ministry</v>
      </c>
      <c r="F534" s="3">
        <f t="shared" ca="1" si="148"/>
        <v>1</v>
      </c>
      <c r="G534" s="3" t="str">
        <f ca="1">VLOOKUP($F534,Data!$D$2:$E$6,2,FALSE)</f>
        <v>high school</v>
      </c>
      <c r="H534" s="3">
        <f t="shared" ca="1" si="149"/>
        <v>0</v>
      </c>
      <c r="I534" s="3">
        <f t="shared" ca="1" si="150"/>
        <v>1</v>
      </c>
      <c r="J534" s="4">
        <f t="shared" ca="1" si="151"/>
        <v>714649</v>
      </c>
      <c r="K534" s="3">
        <f t="shared" ca="1" si="152"/>
        <v>5</v>
      </c>
      <c r="L534" s="3" t="str">
        <f ca="1">VLOOKUP($K534,Data!$G$2:$H$11,2,FALSE)</f>
        <v>Hyderabad</v>
      </c>
      <c r="M534" s="4">
        <f t="shared" ca="1" si="153"/>
        <v>2858596</v>
      </c>
      <c r="N534" s="3">
        <f t="shared" ca="1" si="154"/>
        <v>1677311.7977721298</v>
      </c>
      <c r="O534" s="3">
        <f t="shared" ca="1" si="155"/>
        <v>290886.50416868646</v>
      </c>
      <c r="P534" s="4">
        <f t="shared" ca="1" si="156"/>
        <v>119058</v>
      </c>
      <c r="Q534" s="3">
        <f t="shared" ca="1" si="157"/>
        <v>714649</v>
      </c>
      <c r="R534" s="4">
        <f t="shared" ca="1" si="158"/>
        <v>1071973.5</v>
      </c>
      <c r="S534" s="4">
        <f t="shared" ca="1" si="159"/>
        <v>4221456.0041686865</v>
      </c>
      <c r="T534" s="1">
        <f t="shared" ca="1" si="160"/>
        <v>2511018.79777213</v>
      </c>
      <c r="U534" s="4">
        <f t="shared" ca="1" si="161"/>
        <v>1710437.2063965565</v>
      </c>
      <c r="V534" s="8">
        <f ca="1">People[[#This Row],[Mortage left]]/People[[#This Row],[Value of House]]</f>
        <v>0.58676070272683856</v>
      </c>
    </row>
    <row r="535" spans="1:22" x14ac:dyDescent="0.25">
      <c r="A535" s="3">
        <f t="shared" ca="1" si="144"/>
        <v>1</v>
      </c>
      <c r="B535" s="3" t="str">
        <f t="shared" ca="1" si="145"/>
        <v>Man</v>
      </c>
      <c r="C535" s="3">
        <f t="shared" ca="1" si="146"/>
        <v>21</v>
      </c>
      <c r="D535" s="3">
        <f t="shared" ca="1" si="147"/>
        <v>3</v>
      </c>
      <c r="E535" s="3" t="str">
        <f ca="1">VLOOKUP($D535,Data!$A$2:$B$7,2,FALSE)</f>
        <v>Pharma</v>
      </c>
      <c r="F535" s="3">
        <f t="shared" ca="1" si="148"/>
        <v>1</v>
      </c>
      <c r="G535" s="3" t="str">
        <f ca="1">VLOOKUP($F535,Data!$D$2:$E$6,2,FALSE)</f>
        <v>high school</v>
      </c>
      <c r="H535" s="3">
        <f t="shared" ca="1" si="149"/>
        <v>0</v>
      </c>
      <c r="I535" s="3">
        <f t="shared" ca="1" si="150"/>
        <v>0</v>
      </c>
      <c r="J535" s="4">
        <f t="shared" ca="1" si="151"/>
        <v>416535</v>
      </c>
      <c r="K535" s="3">
        <f t="shared" ca="1" si="152"/>
        <v>4</v>
      </c>
      <c r="L535" s="3" t="str">
        <f ca="1">VLOOKUP($K535,Data!$G$2:$H$11,2,FALSE)</f>
        <v>Chennai</v>
      </c>
      <c r="M535" s="4">
        <f t="shared" ca="1" si="153"/>
        <v>1666140</v>
      </c>
      <c r="N535" s="3">
        <f t="shared" ca="1" si="154"/>
        <v>522411.65601013572</v>
      </c>
      <c r="O535" s="3">
        <f t="shared" ca="1" si="155"/>
        <v>0</v>
      </c>
      <c r="P535" s="4">
        <f t="shared" ca="1" si="156"/>
        <v>0</v>
      </c>
      <c r="Q535" s="3">
        <f t="shared" ca="1" si="157"/>
        <v>416535</v>
      </c>
      <c r="R535" s="4">
        <f t="shared" ca="1" si="158"/>
        <v>624802.5</v>
      </c>
      <c r="S535" s="4">
        <f t="shared" ca="1" si="159"/>
        <v>2290942.5</v>
      </c>
      <c r="T535" s="1">
        <f t="shared" ca="1" si="160"/>
        <v>938946.65601013578</v>
      </c>
      <c r="U535" s="4">
        <f t="shared" ca="1" si="161"/>
        <v>1351995.8439898642</v>
      </c>
      <c r="V535" s="8">
        <f ca="1">People[[#This Row],[Mortage left]]/People[[#This Row],[Value of House]]</f>
        <v>0.31354607416551772</v>
      </c>
    </row>
    <row r="536" spans="1:22" x14ac:dyDescent="0.25">
      <c r="A536" s="3">
        <f t="shared" ca="1" si="144"/>
        <v>2</v>
      </c>
      <c r="B536" s="3" t="str">
        <f t="shared" ca="1" si="145"/>
        <v>Woman</v>
      </c>
      <c r="C536" s="3">
        <f t="shared" ca="1" si="146"/>
        <v>22</v>
      </c>
      <c r="D536" s="3">
        <f t="shared" ca="1" si="147"/>
        <v>1</v>
      </c>
      <c r="E536" s="3" t="str">
        <f ca="1">VLOOKUP($D536,Data!$A$2:$B$7,2,FALSE)</f>
        <v>Health</v>
      </c>
      <c r="F536" s="3">
        <f t="shared" ca="1" si="148"/>
        <v>3</v>
      </c>
      <c r="G536" s="3" t="str">
        <f ca="1">VLOOKUP($F536,Data!$D$2:$E$6,2,FALSE)</f>
        <v>undergraduate</v>
      </c>
      <c r="H536" s="3">
        <f t="shared" ca="1" si="149"/>
        <v>2</v>
      </c>
      <c r="I536" s="3">
        <f t="shared" ca="1" si="150"/>
        <v>0</v>
      </c>
      <c r="J536" s="4">
        <f t="shared" ca="1" si="151"/>
        <v>277231</v>
      </c>
      <c r="K536" s="3">
        <f t="shared" ca="1" si="152"/>
        <v>1</v>
      </c>
      <c r="L536" s="3" t="str">
        <f ca="1">VLOOKUP($K536,Data!$G$2:$H$11,2,FALSE)</f>
        <v>Mumbai</v>
      </c>
      <c r="M536" s="4">
        <f t="shared" ca="1" si="153"/>
        <v>1663386</v>
      </c>
      <c r="N536" s="3">
        <f t="shared" ca="1" si="154"/>
        <v>1145883.8897230967</v>
      </c>
      <c r="O536" s="3">
        <f t="shared" ca="1" si="155"/>
        <v>0</v>
      </c>
      <c r="P536" s="4">
        <f t="shared" ca="1" si="156"/>
        <v>0</v>
      </c>
      <c r="Q536" s="3">
        <f t="shared" ca="1" si="157"/>
        <v>277231</v>
      </c>
      <c r="R536" s="4">
        <f t="shared" ca="1" si="158"/>
        <v>415846.5</v>
      </c>
      <c r="S536" s="4">
        <f t="shared" ca="1" si="159"/>
        <v>2079232.5</v>
      </c>
      <c r="T536" s="1">
        <f t="shared" ca="1" si="160"/>
        <v>1423114.8897230967</v>
      </c>
      <c r="U536" s="4">
        <f t="shared" ca="1" si="161"/>
        <v>656117.61027690326</v>
      </c>
      <c r="V536" s="8">
        <f ca="1">People[[#This Row],[Mortage left]]/People[[#This Row],[Value of House]]</f>
        <v>0.68888633770098862</v>
      </c>
    </row>
    <row r="537" spans="1:22" x14ac:dyDescent="0.25">
      <c r="A537" s="3">
        <f t="shared" ca="1" si="144"/>
        <v>2</v>
      </c>
      <c r="B537" s="3" t="str">
        <f t="shared" ca="1" si="145"/>
        <v>Woman</v>
      </c>
      <c r="C537" s="3">
        <f t="shared" ca="1" si="146"/>
        <v>22</v>
      </c>
      <c r="D537" s="3">
        <f t="shared" ca="1" si="147"/>
        <v>1</v>
      </c>
      <c r="E537" s="3" t="str">
        <f ca="1">VLOOKUP($D537,Data!$A$2:$B$7,2,FALSE)</f>
        <v>Health</v>
      </c>
      <c r="F537" s="3">
        <f t="shared" ca="1" si="148"/>
        <v>5</v>
      </c>
      <c r="G537" s="3" t="str">
        <f ca="1">VLOOKUP($F537,Data!$D$2:$E$6,2,FALSE)</f>
        <v>Doctorate</v>
      </c>
      <c r="H537" s="3">
        <f t="shared" ca="1" si="149"/>
        <v>3</v>
      </c>
      <c r="I537" s="3">
        <f t="shared" ca="1" si="150"/>
        <v>2</v>
      </c>
      <c r="J537" s="4">
        <f t="shared" ca="1" si="151"/>
        <v>125800</v>
      </c>
      <c r="K537" s="3">
        <f t="shared" ca="1" si="152"/>
        <v>6</v>
      </c>
      <c r="L537" s="3" t="str">
        <f ca="1">VLOOKUP($K537,Data!$G$2:$H$11,2,FALSE)</f>
        <v>Pune</v>
      </c>
      <c r="M537" s="4">
        <f t="shared" ca="1" si="153"/>
        <v>754800</v>
      </c>
      <c r="N537" s="3">
        <f t="shared" ca="1" si="154"/>
        <v>70257.622195052681</v>
      </c>
      <c r="O537" s="3">
        <f t="shared" ca="1" si="155"/>
        <v>7332.6718450716589</v>
      </c>
      <c r="P537" s="4">
        <f t="shared" ca="1" si="156"/>
        <v>298</v>
      </c>
      <c r="Q537" s="3">
        <f t="shared" ca="1" si="157"/>
        <v>0</v>
      </c>
      <c r="R537" s="4">
        <f t="shared" ca="1" si="158"/>
        <v>0</v>
      </c>
      <c r="S537" s="4">
        <f t="shared" ca="1" si="159"/>
        <v>762132.67184507172</v>
      </c>
      <c r="T537" s="1">
        <f t="shared" ca="1" si="160"/>
        <v>70555.622195052681</v>
      </c>
      <c r="U537" s="4">
        <f t="shared" ca="1" si="161"/>
        <v>691577.04965001903</v>
      </c>
      <c r="V537" s="8">
        <f ca="1">People[[#This Row],[Mortage left]]/People[[#This Row],[Value of House]]</f>
        <v>9.3081110486291307E-2</v>
      </c>
    </row>
    <row r="538" spans="1:22" x14ac:dyDescent="0.25">
      <c r="A538" s="3">
        <f t="shared" ca="1" si="144"/>
        <v>1</v>
      </c>
      <c r="B538" s="3" t="str">
        <f t="shared" ca="1" si="145"/>
        <v>Man</v>
      </c>
      <c r="C538" s="3">
        <f t="shared" ca="1" si="146"/>
        <v>21</v>
      </c>
      <c r="D538" s="3">
        <f t="shared" ca="1" si="147"/>
        <v>5</v>
      </c>
      <c r="E538" s="3" t="str">
        <f ca="1">VLOOKUP($D538,Data!$A$2:$B$7,2,FALSE)</f>
        <v>Business</v>
      </c>
      <c r="F538" s="3">
        <f t="shared" ca="1" si="148"/>
        <v>5</v>
      </c>
      <c r="G538" s="3" t="str">
        <f ca="1">VLOOKUP($F538,Data!$D$2:$E$6,2,FALSE)</f>
        <v>Doctorate</v>
      </c>
      <c r="H538" s="3">
        <f t="shared" ca="1" si="149"/>
        <v>1</v>
      </c>
      <c r="I538" s="3">
        <f t="shared" ca="1" si="150"/>
        <v>0</v>
      </c>
      <c r="J538" s="4">
        <f t="shared" ca="1" si="151"/>
        <v>402796</v>
      </c>
      <c r="K538" s="3">
        <f t="shared" ca="1" si="152"/>
        <v>6</v>
      </c>
      <c r="L538" s="3" t="str">
        <f ca="1">VLOOKUP($K538,Data!$G$2:$H$11,2,FALSE)</f>
        <v>Pune</v>
      </c>
      <c r="M538" s="4">
        <f t="shared" ca="1" si="153"/>
        <v>1208388</v>
      </c>
      <c r="N538" s="3">
        <f t="shared" ca="1" si="154"/>
        <v>235985.17338974291</v>
      </c>
      <c r="O538" s="3">
        <f t="shared" ca="1" si="155"/>
        <v>0</v>
      </c>
      <c r="P538" s="4">
        <f t="shared" ca="1" si="156"/>
        <v>0</v>
      </c>
      <c r="Q538" s="3">
        <f t="shared" ca="1" si="157"/>
        <v>0</v>
      </c>
      <c r="R538" s="4">
        <f t="shared" ca="1" si="158"/>
        <v>0</v>
      </c>
      <c r="S538" s="4">
        <f t="shared" ca="1" si="159"/>
        <v>1208388</v>
      </c>
      <c r="T538" s="1">
        <f t="shared" ca="1" si="160"/>
        <v>235985.17338974291</v>
      </c>
      <c r="U538" s="4">
        <f t="shared" ca="1" si="161"/>
        <v>972402.82661025715</v>
      </c>
      <c r="V538" s="8">
        <f ca="1">People[[#This Row],[Mortage left]]/People[[#This Row],[Value of House]]</f>
        <v>0.19528923937488862</v>
      </c>
    </row>
    <row r="539" spans="1:22" x14ac:dyDescent="0.25">
      <c r="A539" s="3">
        <f t="shared" ca="1" si="144"/>
        <v>2</v>
      </c>
      <c r="B539" s="3" t="str">
        <f t="shared" ca="1" si="145"/>
        <v>Woman</v>
      </c>
      <c r="C539" s="3">
        <f t="shared" ca="1" si="146"/>
        <v>21</v>
      </c>
      <c r="D539" s="3">
        <f t="shared" ca="1" si="147"/>
        <v>4</v>
      </c>
      <c r="E539" s="3" t="str">
        <f ca="1">VLOOKUP($D539,Data!$A$2:$B$7,2,FALSE)</f>
        <v>Agriculture</v>
      </c>
      <c r="F539" s="3">
        <f t="shared" ca="1" si="148"/>
        <v>5</v>
      </c>
      <c r="G539" s="3" t="str">
        <f ca="1">VLOOKUP($F539,Data!$D$2:$E$6,2,FALSE)</f>
        <v>Doctorate</v>
      </c>
      <c r="H539" s="3">
        <f t="shared" ca="1" si="149"/>
        <v>3</v>
      </c>
      <c r="I539" s="3">
        <f t="shared" ca="1" si="150"/>
        <v>1</v>
      </c>
      <c r="J539" s="4">
        <f t="shared" ca="1" si="151"/>
        <v>572784</v>
      </c>
      <c r="K539" s="3">
        <f t="shared" ca="1" si="152"/>
        <v>1</v>
      </c>
      <c r="L539" s="3" t="str">
        <f ca="1">VLOOKUP($K539,Data!$G$2:$H$11,2,FALSE)</f>
        <v>Mumbai</v>
      </c>
      <c r="M539" s="4">
        <f t="shared" ca="1" si="153"/>
        <v>2291136</v>
      </c>
      <c r="N539" s="3">
        <f t="shared" ca="1" si="154"/>
        <v>717159.99964471371</v>
      </c>
      <c r="O539" s="3">
        <f t="shared" ca="1" si="155"/>
        <v>133100.60411851207</v>
      </c>
      <c r="P539" s="4">
        <f t="shared" ca="1" si="156"/>
        <v>18830</v>
      </c>
      <c r="Q539" s="3">
        <f t="shared" ca="1" si="157"/>
        <v>572784</v>
      </c>
      <c r="R539" s="4">
        <f t="shared" ca="1" si="158"/>
        <v>0</v>
      </c>
      <c r="S539" s="4">
        <f t="shared" ca="1" si="159"/>
        <v>2424236.604118512</v>
      </c>
      <c r="T539" s="1">
        <f t="shared" ca="1" si="160"/>
        <v>1308773.9996447137</v>
      </c>
      <c r="U539" s="4">
        <f t="shared" ca="1" si="161"/>
        <v>1115462.6044737983</v>
      </c>
      <c r="V539" s="8">
        <f ca="1">People[[#This Row],[Mortage left]]/People[[#This Row],[Value of House]]</f>
        <v>0.31301502819767735</v>
      </c>
    </row>
    <row r="540" spans="1:22" x14ac:dyDescent="0.25">
      <c r="A540" s="3">
        <f t="shared" ca="1" si="144"/>
        <v>1</v>
      </c>
      <c r="B540" s="3" t="str">
        <f t="shared" ca="1" si="145"/>
        <v>Man</v>
      </c>
      <c r="C540" s="3">
        <f t="shared" ca="1" si="146"/>
        <v>21</v>
      </c>
      <c r="D540" s="3">
        <f t="shared" ca="1" si="147"/>
        <v>6</v>
      </c>
      <c r="E540" s="3" t="str">
        <f ca="1">VLOOKUP($D540,Data!$A$2:$B$7,2,FALSE)</f>
        <v>Ministry</v>
      </c>
      <c r="F540" s="3">
        <f t="shared" ca="1" si="148"/>
        <v>2</v>
      </c>
      <c r="G540" s="3" t="str">
        <f ca="1">VLOOKUP($F540,Data!$D$2:$E$6,2,FALSE)</f>
        <v>college</v>
      </c>
      <c r="H540" s="3">
        <f t="shared" ca="1" si="149"/>
        <v>3</v>
      </c>
      <c r="I540" s="3">
        <f t="shared" ca="1" si="150"/>
        <v>1</v>
      </c>
      <c r="J540" s="4">
        <f t="shared" ca="1" si="151"/>
        <v>363044</v>
      </c>
      <c r="K540" s="3">
        <f t="shared" ca="1" si="152"/>
        <v>4</v>
      </c>
      <c r="L540" s="3" t="str">
        <f ca="1">VLOOKUP($K540,Data!$G$2:$H$11,2,FALSE)</f>
        <v>Chennai</v>
      </c>
      <c r="M540" s="4">
        <f t="shared" ca="1" si="153"/>
        <v>2178264</v>
      </c>
      <c r="N540" s="3">
        <f t="shared" ca="1" si="154"/>
        <v>1848050.6769442498</v>
      </c>
      <c r="O540" s="3">
        <f t="shared" ca="1" si="155"/>
        <v>245641.06346827568</v>
      </c>
      <c r="P540" s="4">
        <f t="shared" ca="1" si="156"/>
        <v>194315</v>
      </c>
      <c r="Q540" s="3">
        <f t="shared" ca="1" si="157"/>
        <v>363044</v>
      </c>
      <c r="R540" s="4">
        <f t="shared" ca="1" si="158"/>
        <v>544566</v>
      </c>
      <c r="S540" s="4">
        <f t="shared" ca="1" si="159"/>
        <v>2968471.0634682756</v>
      </c>
      <c r="T540" s="1">
        <f t="shared" ca="1" si="160"/>
        <v>2405409.6769442498</v>
      </c>
      <c r="U540" s="4">
        <f t="shared" ca="1" si="161"/>
        <v>563061.38652402582</v>
      </c>
      <c r="V540" s="8">
        <f ca="1">People[[#This Row],[Mortage left]]/People[[#This Row],[Value of House]]</f>
        <v>0.84840527913248798</v>
      </c>
    </row>
    <row r="541" spans="1:22" x14ac:dyDescent="0.25">
      <c r="A541" s="3">
        <f t="shared" ca="1" si="144"/>
        <v>2</v>
      </c>
      <c r="B541" s="3" t="str">
        <f t="shared" ca="1" si="145"/>
        <v>Woman</v>
      </c>
      <c r="C541" s="3">
        <f t="shared" ca="1" si="146"/>
        <v>22</v>
      </c>
      <c r="D541" s="3">
        <f t="shared" ca="1" si="147"/>
        <v>6</v>
      </c>
      <c r="E541" s="3" t="str">
        <f ca="1">VLOOKUP($D541,Data!$A$2:$B$7,2,FALSE)</f>
        <v>Ministry</v>
      </c>
      <c r="F541" s="3">
        <f t="shared" ca="1" si="148"/>
        <v>3</v>
      </c>
      <c r="G541" s="3" t="str">
        <f ca="1">VLOOKUP($F541,Data!$D$2:$E$6,2,FALSE)</f>
        <v>undergraduate</v>
      </c>
      <c r="H541" s="3">
        <f t="shared" ca="1" si="149"/>
        <v>3</v>
      </c>
      <c r="I541" s="3">
        <f t="shared" ca="1" si="150"/>
        <v>2</v>
      </c>
      <c r="J541" s="4">
        <f t="shared" ca="1" si="151"/>
        <v>787902</v>
      </c>
      <c r="K541" s="3">
        <f t="shared" ca="1" si="152"/>
        <v>6</v>
      </c>
      <c r="L541" s="3" t="str">
        <f ca="1">VLOOKUP($K541,Data!$G$2:$H$11,2,FALSE)</f>
        <v>Pune</v>
      </c>
      <c r="M541" s="4">
        <f t="shared" ca="1" si="153"/>
        <v>2363706</v>
      </c>
      <c r="N541" s="3">
        <f t="shared" ca="1" si="154"/>
        <v>589708.059384358</v>
      </c>
      <c r="O541" s="3">
        <f t="shared" ca="1" si="155"/>
        <v>558239.07405684562</v>
      </c>
      <c r="P541" s="4">
        <f t="shared" ca="1" si="156"/>
        <v>290171</v>
      </c>
      <c r="Q541" s="3">
        <f t="shared" ca="1" si="157"/>
        <v>787902</v>
      </c>
      <c r="R541" s="4">
        <f t="shared" ca="1" si="158"/>
        <v>0</v>
      </c>
      <c r="S541" s="4">
        <f t="shared" ca="1" si="159"/>
        <v>2921945.0740568456</v>
      </c>
      <c r="T541" s="1">
        <f t="shared" ca="1" si="160"/>
        <v>1667781.0593843581</v>
      </c>
      <c r="U541" s="4">
        <f t="shared" ca="1" si="161"/>
        <v>1254164.0146724875</v>
      </c>
      <c r="V541" s="8">
        <f ca="1">People[[#This Row],[Mortage left]]/People[[#This Row],[Value of House]]</f>
        <v>0.24948452108018426</v>
      </c>
    </row>
    <row r="542" spans="1:22" x14ac:dyDescent="0.25">
      <c r="A542" s="3">
        <f t="shared" ca="1" si="144"/>
        <v>2</v>
      </c>
      <c r="B542" s="3" t="str">
        <f t="shared" ca="1" si="145"/>
        <v>Woman</v>
      </c>
      <c r="C542" s="3">
        <f t="shared" ca="1" si="146"/>
        <v>22</v>
      </c>
      <c r="D542" s="3">
        <f t="shared" ca="1" si="147"/>
        <v>3</v>
      </c>
      <c r="E542" s="3" t="str">
        <f ca="1">VLOOKUP($D542,Data!$A$2:$B$7,2,FALSE)</f>
        <v>Pharma</v>
      </c>
      <c r="F542" s="3">
        <f t="shared" ca="1" si="148"/>
        <v>2</v>
      </c>
      <c r="G542" s="3" t="str">
        <f ca="1">VLOOKUP($F542,Data!$D$2:$E$6,2,FALSE)</f>
        <v>college</v>
      </c>
      <c r="H542" s="3">
        <f t="shared" ca="1" si="149"/>
        <v>1</v>
      </c>
      <c r="I542" s="3">
        <f t="shared" ca="1" si="150"/>
        <v>1</v>
      </c>
      <c r="J542" s="4">
        <f t="shared" ca="1" si="151"/>
        <v>982473</v>
      </c>
      <c r="K542" s="3">
        <f t="shared" ca="1" si="152"/>
        <v>1</v>
      </c>
      <c r="L542" s="3" t="str">
        <f ca="1">VLOOKUP($K542,Data!$G$2:$H$11,2,FALSE)</f>
        <v>Mumbai</v>
      </c>
      <c r="M542" s="4">
        <f t="shared" ca="1" si="153"/>
        <v>5894838</v>
      </c>
      <c r="N542" s="3">
        <f t="shared" ca="1" si="154"/>
        <v>1745933.7640579478</v>
      </c>
      <c r="O542" s="3">
        <f t="shared" ca="1" si="155"/>
        <v>145937.2405148948</v>
      </c>
      <c r="P542" s="4">
        <f t="shared" ca="1" si="156"/>
        <v>136530</v>
      </c>
      <c r="Q542" s="3">
        <f t="shared" ca="1" si="157"/>
        <v>0</v>
      </c>
      <c r="R542" s="4">
        <f t="shared" ca="1" si="158"/>
        <v>1473709.5</v>
      </c>
      <c r="S542" s="4">
        <f t="shared" ca="1" si="159"/>
        <v>7514484.7405148949</v>
      </c>
      <c r="T542" s="1">
        <f t="shared" ca="1" si="160"/>
        <v>1882463.7640579478</v>
      </c>
      <c r="U542" s="4">
        <f t="shared" ca="1" si="161"/>
        <v>5632020.9764569476</v>
      </c>
      <c r="V542" s="8">
        <f ca="1">People[[#This Row],[Mortage left]]/People[[#This Row],[Value of House]]</f>
        <v>0.29618010945473783</v>
      </c>
    </row>
    <row r="543" spans="1:22" x14ac:dyDescent="0.25">
      <c r="A543" s="3">
        <f t="shared" ca="1" si="144"/>
        <v>2</v>
      </c>
      <c r="B543" s="3" t="str">
        <f t="shared" ca="1" si="145"/>
        <v>Woman</v>
      </c>
      <c r="C543" s="3">
        <f t="shared" ca="1" si="146"/>
        <v>21</v>
      </c>
      <c r="D543" s="3">
        <f t="shared" ca="1" si="147"/>
        <v>5</v>
      </c>
      <c r="E543" s="3" t="str">
        <f ca="1">VLOOKUP($D543,Data!$A$2:$B$7,2,FALSE)</f>
        <v>Business</v>
      </c>
      <c r="F543" s="3">
        <f t="shared" ca="1" si="148"/>
        <v>2</v>
      </c>
      <c r="G543" s="3" t="str">
        <f ca="1">VLOOKUP($F543,Data!$D$2:$E$6,2,FALSE)</f>
        <v>college</v>
      </c>
      <c r="H543" s="3">
        <f t="shared" ca="1" si="149"/>
        <v>3</v>
      </c>
      <c r="I543" s="3">
        <f t="shared" ca="1" si="150"/>
        <v>1</v>
      </c>
      <c r="J543" s="4">
        <f t="shared" ca="1" si="151"/>
        <v>969267</v>
      </c>
      <c r="K543" s="3">
        <f t="shared" ca="1" si="152"/>
        <v>2</v>
      </c>
      <c r="L543" s="3" t="str">
        <f ca="1">VLOOKUP($K543,Data!$G$2:$H$11,2,FALSE)</f>
        <v>Delhi</v>
      </c>
      <c r="M543" s="4">
        <f t="shared" ca="1" si="153"/>
        <v>2907801</v>
      </c>
      <c r="N543" s="3">
        <f t="shared" ca="1" si="154"/>
        <v>947363.1064855986</v>
      </c>
      <c r="O543" s="3">
        <f t="shared" ca="1" si="155"/>
        <v>373817.48092285485</v>
      </c>
      <c r="P543" s="4">
        <f t="shared" ca="1" si="156"/>
        <v>137411</v>
      </c>
      <c r="Q543" s="3">
        <f t="shared" ca="1" si="157"/>
        <v>969267</v>
      </c>
      <c r="R543" s="4">
        <f t="shared" ca="1" si="158"/>
        <v>1453900.5</v>
      </c>
      <c r="S543" s="4">
        <f t="shared" ca="1" si="159"/>
        <v>4735518.9809228554</v>
      </c>
      <c r="T543" s="1">
        <f t="shared" ca="1" si="160"/>
        <v>2054041.1064855987</v>
      </c>
      <c r="U543" s="4">
        <f t="shared" ca="1" si="161"/>
        <v>2681477.8744372567</v>
      </c>
      <c r="V543" s="8">
        <f ca="1">People[[#This Row],[Mortage left]]/People[[#This Row],[Value of House]]</f>
        <v>0.32580052984561136</v>
      </c>
    </row>
    <row r="544" spans="1:22" x14ac:dyDescent="0.25">
      <c r="A544" s="3">
        <f t="shared" ca="1" si="144"/>
        <v>2</v>
      </c>
      <c r="B544" s="3" t="str">
        <f t="shared" ca="1" si="145"/>
        <v>Woman</v>
      </c>
      <c r="C544" s="3">
        <f t="shared" ca="1" si="146"/>
        <v>28</v>
      </c>
      <c r="D544" s="3">
        <f t="shared" ca="1" si="147"/>
        <v>5</v>
      </c>
      <c r="E544" s="3" t="str">
        <f ca="1">VLOOKUP($D544,Data!$A$2:$B$7,2,FALSE)</f>
        <v>Business</v>
      </c>
      <c r="F544" s="3">
        <f t="shared" ca="1" si="148"/>
        <v>1</v>
      </c>
      <c r="G544" s="3" t="str">
        <f ca="1">VLOOKUP($F544,Data!$D$2:$E$6,2,FALSE)</f>
        <v>high school</v>
      </c>
      <c r="H544" s="3">
        <f t="shared" ca="1" si="149"/>
        <v>0</v>
      </c>
      <c r="I544" s="3">
        <f t="shared" ca="1" si="150"/>
        <v>0</v>
      </c>
      <c r="J544" s="4">
        <f t="shared" ca="1" si="151"/>
        <v>838948</v>
      </c>
      <c r="K544" s="3">
        <f t="shared" ca="1" si="152"/>
        <v>1</v>
      </c>
      <c r="L544" s="3" t="str">
        <f ca="1">VLOOKUP($K544,Data!$G$2:$H$11,2,FALSE)</f>
        <v>Mumbai</v>
      </c>
      <c r="M544" s="4">
        <f t="shared" ca="1" si="153"/>
        <v>2516844</v>
      </c>
      <c r="N544" s="3">
        <f t="shared" ca="1" si="154"/>
        <v>387976.27589636581</v>
      </c>
      <c r="O544" s="3">
        <f t="shared" ca="1" si="155"/>
        <v>0</v>
      </c>
      <c r="P544" s="4">
        <f t="shared" ca="1" si="156"/>
        <v>0</v>
      </c>
      <c r="Q544" s="3">
        <f t="shared" ca="1" si="157"/>
        <v>838948</v>
      </c>
      <c r="R544" s="4">
        <f t="shared" ca="1" si="158"/>
        <v>0</v>
      </c>
      <c r="S544" s="4">
        <f t="shared" ca="1" si="159"/>
        <v>2516844</v>
      </c>
      <c r="T544" s="1">
        <f t="shared" ca="1" si="160"/>
        <v>1226924.2758963658</v>
      </c>
      <c r="U544" s="4">
        <f t="shared" ca="1" si="161"/>
        <v>1289919.7241036342</v>
      </c>
      <c r="V544" s="8">
        <f ca="1">People[[#This Row],[Mortage left]]/People[[#This Row],[Value of House]]</f>
        <v>0.15415189654041561</v>
      </c>
    </row>
    <row r="545" spans="1:22" x14ac:dyDescent="0.25">
      <c r="A545" s="3">
        <f t="shared" ca="1" si="144"/>
        <v>2</v>
      </c>
      <c r="B545" s="3" t="str">
        <f t="shared" ca="1" si="145"/>
        <v>Woman</v>
      </c>
      <c r="C545" s="3">
        <f t="shared" ca="1" si="146"/>
        <v>27</v>
      </c>
      <c r="D545" s="3">
        <f t="shared" ca="1" si="147"/>
        <v>4</v>
      </c>
      <c r="E545" s="3" t="str">
        <f ca="1">VLOOKUP($D545,Data!$A$2:$B$7,2,FALSE)</f>
        <v>Agriculture</v>
      </c>
      <c r="F545" s="3">
        <f t="shared" ca="1" si="148"/>
        <v>4</v>
      </c>
      <c r="G545" s="3" t="str">
        <f ca="1">VLOOKUP($F545,Data!$D$2:$E$6,2,FALSE)</f>
        <v>post graduate</v>
      </c>
      <c r="H545" s="3">
        <f t="shared" ca="1" si="149"/>
        <v>1</v>
      </c>
      <c r="I545" s="3">
        <f t="shared" ca="1" si="150"/>
        <v>1</v>
      </c>
      <c r="J545" s="4">
        <f t="shared" ca="1" si="151"/>
        <v>271543</v>
      </c>
      <c r="K545" s="3">
        <f t="shared" ca="1" si="152"/>
        <v>5</v>
      </c>
      <c r="L545" s="3" t="str">
        <f ca="1">VLOOKUP($K545,Data!$G$2:$H$11,2,FALSE)</f>
        <v>Hyderabad</v>
      </c>
      <c r="M545" s="4">
        <f t="shared" ca="1" si="153"/>
        <v>1629258</v>
      </c>
      <c r="N545" s="3">
        <f t="shared" ca="1" si="154"/>
        <v>276755.70033591538</v>
      </c>
      <c r="O545" s="3">
        <f t="shared" ca="1" si="155"/>
        <v>48533.308924304722</v>
      </c>
      <c r="P545" s="4">
        <f t="shared" ca="1" si="156"/>
        <v>6319</v>
      </c>
      <c r="Q545" s="3">
        <f t="shared" ca="1" si="157"/>
        <v>0</v>
      </c>
      <c r="R545" s="4">
        <f t="shared" ca="1" si="158"/>
        <v>407314.5</v>
      </c>
      <c r="S545" s="4">
        <f t="shared" ca="1" si="159"/>
        <v>2085105.8089243048</v>
      </c>
      <c r="T545" s="1">
        <f t="shared" ca="1" si="160"/>
        <v>283074.70033591538</v>
      </c>
      <c r="U545" s="4">
        <f t="shared" ca="1" si="161"/>
        <v>1802031.1085883894</v>
      </c>
      <c r="V545" s="8">
        <f ca="1">People[[#This Row],[Mortage left]]/People[[#This Row],[Value of House]]</f>
        <v>0.16986609876147019</v>
      </c>
    </row>
    <row r="546" spans="1:22" x14ac:dyDescent="0.25">
      <c r="A546" s="3">
        <f t="shared" ca="1" si="144"/>
        <v>2</v>
      </c>
      <c r="B546" s="3" t="str">
        <f t="shared" ca="1" si="145"/>
        <v>Woman</v>
      </c>
      <c r="C546" s="3">
        <f t="shared" ca="1" si="146"/>
        <v>24</v>
      </c>
      <c r="D546" s="3">
        <f t="shared" ca="1" si="147"/>
        <v>5</v>
      </c>
      <c r="E546" s="3" t="str">
        <f ca="1">VLOOKUP($D546,Data!$A$2:$B$7,2,FALSE)</f>
        <v>Business</v>
      </c>
      <c r="F546" s="3">
        <f t="shared" ca="1" si="148"/>
        <v>2</v>
      </c>
      <c r="G546" s="3" t="str">
        <f ca="1">VLOOKUP($F546,Data!$D$2:$E$6,2,FALSE)</f>
        <v>college</v>
      </c>
      <c r="H546" s="3">
        <f t="shared" ca="1" si="149"/>
        <v>2</v>
      </c>
      <c r="I546" s="3">
        <f t="shared" ca="1" si="150"/>
        <v>0</v>
      </c>
      <c r="J546" s="4">
        <f t="shared" ca="1" si="151"/>
        <v>538124</v>
      </c>
      <c r="K546" s="3">
        <f t="shared" ca="1" si="152"/>
        <v>3</v>
      </c>
      <c r="L546" s="3" t="str">
        <f ca="1">VLOOKUP($K546,Data!$G$2:$H$11,2,FALSE)</f>
        <v>Bangalore</v>
      </c>
      <c r="M546" s="4">
        <f t="shared" ca="1" si="153"/>
        <v>2152496</v>
      </c>
      <c r="N546" s="3">
        <f t="shared" ca="1" si="154"/>
        <v>460435.90117587429</v>
      </c>
      <c r="O546" s="3">
        <f t="shared" ca="1" si="155"/>
        <v>0</v>
      </c>
      <c r="P546" s="4">
        <f t="shared" ca="1" si="156"/>
        <v>0</v>
      </c>
      <c r="Q546" s="3">
        <f t="shared" ca="1" si="157"/>
        <v>0</v>
      </c>
      <c r="R546" s="4">
        <f t="shared" ca="1" si="158"/>
        <v>807186</v>
      </c>
      <c r="S546" s="4">
        <f t="shared" ca="1" si="159"/>
        <v>2959682</v>
      </c>
      <c r="T546" s="1">
        <f t="shared" ca="1" si="160"/>
        <v>460435.90117587429</v>
      </c>
      <c r="U546" s="4">
        <f t="shared" ca="1" si="161"/>
        <v>2499246.0988241257</v>
      </c>
      <c r="V546" s="8">
        <f ca="1">People[[#This Row],[Mortage left]]/People[[#This Row],[Value of House]]</f>
        <v>0.2139079009558551</v>
      </c>
    </row>
    <row r="547" spans="1:22" x14ac:dyDescent="0.25">
      <c r="A547" s="3">
        <f t="shared" ca="1" si="144"/>
        <v>1</v>
      </c>
      <c r="B547" s="3" t="str">
        <f t="shared" ca="1" si="145"/>
        <v>Man</v>
      </c>
      <c r="C547" s="3">
        <f t="shared" ca="1" si="146"/>
        <v>33</v>
      </c>
      <c r="D547" s="3">
        <f t="shared" ca="1" si="147"/>
        <v>3</v>
      </c>
      <c r="E547" s="3" t="str">
        <f ca="1">VLOOKUP($D547,Data!$A$2:$B$7,2,FALSE)</f>
        <v>Pharma</v>
      </c>
      <c r="F547" s="3">
        <f t="shared" ca="1" si="148"/>
        <v>3</v>
      </c>
      <c r="G547" s="3" t="str">
        <f ca="1">VLOOKUP($F547,Data!$D$2:$E$6,2,FALSE)</f>
        <v>undergraduate</v>
      </c>
      <c r="H547" s="3">
        <f t="shared" ca="1" si="149"/>
        <v>2</v>
      </c>
      <c r="I547" s="3">
        <f t="shared" ca="1" si="150"/>
        <v>2</v>
      </c>
      <c r="J547" s="4">
        <f t="shared" ca="1" si="151"/>
        <v>450350</v>
      </c>
      <c r="K547" s="3">
        <f t="shared" ca="1" si="152"/>
        <v>3</v>
      </c>
      <c r="L547" s="3" t="str">
        <f ca="1">VLOOKUP($K547,Data!$G$2:$H$11,2,FALSE)</f>
        <v>Bangalore</v>
      </c>
      <c r="M547" s="4">
        <f t="shared" ca="1" si="153"/>
        <v>1351050</v>
      </c>
      <c r="N547" s="3">
        <f t="shared" ca="1" si="154"/>
        <v>466139.24569542659</v>
      </c>
      <c r="O547" s="3">
        <f t="shared" ca="1" si="155"/>
        <v>91384.201445499275</v>
      </c>
      <c r="P547" s="4">
        <f t="shared" ca="1" si="156"/>
        <v>5895</v>
      </c>
      <c r="Q547" s="3">
        <f t="shared" ca="1" si="157"/>
        <v>450350</v>
      </c>
      <c r="R547" s="4">
        <f t="shared" ca="1" si="158"/>
        <v>675525</v>
      </c>
      <c r="S547" s="4">
        <f t="shared" ca="1" si="159"/>
        <v>2117959.2014454994</v>
      </c>
      <c r="T547" s="1">
        <f t="shared" ca="1" si="160"/>
        <v>922384.24569542659</v>
      </c>
      <c r="U547" s="4">
        <f t="shared" ca="1" si="161"/>
        <v>1195574.9557500728</v>
      </c>
      <c r="V547" s="8">
        <f ca="1">People[[#This Row],[Mortage left]]/People[[#This Row],[Value of House]]</f>
        <v>0.34501998127043898</v>
      </c>
    </row>
    <row r="548" spans="1:22" x14ac:dyDescent="0.25">
      <c r="A548" s="3">
        <f t="shared" ca="1" si="144"/>
        <v>2</v>
      </c>
      <c r="B548" s="3" t="str">
        <f t="shared" ca="1" si="145"/>
        <v>Woman</v>
      </c>
      <c r="C548" s="3">
        <f t="shared" ca="1" si="146"/>
        <v>31</v>
      </c>
      <c r="D548" s="3">
        <f t="shared" ca="1" si="147"/>
        <v>3</v>
      </c>
      <c r="E548" s="3" t="str">
        <f ca="1">VLOOKUP($D548,Data!$A$2:$B$7,2,FALSE)</f>
        <v>Pharma</v>
      </c>
      <c r="F548" s="3">
        <f t="shared" ca="1" si="148"/>
        <v>4</v>
      </c>
      <c r="G548" s="3" t="str">
        <f ca="1">VLOOKUP($F548,Data!$D$2:$E$6,2,FALSE)</f>
        <v>post graduate</v>
      </c>
      <c r="H548" s="3">
        <f t="shared" ca="1" si="149"/>
        <v>3</v>
      </c>
      <c r="I548" s="3">
        <f t="shared" ca="1" si="150"/>
        <v>2</v>
      </c>
      <c r="J548" s="4">
        <f t="shared" ca="1" si="151"/>
        <v>781504</v>
      </c>
      <c r="K548" s="3">
        <f t="shared" ca="1" si="152"/>
        <v>3</v>
      </c>
      <c r="L548" s="3" t="str">
        <f ca="1">VLOOKUP($K548,Data!$G$2:$H$11,2,FALSE)</f>
        <v>Bangalore</v>
      </c>
      <c r="M548" s="4">
        <f t="shared" ca="1" si="153"/>
        <v>4689024</v>
      </c>
      <c r="N548" s="3">
        <f t="shared" ca="1" si="154"/>
        <v>379792.68528745417</v>
      </c>
      <c r="O548" s="3">
        <f t="shared" ca="1" si="155"/>
        <v>530647.85704260005</v>
      </c>
      <c r="P548" s="4">
        <f t="shared" ca="1" si="156"/>
        <v>298781</v>
      </c>
      <c r="Q548" s="3">
        <f t="shared" ca="1" si="157"/>
        <v>781504</v>
      </c>
      <c r="R548" s="4">
        <f t="shared" ca="1" si="158"/>
        <v>1172256</v>
      </c>
      <c r="S548" s="4">
        <f t="shared" ca="1" si="159"/>
        <v>6391927.8570426004</v>
      </c>
      <c r="T548" s="1">
        <f t="shared" ca="1" si="160"/>
        <v>1460077.6852874542</v>
      </c>
      <c r="U548" s="4">
        <f t="shared" ca="1" si="161"/>
        <v>4931850.1717551462</v>
      </c>
      <c r="V548" s="8">
        <f ca="1">People[[#This Row],[Mortage left]]/People[[#This Row],[Value of House]]</f>
        <v>8.0996106073983443E-2</v>
      </c>
    </row>
    <row r="549" spans="1:22" x14ac:dyDescent="0.25">
      <c r="A549" s="3">
        <f t="shared" ca="1" si="144"/>
        <v>2</v>
      </c>
      <c r="B549" s="3" t="str">
        <f t="shared" ca="1" si="145"/>
        <v>Woman</v>
      </c>
      <c r="C549" s="3">
        <f t="shared" ca="1" si="146"/>
        <v>27</v>
      </c>
      <c r="D549" s="3">
        <f t="shared" ca="1" si="147"/>
        <v>6</v>
      </c>
      <c r="E549" s="3" t="str">
        <f ca="1">VLOOKUP($D549,Data!$A$2:$B$7,2,FALSE)</f>
        <v>Ministry</v>
      </c>
      <c r="F549" s="3">
        <f t="shared" ca="1" si="148"/>
        <v>4</v>
      </c>
      <c r="G549" s="3" t="str">
        <f ca="1">VLOOKUP($F549,Data!$D$2:$E$6,2,FALSE)</f>
        <v>post graduate</v>
      </c>
      <c r="H549" s="3">
        <f t="shared" ca="1" si="149"/>
        <v>1</v>
      </c>
      <c r="I549" s="3">
        <f t="shared" ca="1" si="150"/>
        <v>2</v>
      </c>
      <c r="J549" s="4">
        <f t="shared" ca="1" si="151"/>
        <v>492190</v>
      </c>
      <c r="K549" s="3">
        <f t="shared" ca="1" si="152"/>
        <v>4</v>
      </c>
      <c r="L549" s="3" t="str">
        <f ca="1">VLOOKUP($K549,Data!$G$2:$H$11,2,FALSE)</f>
        <v>Chennai</v>
      </c>
      <c r="M549" s="4">
        <f t="shared" ca="1" si="153"/>
        <v>1968760</v>
      </c>
      <c r="N549" s="3">
        <f t="shared" ca="1" si="154"/>
        <v>425318.41695633391</v>
      </c>
      <c r="O549" s="3">
        <f t="shared" ca="1" si="155"/>
        <v>864439.03232185426</v>
      </c>
      <c r="P549" s="4">
        <f t="shared" ca="1" si="156"/>
        <v>680191</v>
      </c>
      <c r="Q549" s="3">
        <f t="shared" ca="1" si="157"/>
        <v>492190</v>
      </c>
      <c r="R549" s="4">
        <f t="shared" ca="1" si="158"/>
        <v>738285</v>
      </c>
      <c r="S549" s="4">
        <f t="shared" ca="1" si="159"/>
        <v>3571484.0323218545</v>
      </c>
      <c r="T549" s="1">
        <f t="shared" ca="1" si="160"/>
        <v>1597699.4169563339</v>
      </c>
      <c r="U549" s="4">
        <f t="shared" ca="1" si="161"/>
        <v>1973784.6153655206</v>
      </c>
      <c r="V549" s="8">
        <f ca="1">People[[#This Row],[Mortage left]]/People[[#This Row],[Value of House]]</f>
        <v>0.216033654156085</v>
      </c>
    </row>
    <row r="550" spans="1:22" x14ac:dyDescent="0.25">
      <c r="A550" s="3">
        <f t="shared" ca="1" si="144"/>
        <v>2</v>
      </c>
      <c r="B550" s="3" t="str">
        <f t="shared" ca="1" si="145"/>
        <v>Woman</v>
      </c>
      <c r="C550" s="3">
        <f t="shared" ca="1" si="146"/>
        <v>30</v>
      </c>
      <c r="D550" s="3">
        <f t="shared" ca="1" si="147"/>
        <v>1</v>
      </c>
      <c r="E550" s="3" t="str">
        <f ca="1">VLOOKUP($D550,Data!$A$2:$B$7,2,FALSE)</f>
        <v>Health</v>
      </c>
      <c r="F550" s="3">
        <f t="shared" ca="1" si="148"/>
        <v>3</v>
      </c>
      <c r="G550" s="3" t="str">
        <f ca="1">VLOOKUP($F550,Data!$D$2:$E$6,2,FALSE)</f>
        <v>undergraduate</v>
      </c>
      <c r="H550" s="3">
        <f t="shared" ca="1" si="149"/>
        <v>1</v>
      </c>
      <c r="I550" s="3">
        <f t="shared" ca="1" si="150"/>
        <v>0</v>
      </c>
      <c r="J550" s="4">
        <f t="shared" ca="1" si="151"/>
        <v>647557</v>
      </c>
      <c r="K550" s="3">
        <f t="shared" ca="1" si="152"/>
        <v>3</v>
      </c>
      <c r="L550" s="3" t="str">
        <f ca="1">VLOOKUP($K550,Data!$G$2:$H$11,2,FALSE)</f>
        <v>Bangalore</v>
      </c>
      <c r="M550" s="4">
        <f t="shared" ca="1" si="153"/>
        <v>2590228</v>
      </c>
      <c r="N550" s="3">
        <f t="shared" ca="1" si="154"/>
        <v>244238.49454149991</v>
      </c>
      <c r="O550" s="3">
        <f t="shared" ca="1" si="155"/>
        <v>0</v>
      </c>
      <c r="P550" s="4">
        <f t="shared" ca="1" si="156"/>
        <v>0</v>
      </c>
      <c r="Q550" s="3">
        <f t="shared" ca="1" si="157"/>
        <v>647557</v>
      </c>
      <c r="R550" s="4">
        <f t="shared" ca="1" si="158"/>
        <v>971335.5</v>
      </c>
      <c r="S550" s="4">
        <f t="shared" ca="1" si="159"/>
        <v>3561563.5</v>
      </c>
      <c r="T550" s="1">
        <f t="shared" ca="1" si="160"/>
        <v>891795.49454149988</v>
      </c>
      <c r="U550" s="4">
        <f t="shared" ca="1" si="161"/>
        <v>2669768.0054585002</v>
      </c>
      <c r="V550" s="8">
        <f ca="1">People[[#This Row],[Mortage left]]/People[[#This Row],[Value of House]]</f>
        <v>9.4292276410223308E-2</v>
      </c>
    </row>
    <row r="551" spans="1:22" x14ac:dyDescent="0.25">
      <c r="A551" s="3">
        <f t="shared" ca="1" si="144"/>
        <v>1</v>
      </c>
      <c r="B551" s="3" t="str">
        <f t="shared" ca="1" si="145"/>
        <v>Man</v>
      </c>
      <c r="C551" s="3">
        <f t="shared" ca="1" si="146"/>
        <v>25</v>
      </c>
      <c r="D551" s="3">
        <f t="shared" ca="1" si="147"/>
        <v>4</v>
      </c>
      <c r="E551" s="3" t="str">
        <f ca="1">VLOOKUP($D551,Data!$A$2:$B$7,2,FALSE)</f>
        <v>Agriculture</v>
      </c>
      <c r="F551" s="3">
        <f t="shared" ca="1" si="148"/>
        <v>5</v>
      </c>
      <c r="G551" s="3" t="str">
        <f ca="1">VLOOKUP($F551,Data!$D$2:$E$6,2,FALSE)</f>
        <v>Doctorate</v>
      </c>
      <c r="H551" s="3">
        <f t="shared" ca="1" si="149"/>
        <v>3</v>
      </c>
      <c r="I551" s="3">
        <f t="shared" ca="1" si="150"/>
        <v>0</v>
      </c>
      <c r="J551" s="4">
        <f t="shared" ca="1" si="151"/>
        <v>945875</v>
      </c>
      <c r="K551" s="3">
        <f t="shared" ca="1" si="152"/>
        <v>4</v>
      </c>
      <c r="L551" s="3" t="str">
        <f ca="1">VLOOKUP($K551,Data!$G$2:$H$11,2,FALSE)</f>
        <v>Chennai</v>
      </c>
      <c r="M551" s="4">
        <f t="shared" ca="1" si="153"/>
        <v>2837625</v>
      </c>
      <c r="N551" s="3">
        <f t="shared" ca="1" si="154"/>
        <v>1833715.9906889452</v>
      </c>
      <c r="O551" s="3">
        <f t="shared" ca="1" si="155"/>
        <v>0</v>
      </c>
      <c r="P551" s="4">
        <f t="shared" ca="1" si="156"/>
        <v>0</v>
      </c>
      <c r="Q551" s="3">
        <f t="shared" ca="1" si="157"/>
        <v>0</v>
      </c>
      <c r="R551" s="4">
        <f t="shared" ca="1" si="158"/>
        <v>0</v>
      </c>
      <c r="S551" s="4">
        <f t="shared" ca="1" si="159"/>
        <v>2837625</v>
      </c>
      <c r="T551" s="1">
        <f t="shared" ca="1" si="160"/>
        <v>1833715.9906889452</v>
      </c>
      <c r="U551" s="4">
        <f t="shared" ca="1" si="161"/>
        <v>1003909.0093110548</v>
      </c>
      <c r="V551" s="8">
        <f ca="1">People[[#This Row],[Mortage left]]/People[[#This Row],[Value of House]]</f>
        <v>0.64621505332415141</v>
      </c>
    </row>
    <row r="552" spans="1:22" x14ac:dyDescent="0.25">
      <c r="A552" s="3">
        <f t="shared" ca="1" si="144"/>
        <v>1</v>
      </c>
      <c r="B552" s="3" t="str">
        <f t="shared" ca="1" si="145"/>
        <v>Man</v>
      </c>
      <c r="C552" s="3">
        <f t="shared" ca="1" si="146"/>
        <v>31</v>
      </c>
      <c r="D552" s="3">
        <f t="shared" ca="1" si="147"/>
        <v>1</v>
      </c>
      <c r="E552" s="3" t="str">
        <f ca="1">VLOOKUP($D552,Data!$A$2:$B$7,2,FALSE)</f>
        <v>Health</v>
      </c>
      <c r="F552" s="3">
        <f t="shared" ca="1" si="148"/>
        <v>1</v>
      </c>
      <c r="G552" s="3" t="str">
        <f ca="1">VLOOKUP($F552,Data!$D$2:$E$6,2,FALSE)</f>
        <v>high school</v>
      </c>
      <c r="H552" s="3">
        <f t="shared" ca="1" si="149"/>
        <v>1</v>
      </c>
      <c r="I552" s="3">
        <f t="shared" ca="1" si="150"/>
        <v>1</v>
      </c>
      <c r="J552" s="4">
        <f t="shared" ca="1" si="151"/>
        <v>451203</v>
      </c>
      <c r="K552" s="3">
        <f t="shared" ca="1" si="152"/>
        <v>6</v>
      </c>
      <c r="L552" s="3" t="str">
        <f ca="1">VLOOKUP($K552,Data!$G$2:$H$11,2,FALSE)</f>
        <v>Pune</v>
      </c>
      <c r="M552" s="4">
        <f t="shared" ca="1" si="153"/>
        <v>2256015</v>
      </c>
      <c r="N552" s="3">
        <f t="shared" ca="1" si="154"/>
        <v>392795.97873471666</v>
      </c>
      <c r="O552" s="3">
        <f t="shared" ca="1" si="155"/>
        <v>341961.32064652711</v>
      </c>
      <c r="P552" s="4">
        <f t="shared" ca="1" si="156"/>
        <v>115235</v>
      </c>
      <c r="Q552" s="3">
        <f t="shared" ca="1" si="157"/>
        <v>0</v>
      </c>
      <c r="R552" s="4">
        <f t="shared" ca="1" si="158"/>
        <v>0</v>
      </c>
      <c r="S552" s="4">
        <f t="shared" ca="1" si="159"/>
        <v>2597976.3206465272</v>
      </c>
      <c r="T552" s="1">
        <f t="shared" ca="1" si="160"/>
        <v>508030.97873471666</v>
      </c>
      <c r="U552" s="4">
        <f t="shared" ca="1" si="161"/>
        <v>2089945.3419118105</v>
      </c>
      <c r="V552" s="8">
        <f ca="1">People[[#This Row],[Mortage left]]/People[[#This Row],[Value of House]]</f>
        <v>0.17411053505172469</v>
      </c>
    </row>
    <row r="553" spans="1:22" x14ac:dyDescent="0.25">
      <c r="A553" s="3">
        <f t="shared" ca="1" si="144"/>
        <v>1</v>
      </c>
      <c r="B553" s="3" t="str">
        <f t="shared" ca="1" si="145"/>
        <v>Man</v>
      </c>
      <c r="C553" s="3">
        <f t="shared" ca="1" si="146"/>
        <v>26</v>
      </c>
      <c r="D553" s="3">
        <f t="shared" ca="1" si="147"/>
        <v>4</v>
      </c>
      <c r="E553" s="3" t="str">
        <f ca="1">VLOOKUP($D553,Data!$A$2:$B$7,2,FALSE)</f>
        <v>Agriculture</v>
      </c>
      <c r="F553" s="3">
        <f t="shared" ca="1" si="148"/>
        <v>1</v>
      </c>
      <c r="G553" s="3" t="str">
        <f ca="1">VLOOKUP($F553,Data!$D$2:$E$6,2,FALSE)</f>
        <v>high school</v>
      </c>
      <c r="H553" s="3">
        <f t="shared" ca="1" si="149"/>
        <v>3</v>
      </c>
      <c r="I553" s="3">
        <f t="shared" ca="1" si="150"/>
        <v>1</v>
      </c>
      <c r="J553" s="4">
        <f t="shared" ca="1" si="151"/>
        <v>465258</v>
      </c>
      <c r="K553" s="3">
        <f t="shared" ca="1" si="152"/>
        <v>2</v>
      </c>
      <c r="L553" s="3" t="str">
        <f ca="1">VLOOKUP($K553,Data!$G$2:$H$11,2,FALSE)</f>
        <v>Delhi</v>
      </c>
      <c r="M553" s="4">
        <f t="shared" ca="1" si="153"/>
        <v>2791548</v>
      </c>
      <c r="N553" s="3">
        <f t="shared" ca="1" si="154"/>
        <v>2104530.9801687598</v>
      </c>
      <c r="O553" s="3">
        <f t="shared" ca="1" si="155"/>
        <v>15216.831898335156</v>
      </c>
      <c r="P553" s="4">
        <f t="shared" ca="1" si="156"/>
        <v>7982</v>
      </c>
      <c r="Q553" s="3">
        <f t="shared" ca="1" si="157"/>
        <v>465258</v>
      </c>
      <c r="R553" s="4">
        <f t="shared" ca="1" si="158"/>
        <v>0</v>
      </c>
      <c r="S553" s="4">
        <f t="shared" ca="1" si="159"/>
        <v>2806764.8318983354</v>
      </c>
      <c r="T553" s="1">
        <f t="shared" ca="1" si="160"/>
        <v>2577770.9801687598</v>
      </c>
      <c r="U553" s="4">
        <f t="shared" ca="1" si="161"/>
        <v>228993.85172957554</v>
      </c>
      <c r="V553" s="8">
        <f ca="1">People[[#This Row],[Mortage left]]/People[[#This Row],[Value of House]]</f>
        <v>0.75389388975892935</v>
      </c>
    </row>
    <row r="554" spans="1:22" x14ac:dyDescent="0.25">
      <c r="A554" s="3">
        <f t="shared" ca="1" si="144"/>
        <v>2</v>
      </c>
      <c r="B554" s="3" t="str">
        <f t="shared" ca="1" si="145"/>
        <v>Woman</v>
      </c>
      <c r="C554" s="3">
        <f t="shared" ca="1" si="146"/>
        <v>28</v>
      </c>
      <c r="D554" s="3">
        <f t="shared" ca="1" si="147"/>
        <v>3</v>
      </c>
      <c r="E554" s="3" t="str">
        <f ca="1">VLOOKUP($D554,Data!$A$2:$B$7,2,FALSE)</f>
        <v>Pharma</v>
      </c>
      <c r="F554" s="3">
        <f t="shared" ca="1" si="148"/>
        <v>4</v>
      </c>
      <c r="G554" s="3" t="str">
        <f ca="1">VLOOKUP($F554,Data!$D$2:$E$6,2,FALSE)</f>
        <v>post graduate</v>
      </c>
      <c r="H554" s="3">
        <f t="shared" ca="1" si="149"/>
        <v>3</v>
      </c>
      <c r="I554" s="3">
        <f t="shared" ca="1" si="150"/>
        <v>0</v>
      </c>
      <c r="J554" s="4">
        <f t="shared" ca="1" si="151"/>
        <v>182679</v>
      </c>
      <c r="K554" s="3">
        <f t="shared" ca="1" si="152"/>
        <v>5</v>
      </c>
      <c r="L554" s="3" t="str">
        <f ca="1">VLOOKUP($K554,Data!$G$2:$H$11,2,FALSE)</f>
        <v>Hyderabad</v>
      </c>
      <c r="M554" s="4">
        <f t="shared" ca="1" si="153"/>
        <v>913395</v>
      </c>
      <c r="N554" s="3">
        <f t="shared" ca="1" si="154"/>
        <v>752443.09346583032</v>
      </c>
      <c r="O554" s="3">
        <f t="shared" ca="1" si="155"/>
        <v>0</v>
      </c>
      <c r="P554" s="4">
        <f t="shared" ca="1" si="156"/>
        <v>0</v>
      </c>
      <c r="Q554" s="3">
        <f t="shared" ca="1" si="157"/>
        <v>182679</v>
      </c>
      <c r="R554" s="4">
        <f t="shared" ca="1" si="158"/>
        <v>274018.5</v>
      </c>
      <c r="S554" s="4">
        <f t="shared" ca="1" si="159"/>
        <v>1187413.5</v>
      </c>
      <c r="T554" s="1">
        <f t="shared" ca="1" si="160"/>
        <v>935122.09346583032</v>
      </c>
      <c r="U554" s="4">
        <f t="shared" ca="1" si="161"/>
        <v>252291.40653416968</v>
      </c>
      <c r="V554" s="8">
        <f ca="1">People[[#This Row],[Mortage left]]/People[[#This Row],[Value of House]]</f>
        <v>0.82378718239735305</v>
      </c>
    </row>
    <row r="555" spans="1:22" x14ac:dyDescent="0.25">
      <c r="A555" s="3">
        <f t="shared" ca="1" si="144"/>
        <v>2</v>
      </c>
      <c r="B555" s="3" t="str">
        <f t="shared" ca="1" si="145"/>
        <v>Woman</v>
      </c>
      <c r="C555" s="3">
        <f t="shared" ca="1" si="146"/>
        <v>21</v>
      </c>
      <c r="D555" s="3">
        <f t="shared" ca="1" si="147"/>
        <v>5</v>
      </c>
      <c r="E555" s="3" t="str">
        <f ca="1">VLOOKUP($D555,Data!$A$2:$B$7,2,FALSE)</f>
        <v>Business</v>
      </c>
      <c r="F555" s="3">
        <f t="shared" ca="1" si="148"/>
        <v>3</v>
      </c>
      <c r="G555" s="3" t="str">
        <f ca="1">VLOOKUP($F555,Data!$D$2:$E$6,2,FALSE)</f>
        <v>undergraduate</v>
      </c>
      <c r="H555" s="3">
        <f t="shared" ca="1" si="149"/>
        <v>0</v>
      </c>
      <c r="I555" s="3">
        <f t="shared" ca="1" si="150"/>
        <v>0</v>
      </c>
      <c r="J555" s="4">
        <f t="shared" ca="1" si="151"/>
        <v>217734</v>
      </c>
      <c r="K555" s="3">
        <f t="shared" ca="1" si="152"/>
        <v>6</v>
      </c>
      <c r="L555" s="3" t="str">
        <f ca="1">VLOOKUP($K555,Data!$G$2:$H$11,2,FALSE)</f>
        <v>Pune</v>
      </c>
      <c r="M555" s="4">
        <f t="shared" ca="1" si="153"/>
        <v>653202</v>
      </c>
      <c r="N555" s="3">
        <f t="shared" ca="1" si="154"/>
        <v>555873.97937820025</v>
      </c>
      <c r="O555" s="3">
        <f t="shared" ca="1" si="155"/>
        <v>0</v>
      </c>
      <c r="P555" s="4">
        <f t="shared" ca="1" si="156"/>
        <v>0</v>
      </c>
      <c r="Q555" s="3">
        <f t="shared" ca="1" si="157"/>
        <v>217734</v>
      </c>
      <c r="R555" s="4">
        <f t="shared" ca="1" si="158"/>
        <v>326601</v>
      </c>
      <c r="S555" s="4">
        <f t="shared" ca="1" si="159"/>
        <v>979803</v>
      </c>
      <c r="T555" s="1">
        <f t="shared" ca="1" si="160"/>
        <v>773607.97937820025</v>
      </c>
      <c r="U555" s="4">
        <f t="shared" ca="1" si="161"/>
        <v>206195.02062179975</v>
      </c>
      <c r="V555" s="8">
        <f ca="1">People[[#This Row],[Mortage left]]/People[[#This Row],[Value of House]]</f>
        <v>0.85099858753984259</v>
      </c>
    </row>
    <row r="556" spans="1:22" x14ac:dyDescent="0.25">
      <c r="A556" s="3">
        <f t="shared" ca="1" si="144"/>
        <v>2</v>
      </c>
      <c r="B556" s="3" t="str">
        <f t="shared" ca="1" si="145"/>
        <v>Woman</v>
      </c>
      <c r="C556" s="3">
        <f t="shared" ca="1" si="146"/>
        <v>23</v>
      </c>
      <c r="D556" s="3">
        <f t="shared" ca="1" si="147"/>
        <v>4</v>
      </c>
      <c r="E556" s="3" t="str">
        <f ca="1">VLOOKUP($D556,Data!$A$2:$B$7,2,FALSE)</f>
        <v>Agriculture</v>
      </c>
      <c r="F556" s="3">
        <f t="shared" ca="1" si="148"/>
        <v>3</v>
      </c>
      <c r="G556" s="3" t="str">
        <f ca="1">VLOOKUP($F556,Data!$D$2:$E$6,2,FALSE)</f>
        <v>undergraduate</v>
      </c>
      <c r="H556" s="3">
        <f t="shared" ca="1" si="149"/>
        <v>0</v>
      </c>
      <c r="I556" s="3">
        <f t="shared" ca="1" si="150"/>
        <v>0</v>
      </c>
      <c r="J556" s="4">
        <f t="shared" ca="1" si="151"/>
        <v>741007</v>
      </c>
      <c r="K556" s="3">
        <f t="shared" ca="1" si="152"/>
        <v>6</v>
      </c>
      <c r="L556" s="3" t="str">
        <f ca="1">VLOOKUP($K556,Data!$G$2:$H$11,2,FALSE)</f>
        <v>Pune</v>
      </c>
      <c r="M556" s="4">
        <f t="shared" ca="1" si="153"/>
        <v>2964028</v>
      </c>
      <c r="N556" s="3">
        <f t="shared" ca="1" si="154"/>
        <v>2747452.5164917288</v>
      </c>
      <c r="O556" s="3">
        <f t="shared" ca="1" si="155"/>
        <v>0</v>
      </c>
      <c r="P556" s="4">
        <f t="shared" ca="1" si="156"/>
        <v>0</v>
      </c>
      <c r="Q556" s="3">
        <f t="shared" ca="1" si="157"/>
        <v>0</v>
      </c>
      <c r="R556" s="4">
        <f t="shared" ca="1" si="158"/>
        <v>1111510.5</v>
      </c>
      <c r="S556" s="4">
        <f t="shared" ca="1" si="159"/>
        <v>4075538.5</v>
      </c>
      <c r="T556" s="1">
        <f t="shared" ca="1" si="160"/>
        <v>2747452.5164917288</v>
      </c>
      <c r="U556" s="4">
        <f t="shared" ca="1" si="161"/>
        <v>1328085.9835082712</v>
      </c>
      <c r="V556" s="8">
        <f ca="1">People[[#This Row],[Mortage left]]/People[[#This Row],[Value of House]]</f>
        <v>0.92693203859468565</v>
      </c>
    </row>
    <row r="557" spans="1:22" x14ac:dyDescent="0.25">
      <c r="A557" s="3">
        <f t="shared" ca="1" si="144"/>
        <v>1</v>
      </c>
      <c r="B557" s="3" t="str">
        <f t="shared" ca="1" si="145"/>
        <v>Man</v>
      </c>
      <c r="C557" s="3">
        <f t="shared" ca="1" si="146"/>
        <v>23</v>
      </c>
      <c r="D557" s="3">
        <f t="shared" ca="1" si="147"/>
        <v>6</v>
      </c>
      <c r="E557" s="3" t="str">
        <f ca="1">VLOOKUP($D557,Data!$A$2:$B$7,2,FALSE)</f>
        <v>Ministry</v>
      </c>
      <c r="F557" s="3">
        <f t="shared" ca="1" si="148"/>
        <v>5</v>
      </c>
      <c r="G557" s="3" t="str">
        <f ca="1">VLOOKUP($F557,Data!$D$2:$E$6,2,FALSE)</f>
        <v>Doctorate</v>
      </c>
      <c r="H557" s="3">
        <f t="shared" ca="1" si="149"/>
        <v>0</v>
      </c>
      <c r="I557" s="3">
        <f t="shared" ca="1" si="150"/>
        <v>2</v>
      </c>
      <c r="J557" s="4">
        <f t="shared" ca="1" si="151"/>
        <v>966829</v>
      </c>
      <c r="K557" s="3">
        <f t="shared" ca="1" si="152"/>
        <v>6</v>
      </c>
      <c r="L557" s="3" t="str">
        <f ca="1">VLOOKUP($K557,Data!$G$2:$H$11,2,FALSE)</f>
        <v>Pune</v>
      </c>
      <c r="M557" s="4">
        <f t="shared" ca="1" si="153"/>
        <v>3867316</v>
      </c>
      <c r="N557" s="3">
        <f t="shared" ca="1" si="154"/>
        <v>166110.26789945283</v>
      </c>
      <c r="O557" s="3">
        <f t="shared" ca="1" si="155"/>
        <v>1454763.1407429317</v>
      </c>
      <c r="P557" s="4">
        <f t="shared" ca="1" si="156"/>
        <v>286196</v>
      </c>
      <c r="Q557" s="3">
        <f t="shared" ca="1" si="157"/>
        <v>0</v>
      </c>
      <c r="R557" s="4">
        <f t="shared" ca="1" si="158"/>
        <v>0</v>
      </c>
      <c r="S557" s="4">
        <f t="shared" ca="1" si="159"/>
        <v>5322079.1407429315</v>
      </c>
      <c r="T557" s="1">
        <f t="shared" ca="1" si="160"/>
        <v>452306.26789945283</v>
      </c>
      <c r="U557" s="4">
        <f t="shared" ca="1" si="161"/>
        <v>4869772.8728434788</v>
      </c>
      <c r="V557" s="8">
        <f ca="1">People[[#This Row],[Mortage left]]/People[[#This Row],[Value of House]]</f>
        <v>4.2952339012238161E-2</v>
      </c>
    </row>
    <row r="558" spans="1:22" x14ac:dyDescent="0.25">
      <c r="A558" s="3">
        <f t="shared" ca="1" si="144"/>
        <v>1</v>
      </c>
      <c r="B558" s="3" t="str">
        <f t="shared" ca="1" si="145"/>
        <v>Man</v>
      </c>
      <c r="C558" s="3">
        <f t="shared" ca="1" si="146"/>
        <v>25</v>
      </c>
      <c r="D558" s="3">
        <f t="shared" ca="1" si="147"/>
        <v>6</v>
      </c>
      <c r="E558" s="3" t="str">
        <f ca="1">VLOOKUP($D558,Data!$A$2:$B$7,2,FALSE)</f>
        <v>Ministry</v>
      </c>
      <c r="F558" s="3">
        <f t="shared" ca="1" si="148"/>
        <v>4</v>
      </c>
      <c r="G558" s="3" t="str">
        <f ca="1">VLOOKUP($F558,Data!$D$2:$E$6,2,FALSE)</f>
        <v>post graduate</v>
      </c>
      <c r="H558" s="3">
        <f t="shared" ca="1" si="149"/>
        <v>2</v>
      </c>
      <c r="I558" s="3">
        <f t="shared" ca="1" si="150"/>
        <v>1</v>
      </c>
      <c r="J558" s="4">
        <f t="shared" ca="1" si="151"/>
        <v>739829</v>
      </c>
      <c r="K558" s="3">
        <f t="shared" ca="1" si="152"/>
        <v>2</v>
      </c>
      <c r="L558" s="3" t="str">
        <f ca="1">VLOOKUP($K558,Data!$G$2:$H$11,2,FALSE)</f>
        <v>Delhi</v>
      </c>
      <c r="M558" s="4">
        <f t="shared" ca="1" si="153"/>
        <v>3699145</v>
      </c>
      <c r="N558" s="3">
        <f t="shared" ca="1" si="154"/>
        <v>298084.99033683428</v>
      </c>
      <c r="O558" s="3">
        <f t="shared" ca="1" si="155"/>
        <v>662736.33246617648</v>
      </c>
      <c r="P558" s="4">
        <f t="shared" ca="1" si="156"/>
        <v>332447</v>
      </c>
      <c r="Q558" s="3">
        <f t="shared" ca="1" si="157"/>
        <v>0</v>
      </c>
      <c r="R558" s="4">
        <f t="shared" ca="1" si="158"/>
        <v>1109743.5</v>
      </c>
      <c r="S558" s="4">
        <f t="shared" ca="1" si="159"/>
        <v>5471624.8324661767</v>
      </c>
      <c r="T558" s="1">
        <f t="shared" ca="1" si="160"/>
        <v>630531.99033683422</v>
      </c>
      <c r="U558" s="4">
        <f t="shared" ca="1" si="161"/>
        <v>4841092.8421293423</v>
      </c>
      <c r="V558" s="8">
        <f ca="1">People[[#This Row],[Mortage left]]/People[[#This Row],[Value of House]]</f>
        <v>8.0582131908004229E-2</v>
      </c>
    </row>
    <row r="559" spans="1:22" x14ac:dyDescent="0.25">
      <c r="A559" s="3">
        <f t="shared" ca="1" si="144"/>
        <v>1</v>
      </c>
      <c r="B559" s="3" t="str">
        <f t="shared" ca="1" si="145"/>
        <v>Man</v>
      </c>
      <c r="C559" s="3">
        <f t="shared" ca="1" si="146"/>
        <v>30</v>
      </c>
      <c r="D559" s="3">
        <f t="shared" ca="1" si="147"/>
        <v>1</v>
      </c>
      <c r="E559" s="3" t="str">
        <f ca="1">VLOOKUP($D559,Data!$A$2:$B$7,2,FALSE)</f>
        <v>Health</v>
      </c>
      <c r="F559" s="3">
        <f t="shared" ca="1" si="148"/>
        <v>3</v>
      </c>
      <c r="G559" s="3" t="str">
        <f ca="1">VLOOKUP($F559,Data!$D$2:$E$6,2,FALSE)</f>
        <v>undergraduate</v>
      </c>
      <c r="H559" s="3">
        <f t="shared" ca="1" si="149"/>
        <v>1</v>
      </c>
      <c r="I559" s="3">
        <f t="shared" ca="1" si="150"/>
        <v>1</v>
      </c>
      <c r="J559" s="4">
        <f t="shared" ca="1" si="151"/>
        <v>596245</v>
      </c>
      <c r="K559" s="3">
        <f t="shared" ca="1" si="152"/>
        <v>2</v>
      </c>
      <c r="L559" s="3" t="str">
        <f ca="1">VLOOKUP($K559,Data!$G$2:$H$11,2,FALSE)</f>
        <v>Delhi</v>
      </c>
      <c r="M559" s="4">
        <f t="shared" ca="1" si="153"/>
        <v>3577470</v>
      </c>
      <c r="N559" s="3">
        <f t="shared" ca="1" si="154"/>
        <v>2391.5904290193566</v>
      </c>
      <c r="O559" s="3">
        <f t="shared" ca="1" si="155"/>
        <v>534978.77312222926</v>
      </c>
      <c r="P559" s="4">
        <f t="shared" ca="1" si="156"/>
        <v>528704</v>
      </c>
      <c r="Q559" s="3">
        <f t="shared" ca="1" si="157"/>
        <v>0</v>
      </c>
      <c r="R559" s="4">
        <f t="shared" ca="1" si="158"/>
        <v>894367.5</v>
      </c>
      <c r="S559" s="4">
        <f t="shared" ca="1" si="159"/>
        <v>5006816.2731222287</v>
      </c>
      <c r="T559" s="1">
        <f t="shared" ca="1" si="160"/>
        <v>531095.5904290193</v>
      </c>
      <c r="U559" s="4">
        <f t="shared" ca="1" si="161"/>
        <v>4475720.6826932095</v>
      </c>
      <c r="V559" s="8">
        <f ca="1">People[[#This Row],[Mortage left]]/People[[#This Row],[Value of House]]</f>
        <v>6.6851446106308554E-4</v>
      </c>
    </row>
    <row r="560" spans="1:22" x14ac:dyDescent="0.25">
      <c r="A560" s="3">
        <f t="shared" ca="1" si="144"/>
        <v>1</v>
      </c>
      <c r="B560" s="3" t="str">
        <f t="shared" ca="1" si="145"/>
        <v>Man</v>
      </c>
      <c r="C560" s="3">
        <f t="shared" ca="1" si="146"/>
        <v>26</v>
      </c>
      <c r="D560" s="3">
        <f t="shared" ca="1" si="147"/>
        <v>5</v>
      </c>
      <c r="E560" s="3" t="str">
        <f ca="1">VLOOKUP($D560,Data!$A$2:$B$7,2,FALSE)</f>
        <v>Business</v>
      </c>
      <c r="F560" s="3">
        <f t="shared" ca="1" si="148"/>
        <v>3</v>
      </c>
      <c r="G560" s="3" t="str">
        <f ca="1">VLOOKUP($F560,Data!$D$2:$E$6,2,FALSE)</f>
        <v>undergraduate</v>
      </c>
      <c r="H560" s="3">
        <f t="shared" ca="1" si="149"/>
        <v>3</v>
      </c>
      <c r="I560" s="3">
        <f t="shared" ca="1" si="150"/>
        <v>0</v>
      </c>
      <c r="J560" s="4">
        <f t="shared" ca="1" si="151"/>
        <v>531454</v>
      </c>
      <c r="K560" s="3">
        <f t="shared" ca="1" si="152"/>
        <v>2</v>
      </c>
      <c r="L560" s="3" t="str">
        <f ca="1">VLOOKUP($K560,Data!$G$2:$H$11,2,FALSE)</f>
        <v>Delhi</v>
      </c>
      <c r="M560" s="4">
        <f t="shared" ca="1" si="153"/>
        <v>2125816</v>
      </c>
      <c r="N560" s="3">
        <f t="shared" ca="1" si="154"/>
        <v>956079.81243201881</v>
      </c>
      <c r="O560" s="3">
        <f t="shared" ca="1" si="155"/>
        <v>0</v>
      </c>
      <c r="P560" s="4">
        <f t="shared" ca="1" si="156"/>
        <v>0</v>
      </c>
      <c r="Q560" s="3">
        <f t="shared" ca="1" si="157"/>
        <v>531454</v>
      </c>
      <c r="R560" s="4">
        <f t="shared" ca="1" si="158"/>
        <v>797181</v>
      </c>
      <c r="S560" s="4">
        <f t="shared" ca="1" si="159"/>
        <v>2922997</v>
      </c>
      <c r="T560" s="1">
        <f t="shared" ca="1" si="160"/>
        <v>1487533.8124320188</v>
      </c>
      <c r="U560" s="4">
        <f t="shared" ca="1" si="161"/>
        <v>1435463.1875679812</v>
      </c>
      <c r="V560" s="8">
        <f ca="1">People[[#This Row],[Mortage left]]/People[[#This Row],[Value of House]]</f>
        <v>0.44974720880453378</v>
      </c>
    </row>
    <row r="561" spans="1:22" x14ac:dyDescent="0.25">
      <c r="A561" s="3">
        <f t="shared" ca="1" si="144"/>
        <v>1</v>
      </c>
      <c r="B561" s="3" t="str">
        <f t="shared" ca="1" si="145"/>
        <v>Man</v>
      </c>
      <c r="C561" s="3">
        <f t="shared" ca="1" si="146"/>
        <v>23</v>
      </c>
      <c r="D561" s="3">
        <f t="shared" ca="1" si="147"/>
        <v>6</v>
      </c>
      <c r="E561" s="3" t="str">
        <f ca="1">VLOOKUP($D561,Data!$A$2:$B$7,2,FALSE)</f>
        <v>Ministry</v>
      </c>
      <c r="F561" s="3">
        <f t="shared" ca="1" si="148"/>
        <v>3</v>
      </c>
      <c r="G561" s="3" t="str">
        <f ca="1">VLOOKUP($F561,Data!$D$2:$E$6,2,FALSE)</f>
        <v>undergraduate</v>
      </c>
      <c r="H561" s="3">
        <f t="shared" ca="1" si="149"/>
        <v>1</v>
      </c>
      <c r="I561" s="3">
        <f t="shared" ca="1" si="150"/>
        <v>0</v>
      </c>
      <c r="J561" s="4">
        <f t="shared" ca="1" si="151"/>
        <v>904384</v>
      </c>
      <c r="K561" s="3">
        <f t="shared" ca="1" si="152"/>
        <v>1</v>
      </c>
      <c r="L561" s="3" t="str">
        <f ca="1">VLOOKUP($K561,Data!$G$2:$H$11,2,FALSE)</f>
        <v>Mumbai</v>
      </c>
      <c r="M561" s="4">
        <f t="shared" ca="1" si="153"/>
        <v>2713152</v>
      </c>
      <c r="N561" s="3">
        <f t="shared" ca="1" si="154"/>
        <v>160076.13934247341</v>
      </c>
      <c r="O561" s="3">
        <f t="shared" ca="1" si="155"/>
        <v>0</v>
      </c>
      <c r="P561" s="4">
        <f t="shared" ca="1" si="156"/>
        <v>0</v>
      </c>
      <c r="Q561" s="3">
        <f t="shared" ca="1" si="157"/>
        <v>0</v>
      </c>
      <c r="R561" s="4">
        <f t="shared" ca="1" si="158"/>
        <v>0</v>
      </c>
      <c r="S561" s="4">
        <f t="shared" ca="1" si="159"/>
        <v>2713152</v>
      </c>
      <c r="T561" s="1">
        <f t="shared" ca="1" si="160"/>
        <v>160076.13934247341</v>
      </c>
      <c r="U561" s="4">
        <f t="shared" ca="1" si="161"/>
        <v>2553075.8606575266</v>
      </c>
      <c r="V561" s="8">
        <f ca="1">People[[#This Row],[Mortage left]]/People[[#This Row],[Value of House]]</f>
        <v>5.900006315255224E-2</v>
      </c>
    </row>
    <row r="562" spans="1:22" x14ac:dyDescent="0.25">
      <c r="A562" s="3">
        <f t="shared" ca="1" si="144"/>
        <v>2</v>
      </c>
      <c r="B562" s="3" t="str">
        <f t="shared" ca="1" si="145"/>
        <v>Woman</v>
      </c>
      <c r="C562" s="3">
        <f t="shared" ca="1" si="146"/>
        <v>31</v>
      </c>
      <c r="D562" s="3">
        <f t="shared" ca="1" si="147"/>
        <v>3</v>
      </c>
      <c r="E562" s="3" t="str">
        <f ca="1">VLOOKUP($D562,Data!$A$2:$B$7,2,FALSE)</f>
        <v>Pharma</v>
      </c>
      <c r="F562" s="3">
        <f t="shared" ca="1" si="148"/>
        <v>4</v>
      </c>
      <c r="G562" s="3" t="str">
        <f ca="1">VLOOKUP($F562,Data!$D$2:$E$6,2,FALSE)</f>
        <v>post graduate</v>
      </c>
      <c r="H562" s="3">
        <f t="shared" ca="1" si="149"/>
        <v>0</v>
      </c>
      <c r="I562" s="3">
        <f t="shared" ca="1" si="150"/>
        <v>0</v>
      </c>
      <c r="J562" s="4">
        <f t="shared" ca="1" si="151"/>
        <v>459452</v>
      </c>
      <c r="K562" s="3">
        <f t="shared" ca="1" si="152"/>
        <v>2</v>
      </c>
      <c r="L562" s="3" t="str">
        <f ca="1">VLOOKUP($K562,Data!$G$2:$H$11,2,FALSE)</f>
        <v>Delhi</v>
      </c>
      <c r="M562" s="4">
        <f t="shared" ca="1" si="153"/>
        <v>2297260</v>
      </c>
      <c r="N562" s="3">
        <f t="shared" ca="1" si="154"/>
        <v>2064319.6548370153</v>
      </c>
      <c r="O562" s="3">
        <f t="shared" ca="1" si="155"/>
        <v>0</v>
      </c>
      <c r="P562" s="4">
        <f t="shared" ca="1" si="156"/>
        <v>0</v>
      </c>
      <c r="Q562" s="3">
        <f t="shared" ca="1" si="157"/>
        <v>0</v>
      </c>
      <c r="R562" s="4">
        <f t="shared" ca="1" si="158"/>
        <v>689178</v>
      </c>
      <c r="S562" s="4">
        <f t="shared" ca="1" si="159"/>
        <v>2986438</v>
      </c>
      <c r="T562" s="1">
        <f t="shared" ca="1" si="160"/>
        <v>2064319.6548370153</v>
      </c>
      <c r="U562" s="4">
        <f t="shared" ca="1" si="161"/>
        <v>922118.34516298468</v>
      </c>
      <c r="V562" s="8">
        <f ca="1">People[[#This Row],[Mortage left]]/People[[#This Row],[Value of House]]</f>
        <v>0.89860079174190788</v>
      </c>
    </row>
    <row r="563" spans="1:22" x14ac:dyDescent="0.25">
      <c r="A563" s="3">
        <f t="shared" ca="1" si="144"/>
        <v>2</v>
      </c>
      <c r="B563" s="3" t="str">
        <f t="shared" ca="1" si="145"/>
        <v>Woman</v>
      </c>
      <c r="C563" s="3">
        <f t="shared" ca="1" si="146"/>
        <v>28</v>
      </c>
      <c r="D563" s="3">
        <f t="shared" ca="1" si="147"/>
        <v>3</v>
      </c>
      <c r="E563" s="3" t="str">
        <f ca="1">VLOOKUP($D563,Data!$A$2:$B$7,2,FALSE)</f>
        <v>Pharma</v>
      </c>
      <c r="F563" s="3">
        <f t="shared" ca="1" si="148"/>
        <v>1</v>
      </c>
      <c r="G563" s="3" t="str">
        <f ca="1">VLOOKUP($F563,Data!$D$2:$E$6,2,FALSE)</f>
        <v>high school</v>
      </c>
      <c r="H563" s="3">
        <f t="shared" ca="1" si="149"/>
        <v>1</v>
      </c>
      <c r="I563" s="3">
        <f t="shared" ca="1" si="150"/>
        <v>0</v>
      </c>
      <c r="J563" s="4">
        <f t="shared" ca="1" si="151"/>
        <v>494329</v>
      </c>
      <c r="K563" s="3">
        <f t="shared" ca="1" si="152"/>
        <v>5</v>
      </c>
      <c r="L563" s="3" t="str">
        <f ca="1">VLOOKUP($K563,Data!$G$2:$H$11,2,FALSE)</f>
        <v>Hyderabad</v>
      </c>
      <c r="M563" s="4">
        <f t="shared" ca="1" si="153"/>
        <v>1482987</v>
      </c>
      <c r="N563" s="3">
        <f t="shared" ca="1" si="154"/>
        <v>1110277.3277273497</v>
      </c>
      <c r="O563" s="3">
        <f t="shared" ca="1" si="155"/>
        <v>0</v>
      </c>
      <c r="P563" s="4">
        <f t="shared" ca="1" si="156"/>
        <v>0</v>
      </c>
      <c r="Q563" s="3">
        <f t="shared" ca="1" si="157"/>
        <v>494329</v>
      </c>
      <c r="R563" s="4">
        <f t="shared" ca="1" si="158"/>
        <v>0</v>
      </c>
      <c r="S563" s="4">
        <f t="shared" ca="1" si="159"/>
        <v>1482987</v>
      </c>
      <c r="T563" s="1">
        <f t="shared" ca="1" si="160"/>
        <v>1604606.3277273497</v>
      </c>
      <c r="U563" s="4">
        <f t="shared" ca="1" si="161"/>
        <v>-121619.32772734971</v>
      </c>
      <c r="V563" s="8">
        <f ca="1">People[[#This Row],[Mortage left]]/People[[#This Row],[Value of House]]</f>
        <v>0.74867637256924691</v>
      </c>
    </row>
    <row r="564" spans="1:22" x14ac:dyDescent="0.25">
      <c r="A564" s="3">
        <f t="shared" ca="1" si="144"/>
        <v>2</v>
      </c>
      <c r="B564" s="3" t="str">
        <f t="shared" ca="1" si="145"/>
        <v>Woman</v>
      </c>
      <c r="C564" s="3">
        <f t="shared" ca="1" si="146"/>
        <v>29</v>
      </c>
      <c r="D564" s="3">
        <f t="shared" ca="1" si="147"/>
        <v>5</v>
      </c>
      <c r="E564" s="3" t="str">
        <f ca="1">VLOOKUP($D564,Data!$A$2:$B$7,2,FALSE)</f>
        <v>Business</v>
      </c>
      <c r="F564" s="3">
        <f t="shared" ca="1" si="148"/>
        <v>1</v>
      </c>
      <c r="G564" s="3" t="str">
        <f ca="1">VLOOKUP($F564,Data!$D$2:$E$6,2,FALSE)</f>
        <v>high school</v>
      </c>
      <c r="H564" s="3">
        <f t="shared" ca="1" si="149"/>
        <v>1</v>
      </c>
      <c r="I564" s="3">
        <f t="shared" ca="1" si="150"/>
        <v>1</v>
      </c>
      <c r="J564" s="4">
        <f t="shared" ca="1" si="151"/>
        <v>581067</v>
      </c>
      <c r="K564" s="3">
        <f t="shared" ca="1" si="152"/>
        <v>4</v>
      </c>
      <c r="L564" s="3" t="str">
        <f ca="1">VLOOKUP($K564,Data!$G$2:$H$11,2,FALSE)</f>
        <v>Chennai</v>
      </c>
      <c r="M564" s="4">
        <f t="shared" ca="1" si="153"/>
        <v>2905335</v>
      </c>
      <c r="N564" s="3">
        <f t="shared" ca="1" si="154"/>
        <v>2061660.1097837256</v>
      </c>
      <c r="O564" s="3">
        <f t="shared" ca="1" si="155"/>
        <v>403396.28378781694</v>
      </c>
      <c r="P564" s="4">
        <f t="shared" ca="1" si="156"/>
        <v>281004</v>
      </c>
      <c r="Q564" s="3">
        <f t="shared" ca="1" si="157"/>
        <v>581067</v>
      </c>
      <c r="R564" s="4">
        <f t="shared" ca="1" si="158"/>
        <v>871600.5</v>
      </c>
      <c r="S564" s="4">
        <f t="shared" ca="1" si="159"/>
        <v>4180331.7837878168</v>
      </c>
      <c r="T564" s="1">
        <f t="shared" ca="1" si="160"/>
        <v>2923731.1097837258</v>
      </c>
      <c r="U564" s="4">
        <f t="shared" ca="1" si="161"/>
        <v>1256600.6740040909</v>
      </c>
      <c r="V564" s="8">
        <f ca="1">People[[#This Row],[Mortage left]]/People[[#This Row],[Value of House]]</f>
        <v>0.70961183814731366</v>
      </c>
    </row>
    <row r="565" spans="1:22" x14ac:dyDescent="0.25">
      <c r="A565" s="3">
        <f t="shared" ca="1" si="144"/>
        <v>2</v>
      </c>
      <c r="B565" s="3" t="str">
        <f t="shared" ca="1" si="145"/>
        <v>Woman</v>
      </c>
      <c r="C565" s="3">
        <f t="shared" ca="1" si="146"/>
        <v>24</v>
      </c>
      <c r="D565" s="3">
        <f t="shared" ca="1" si="147"/>
        <v>2</v>
      </c>
      <c r="E565" s="3" t="str">
        <f ca="1">VLOOKUP($D565,Data!$A$2:$B$7,2,FALSE)</f>
        <v>IT</v>
      </c>
      <c r="F565" s="3">
        <f t="shared" ca="1" si="148"/>
        <v>2</v>
      </c>
      <c r="G565" s="3" t="str">
        <f ca="1">VLOOKUP($F565,Data!$D$2:$E$6,2,FALSE)</f>
        <v>college</v>
      </c>
      <c r="H565" s="3">
        <f t="shared" ca="1" si="149"/>
        <v>3</v>
      </c>
      <c r="I565" s="3">
        <f t="shared" ca="1" si="150"/>
        <v>0</v>
      </c>
      <c r="J565" s="4">
        <f t="shared" ca="1" si="151"/>
        <v>953905</v>
      </c>
      <c r="K565" s="3">
        <f t="shared" ca="1" si="152"/>
        <v>3</v>
      </c>
      <c r="L565" s="3" t="str">
        <f ca="1">VLOOKUP($K565,Data!$G$2:$H$11,2,FALSE)</f>
        <v>Bangalore</v>
      </c>
      <c r="M565" s="4">
        <f t="shared" ca="1" si="153"/>
        <v>5723430</v>
      </c>
      <c r="N565" s="3">
        <f t="shared" ca="1" si="154"/>
        <v>3994162.9615191887</v>
      </c>
      <c r="O565" s="3">
        <f t="shared" ca="1" si="155"/>
        <v>0</v>
      </c>
      <c r="P565" s="4">
        <f t="shared" ca="1" si="156"/>
        <v>0</v>
      </c>
      <c r="Q565" s="3">
        <f t="shared" ca="1" si="157"/>
        <v>953905</v>
      </c>
      <c r="R565" s="4">
        <f t="shared" ca="1" si="158"/>
        <v>1430857.5</v>
      </c>
      <c r="S565" s="4">
        <f t="shared" ca="1" si="159"/>
        <v>7154287.5</v>
      </c>
      <c r="T565" s="1">
        <f t="shared" ca="1" si="160"/>
        <v>4948067.9615191892</v>
      </c>
      <c r="U565" s="4">
        <f t="shared" ca="1" si="161"/>
        <v>2206219.5384808108</v>
      </c>
      <c r="V565" s="8">
        <f ca="1">People[[#This Row],[Mortage left]]/People[[#This Row],[Value of House]]</f>
        <v>0.69786176497645447</v>
      </c>
    </row>
    <row r="566" spans="1:22" x14ac:dyDescent="0.25">
      <c r="A566" s="3">
        <f t="shared" ca="1" si="144"/>
        <v>1</v>
      </c>
      <c r="B566" s="3" t="str">
        <f t="shared" ca="1" si="145"/>
        <v>Man</v>
      </c>
      <c r="C566" s="3">
        <f t="shared" ca="1" si="146"/>
        <v>24</v>
      </c>
      <c r="D566" s="3">
        <f t="shared" ca="1" si="147"/>
        <v>1</v>
      </c>
      <c r="E566" s="3" t="str">
        <f ca="1">VLOOKUP($D566,Data!$A$2:$B$7,2,FALSE)</f>
        <v>Health</v>
      </c>
      <c r="F566" s="3">
        <f t="shared" ca="1" si="148"/>
        <v>3</v>
      </c>
      <c r="G566" s="3" t="str">
        <f ca="1">VLOOKUP($F566,Data!$D$2:$E$6,2,FALSE)</f>
        <v>undergraduate</v>
      </c>
      <c r="H566" s="3">
        <f t="shared" ca="1" si="149"/>
        <v>0</v>
      </c>
      <c r="I566" s="3">
        <f t="shared" ca="1" si="150"/>
        <v>2</v>
      </c>
      <c r="J566" s="4">
        <f t="shared" ca="1" si="151"/>
        <v>447711</v>
      </c>
      <c r="K566" s="3">
        <f t="shared" ca="1" si="152"/>
        <v>2</v>
      </c>
      <c r="L566" s="3" t="str">
        <f ca="1">VLOOKUP($K566,Data!$G$2:$H$11,2,FALSE)</f>
        <v>Delhi</v>
      </c>
      <c r="M566" s="4">
        <f t="shared" ca="1" si="153"/>
        <v>2238555</v>
      </c>
      <c r="N566" s="3">
        <f t="shared" ca="1" si="154"/>
        <v>824690.53824424651</v>
      </c>
      <c r="O566" s="3">
        <f t="shared" ca="1" si="155"/>
        <v>574800.14838392765</v>
      </c>
      <c r="P566" s="4">
        <f t="shared" ca="1" si="156"/>
        <v>270245</v>
      </c>
      <c r="Q566" s="3">
        <f t="shared" ca="1" si="157"/>
        <v>0</v>
      </c>
      <c r="R566" s="4">
        <f t="shared" ca="1" si="158"/>
        <v>0</v>
      </c>
      <c r="S566" s="4">
        <f t="shared" ca="1" si="159"/>
        <v>2813355.1483839275</v>
      </c>
      <c r="T566" s="1">
        <f t="shared" ca="1" si="160"/>
        <v>1094935.5382442465</v>
      </c>
      <c r="U566" s="4">
        <f t="shared" ca="1" si="161"/>
        <v>1718419.610139681</v>
      </c>
      <c r="V566" s="8">
        <f ca="1">People[[#This Row],[Mortage left]]/People[[#This Row],[Value of House]]</f>
        <v>0.36840307173343811</v>
      </c>
    </row>
    <row r="567" spans="1:22" x14ac:dyDescent="0.25">
      <c r="A567" s="3">
        <f t="shared" ca="1" si="144"/>
        <v>1</v>
      </c>
      <c r="B567" s="3" t="str">
        <f t="shared" ca="1" si="145"/>
        <v>Man</v>
      </c>
      <c r="C567" s="3">
        <f t="shared" ca="1" si="146"/>
        <v>30</v>
      </c>
      <c r="D567" s="3">
        <f t="shared" ca="1" si="147"/>
        <v>5</v>
      </c>
      <c r="E567" s="3" t="str">
        <f ca="1">VLOOKUP($D567,Data!$A$2:$B$7,2,FALSE)</f>
        <v>Business</v>
      </c>
      <c r="F567" s="3">
        <f t="shared" ca="1" si="148"/>
        <v>3</v>
      </c>
      <c r="G567" s="3" t="str">
        <f ca="1">VLOOKUP($F567,Data!$D$2:$E$6,2,FALSE)</f>
        <v>undergraduate</v>
      </c>
      <c r="H567" s="3">
        <f t="shared" ca="1" si="149"/>
        <v>2</v>
      </c>
      <c r="I567" s="3">
        <f t="shared" ca="1" si="150"/>
        <v>0</v>
      </c>
      <c r="J567" s="4">
        <f t="shared" ca="1" si="151"/>
        <v>457803</v>
      </c>
      <c r="K567" s="3">
        <f t="shared" ca="1" si="152"/>
        <v>2</v>
      </c>
      <c r="L567" s="3" t="str">
        <f ca="1">VLOOKUP($K567,Data!$G$2:$H$11,2,FALSE)</f>
        <v>Delhi</v>
      </c>
      <c r="M567" s="4">
        <f t="shared" ca="1" si="153"/>
        <v>1831212</v>
      </c>
      <c r="N567" s="3">
        <f t="shared" ca="1" si="154"/>
        <v>292984.07506243832</v>
      </c>
      <c r="O567" s="3">
        <f t="shared" ca="1" si="155"/>
        <v>0</v>
      </c>
      <c r="P567" s="4">
        <f t="shared" ca="1" si="156"/>
        <v>0</v>
      </c>
      <c r="Q567" s="3">
        <f t="shared" ca="1" si="157"/>
        <v>457803</v>
      </c>
      <c r="R567" s="4">
        <f t="shared" ca="1" si="158"/>
        <v>0</v>
      </c>
      <c r="S567" s="4">
        <f t="shared" ca="1" si="159"/>
        <v>1831212</v>
      </c>
      <c r="T567" s="1">
        <f t="shared" ca="1" si="160"/>
        <v>750787.07506243838</v>
      </c>
      <c r="U567" s="4">
        <f t="shared" ca="1" si="161"/>
        <v>1080424.9249375616</v>
      </c>
      <c r="V567" s="8">
        <f ca="1">People[[#This Row],[Mortage left]]/People[[#This Row],[Value of House]]</f>
        <v>0.15999462381332052</v>
      </c>
    </row>
    <row r="568" spans="1:22" x14ac:dyDescent="0.25">
      <c r="A568" s="3">
        <f t="shared" ca="1" si="144"/>
        <v>1</v>
      </c>
      <c r="B568" s="3" t="str">
        <f t="shared" ca="1" si="145"/>
        <v>Man</v>
      </c>
      <c r="C568" s="3">
        <f t="shared" ca="1" si="146"/>
        <v>30</v>
      </c>
      <c r="D568" s="3">
        <f t="shared" ca="1" si="147"/>
        <v>3</v>
      </c>
      <c r="E568" s="3" t="str">
        <f ca="1">VLOOKUP($D568,Data!$A$2:$B$7,2,FALSE)</f>
        <v>Pharma</v>
      </c>
      <c r="F568" s="3">
        <f t="shared" ca="1" si="148"/>
        <v>4</v>
      </c>
      <c r="G568" s="3" t="str">
        <f ca="1">VLOOKUP($F568,Data!$D$2:$E$6,2,FALSE)</f>
        <v>post graduate</v>
      </c>
      <c r="H568" s="3">
        <f t="shared" ca="1" si="149"/>
        <v>1</v>
      </c>
      <c r="I568" s="3">
        <f t="shared" ca="1" si="150"/>
        <v>0</v>
      </c>
      <c r="J568" s="4">
        <f t="shared" ca="1" si="151"/>
        <v>889558</v>
      </c>
      <c r="K568" s="3">
        <f t="shared" ca="1" si="152"/>
        <v>3</v>
      </c>
      <c r="L568" s="3" t="str">
        <f ca="1">VLOOKUP($K568,Data!$G$2:$H$11,2,FALSE)</f>
        <v>Bangalore</v>
      </c>
      <c r="M568" s="4">
        <f t="shared" ca="1" si="153"/>
        <v>4447790</v>
      </c>
      <c r="N568" s="3">
        <f t="shared" ca="1" si="154"/>
        <v>2025452.3728125372</v>
      </c>
      <c r="O568" s="3">
        <f t="shared" ca="1" si="155"/>
        <v>0</v>
      </c>
      <c r="P568" s="4">
        <f t="shared" ca="1" si="156"/>
        <v>0</v>
      </c>
      <c r="Q568" s="3">
        <f t="shared" ca="1" si="157"/>
        <v>0</v>
      </c>
      <c r="R568" s="4">
        <f t="shared" ca="1" si="158"/>
        <v>0</v>
      </c>
      <c r="S568" s="4">
        <f t="shared" ca="1" si="159"/>
        <v>4447790</v>
      </c>
      <c r="T568" s="1">
        <f t="shared" ca="1" si="160"/>
        <v>2025452.3728125372</v>
      </c>
      <c r="U568" s="4">
        <f t="shared" ca="1" si="161"/>
        <v>2422337.6271874625</v>
      </c>
      <c r="V568" s="8">
        <f ca="1">People[[#This Row],[Mortage left]]/People[[#This Row],[Value of House]]</f>
        <v>0.45538399358165227</v>
      </c>
    </row>
    <row r="569" spans="1:22" x14ac:dyDescent="0.25">
      <c r="A569" s="3">
        <f t="shared" ca="1" si="144"/>
        <v>1</v>
      </c>
      <c r="B569" s="3" t="str">
        <f t="shared" ca="1" si="145"/>
        <v>Man</v>
      </c>
      <c r="C569" s="3">
        <f t="shared" ca="1" si="146"/>
        <v>35</v>
      </c>
      <c r="D569" s="3">
        <f t="shared" ca="1" si="147"/>
        <v>1</v>
      </c>
      <c r="E569" s="3" t="str">
        <f ca="1">VLOOKUP($D569,Data!$A$2:$B$7,2,FALSE)</f>
        <v>Health</v>
      </c>
      <c r="F569" s="3">
        <f t="shared" ca="1" si="148"/>
        <v>5</v>
      </c>
      <c r="G569" s="3" t="str">
        <f ca="1">VLOOKUP($F569,Data!$D$2:$E$6,2,FALSE)</f>
        <v>Doctorate</v>
      </c>
      <c r="H569" s="3">
        <f t="shared" ca="1" si="149"/>
        <v>2</v>
      </c>
      <c r="I569" s="3">
        <f t="shared" ca="1" si="150"/>
        <v>2</v>
      </c>
      <c r="J569" s="4">
        <f t="shared" ca="1" si="151"/>
        <v>428612</v>
      </c>
      <c r="K569" s="3">
        <f t="shared" ca="1" si="152"/>
        <v>1</v>
      </c>
      <c r="L569" s="3" t="str">
        <f ca="1">VLOOKUP($K569,Data!$G$2:$H$11,2,FALSE)</f>
        <v>Mumbai</v>
      </c>
      <c r="M569" s="4">
        <f t="shared" ca="1" si="153"/>
        <v>2143060</v>
      </c>
      <c r="N569" s="3">
        <f t="shared" ca="1" si="154"/>
        <v>1976221.460467401</v>
      </c>
      <c r="O569" s="3">
        <f t="shared" ca="1" si="155"/>
        <v>530051.10952761909</v>
      </c>
      <c r="P569" s="4">
        <f t="shared" ca="1" si="156"/>
        <v>505009</v>
      </c>
      <c r="Q569" s="3">
        <f t="shared" ca="1" si="157"/>
        <v>0</v>
      </c>
      <c r="R569" s="4">
        <f t="shared" ca="1" si="158"/>
        <v>0</v>
      </c>
      <c r="S569" s="4">
        <f t="shared" ca="1" si="159"/>
        <v>2673111.1095276191</v>
      </c>
      <c r="T569" s="1">
        <f t="shared" ca="1" si="160"/>
        <v>2481230.460467401</v>
      </c>
      <c r="U569" s="4">
        <f t="shared" ca="1" si="161"/>
        <v>191880.64906021813</v>
      </c>
      <c r="V569" s="8">
        <f ca="1">People[[#This Row],[Mortage left]]/People[[#This Row],[Value of House]]</f>
        <v>0.92214938474303143</v>
      </c>
    </row>
    <row r="570" spans="1:22" x14ac:dyDescent="0.25">
      <c r="A570" s="3">
        <f t="shared" ca="1" si="144"/>
        <v>2</v>
      </c>
      <c r="B570" s="3" t="str">
        <f t="shared" ca="1" si="145"/>
        <v>Woman</v>
      </c>
      <c r="C570" s="3">
        <f t="shared" ca="1" si="146"/>
        <v>26</v>
      </c>
      <c r="D570" s="3">
        <f t="shared" ca="1" si="147"/>
        <v>6</v>
      </c>
      <c r="E570" s="3" t="str">
        <f ca="1">VLOOKUP($D570,Data!$A$2:$B$7,2,FALSE)</f>
        <v>Ministry</v>
      </c>
      <c r="F570" s="3">
        <f t="shared" ca="1" si="148"/>
        <v>4</v>
      </c>
      <c r="G570" s="3" t="str">
        <f ca="1">VLOOKUP($F570,Data!$D$2:$E$6,2,FALSE)</f>
        <v>post graduate</v>
      </c>
      <c r="H570" s="3">
        <f t="shared" ca="1" si="149"/>
        <v>1</v>
      </c>
      <c r="I570" s="3">
        <f t="shared" ca="1" si="150"/>
        <v>1</v>
      </c>
      <c r="J570" s="4">
        <f t="shared" ca="1" si="151"/>
        <v>551259</v>
      </c>
      <c r="K570" s="3">
        <f t="shared" ca="1" si="152"/>
        <v>5</v>
      </c>
      <c r="L570" s="3" t="str">
        <f ca="1">VLOOKUP($K570,Data!$G$2:$H$11,2,FALSE)</f>
        <v>Hyderabad</v>
      </c>
      <c r="M570" s="4">
        <f t="shared" ca="1" si="153"/>
        <v>3307554</v>
      </c>
      <c r="N570" s="3">
        <f t="shared" ca="1" si="154"/>
        <v>1197573.8079301377</v>
      </c>
      <c r="O570" s="3">
        <f t="shared" ca="1" si="155"/>
        <v>516624.1524093452</v>
      </c>
      <c r="P570" s="4">
        <f t="shared" ca="1" si="156"/>
        <v>182378</v>
      </c>
      <c r="Q570" s="3">
        <f t="shared" ca="1" si="157"/>
        <v>551259</v>
      </c>
      <c r="R570" s="4">
        <f t="shared" ca="1" si="158"/>
        <v>0</v>
      </c>
      <c r="S570" s="4">
        <f t="shared" ca="1" si="159"/>
        <v>3824178.1524093454</v>
      </c>
      <c r="T570" s="1">
        <f t="shared" ca="1" si="160"/>
        <v>1931210.8079301377</v>
      </c>
      <c r="U570" s="4">
        <f t="shared" ca="1" si="161"/>
        <v>1892967.3444792076</v>
      </c>
      <c r="V570" s="8">
        <f ca="1">People[[#This Row],[Mortage left]]/People[[#This Row],[Value of House]]</f>
        <v>0.36207233742219713</v>
      </c>
    </row>
    <row r="571" spans="1:22" x14ac:dyDescent="0.25">
      <c r="A571" s="3">
        <f t="shared" ca="1" si="144"/>
        <v>2</v>
      </c>
      <c r="B571" s="3" t="str">
        <f t="shared" ca="1" si="145"/>
        <v>Woman</v>
      </c>
      <c r="C571" s="3">
        <f t="shared" ca="1" si="146"/>
        <v>30</v>
      </c>
      <c r="D571" s="3">
        <f t="shared" ca="1" si="147"/>
        <v>4</v>
      </c>
      <c r="E571" s="3" t="str">
        <f ca="1">VLOOKUP($D571,Data!$A$2:$B$7,2,FALSE)</f>
        <v>Agriculture</v>
      </c>
      <c r="F571" s="3">
        <f t="shared" ca="1" si="148"/>
        <v>2</v>
      </c>
      <c r="G571" s="3" t="str">
        <f ca="1">VLOOKUP($F571,Data!$D$2:$E$6,2,FALSE)</f>
        <v>college</v>
      </c>
      <c r="H571" s="3">
        <f t="shared" ca="1" si="149"/>
        <v>1</v>
      </c>
      <c r="I571" s="3">
        <f t="shared" ca="1" si="150"/>
        <v>1</v>
      </c>
      <c r="J571" s="4">
        <f t="shared" ca="1" si="151"/>
        <v>244302</v>
      </c>
      <c r="K571" s="3">
        <f t="shared" ca="1" si="152"/>
        <v>3</v>
      </c>
      <c r="L571" s="3" t="str">
        <f ca="1">VLOOKUP($K571,Data!$G$2:$H$11,2,FALSE)</f>
        <v>Bangalore</v>
      </c>
      <c r="M571" s="4">
        <f t="shared" ca="1" si="153"/>
        <v>732906</v>
      </c>
      <c r="N571" s="3">
        <f t="shared" ca="1" si="154"/>
        <v>64741.323085758653</v>
      </c>
      <c r="O571" s="3">
        <f t="shared" ca="1" si="155"/>
        <v>69185.853772159462</v>
      </c>
      <c r="P571" s="4">
        <f t="shared" ca="1" si="156"/>
        <v>43454</v>
      </c>
      <c r="Q571" s="3">
        <f t="shared" ca="1" si="157"/>
        <v>0</v>
      </c>
      <c r="R571" s="4">
        <f t="shared" ca="1" si="158"/>
        <v>0</v>
      </c>
      <c r="S571" s="4">
        <f t="shared" ca="1" si="159"/>
        <v>802091.85377215943</v>
      </c>
      <c r="T571" s="1">
        <f t="shared" ca="1" si="160"/>
        <v>108195.32308575866</v>
      </c>
      <c r="U571" s="4">
        <f t="shared" ca="1" si="161"/>
        <v>693896.53068640083</v>
      </c>
      <c r="V571" s="8">
        <f ca="1">People[[#This Row],[Mortage left]]/People[[#This Row],[Value of House]]</f>
        <v>8.8335097660216522E-2</v>
      </c>
    </row>
    <row r="572" spans="1:22" x14ac:dyDescent="0.25">
      <c r="A572" s="3">
        <f t="shared" ca="1" si="144"/>
        <v>1</v>
      </c>
      <c r="B572" s="3" t="str">
        <f t="shared" ca="1" si="145"/>
        <v>Man</v>
      </c>
      <c r="C572" s="3">
        <f t="shared" ca="1" si="146"/>
        <v>33</v>
      </c>
      <c r="D572" s="3">
        <f t="shared" ca="1" si="147"/>
        <v>2</v>
      </c>
      <c r="E572" s="3" t="str">
        <f ca="1">VLOOKUP($D572,Data!$A$2:$B$7,2,FALSE)</f>
        <v>IT</v>
      </c>
      <c r="F572" s="3">
        <f t="shared" ca="1" si="148"/>
        <v>2</v>
      </c>
      <c r="G572" s="3" t="str">
        <f ca="1">VLOOKUP($F572,Data!$D$2:$E$6,2,FALSE)</f>
        <v>college</v>
      </c>
      <c r="H572" s="3">
        <f t="shared" ca="1" si="149"/>
        <v>0</v>
      </c>
      <c r="I572" s="3">
        <f t="shared" ca="1" si="150"/>
        <v>2</v>
      </c>
      <c r="J572" s="4">
        <f t="shared" ca="1" si="151"/>
        <v>667336</v>
      </c>
      <c r="K572" s="3">
        <f t="shared" ca="1" si="152"/>
        <v>1</v>
      </c>
      <c r="L572" s="3" t="str">
        <f ca="1">VLOOKUP($K572,Data!$G$2:$H$11,2,FALSE)</f>
        <v>Mumbai</v>
      </c>
      <c r="M572" s="4">
        <f t="shared" ca="1" si="153"/>
        <v>2002008</v>
      </c>
      <c r="N572" s="3">
        <f t="shared" ca="1" si="154"/>
        <v>679918.26304784731</v>
      </c>
      <c r="O572" s="3">
        <f t="shared" ca="1" si="155"/>
        <v>620240.94739776221</v>
      </c>
      <c r="P572" s="4">
        <f t="shared" ca="1" si="156"/>
        <v>26306</v>
      </c>
      <c r="Q572" s="3">
        <f t="shared" ca="1" si="157"/>
        <v>667336</v>
      </c>
      <c r="R572" s="4">
        <f t="shared" ca="1" si="158"/>
        <v>1001004</v>
      </c>
      <c r="S572" s="4">
        <f t="shared" ca="1" si="159"/>
        <v>3623252.947397762</v>
      </c>
      <c r="T572" s="1">
        <f t="shared" ca="1" si="160"/>
        <v>1373560.2630478474</v>
      </c>
      <c r="U572" s="4">
        <f t="shared" ca="1" si="161"/>
        <v>2249692.6843499145</v>
      </c>
      <c r="V572" s="8">
        <f ca="1">People[[#This Row],[Mortage left]]/People[[#This Row],[Value of House]]</f>
        <v>0.33961815489640768</v>
      </c>
    </row>
    <row r="573" spans="1:22" x14ac:dyDescent="0.25">
      <c r="A573" s="3">
        <f t="shared" ca="1" si="144"/>
        <v>2</v>
      </c>
      <c r="B573" s="3" t="str">
        <f t="shared" ca="1" si="145"/>
        <v>Woman</v>
      </c>
      <c r="C573" s="3">
        <f t="shared" ca="1" si="146"/>
        <v>23</v>
      </c>
      <c r="D573" s="3">
        <f t="shared" ca="1" si="147"/>
        <v>6</v>
      </c>
      <c r="E573" s="3" t="str">
        <f ca="1">VLOOKUP($D573,Data!$A$2:$B$7,2,FALSE)</f>
        <v>Ministry</v>
      </c>
      <c r="F573" s="3">
        <f t="shared" ca="1" si="148"/>
        <v>1</v>
      </c>
      <c r="G573" s="3" t="str">
        <f ca="1">VLOOKUP($F573,Data!$D$2:$E$6,2,FALSE)</f>
        <v>high school</v>
      </c>
      <c r="H573" s="3">
        <f t="shared" ca="1" si="149"/>
        <v>1</v>
      </c>
      <c r="I573" s="3">
        <f t="shared" ca="1" si="150"/>
        <v>0</v>
      </c>
      <c r="J573" s="4">
        <f t="shared" ca="1" si="151"/>
        <v>930251</v>
      </c>
      <c r="K573" s="3">
        <f t="shared" ca="1" si="152"/>
        <v>6</v>
      </c>
      <c r="L573" s="3" t="str">
        <f ca="1">VLOOKUP($K573,Data!$G$2:$H$11,2,FALSE)</f>
        <v>Pune</v>
      </c>
      <c r="M573" s="4">
        <f t="shared" ca="1" si="153"/>
        <v>2790753</v>
      </c>
      <c r="N573" s="3">
        <f t="shared" ca="1" si="154"/>
        <v>1591773.4406777825</v>
      </c>
      <c r="O573" s="3">
        <f t="shared" ca="1" si="155"/>
        <v>0</v>
      </c>
      <c r="P573" s="4">
        <f t="shared" ca="1" si="156"/>
        <v>0</v>
      </c>
      <c r="Q573" s="3">
        <f t="shared" ca="1" si="157"/>
        <v>0</v>
      </c>
      <c r="R573" s="4">
        <f t="shared" ca="1" si="158"/>
        <v>0</v>
      </c>
      <c r="S573" s="4">
        <f t="shared" ca="1" si="159"/>
        <v>2790753</v>
      </c>
      <c r="T573" s="1">
        <f t="shared" ca="1" si="160"/>
        <v>1591773.4406777825</v>
      </c>
      <c r="U573" s="4">
        <f t="shared" ca="1" si="161"/>
        <v>1198979.5593222175</v>
      </c>
      <c r="V573" s="8">
        <f ca="1">People[[#This Row],[Mortage left]]/People[[#This Row],[Value of House]]</f>
        <v>0.57037417524151457</v>
      </c>
    </row>
    <row r="574" spans="1:22" x14ac:dyDescent="0.25">
      <c r="A574" s="3">
        <f t="shared" ca="1" si="144"/>
        <v>1</v>
      </c>
      <c r="B574" s="3" t="str">
        <f t="shared" ca="1" si="145"/>
        <v>Man</v>
      </c>
      <c r="C574" s="3">
        <f t="shared" ca="1" si="146"/>
        <v>21</v>
      </c>
      <c r="D574" s="3">
        <f t="shared" ca="1" si="147"/>
        <v>5</v>
      </c>
      <c r="E574" s="3" t="str">
        <f ca="1">VLOOKUP($D574,Data!$A$2:$B$7,2,FALSE)</f>
        <v>Business</v>
      </c>
      <c r="F574" s="3">
        <f t="shared" ca="1" si="148"/>
        <v>3</v>
      </c>
      <c r="G574" s="3" t="str">
        <f ca="1">VLOOKUP($F574,Data!$D$2:$E$6,2,FALSE)</f>
        <v>undergraduate</v>
      </c>
      <c r="H574" s="3">
        <f t="shared" ca="1" si="149"/>
        <v>3</v>
      </c>
      <c r="I574" s="3">
        <f t="shared" ca="1" si="150"/>
        <v>2</v>
      </c>
      <c r="J574" s="4">
        <f t="shared" ca="1" si="151"/>
        <v>787816</v>
      </c>
      <c r="K574" s="3">
        <f t="shared" ca="1" si="152"/>
        <v>5</v>
      </c>
      <c r="L574" s="3" t="str">
        <f ca="1">VLOOKUP($K574,Data!$G$2:$H$11,2,FALSE)</f>
        <v>Hyderabad</v>
      </c>
      <c r="M574" s="4">
        <f t="shared" ca="1" si="153"/>
        <v>3939080</v>
      </c>
      <c r="N574" s="3">
        <f t="shared" ca="1" si="154"/>
        <v>696299.49771025672</v>
      </c>
      <c r="O574" s="3">
        <f t="shared" ca="1" si="155"/>
        <v>64473.94894784288</v>
      </c>
      <c r="P574" s="4">
        <f t="shared" ca="1" si="156"/>
        <v>21791</v>
      </c>
      <c r="Q574" s="3">
        <f t="shared" ca="1" si="157"/>
        <v>787816</v>
      </c>
      <c r="R574" s="4">
        <f t="shared" ca="1" si="158"/>
        <v>0</v>
      </c>
      <c r="S574" s="4">
        <f t="shared" ca="1" si="159"/>
        <v>4003553.9489478427</v>
      </c>
      <c r="T574" s="1">
        <f t="shared" ca="1" si="160"/>
        <v>1505906.4977102568</v>
      </c>
      <c r="U574" s="4">
        <f t="shared" ca="1" si="161"/>
        <v>2497647.4512375859</v>
      </c>
      <c r="V574" s="8">
        <f ca="1">People[[#This Row],[Mortage left]]/People[[#This Row],[Value of House]]</f>
        <v>0.17676703639181146</v>
      </c>
    </row>
    <row r="575" spans="1:22" x14ac:dyDescent="0.25">
      <c r="A575" s="3">
        <f t="shared" ca="1" si="144"/>
        <v>2</v>
      </c>
      <c r="B575" s="3" t="str">
        <f t="shared" ca="1" si="145"/>
        <v>Woman</v>
      </c>
      <c r="C575" s="3">
        <f t="shared" ca="1" si="146"/>
        <v>35</v>
      </c>
      <c r="D575" s="3">
        <f t="shared" ca="1" si="147"/>
        <v>3</v>
      </c>
      <c r="E575" s="3" t="str">
        <f ca="1">VLOOKUP($D575,Data!$A$2:$B$7,2,FALSE)</f>
        <v>Pharma</v>
      </c>
      <c r="F575" s="3">
        <f t="shared" ca="1" si="148"/>
        <v>1</v>
      </c>
      <c r="G575" s="3" t="str">
        <f ca="1">VLOOKUP($F575,Data!$D$2:$E$6,2,FALSE)</f>
        <v>high school</v>
      </c>
      <c r="H575" s="3">
        <f t="shared" ca="1" si="149"/>
        <v>1</v>
      </c>
      <c r="I575" s="3">
        <f t="shared" ca="1" si="150"/>
        <v>0</v>
      </c>
      <c r="J575" s="4">
        <f t="shared" ca="1" si="151"/>
        <v>904107</v>
      </c>
      <c r="K575" s="3">
        <f t="shared" ca="1" si="152"/>
        <v>5</v>
      </c>
      <c r="L575" s="3" t="str">
        <f ca="1">VLOOKUP($K575,Data!$G$2:$H$11,2,FALSE)</f>
        <v>Hyderabad</v>
      </c>
      <c r="M575" s="4">
        <f t="shared" ca="1" si="153"/>
        <v>2712321</v>
      </c>
      <c r="N575" s="3">
        <f t="shared" ca="1" si="154"/>
        <v>2681629.865819816</v>
      </c>
      <c r="O575" s="3">
        <f t="shared" ca="1" si="155"/>
        <v>0</v>
      </c>
      <c r="P575" s="4">
        <f t="shared" ca="1" si="156"/>
        <v>0</v>
      </c>
      <c r="Q575" s="3">
        <f t="shared" ca="1" si="157"/>
        <v>904107</v>
      </c>
      <c r="R575" s="4">
        <f t="shared" ca="1" si="158"/>
        <v>0</v>
      </c>
      <c r="S575" s="4">
        <f t="shared" ca="1" si="159"/>
        <v>2712321</v>
      </c>
      <c r="T575" s="1">
        <f t="shared" ca="1" si="160"/>
        <v>3585736.865819816</v>
      </c>
      <c r="U575" s="4">
        <f t="shared" ca="1" si="161"/>
        <v>-873415.86581981601</v>
      </c>
      <c r="V575" s="8">
        <f ca="1">People[[#This Row],[Mortage left]]/People[[#This Row],[Value of House]]</f>
        <v>0.98868454943932371</v>
      </c>
    </row>
    <row r="576" spans="1:22" x14ac:dyDescent="0.25">
      <c r="A576" s="3">
        <f t="shared" ca="1" si="144"/>
        <v>1</v>
      </c>
      <c r="B576" s="3" t="str">
        <f t="shared" ca="1" si="145"/>
        <v>Man</v>
      </c>
      <c r="C576" s="3">
        <f t="shared" ca="1" si="146"/>
        <v>30</v>
      </c>
      <c r="D576" s="3">
        <f t="shared" ca="1" si="147"/>
        <v>4</v>
      </c>
      <c r="E576" s="3" t="str">
        <f ca="1">VLOOKUP($D576,Data!$A$2:$B$7,2,FALSE)</f>
        <v>Agriculture</v>
      </c>
      <c r="F576" s="3">
        <f t="shared" ca="1" si="148"/>
        <v>4</v>
      </c>
      <c r="G576" s="3" t="str">
        <f ca="1">VLOOKUP($F576,Data!$D$2:$E$6,2,FALSE)</f>
        <v>post graduate</v>
      </c>
      <c r="H576" s="3">
        <f t="shared" ca="1" si="149"/>
        <v>0</v>
      </c>
      <c r="I576" s="3">
        <f t="shared" ca="1" si="150"/>
        <v>0</v>
      </c>
      <c r="J576" s="4">
        <f t="shared" ca="1" si="151"/>
        <v>572384</v>
      </c>
      <c r="K576" s="3">
        <f t="shared" ca="1" si="152"/>
        <v>5</v>
      </c>
      <c r="L576" s="3" t="str">
        <f ca="1">VLOOKUP($K576,Data!$G$2:$H$11,2,FALSE)</f>
        <v>Hyderabad</v>
      </c>
      <c r="M576" s="4">
        <f t="shared" ca="1" si="153"/>
        <v>2861920</v>
      </c>
      <c r="N576" s="3">
        <f t="shared" ca="1" si="154"/>
        <v>370311.09869070811</v>
      </c>
      <c r="O576" s="3">
        <f t="shared" ca="1" si="155"/>
        <v>0</v>
      </c>
      <c r="P576" s="4">
        <f t="shared" ca="1" si="156"/>
        <v>0</v>
      </c>
      <c r="Q576" s="3">
        <f t="shared" ca="1" si="157"/>
        <v>0</v>
      </c>
      <c r="R576" s="4">
        <f t="shared" ca="1" si="158"/>
        <v>858576</v>
      </c>
      <c r="S576" s="4">
        <f t="shared" ca="1" si="159"/>
        <v>3720496</v>
      </c>
      <c r="T576" s="1">
        <f t="shared" ca="1" si="160"/>
        <v>370311.09869070811</v>
      </c>
      <c r="U576" s="4">
        <f t="shared" ca="1" si="161"/>
        <v>3350184.9013092918</v>
      </c>
      <c r="V576" s="8">
        <f ca="1">People[[#This Row],[Mortage left]]/People[[#This Row],[Value of House]]</f>
        <v>0.12939254021450919</v>
      </c>
    </row>
    <row r="577" spans="1:22" x14ac:dyDescent="0.25">
      <c r="A577" s="3">
        <f t="shared" ca="1" si="144"/>
        <v>1</v>
      </c>
      <c r="B577" s="3" t="str">
        <f t="shared" ca="1" si="145"/>
        <v>Man</v>
      </c>
      <c r="C577" s="3">
        <f t="shared" ca="1" si="146"/>
        <v>30</v>
      </c>
      <c r="D577" s="3">
        <f t="shared" ca="1" si="147"/>
        <v>5</v>
      </c>
      <c r="E577" s="3" t="str">
        <f ca="1">VLOOKUP($D577,Data!$A$2:$B$7,2,FALSE)</f>
        <v>Business</v>
      </c>
      <c r="F577" s="3">
        <f t="shared" ca="1" si="148"/>
        <v>4</v>
      </c>
      <c r="G577" s="3" t="str">
        <f ca="1">VLOOKUP($F577,Data!$D$2:$E$6,2,FALSE)</f>
        <v>post graduate</v>
      </c>
      <c r="H577" s="3">
        <f t="shared" ca="1" si="149"/>
        <v>1</v>
      </c>
      <c r="I577" s="3">
        <f t="shared" ca="1" si="150"/>
        <v>2</v>
      </c>
      <c r="J577" s="4">
        <f t="shared" ca="1" si="151"/>
        <v>504852</v>
      </c>
      <c r="K577" s="3">
        <f t="shared" ca="1" si="152"/>
        <v>5</v>
      </c>
      <c r="L577" s="3" t="str">
        <f ca="1">VLOOKUP($K577,Data!$G$2:$H$11,2,FALSE)</f>
        <v>Hyderabad</v>
      </c>
      <c r="M577" s="4">
        <f t="shared" ca="1" si="153"/>
        <v>2524260</v>
      </c>
      <c r="N577" s="3">
        <f t="shared" ca="1" si="154"/>
        <v>919640.33373011218</v>
      </c>
      <c r="O577" s="3">
        <f t="shared" ca="1" si="155"/>
        <v>583797.46002463636</v>
      </c>
      <c r="P577" s="4">
        <f t="shared" ca="1" si="156"/>
        <v>412115</v>
      </c>
      <c r="Q577" s="3">
        <f t="shared" ca="1" si="157"/>
        <v>504852</v>
      </c>
      <c r="R577" s="4">
        <f t="shared" ca="1" si="158"/>
        <v>757278</v>
      </c>
      <c r="S577" s="4">
        <f t="shared" ca="1" si="159"/>
        <v>3865335.4600246362</v>
      </c>
      <c r="T577" s="1">
        <f t="shared" ca="1" si="160"/>
        <v>1836607.3337301123</v>
      </c>
      <c r="U577" s="4">
        <f t="shared" ca="1" si="161"/>
        <v>2028728.1262945239</v>
      </c>
      <c r="V577" s="8">
        <f ca="1">People[[#This Row],[Mortage left]]/People[[#This Row],[Value of House]]</f>
        <v>0.36432076479051767</v>
      </c>
    </row>
    <row r="578" spans="1:22" x14ac:dyDescent="0.25">
      <c r="A578" s="3">
        <f t="shared" ca="1" si="144"/>
        <v>1</v>
      </c>
      <c r="B578" s="3" t="str">
        <f t="shared" ca="1" si="145"/>
        <v>Man</v>
      </c>
      <c r="C578" s="3">
        <f t="shared" ca="1" si="146"/>
        <v>29</v>
      </c>
      <c r="D578" s="3">
        <f t="shared" ca="1" si="147"/>
        <v>1</v>
      </c>
      <c r="E578" s="3" t="str">
        <f ca="1">VLOOKUP($D578,Data!$A$2:$B$7,2,FALSE)</f>
        <v>Health</v>
      </c>
      <c r="F578" s="3">
        <f t="shared" ca="1" si="148"/>
        <v>1</v>
      </c>
      <c r="G578" s="3" t="str">
        <f ca="1">VLOOKUP($F578,Data!$D$2:$E$6,2,FALSE)</f>
        <v>high school</v>
      </c>
      <c r="H578" s="3">
        <f t="shared" ca="1" si="149"/>
        <v>2</v>
      </c>
      <c r="I578" s="3">
        <f t="shared" ca="1" si="150"/>
        <v>0</v>
      </c>
      <c r="J578" s="4">
        <f t="shared" ca="1" si="151"/>
        <v>522855</v>
      </c>
      <c r="K578" s="3">
        <f t="shared" ca="1" si="152"/>
        <v>6</v>
      </c>
      <c r="L578" s="3" t="str">
        <f ca="1">VLOOKUP($K578,Data!$G$2:$H$11,2,FALSE)</f>
        <v>Pune</v>
      </c>
      <c r="M578" s="4">
        <f t="shared" ca="1" si="153"/>
        <v>3137130</v>
      </c>
      <c r="N578" s="3">
        <f t="shared" ca="1" si="154"/>
        <v>2728942.0921375826</v>
      </c>
      <c r="O578" s="3">
        <f t="shared" ca="1" si="155"/>
        <v>0</v>
      </c>
      <c r="P578" s="4">
        <f t="shared" ca="1" si="156"/>
        <v>0</v>
      </c>
      <c r="Q578" s="3">
        <f t="shared" ca="1" si="157"/>
        <v>0</v>
      </c>
      <c r="R578" s="4">
        <f t="shared" ca="1" si="158"/>
        <v>0</v>
      </c>
      <c r="S578" s="4">
        <f t="shared" ca="1" si="159"/>
        <v>3137130</v>
      </c>
      <c r="T578" s="1">
        <f t="shared" ca="1" si="160"/>
        <v>2728942.0921375826</v>
      </c>
      <c r="U578" s="4">
        <f t="shared" ca="1" si="161"/>
        <v>408187.9078624174</v>
      </c>
      <c r="V578" s="8">
        <f ca="1">People[[#This Row],[Mortage left]]/People[[#This Row],[Value of House]]</f>
        <v>0.86988492416239771</v>
      </c>
    </row>
    <row r="579" spans="1:22" x14ac:dyDescent="0.25">
      <c r="A579" s="3">
        <f t="shared" ca="1" si="144"/>
        <v>2</v>
      </c>
      <c r="B579" s="3" t="str">
        <f t="shared" ca="1" si="145"/>
        <v>Woman</v>
      </c>
      <c r="C579" s="3">
        <f t="shared" ca="1" si="146"/>
        <v>28</v>
      </c>
      <c r="D579" s="3">
        <f t="shared" ca="1" si="147"/>
        <v>3</v>
      </c>
      <c r="E579" s="3" t="str">
        <f ca="1">VLOOKUP($D579,Data!$A$2:$B$7,2,FALSE)</f>
        <v>Pharma</v>
      </c>
      <c r="F579" s="3">
        <f t="shared" ca="1" si="148"/>
        <v>4</v>
      </c>
      <c r="G579" s="3" t="str">
        <f ca="1">VLOOKUP($F579,Data!$D$2:$E$6,2,FALSE)</f>
        <v>post graduate</v>
      </c>
      <c r="H579" s="3">
        <f t="shared" ca="1" si="149"/>
        <v>1</v>
      </c>
      <c r="I579" s="3">
        <f t="shared" ca="1" si="150"/>
        <v>1</v>
      </c>
      <c r="J579" s="4">
        <f t="shared" ca="1" si="151"/>
        <v>550630</v>
      </c>
      <c r="K579" s="3">
        <f t="shared" ca="1" si="152"/>
        <v>3</v>
      </c>
      <c r="L579" s="3" t="str">
        <f ca="1">VLOOKUP($K579,Data!$G$2:$H$11,2,FALSE)</f>
        <v>Bangalore</v>
      </c>
      <c r="M579" s="4">
        <f t="shared" ca="1" si="153"/>
        <v>3303780</v>
      </c>
      <c r="N579" s="3">
        <f t="shared" ca="1" si="154"/>
        <v>3260205.7292233859</v>
      </c>
      <c r="O579" s="3">
        <f t="shared" ca="1" si="155"/>
        <v>5632.4179042688083</v>
      </c>
      <c r="P579" s="4">
        <f t="shared" ca="1" si="156"/>
        <v>176</v>
      </c>
      <c r="Q579" s="3">
        <f t="shared" ca="1" si="157"/>
        <v>0</v>
      </c>
      <c r="R579" s="4">
        <f t="shared" ca="1" si="158"/>
        <v>825945</v>
      </c>
      <c r="S579" s="4">
        <f t="shared" ca="1" si="159"/>
        <v>4135357.417904269</v>
      </c>
      <c r="T579" s="1">
        <f t="shared" ca="1" si="160"/>
        <v>3260381.7292233859</v>
      </c>
      <c r="U579" s="4">
        <f t="shared" ca="1" si="161"/>
        <v>874975.68868088303</v>
      </c>
      <c r="V579" s="8">
        <f ca="1">People[[#This Row],[Mortage left]]/People[[#This Row],[Value of House]]</f>
        <v>0.98681078317060633</v>
      </c>
    </row>
    <row r="580" spans="1:22" x14ac:dyDescent="0.25">
      <c r="A580" s="3">
        <f t="shared" ca="1" si="144"/>
        <v>1</v>
      </c>
      <c r="B580" s="3" t="str">
        <f t="shared" ca="1" si="145"/>
        <v>Man</v>
      </c>
      <c r="C580" s="3">
        <f t="shared" ca="1" si="146"/>
        <v>28</v>
      </c>
      <c r="D580" s="3">
        <f t="shared" ca="1" si="147"/>
        <v>5</v>
      </c>
      <c r="E580" s="3" t="str">
        <f ca="1">VLOOKUP($D580,Data!$A$2:$B$7,2,FALSE)</f>
        <v>Business</v>
      </c>
      <c r="F580" s="3">
        <f t="shared" ca="1" si="148"/>
        <v>5</v>
      </c>
      <c r="G580" s="3" t="str">
        <f ca="1">VLOOKUP($F580,Data!$D$2:$E$6,2,FALSE)</f>
        <v>Doctorate</v>
      </c>
      <c r="H580" s="3">
        <f t="shared" ca="1" si="149"/>
        <v>0</v>
      </c>
      <c r="I580" s="3">
        <f t="shared" ca="1" si="150"/>
        <v>0</v>
      </c>
      <c r="J580" s="4">
        <f t="shared" ca="1" si="151"/>
        <v>422064</v>
      </c>
      <c r="K580" s="3">
        <f t="shared" ca="1" si="152"/>
        <v>2</v>
      </c>
      <c r="L580" s="3" t="str">
        <f ca="1">VLOOKUP($K580,Data!$G$2:$H$11,2,FALSE)</f>
        <v>Delhi</v>
      </c>
      <c r="M580" s="4">
        <f t="shared" ca="1" si="153"/>
        <v>2110320</v>
      </c>
      <c r="N580" s="3">
        <f t="shared" ca="1" si="154"/>
        <v>413018.14516174461</v>
      </c>
      <c r="O580" s="3">
        <f t="shared" ca="1" si="155"/>
        <v>0</v>
      </c>
      <c r="P580" s="4">
        <f t="shared" ca="1" si="156"/>
        <v>0</v>
      </c>
      <c r="Q580" s="3">
        <f t="shared" ca="1" si="157"/>
        <v>0</v>
      </c>
      <c r="R580" s="4">
        <f t="shared" ca="1" si="158"/>
        <v>0</v>
      </c>
      <c r="S580" s="4">
        <f t="shared" ca="1" si="159"/>
        <v>2110320</v>
      </c>
      <c r="T580" s="1">
        <f t="shared" ca="1" si="160"/>
        <v>413018.14516174461</v>
      </c>
      <c r="U580" s="4">
        <f t="shared" ca="1" si="161"/>
        <v>1697301.8548382553</v>
      </c>
      <c r="V580" s="8">
        <f ca="1">People[[#This Row],[Mortage left]]/People[[#This Row],[Value of House]]</f>
        <v>0.19571351508858592</v>
      </c>
    </row>
    <row r="581" spans="1:22" x14ac:dyDescent="0.25">
      <c r="A581" s="3">
        <f t="shared" ref="A581:A644" ca="1" si="162">RANDBETWEEN(1,2)</f>
        <v>1</v>
      </c>
      <c r="B581" s="3" t="str">
        <f t="shared" ref="B581:B644" ca="1" si="163">IF($A581=1, "Man", "Woman")</f>
        <v>Man</v>
      </c>
      <c r="C581" s="3">
        <f t="shared" ref="C581:C644" ca="1" si="164">RANDBETWEEN(21,35)</f>
        <v>23</v>
      </c>
      <c r="D581" s="3">
        <f t="shared" ref="D581:D644" ca="1" si="165">RANDBETWEEN(1,6)</f>
        <v>6</v>
      </c>
      <c r="E581" s="3" t="str">
        <f ca="1">VLOOKUP($D581,Data!$A$2:$B$7,2,FALSE)</f>
        <v>Ministry</v>
      </c>
      <c r="F581" s="3">
        <f t="shared" ref="F581:F644" ca="1" si="166">RANDBETWEEN(1,5)</f>
        <v>1</v>
      </c>
      <c r="G581" s="3" t="str">
        <f ca="1">VLOOKUP($F581,Data!$D$2:$E$6,2,FALSE)</f>
        <v>high school</v>
      </c>
      <c r="H581" s="3">
        <f t="shared" ref="H581:H644" ca="1" si="167">RANDBETWEEN(0,3)</f>
        <v>2</v>
      </c>
      <c r="I581" s="3">
        <f t="shared" ref="I581:I644" ca="1" si="168">RANDBETWEEN(0,2)</f>
        <v>2</v>
      </c>
      <c r="J581" s="4">
        <f t="shared" ref="J581:J644" ca="1" si="169">RANDBETWEEN(100000,1000000)</f>
        <v>342496</v>
      </c>
      <c r="K581" s="3">
        <f t="shared" ref="K581:K644" ca="1" si="170">RANDBETWEEN(1,6)</f>
        <v>1</v>
      </c>
      <c r="L581" s="3" t="str">
        <f ca="1">VLOOKUP($K581,Data!$G$2:$H$11,2,FALSE)</f>
        <v>Mumbai</v>
      </c>
      <c r="M581" s="4">
        <f t="shared" ref="M581:M644" ca="1" si="171">$J581*RANDBETWEEN(3,6)</f>
        <v>1369984</v>
      </c>
      <c r="N581" s="3">
        <f t="shared" ref="N581:N644" ca="1" si="172">RAND()*$M581</f>
        <v>1152439.0731346665</v>
      </c>
      <c r="O581" s="3">
        <f t="shared" ref="O581:O644" ca="1" si="173">(I581*RAND())*$J581</f>
        <v>534817.48665785627</v>
      </c>
      <c r="P581" s="4">
        <f t="shared" ref="P581:P644" ca="1" si="174">RANDBETWEEN(0,O581)</f>
        <v>304983</v>
      </c>
      <c r="Q581" s="3">
        <f t="shared" ref="Q581:Q644" ca="1" si="175">RANDBETWEEN(0,1)*$J581</f>
        <v>342496</v>
      </c>
      <c r="R581" s="4">
        <f t="shared" ref="R581:R644" ca="1" si="176">RANDBETWEEN(0,1)*$J581*1.5</f>
        <v>513744</v>
      </c>
      <c r="S581" s="4">
        <f t="shared" ref="S581:S644" ca="1" si="177">$M581+$O581+$R581</f>
        <v>2418545.486657856</v>
      </c>
      <c r="T581" s="1">
        <f t="shared" ref="T581:T644" ca="1" si="178">$N581+$P581+$Q581</f>
        <v>1799918.0731346665</v>
      </c>
      <c r="U581" s="4">
        <f t="shared" ref="U581:U644" ca="1" si="179">$S581-$T581</f>
        <v>618627.41352318949</v>
      </c>
      <c r="V581" s="8">
        <f ca="1">People[[#This Row],[Mortage left]]/People[[#This Row],[Value of House]]</f>
        <v>0.84120622805424483</v>
      </c>
    </row>
    <row r="582" spans="1:22" x14ac:dyDescent="0.25">
      <c r="A582" s="3">
        <f t="shared" ca="1" si="162"/>
        <v>1</v>
      </c>
      <c r="B582" s="3" t="str">
        <f t="shared" ca="1" si="163"/>
        <v>Man</v>
      </c>
      <c r="C582" s="3">
        <f t="shared" ca="1" si="164"/>
        <v>33</v>
      </c>
      <c r="D582" s="3">
        <f t="shared" ca="1" si="165"/>
        <v>2</v>
      </c>
      <c r="E582" s="3" t="str">
        <f ca="1">VLOOKUP($D582,Data!$A$2:$B$7,2,FALSE)</f>
        <v>IT</v>
      </c>
      <c r="F582" s="3">
        <f t="shared" ca="1" si="166"/>
        <v>5</v>
      </c>
      <c r="G582" s="3" t="str">
        <f ca="1">VLOOKUP($F582,Data!$D$2:$E$6,2,FALSE)</f>
        <v>Doctorate</v>
      </c>
      <c r="H582" s="3">
        <f t="shared" ca="1" si="167"/>
        <v>2</v>
      </c>
      <c r="I582" s="3">
        <f t="shared" ca="1" si="168"/>
        <v>0</v>
      </c>
      <c r="J582" s="4">
        <f t="shared" ca="1" si="169"/>
        <v>608449</v>
      </c>
      <c r="K582" s="3">
        <f t="shared" ca="1" si="170"/>
        <v>5</v>
      </c>
      <c r="L582" s="3" t="str">
        <f ca="1">VLOOKUP($K582,Data!$G$2:$H$11,2,FALSE)</f>
        <v>Hyderabad</v>
      </c>
      <c r="M582" s="4">
        <f t="shared" ca="1" si="171"/>
        <v>3650694</v>
      </c>
      <c r="N582" s="3">
        <f t="shared" ca="1" si="172"/>
        <v>2825296.6115453471</v>
      </c>
      <c r="O582" s="3">
        <f t="shared" ca="1" si="173"/>
        <v>0</v>
      </c>
      <c r="P582" s="4">
        <f t="shared" ca="1" si="174"/>
        <v>0</v>
      </c>
      <c r="Q582" s="3">
        <f t="shared" ca="1" si="175"/>
        <v>0</v>
      </c>
      <c r="R582" s="4">
        <f t="shared" ca="1" si="176"/>
        <v>912673.5</v>
      </c>
      <c r="S582" s="4">
        <f t="shared" ca="1" si="177"/>
        <v>4563367.5</v>
      </c>
      <c r="T582" s="1">
        <f t="shared" ca="1" si="178"/>
        <v>2825296.6115453471</v>
      </c>
      <c r="U582" s="4">
        <f t="shared" ca="1" si="179"/>
        <v>1738070.8884546529</v>
      </c>
      <c r="V582" s="8">
        <f ca="1">People[[#This Row],[Mortage left]]/People[[#This Row],[Value of House]]</f>
        <v>0.77390671788579024</v>
      </c>
    </row>
    <row r="583" spans="1:22" x14ac:dyDescent="0.25">
      <c r="A583" s="3">
        <f t="shared" ca="1" si="162"/>
        <v>1</v>
      </c>
      <c r="B583" s="3" t="str">
        <f t="shared" ca="1" si="163"/>
        <v>Man</v>
      </c>
      <c r="C583" s="3">
        <f t="shared" ca="1" si="164"/>
        <v>28</v>
      </c>
      <c r="D583" s="3">
        <f t="shared" ca="1" si="165"/>
        <v>1</v>
      </c>
      <c r="E583" s="3" t="str">
        <f ca="1">VLOOKUP($D583,Data!$A$2:$B$7,2,FALSE)</f>
        <v>Health</v>
      </c>
      <c r="F583" s="3">
        <f t="shared" ca="1" si="166"/>
        <v>3</v>
      </c>
      <c r="G583" s="3" t="str">
        <f ca="1">VLOOKUP($F583,Data!$D$2:$E$6,2,FALSE)</f>
        <v>undergraduate</v>
      </c>
      <c r="H583" s="3">
        <f t="shared" ca="1" si="167"/>
        <v>3</v>
      </c>
      <c r="I583" s="3">
        <f t="shared" ca="1" si="168"/>
        <v>1</v>
      </c>
      <c r="J583" s="4">
        <f t="shared" ca="1" si="169"/>
        <v>909078</v>
      </c>
      <c r="K583" s="3">
        <f t="shared" ca="1" si="170"/>
        <v>5</v>
      </c>
      <c r="L583" s="3" t="str">
        <f ca="1">VLOOKUP($K583,Data!$G$2:$H$11,2,FALSE)</f>
        <v>Hyderabad</v>
      </c>
      <c r="M583" s="4">
        <f t="shared" ca="1" si="171"/>
        <v>2727234</v>
      </c>
      <c r="N583" s="3">
        <f t="shared" ca="1" si="172"/>
        <v>2053814.6995997343</v>
      </c>
      <c r="O583" s="3">
        <f t="shared" ca="1" si="173"/>
        <v>894268.42318436946</v>
      </c>
      <c r="P583" s="4">
        <f t="shared" ca="1" si="174"/>
        <v>288708</v>
      </c>
      <c r="Q583" s="3">
        <f t="shared" ca="1" si="175"/>
        <v>0</v>
      </c>
      <c r="R583" s="4">
        <f t="shared" ca="1" si="176"/>
        <v>1363617</v>
      </c>
      <c r="S583" s="4">
        <f t="shared" ca="1" si="177"/>
        <v>4985119.4231843697</v>
      </c>
      <c r="T583" s="1">
        <f t="shared" ca="1" si="178"/>
        <v>2342522.6995997345</v>
      </c>
      <c r="U583" s="4">
        <f t="shared" ca="1" si="179"/>
        <v>2642596.7235846352</v>
      </c>
      <c r="V583" s="8">
        <f ca="1">People[[#This Row],[Mortage left]]/People[[#This Row],[Value of House]]</f>
        <v>0.7530760835336221</v>
      </c>
    </row>
    <row r="584" spans="1:22" x14ac:dyDescent="0.25">
      <c r="A584" s="3">
        <f t="shared" ca="1" si="162"/>
        <v>2</v>
      </c>
      <c r="B584" s="3" t="str">
        <f t="shared" ca="1" si="163"/>
        <v>Woman</v>
      </c>
      <c r="C584" s="3">
        <f t="shared" ca="1" si="164"/>
        <v>25</v>
      </c>
      <c r="D584" s="3">
        <f t="shared" ca="1" si="165"/>
        <v>1</v>
      </c>
      <c r="E584" s="3" t="str">
        <f ca="1">VLOOKUP($D584,Data!$A$2:$B$7,2,FALSE)</f>
        <v>Health</v>
      </c>
      <c r="F584" s="3">
        <f t="shared" ca="1" si="166"/>
        <v>3</v>
      </c>
      <c r="G584" s="3" t="str">
        <f ca="1">VLOOKUP($F584,Data!$D$2:$E$6,2,FALSE)</f>
        <v>undergraduate</v>
      </c>
      <c r="H584" s="3">
        <f t="shared" ca="1" si="167"/>
        <v>0</v>
      </c>
      <c r="I584" s="3">
        <f t="shared" ca="1" si="168"/>
        <v>1</v>
      </c>
      <c r="J584" s="4">
        <f t="shared" ca="1" si="169"/>
        <v>633045</v>
      </c>
      <c r="K584" s="3">
        <f t="shared" ca="1" si="170"/>
        <v>1</v>
      </c>
      <c r="L584" s="3" t="str">
        <f ca="1">VLOOKUP($K584,Data!$G$2:$H$11,2,FALSE)</f>
        <v>Mumbai</v>
      </c>
      <c r="M584" s="4">
        <f t="shared" ca="1" si="171"/>
        <v>3798270</v>
      </c>
      <c r="N584" s="3">
        <f t="shared" ca="1" si="172"/>
        <v>887775.88502396864</v>
      </c>
      <c r="O584" s="3">
        <f t="shared" ca="1" si="173"/>
        <v>68994.266528311739</v>
      </c>
      <c r="P584" s="4">
        <f t="shared" ca="1" si="174"/>
        <v>45104</v>
      </c>
      <c r="Q584" s="3">
        <f t="shared" ca="1" si="175"/>
        <v>633045</v>
      </c>
      <c r="R584" s="4">
        <f t="shared" ca="1" si="176"/>
        <v>0</v>
      </c>
      <c r="S584" s="4">
        <f t="shared" ca="1" si="177"/>
        <v>3867264.2665283117</v>
      </c>
      <c r="T584" s="1">
        <f t="shared" ca="1" si="178"/>
        <v>1565924.8850239688</v>
      </c>
      <c r="U584" s="4">
        <f t="shared" ca="1" si="179"/>
        <v>2301339.3815043429</v>
      </c>
      <c r="V584" s="8">
        <f ca="1">People[[#This Row],[Mortage left]]/People[[#This Row],[Value of House]]</f>
        <v>0.2337316423066208</v>
      </c>
    </row>
    <row r="585" spans="1:22" x14ac:dyDescent="0.25">
      <c r="A585" s="3">
        <f t="shared" ca="1" si="162"/>
        <v>2</v>
      </c>
      <c r="B585" s="3" t="str">
        <f t="shared" ca="1" si="163"/>
        <v>Woman</v>
      </c>
      <c r="C585" s="3">
        <f t="shared" ca="1" si="164"/>
        <v>27</v>
      </c>
      <c r="D585" s="3">
        <f t="shared" ca="1" si="165"/>
        <v>3</v>
      </c>
      <c r="E585" s="3" t="str">
        <f ca="1">VLOOKUP($D585,Data!$A$2:$B$7,2,FALSE)</f>
        <v>Pharma</v>
      </c>
      <c r="F585" s="3">
        <f t="shared" ca="1" si="166"/>
        <v>1</v>
      </c>
      <c r="G585" s="3" t="str">
        <f ca="1">VLOOKUP($F585,Data!$D$2:$E$6,2,FALSE)</f>
        <v>high school</v>
      </c>
      <c r="H585" s="3">
        <f t="shared" ca="1" si="167"/>
        <v>1</v>
      </c>
      <c r="I585" s="3">
        <f t="shared" ca="1" si="168"/>
        <v>1</v>
      </c>
      <c r="J585" s="4">
        <f t="shared" ca="1" si="169"/>
        <v>754352</v>
      </c>
      <c r="K585" s="3">
        <f t="shared" ca="1" si="170"/>
        <v>2</v>
      </c>
      <c r="L585" s="3" t="str">
        <f ca="1">VLOOKUP($K585,Data!$G$2:$H$11,2,FALSE)</f>
        <v>Delhi</v>
      </c>
      <c r="M585" s="4">
        <f t="shared" ca="1" si="171"/>
        <v>2263056</v>
      </c>
      <c r="N585" s="3">
        <f t="shared" ca="1" si="172"/>
        <v>619935.74182714592</v>
      </c>
      <c r="O585" s="3">
        <f t="shared" ca="1" si="173"/>
        <v>159395.15979677875</v>
      </c>
      <c r="P585" s="4">
        <f t="shared" ca="1" si="174"/>
        <v>148829</v>
      </c>
      <c r="Q585" s="3">
        <f t="shared" ca="1" si="175"/>
        <v>0</v>
      </c>
      <c r="R585" s="4">
        <f t="shared" ca="1" si="176"/>
        <v>1131528</v>
      </c>
      <c r="S585" s="4">
        <f t="shared" ca="1" si="177"/>
        <v>3553979.1597967786</v>
      </c>
      <c r="T585" s="1">
        <f t="shared" ca="1" si="178"/>
        <v>768764.74182714592</v>
      </c>
      <c r="U585" s="4">
        <f t="shared" ca="1" si="179"/>
        <v>2785214.4179696329</v>
      </c>
      <c r="V585" s="8">
        <f ca="1">People[[#This Row],[Mortage left]]/People[[#This Row],[Value of House]]</f>
        <v>0.27393742878088123</v>
      </c>
    </row>
    <row r="586" spans="1:22" x14ac:dyDescent="0.25">
      <c r="A586" s="3">
        <f t="shared" ca="1" si="162"/>
        <v>1</v>
      </c>
      <c r="B586" s="3" t="str">
        <f t="shared" ca="1" si="163"/>
        <v>Man</v>
      </c>
      <c r="C586" s="3">
        <f t="shared" ca="1" si="164"/>
        <v>34</v>
      </c>
      <c r="D586" s="3">
        <f t="shared" ca="1" si="165"/>
        <v>4</v>
      </c>
      <c r="E586" s="3" t="str">
        <f ca="1">VLOOKUP($D586,Data!$A$2:$B$7,2,FALSE)</f>
        <v>Agriculture</v>
      </c>
      <c r="F586" s="3">
        <f t="shared" ca="1" si="166"/>
        <v>5</v>
      </c>
      <c r="G586" s="3" t="str">
        <f ca="1">VLOOKUP($F586,Data!$D$2:$E$6,2,FALSE)</f>
        <v>Doctorate</v>
      </c>
      <c r="H586" s="3">
        <f t="shared" ca="1" si="167"/>
        <v>3</v>
      </c>
      <c r="I586" s="3">
        <f t="shared" ca="1" si="168"/>
        <v>1</v>
      </c>
      <c r="J586" s="4">
        <f t="shared" ca="1" si="169"/>
        <v>844896</v>
      </c>
      <c r="K586" s="3">
        <f t="shared" ca="1" si="170"/>
        <v>1</v>
      </c>
      <c r="L586" s="3" t="str">
        <f ca="1">VLOOKUP($K586,Data!$G$2:$H$11,2,FALSE)</f>
        <v>Mumbai</v>
      </c>
      <c r="M586" s="4">
        <f t="shared" ca="1" si="171"/>
        <v>5069376</v>
      </c>
      <c r="N586" s="3">
        <f t="shared" ca="1" si="172"/>
        <v>512291.613744481</v>
      </c>
      <c r="O586" s="3">
        <f t="shared" ca="1" si="173"/>
        <v>841009.05592680781</v>
      </c>
      <c r="P586" s="4">
        <f t="shared" ca="1" si="174"/>
        <v>105537</v>
      </c>
      <c r="Q586" s="3">
        <f t="shared" ca="1" si="175"/>
        <v>0</v>
      </c>
      <c r="R586" s="4">
        <f t="shared" ca="1" si="176"/>
        <v>0</v>
      </c>
      <c r="S586" s="4">
        <f t="shared" ca="1" si="177"/>
        <v>5910385.0559268082</v>
      </c>
      <c r="T586" s="1">
        <f t="shared" ca="1" si="178"/>
        <v>617828.613744481</v>
      </c>
      <c r="U586" s="4">
        <f t="shared" ca="1" si="179"/>
        <v>5292556.4421823267</v>
      </c>
      <c r="V586" s="8">
        <f ca="1">People[[#This Row],[Mortage left]]/People[[#This Row],[Value of House]]</f>
        <v>0.10105614847754063</v>
      </c>
    </row>
    <row r="587" spans="1:22" x14ac:dyDescent="0.25">
      <c r="A587" s="3">
        <f t="shared" ca="1" si="162"/>
        <v>1</v>
      </c>
      <c r="B587" s="3" t="str">
        <f t="shared" ca="1" si="163"/>
        <v>Man</v>
      </c>
      <c r="C587" s="3">
        <f t="shared" ca="1" si="164"/>
        <v>34</v>
      </c>
      <c r="D587" s="3">
        <f t="shared" ca="1" si="165"/>
        <v>3</v>
      </c>
      <c r="E587" s="3" t="str">
        <f ca="1">VLOOKUP($D587,Data!$A$2:$B$7,2,FALSE)</f>
        <v>Pharma</v>
      </c>
      <c r="F587" s="3">
        <f t="shared" ca="1" si="166"/>
        <v>4</v>
      </c>
      <c r="G587" s="3" t="str">
        <f ca="1">VLOOKUP($F587,Data!$D$2:$E$6,2,FALSE)</f>
        <v>post graduate</v>
      </c>
      <c r="H587" s="3">
        <f t="shared" ca="1" si="167"/>
        <v>2</v>
      </c>
      <c r="I587" s="3">
        <f t="shared" ca="1" si="168"/>
        <v>2</v>
      </c>
      <c r="J587" s="4">
        <f t="shared" ca="1" si="169"/>
        <v>883686</v>
      </c>
      <c r="K587" s="3">
        <f t="shared" ca="1" si="170"/>
        <v>6</v>
      </c>
      <c r="L587" s="3" t="str">
        <f ca="1">VLOOKUP($K587,Data!$G$2:$H$11,2,FALSE)</f>
        <v>Pune</v>
      </c>
      <c r="M587" s="4">
        <f t="shared" ca="1" si="171"/>
        <v>5302116</v>
      </c>
      <c r="N587" s="3">
        <f t="shared" ca="1" si="172"/>
        <v>296735.33220325259</v>
      </c>
      <c r="O587" s="3">
        <f t="shared" ca="1" si="173"/>
        <v>110882.35354771631</v>
      </c>
      <c r="P587" s="4">
        <f t="shared" ca="1" si="174"/>
        <v>71331</v>
      </c>
      <c r="Q587" s="3">
        <f t="shared" ca="1" si="175"/>
        <v>883686</v>
      </c>
      <c r="R587" s="4">
        <f t="shared" ca="1" si="176"/>
        <v>0</v>
      </c>
      <c r="S587" s="4">
        <f t="shared" ca="1" si="177"/>
        <v>5412998.3535477165</v>
      </c>
      <c r="T587" s="1">
        <f t="shared" ca="1" si="178"/>
        <v>1251752.3322032527</v>
      </c>
      <c r="U587" s="4">
        <f t="shared" ca="1" si="179"/>
        <v>4161246.0213444638</v>
      </c>
      <c r="V587" s="8">
        <f ca="1">People[[#This Row],[Mortage left]]/People[[#This Row],[Value of House]]</f>
        <v>5.5965454585160453E-2</v>
      </c>
    </row>
    <row r="588" spans="1:22" x14ac:dyDescent="0.25">
      <c r="A588" s="3">
        <f t="shared" ca="1" si="162"/>
        <v>1</v>
      </c>
      <c r="B588" s="3" t="str">
        <f t="shared" ca="1" si="163"/>
        <v>Man</v>
      </c>
      <c r="C588" s="3">
        <f t="shared" ca="1" si="164"/>
        <v>21</v>
      </c>
      <c r="D588" s="3">
        <f t="shared" ca="1" si="165"/>
        <v>1</v>
      </c>
      <c r="E588" s="3" t="str">
        <f ca="1">VLOOKUP($D588,Data!$A$2:$B$7,2,FALSE)</f>
        <v>Health</v>
      </c>
      <c r="F588" s="3">
        <f t="shared" ca="1" si="166"/>
        <v>4</v>
      </c>
      <c r="G588" s="3" t="str">
        <f ca="1">VLOOKUP($F588,Data!$D$2:$E$6,2,FALSE)</f>
        <v>post graduate</v>
      </c>
      <c r="H588" s="3">
        <f t="shared" ca="1" si="167"/>
        <v>2</v>
      </c>
      <c r="I588" s="3">
        <f t="shared" ca="1" si="168"/>
        <v>0</v>
      </c>
      <c r="J588" s="4">
        <f t="shared" ca="1" si="169"/>
        <v>283029</v>
      </c>
      <c r="K588" s="3">
        <f t="shared" ca="1" si="170"/>
        <v>6</v>
      </c>
      <c r="L588" s="3" t="str">
        <f ca="1">VLOOKUP($K588,Data!$G$2:$H$11,2,FALSE)</f>
        <v>Pune</v>
      </c>
      <c r="M588" s="4">
        <f t="shared" ca="1" si="171"/>
        <v>1415145</v>
      </c>
      <c r="N588" s="3">
        <f t="shared" ca="1" si="172"/>
        <v>777037.94395748468</v>
      </c>
      <c r="O588" s="3">
        <f t="shared" ca="1" si="173"/>
        <v>0</v>
      </c>
      <c r="P588" s="4">
        <f t="shared" ca="1" si="174"/>
        <v>0</v>
      </c>
      <c r="Q588" s="3">
        <f t="shared" ca="1" si="175"/>
        <v>283029</v>
      </c>
      <c r="R588" s="4">
        <f t="shared" ca="1" si="176"/>
        <v>424543.5</v>
      </c>
      <c r="S588" s="4">
        <f t="shared" ca="1" si="177"/>
        <v>1839688.5</v>
      </c>
      <c r="T588" s="1">
        <f t="shared" ca="1" si="178"/>
        <v>1060066.9439574848</v>
      </c>
      <c r="U588" s="4">
        <f t="shared" ca="1" si="179"/>
        <v>779621.55604251521</v>
      </c>
      <c r="V588" s="8">
        <f ca="1">People[[#This Row],[Mortage left]]/People[[#This Row],[Value of House]]</f>
        <v>0.54908715640975636</v>
      </c>
    </row>
    <row r="589" spans="1:22" x14ac:dyDescent="0.25">
      <c r="A589" s="3">
        <f t="shared" ca="1" si="162"/>
        <v>2</v>
      </c>
      <c r="B589" s="3" t="str">
        <f t="shared" ca="1" si="163"/>
        <v>Woman</v>
      </c>
      <c r="C589" s="3">
        <f t="shared" ca="1" si="164"/>
        <v>24</v>
      </c>
      <c r="D589" s="3">
        <f t="shared" ca="1" si="165"/>
        <v>2</v>
      </c>
      <c r="E589" s="3" t="str">
        <f ca="1">VLOOKUP($D589,Data!$A$2:$B$7,2,FALSE)</f>
        <v>IT</v>
      </c>
      <c r="F589" s="3">
        <f t="shared" ca="1" si="166"/>
        <v>5</v>
      </c>
      <c r="G589" s="3" t="str">
        <f ca="1">VLOOKUP($F589,Data!$D$2:$E$6,2,FALSE)</f>
        <v>Doctorate</v>
      </c>
      <c r="H589" s="3">
        <f t="shared" ca="1" si="167"/>
        <v>3</v>
      </c>
      <c r="I589" s="3">
        <f t="shared" ca="1" si="168"/>
        <v>2</v>
      </c>
      <c r="J589" s="4">
        <f t="shared" ca="1" si="169"/>
        <v>503936</v>
      </c>
      <c r="K589" s="3">
        <f t="shared" ca="1" si="170"/>
        <v>2</v>
      </c>
      <c r="L589" s="3" t="str">
        <f ca="1">VLOOKUP($K589,Data!$G$2:$H$11,2,FALSE)</f>
        <v>Delhi</v>
      </c>
      <c r="M589" s="4">
        <f t="shared" ca="1" si="171"/>
        <v>3023616</v>
      </c>
      <c r="N589" s="3">
        <f t="shared" ca="1" si="172"/>
        <v>1340365.5202668142</v>
      </c>
      <c r="O589" s="3">
        <f t="shared" ca="1" si="173"/>
        <v>511524.19940385822</v>
      </c>
      <c r="P589" s="4">
        <f t="shared" ca="1" si="174"/>
        <v>56518</v>
      </c>
      <c r="Q589" s="3">
        <f t="shared" ca="1" si="175"/>
        <v>503936</v>
      </c>
      <c r="R589" s="4">
        <f t="shared" ca="1" si="176"/>
        <v>755904</v>
      </c>
      <c r="S589" s="4">
        <f t="shared" ca="1" si="177"/>
        <v>4291044.1994038578</v>
      </c>
      <c r="T589" s="1">
        <f t="shared" ca="1" si="178"/>
        <v>1900819.5202668142</v>
      </c>
      <c r="U589" s="4">
        <f t="shared" ca="1" si="179"/>
        <v>2390224.6791370437</v>
      </c>
      <c r="V589" s="8">
        <f ca="1">People[[#This Row],[Mortage left]]/People[[#This Row],[Value of House]]</f>
        <v>0.44329885814429287</v>
      </c>
    </row>
    <row r="590" spans="1:22" x14ac:dyDescent="0.25">
      <c r="A590" s="3">
        <f t="shared" ca="1" si="162"/>
        <v>2</v>
      </c>
      <c r="B590" s="3" t="str">
        <f t="shared" ca="1" si="163"/>
        <v>Woman</v>
      </c>
      <c r="C590" s="3">
        <f t="shared" ca="1" si="164"/>
        <v>25</v>
      </c>
      <c r="D590" s="3">
        <f t="shared" ca="1" si="165"/>
        <v>4</v>
      </c>
      <c r="E590" s="3" t="str">
        <f ca="1">VLOOKUP($D590,Data!$A$2:$B$7,2,FALSE)</f>
        <v>Agriculture</v>
      </c>
      <c r="F590" s="3">
        <f t="shared" ca="1" si="166"/>
        <v>3</v>
      </c>
      <c r="G590" s="3" t="str">
        <f ca="1">VLOOKUP($F590,Data!$D$2:$E$6,2,FALSE)</f>
        <v>undergraduate</v>
      </c>
      <c r="H590" s="3">
        <f t="shared" ca="1" si="167"/>
        <v>2</v>
      </c>
      <c r="I590" s="3">
        <f t="shared" ca="1" si="168"/>
        <v>1</v>
      </c>
      <c r="J590" s="4">
        <f t="shared" ca="1" si="169"/>
        <v>967567</v>
      </c>
      <c r="K590" s="3">
        <f t="shared" ca="1" si="170"/>
        <v>4</v>
      </c>
      <c r="L590" s="3" t="str">
        <f ca="1">VLOOKUP($K590,Data!$G$2:$H$11,2,FALSE)</f>
        <v>Chennai</v>
      </c>
      <c r="M590" s="4">
        <f t="shared" ca="1" si="171"/>
        <v>3870268</v>
      </c>
      <c r="N590" s="3">
        <f t="shared" ca="1" si="172"/>
        <v>1051914.9140835316</v>
      </c>
      <c r="O590" s="3">
        <f t="shared" ca="1" si="173"/>
        <v>853141.34642762772</v>
      </c>
      <c r="P590" s="4">
        <f t="shared" ca="1" si="174"/>
        <v>736123</v>
      </c>
      <c r="Q590" s="3">
        <f t="shared" ca="1" si="175"/>
        <v>967567</v>
      </c>
      <c r="R590" s="4">
        <f t="shared" ca="1" si="176"/>
        <v>1451350.5</v>
      </c>
      <c r="S590" s="4">
        <f t="shared" ca="1" si="177"/>
        <v>6174759.8464276278</v>
      </c>
      <c r="T590" s="1">
        <f t="shared" ca="1" si="178"/>
        <v>2755604.9140835316</v>
      </c>
      <c r="U590" s="4">
        <f t="shared" ca="1" si="179"/>
        <v>3419154.9323440962</v>
      </c>
      <c r="V590" s="8">
        <f ca="1">People[[#This Row],[Mortage left]]/People[[#This Row],[Value of House]]</f>
        <v>0.27179381740063779</v>
      </c>
    </row>
    <row r="591" spans="1:22" x14ac:dyDescent="0.25">
      <c r="A591" s="3">
        <f t="shared" ca="1" si="162"/>
        <v>2</v>
      </c>
      <c r="B591" s="3" t="str">
        <f t="shared" ca="1" si="163"/>
        <v>Woman</v>
      </c>
      <c r="C591" s="3">
        <f t="shared" ca="1" si="164"/>
        <v>25</v>
      </c>
      <c r="D591" s="3">
        <f t="shared" ca="1" si="165"/>
        <v>2</v>
      </c>
      <c r="E591" s="3" t="str">
        <f ca="1">VLOOKUP($D591,Data!$A$2:$B$7,2,FALSE)</f>
        <v>IT</v>
      </c>
      <c r="F591" s="3">
        <f t="shared" ca="1" si="166"/>
        <v>5</v>
      </c>
      <c r="G591" s="3" t="str">
        <f ca="1">VLOOKUP($F591,Data!$D$2:$E$6,2,FALSE)</f>
        <v>Doctorate</v>
      </c>
      <c r="H591" s="3">
        <f t="shared" ca="1" si="167"/>
        <v>2</v>
      </c>
      <c r="I591" s="3">
        <f t="shared" ca="1" si="168"/>
        <v>2</v>
      </c>
      <c r="J591" s="4">
        <f t="shared" ca="1" si="169"/>
        <v>442415</v>
      </c>
      <c r="K591" s="3">
        <f t="shared" ca="1" si="170"/>
        <v>1</v>
      </c>
      <c r="L591" s="3" t="str">
        <f ca="1">VLOOKUP($K591,Data!$G$2:$H$11,2,FALSE)</f>
        <v>Mumbai</v>
      </c>
      <c r="M591" s="4">
        <f t="shared" ca="1" si="171"/>
        <v>1327245</v>
      </c>
      <c r="N591" s="3">
        <f t="shared" ca="1" si="172"/>
        <v>1168239.1014347202</v>
      </c>
      <c r="O591" s="3">
        <f t="shared" ca="1" si="173"/>
        <v>881117.48532959062</v>
      </c>
      <c r="P591" s="4">
        <f t="shared" ca="1" si="174"/>
        <v>75677</v>
      </c>
      <c r="Q591" s="3">
        <f t="shared" ca="1" si="175"/>
        <v>0</v>
      </c>
      <c r="R591" s="4">
        <f t="shared" ca="1" si="176"/>
        <v>0</v>
      </c>
      <c r="S591" s="4">
        <f t="shared" ca="1" si="177"/>
        <v>2208362.4853295907</v>
      </c>
      <c r="T591" s="1">
        <f t="shared" ca="1" si="178"/>
        <v>1243916.1014347202</v>
      </c>
      <c r="U591" s="4">
        <f t="shared" ca="1" si="179"/>
        <v>964446.38389487052</v>
      </c>
      <c r="V591" s="8">
        <f ca="1">People[[#This Row],[Mortage left]]/People[[#This Row],[Value of House]]</f>
        <v>0.88019853262564196</v>
      </c>
    </row>
    <row r="592" spans="1:22" x14ac:dyDescent="0.25">
      <c r="A592" s="3">
        <f t="shared" ca="1" si="162"/>
        <v>2</v>
      </c>
      <c r="B592" s="3" t="str">
        <f t="shared" ca="1" si="163"/>
        <v>Woman</v>
      </c>
      <c r="C592" s="3">
        <f t="shared" ca="1" si="164"/>
        <v>24</v>
      </c>
      <c r="D592" s="3">
        <f t="shared" ca="1" si="165"/>
        <v>4</v>
      </c>
      <c r="E592" s="3" t="str">
        <f ca="1">VLOOKUP($D592,Data!$A$2:$B$7,2,FALSE)</f>
        <v>Agriculture</v>
      </c>
      <c r="F592" s="3">
        <f t="shared" ca="1" si="166"/>
        <v>1</v>
      </c>
      <c r="G592" s="3" t="str">
        <f ca="1">VLOOKUP($F592,Data!$D$2:$E$6,2,FALSE)</f>
        <v>high school</v>
      </c>
      <c r="H592" s="3">
        <f t="shared" ca="1" si="167"/>
        <v>1</v>
      </c>
      <c r="I592" s="3">
        <f t="shared" ca="1" si="168"/>
        <v>2</v>
      </c>
      <c r="J592" s="4">
        <f t="shared" ca="1" si="169"/>
        <v>377370</v>
      </c>
      <c r="K592" s="3">
        <f t="shared" ca="1" si="170"/>
        <v>3</v>
      </c>
      <c r="L592" s="3" t="str">
        <f ca="1">VLOOKUP($K592,Data!$G$2:$H$11,2,FALSE)</f>
        <v>Bangalore</v>
      </c>
      <c r="M592" s="4">
        <f t="shared" ca="1" si="171"/>
        <v>2264220</v>
      </c>
      <c r="N592" s="3">
        <f t="shared" ca="1" si="172"/>
        <v>782798.90230064595</v>
      </c>
      <c r="O592" s="3">
        <f t="shared" ca="1" si="173"/>
        <v>641136.92982682376</v>
      </c>
      <c r="P592" s="4">
        <f t="shared" ca="1" si="174"/>
        <v>124896</v>
      </c>
      <c r="Q592" s="3">
        <f t="shared" ca="1" si="175"/>
        <v>0</v>
      </c>
      <c r="R592" s="4">
        <f t="shared" ca="1" si="176"/>
        <v>0</v>
      </c>
      <c r="S592" s="4">
        <f t="shared" ca="1" si="177"/>
        <v>2905356.929826824</v>
      </c>
      <c r="T592" s="1">
        <f t="shared" ca="1" si="178"/>
        <v>907694.90230064595</v>
      </c>
      <c r="U592" s="4">
        <f t="shared" ca="1" si="179"/>
        <v>1997662.0275261779</v>
      </c>
      <c r="V592" s="8">
        <f ca="1">People[[#This Row],[Mortage left]]/People[[#This Row],[Value of House]]</f>
        <v>0.34572563721751681</v>
      </c>
    </row>
    <row r="593" spans="1:22" x14ac:dyDescent="0.25">
      <c r="A593" s="3">
        <f t="shared" ca="1" si="162"/>
        <v>1</v>
      </c>
      <c r="B593" s="3" t="str">
        <f t="shared" ca="1" si="163"/>
        <v>Man</v>
      </c>
      <c r="C593" s="3">
        <f t="shared" ca="1" si="164"/>
        <v>33</v>
      </c>
      <c r="D593" s="3">
        <f t="shared" ca="1" si="165"/>
        <v>1</v>
      </c>
      <c r="E593" s="3" t="str">
        <f ca="1">VLOOKUP($D593,Data!$A$2:$B$7,2,FALSE)</f>
        <v>Health</v>
      </c>
      <c r="F593" s="3">
        <f t="shared" ca="1" si="166"/>
        <v>2</v>
      </c>
      <c r="G593" s="3" t="str">
        <f ca="1">VLOOKUP($F593,Data!$D$2:$E$6,2,FALSE)</f>
        <v>college</v>
      </c>
      <c r="H593" s="3">
        <f t="shared" ca="1" si="167"/>
        <v>1</v>
      </c>
      <c r="I593" s="3">
        <f t="shared" ca="1" si="168"/>
        <v>2</v>
      </c>
      <c r="J593" s="4">
        <f t="shared" ca="1" si="169"/>
        <v>752979</v>
      </c>
      <c r="K593" s="3">
        <f t="shared" ca="1" si="170"/>
        <v>6</v>
      </c>
      <c r="L593" s="3" t="str">
        <f ca="1">VLOOKUP($K593,Data!$G$2:$H$11,2,FALSE)</f>
        <v>Pune</v>
      </c>
      <c r="M593" s="4">
        <f t="shared" ca="1" si="171"/>
        <v>2258937</v>
      </c>
      <c r="N593" s="3">
        <f t="shared" ca="1" si="172"/>
        <v>491599.70772031503</v>
      </c>
      <c r="O593" s="3">
        <f t="shared" ca="1" si="173"/>
        <v>96171.114279640795</v>
      </c>
      <c r="P593" s="4">
        <f t="shared" ca="1" si="174"/>
        <v>87696</v>
      </c>
      <c r="Q593" s="3">
        <f t="shared" ca="1" si="175"/>
        <v>0</v>
      </c>
      <c r="R593" s="4">
        <f t="shared" ca="1" si="176"/>
        <v>0</v>
      </c>
      <c r="S593" s="4">
        <f t="shared" ca="1" si="177"/>
        <v>2355108.1142796408</v>
      </c>
      <c r="T593" s="1">
        <f t="shared" ca="1" si="178"/>
        <v>579295.70772031508</v>
      </c>
      <c r="U593" s="4">
        <f t="shared" ca="1" si="179"/>
        <v>1775812.4065593258</v>
      </c>
      <c r="V593" s="8">
        <f ca="1">People[[#This Row],[Mortage left]]/People[[#This Row],[Value of House]]</f>
        <v>0.21762435504855382</v>
      </c>
    </row>
    <row r="594" spans="1:22" x14ac:dyDescent="0.25">
      <c r="A594" s="3">
        <f t="shared" ca="1" si="162"/>
        <v>1</v>
      </c>
      <c r="B594" s="3" t="str">
        <f t="shared" ca="1" si="163"/>
        <v>Man</v>
      </c>
      <c r="C594" s="3">
        <f t="shared" ca="1" si="164"/>
        <v>29</v>
      </c>
      <c r="D594" s="3">
        <f t="shared" ca="1" si="165"/>
        <v>6</v>
      </c>
      <c r="E594" s="3" t="str">
        <f ca="1">VLOOKUP($D594,Data!$A$2:$B$7,2,FALSE)</f>
        <v>Ministry</v>
      </c>
      <c r="F594" s="3">
        <f t="shared" ca="1" si="166"/>
        <v>2</v>
      </c>
      <c r="G594" s="3" t="str">
        <f ca="1">VLOOKUP($F594,Data!$D$2:$E$6,2,FALSE)</f>
        <v>college</v>
      </c>
      <c r="H594" s="3">
        <f t="shared" ca="1" si="167"/>
        <v>1</v>
      </c>
      <c r="I594" s="3">
        <f t="shared" ca="1" si="168"/>
        <v>2</v>
      </c>
      <c r="J594" s="4">
        <f t="shared" ca="1" si="169"/>
        <v>110438</v>
      </c>
      <c r="K594" s="3">
        <f t="shared" ca="1" si="170"/>
        <v>1</v>
      </c>
      <c r="L594" s="3" t="str">
        <f ca="1">VLOOKUP($K594,Data!$G$2:$H$11,2,FALSE)</f>
        <v>Mumbai</v>
      </c>
      <c r="M594" s="4">
        <f t="shared" ca="1" si="171"/>
        <v>662628</v>
      </c>
      <c r="N594" s="3">
        <f t="shared" ca="1" si="172"/>
        <v>93613.211494237854</v>
      </c>
      <c r="O594" s="3">
        <f t="shared" ca="1" si="173"/>
        <v>23283.136665088579</v>
      </c>
      <c r="P594" s="4">
        <f t="shared" ca="1" si="174"/>
        <v>814</v>
      </c>
      <c r="Q594" s="3">
        <f t="shared" ca="1" si="175"/>
        <v>0</v>
      </c>
      <c r="R594" s="4">
        <f t="shared" ca="1" si="176"/>
        <v>165657</v>
      </c>
      <c r="S594" s="4">
        <f t="shared" ca="1" si="177"/>
        <v>851568.13666508859</v>
      </c>
      <c r="T594" s="1">
        <f t="shared" ca="1" si="178"/>
        <v>94427.211494237854</v>
      </c>
      <c r="U594" s="4">
        <f t="shared" ca="1" si="179"/>
        <v>757140.92517085071</v>
      </c>
      <c r="V594" s="8">
        <f ca="1">People[[#This Row],[Mortage left]]/People[[#This Row],[Value of House]]</f>
        <v>0.14127566522126722</v>
      </c>
    </row>
    <row r="595" spans="1:22" x14ac:dyDescent="0.25">
      <c r="A595" s="3">
        <f t="shared" ca="1" si="162"/>
        <v>1</v>
      </c>
      <c r="B595" s="3" t="str">
        <f t="shared" ca="1" si="163"/>
        <v>Man</v>
      </c>
      <c r="C595" s="3">
        <f t="shared" ca="1" si="164"/>
        <v>22</v>
      </c>
      <c r="D595" s="3">
        <f t="shared" ca="1" si="165"/>
        <v>6</v>
      </c>
      <c r="E595" s="3" t="str">
        <f ca="1">VLOOKUP($D595,Data!$A$2:$B$7,2,FALSE)</f>
        <v>Ministry</v>
      </c>
      <c r="F595" s="3">
        <f t="shared" ca="1" si="166"/>
        <v>2</v>
      </c>
      <c r="G595" s="3" t="str">
        <f ca="1">VLOOKUP($F595,Data!$D$2:$E$6,2,FALSE)</f>
        <v>college</v>
      </c>
      <c r="H595" s="3">
        <f t="shared" ca="1" si="167"/>
        <v>2</v>
      </c>
      <c r="I595" s="3">
        <f t="shared" ca="1" si="168"/>
        <v>1</v>
      </c>
      <c r="J595" s="4">
        <f t="shared" ca="1" si="169"/>
        <v>886141</v>
      </c>
      <c r="K595" s="3">
        <f t="shared" ca="1" si="170"/>
        <v>2</v>
      </c>
      <c r="L595" s="3" t="str">
        <f ca="1">VLOOKUP($K595,Data!$G$2:$H$11,2,FALSE)</f>
        <v>Delhi</v>
      </c>
      <c r="M595" s="4">
        <f t="shared" ca="1" si="171"/>
        <v>5316846</v>
      </c>
      <c r="N595" s="3">
        <f t="shared" ca="1" si="172"/>
        <v>2524457.6240823767</v>
      </c>
      <c r="O595" s="3">
        <f t="shared" ca="1" si="173"/>
        <v>800018.13865798491</v>
      </c>
      <c r="P595" s="4">
        <f t="shared" ca="1" si="174"/>
        <v>293525</v>
      </c>
      <c r="Q595" s="3">
        <f t="shared" ca="1" si="175"/>
        <v>0</v>
      </c>
      <c r="R595" s="4">
        <f t="shared" ca="1" si="176"/>
        <v>1329211.5</v>
      </c>
      <c r="S595" s="4">
        <f t="shared" ca="1" si="177"/>
        <v>7446075.6386579853</v>
      </c>
      <c r="T595" s="1">
        <f t="shared" ca="1" si="178"/>
        <v>2817982.6240823767</v>
      </c>
      <c r="U595" s="4">
        <f t="shared" ca="1" si="179"/>
        <v>4628093.0145756081</v>
      </c>
      <c r="V595" s="8">
        <f ca="1">People[[#This Row],[Mortage left]]/People[[#This Row],[Value of House]]</f>
        <v>0.47480360049592873</v>
      </c>
    </row>
    <row r="596" spans="1:22" x14ac:dyDescent="0.25">
      <c r="A596" s="3">
        <f t="shared" ca="1" si="162"/>
        <v>2</v>
      </c>
      <c r="B596" s="3" t="str">
        <f t="shared" ca="1" si="163"/>
        <v>Woman</v>
      </c>
      <c r="C596" s="3">
        <f t="shared" ca="1" si="164"/>
        <v>23</v>
      </c>
      <c r="D596" s="3">
        <f t="shared" ca="1" si="165"/>
        <v>4</v>
      </c>
      <c r="E596" s="3" t="str">
        <f ca="1">VLOOKUP($D596,Data!$A$2:$B$7,2,FALSE)</f>
        <v>Agriculture</v>
      </c>
      <c r="F596" s="3">
        <f t="shared" ca="1" si="166"/>
        <v>4</v>
      </c>
      <c r="G596" s="3" t="str">
        <f ca="1">VLOOKUP($F596,Data!$D$2:$E$6,2,FALSE)</f>
        <v>post graduate</v>
      </c>
      <c r="H596" s="3">
        <f t="shared" ca="1" si="167"/>
        <v>0</v>
      </c>
      <c r="I596" s="3">
        <f t="shared" ca="1" si="168"/>
        <v>1</v>
      </c>
      <c r="J596" s="4">
        <f t="shared" ca="1" si="169"/>
        <v>159617</v>
      </c>
      <c r="K596" s="3">
        <f t="shared" ca="1" si="170"/>
        <v>2</v>
      </c>
      <c r="L596" s="3" t="str">
        <f ca="1">VLOOKUP($K596,Data!$G$2:$H$11,2,FALSE)</f>
        <v>Delhi</v>
      </c>
      <c r="M596" s="4">
        <f t="shared" ca="1" si="171"/>
        <v>957702</v>
      </c>
      <c r="N596" s="3">
        <f t="shared" ca="1" si="172"/>
        <v>639801.88197629375</v>
      </c>
      <c r="O596" s="3">
        <f t="shared" ca="1" si="173"/>
        <v>53213.831073842033</v>
      </c>
      <c r="P596" s="4">
        <f t="shared" ca="1" si="174"/>
        <v>28996</v>
      </c>
      <c r="Q596" s="3">
        <f t="shared" ca="1" si="175"/>
        <v>159617</v>
      </c>
      <c r="R596" s="4">
        <f t="shared" ca="1" si="176"/>
        <v>239425.5</v>
      </c>
      <c r="S596" s="4">
        <f t="shared" ca="1" si="177"/>
        <v>1250341.331073842</v>
      </c>
      <c r="T596" s="1">
        <f t="shared" ca="1" si="178"/>
        <v>828414.88197629375</v>
      </c>
      <c r="U596" s="4">
        <f t="shared" ca="1" si="179"/>
        <v>421926.44909754826</v>
      </c>
      <c r="V596" s="8">
        <f ca="1">People[[#This Row],[Mortage left]]/People[[#This Row],[Value of House]]</f>
        <v>0.66805946106021885</v>
      </c>
    </row>
    <row r="597" spans="1:22" x14ac:dyDescent="0.25">
      <c r="A597" s="3">
        <f t="shared" ca="1" si="162"/>
        <v>1</v>
      </c>
      <c r="B597" s="3" t="str">
        <f t="shared" ca="1" si="163"/>
        <v>Man</v>
      </c>
      <c r="C597" s="3">
        <f t="shared" ca="1" si="164"/>
        <v>34</v>
      </c>
      <c r="D597" s="3">
        <f t="shared" ca="1" si="165"/>
        <v>2</v>
      </c>
      <c r="E597" s="3" t="str">
        <f ca="1">VLOOKUP($D597,Data!$A$2:$B$7,2,FALSE)</f>
        <v>IT</v>
      </c>
      <c r="F597" s="3">
        <f t="shared" ca="1" si="166"/>
        <v>3</v>
      </c>
      <c r="G597" s="3" t="str">
        <f ca="1">VLOOKUP($F597,Data!$D$2:$E$6,2,FALSE)</f>
        <v>undergraduate</v>
      </c>
      <c r="H597" s="3">
        <f t="shared" ca="1" si="167"/>
        <v>0</v>
      </c>
      <c r="I597" s="3">
        <f t="shared" ca="1" si="168"/>
        <v>0</v>
      </c>
      <c r="J597" s="4">
        <f t="shared" ca="1" si="169"/>
        <v>331987</v>
      </c>
      <c r="K597" s="3">
        <f t="shared" ca="1" si="170"/>
        <v>4</v>
      </c>
      <c r="L597" s="3" t="str">
        <f ca="1">VLOOKUP($K597,Data!$G$2:$H$11,2,FALSE)</f>
        <v>Chennai</v>
      </c>
      <c r="M597" s="4">
        <f t="shared" ca="1" si="171"/>
        <v>1991922</v>
      </c>
      <c r="N597" s="3">
        <f t="shared" ca="1" si="172"/>
        <v>895405.31328778085</v>
      </c>
      <c r="O597" s="3">
        <f t="shared" ca="1" si="173"/>
        <v>0</v>
      </c>
      <c r="P597" s="4">
        <f t="shared" ca="1" si="174"/>
        <v>0</v>
      </c>
      <c r="Q597" s="3">
        <f t="shared" ca="1" si="175"/>
        <v>0</v>
      </c>
      <c r="R597" s="4">
        <f t="shared" ca="1" si="176"/>
        <v>497980.5</v>
      </c>
      <c r="S597" s="4">
        <f t="shared" ca="1" si="177"/>
        <v>2489902.5</v>
      </c>
      <c r="T597" s="1">
        <f t="shared" ca="1" si="178"/>
        <v>895405.31328778085</v>
      </c>
      <c r="U597" s="4">
        <f t="shared" ca="1" si="179"/>
        <v>1594497.1867122191</v>
      </c>
      <c r="V597" s="8">
        <f ca="1">People[[#This Row],[Mortage left]]/People[[#This Row],[Value of House]]</f>
        <v>0.44951826089966418</v>
      </c>
    </row>
    <row r="598" spans="1:22" x14ac:dyDescent="0.25">
      <c r="A598" s="3">
        <f t="shared" ca="1" si="162"/>
        <v>2</v>
      </c>
      <c r="B598" s="3" t="str">
        <f t="shared" ca="1" si="163"/>
        <v>Woman</v>
      </c>
      <c r="C598" s="3">
        <f t="shared" ca="1" si="164"/>
        <v>27</v>
      </c>
      <c r="D598" s="3">
        <f t="shared" ca="1" si="165"/>
        <v>5</v>
      </c>
      <c r="E598" s="3" t="str">
        <f ca="1">VLOOKUP($D598,Data!$A$2:$B$7,2,FALSE)</f>
        <v>Business</v>
      </c>
      <c r="F598" s="3">
        <f t="shared" ca="1" si="166"/>
        <v>5</v>
      </c>
      <c r="G598" s="3" t="str">
        <f ca="1">VLOOKUP($F598,Data!$D$2:$E$6,2,FALSE)</f>
        <v>Doctorate</v>
      </c>
      <c r="H598" s="3">
        <f t="shared" ca="1" si="167"/>
        <v>0</v>
      </c>
      <c r="I598" s="3">
        <f t="shared" ca="1" si="168"/>
        <v>1</v>
      </c>
      <c r="J598" s="4">
        <f t="shared" ca="1" si="169"/>
        <v>720127</v>
      </c>
      <c r="K598" s="3">
        <f t="shared" ca="1" si="170"/>
        <v>6</v>
      </c>
      <c r="L598" s="3" t="str">
        <f ca="1">VLOOKUP($K598,Data!$G$2:$H$11,2,FALSE)</f>
        <v>Pune</v>
      </c>
      <c r="M598" s="4">
        <f t="shared" ca="1" si="171"/>
        <v>3600635</v>
      </c>
      <c r="N598" s="3">
        <f t="shared" ca="1" si="172"/>
        <v>1869637.1567231615</v>
      </c>
      <c r="O598" s="3">
        <f t="shared" ca="1" si="173"/>
        <v>17002.974297139786</v>
      </c>
      <c r="P598" s="4">
        <f t="shared" ca="1" si="174"/>
        <v>13140</v>
      </c>
      <c r="Q598" s="3">
        <f t="shared" ca="1" si="175"/>
        <v>720127</v>
      </c>
      <c r="R598" s="4">
        <f t="shared" ca="1" si="176"/>
        <v>0</v>
      </c>
      <c r="S598" s="4">
        <f t="shared" ca="1" si="177"/>
        <v>3617637.9742971398</v>
      </c>
      <c r="T598" s="1">
        <f t="shared" ca="1" si="178"/>
        <v>2602904.1567231612</v>
      </c>
      <c r="U598" s="4">
        <f t="shared" ca="1" si="179"/>
        <v>1014733.8175739786</v>
      </c>
      <c r="V598" s="8">
        <f ca="1">People[[#This Row],[Mortage left]]/People[[#This Row],[Value of House]]</f>
        <v>0.51925206435063853</v>
      </c>
    </row>
    <row r="599" spans="1:22" x14ac:dyDescent="0.25">
      <c r="A599" s="3">
        <f t="shared" ca="1" si="162"/>
        <v>2</v>
      </c>
      <c r="B599" s="3" t="str">
        <f t="shared" ca="1" si="163"/>
        <v>Woman</v>
      </c>
      <c r="C599" s="3">
        <f t="shared" ca="1" si="164"/>
        <v>24</v>
      </c>
      <c r="D599" s="3">
        <f t="shared" ca="1" si="165"/>
        <v>5</v>
      </c>
      <c r="E599" s="3" t="str">
        <f ca="1">VLOOKUP($D599,Data!$A$2:$B$7,2,FALSE)</f>
        <v>Business</v>
      </c>
      <c r="F599" s="3">
        <f t="shared" ca="1" si="166"/>
        <v>5</v>
      </c>
      <c r="G599" s="3" t="str">
        <f ca="1">VLOOKUP($F599,Data!$D$2:$E$6,2,FALSE)</f>
        <v>Doctorate</v>
      </c>
      <c r="H599" s="3">
        <f t="shared" ca="1" si="167"/>
        <v>2</v>
      </c>
      <c r="I599" s="3">
        <f t="shared" ca="1" si="168"/>
        <v>1</v>
      </c>
      <c r="J599" s="4">
        <f t="shared" ca="1" si="169"/>
        <v>514463</v>
      </c>
      <c r="K599" s="3">
        <f t="shared" ca="1" si="170"/>
        <v>5</v>
      </c>
      <c r="L599" s="3" t="str">
        <f ca="1">VLOOKUP($K599,Data!$G$2:$H$11,2,FALSE)</f>
        <v>Hyderabad</v>
      </c>
      <c r="M599" s="4">
        <f t="shared" ca="1" si="171"/>
        <v>2572315</v>
      </c>
      <c r="N599" s="3">
        <f t="shared" ca="1" si="172"/>
        <v>320680.56297860574</v>
      </c>
      <c r="O599" s="3">
        <f t="shared" ca="1" si="173"/>
        <v>471061.0963800351</v>
      </c>
      <c r="P599" s="4">
        <f t="shared" ca="1" si="174"/>
        <v>267093</v>
      </c>
      <c r="Q599" s="3">
        <f t="shared" ca="1" si="175"/>
        <v>514463</v>
      </c>
      <c r="R599" s="4">
        <f t="shared" ca="1" si="176"/>
        <v>771694.5</v>
      </c>
      <c r="S599" s="4">
        <f t="shared" ca="1" si="177"/>
        <v>3815070.5963800349</v>
      </c>
      <c r="T599" s="1">
        <f t="shared" ca="1" si="178"/>
        <v>1102236.5629786057</v>
      </c>
      <c r="U599" s="4">
        <f t="shared" ca="1" si="179"/>
        <v>2712834.0334014292</v>
      </c>
      <c r="V599" s="8">
        <f ca="1">People[[#This Row],[Mortage left]]/People[[#This Row],[Value of House]]</f>
        <v>0.12466613263873427</v>
      </c>
    </row>
    <row r="600" spans="1:22" x14ac:dyDescent="0.25">
      <c r="A600" s="3">
        <f t="shared" ca="1" si="162"/>
        <v>2</v>
      </c>
      <c r="B600" s="3" t="str">
        <f t="shared" ca="1" si="163"/>
        <v>Woman</v>
      </c>
      <c r="C600" s="3">
        <f t="shared" ca="1" si="164"/>
        <v>24</v>
      </c>
      <c r="D600" s="3">
        <f t="shared" ca="1" si="165"/>
        <v>3</v>
      </c>
      <c r="E600" s="3" t="str">
        <f ca="1">VLOOKUP($D600,Data!$A$2:$B$7,2,FALSE)</f>
        <v>Pharma</v>
      </c>
      <c r="F600" s="3">
        <f t="shared" ca="1" si="166"/>
        <v>5</v>
      </c>
      <c r="G600" s="3" t="str">
        <f ca="1">VLOOKUP($F600,Data!$D$2:$E$6,2,FALSE)</f>
        <v>Doctorate</v>
      </c>
      <c r="H600" s="3">
        <f t="shared" ca="1" si="167"/>
        <v>1</v>
      </c>
      <c r="I600" s="3">
        <f t="shared" ca="1" si="168"/>
        <v>2</v>
      </c>
      <c r="J600" s="4">
        <f t="shared" ca="1" si="169"/>
        <v>480836</v>
      </c>
      <c r="K600" s="3">
        <f t="shared" ca="1" si="170"/>
        <v>3</v>
      </c>
      <c r="L600" s="3" t="str">
        <f ca="1">VLOOKUP($K600,Data!$G$2:$H$11,2,FALSE)</f>
        <v>Bangalore</v>
      </c>
      <c r="M600" s="4">
        <f t="shared" ca="1" si="171"/>
        <v>2885016</v>
      </c>
      <c r="N600" s="3">
        <f t="shared" ca="1" si="172"/>
        <v>2213732.4462425597</v>
      </c>
      <c r="O600" s="3">
        <f t="shared" ca="1" si="173"/>
        <v>308801.84629638732</v>
      </c>
      <c r="P600" s="4">
        <f t="shared" ca="1" si="174"/>
        <v>214244</v>
      </c>
      <c r="Q600" s="3">
        <f t="shared" ca="1" si="175"/>
        <v>480836</v>
      </c>
      <c r="R600" s="4">
        <f t="shared" ca="1" si="176"/>
        <v>0</v>
      </c>
      <c r="S600" s="4">
        <f t="shared" ca="1" si="177"/>
        <v>3193817.8462963873</v>
      </c>
      <c r="T600" s="1">
        <f t="shared" ca="1" si="178"/>
        <v>2908812.4462425597</v>
      </c>
      <c r="U600" s="4">
        <f t="shared" ca="1" si="179"/>
        <v>285005.40005382756</v>
      </c>
      <c r="V600" s="8">
        <f ca="1">People[[#This Row],[Mortage left]]/People[[#This Row],[Value of House]]</f>
        <v>0.7673206825343637</v>
      </c>
    </row>
    <row r="601" spans="1:22" x14ac:dyDescent="0.25">
      <c r="A601" s="3">
        <f t="shared" ca="1" si="162"/>
        <v>1</v>
      </c>
      <c r="B601" s="3" t="str">
        <f t="shared" ca="1" si="163"/>
        <v>Man</v>
      </c>
      <c r="C601" s="3">
        <f t="shared" ca="1" si="164"/>
        <v>21</v>
      </c>
      <c r="D601" s="3">
        <f t="shared" ca="1" si="165"/>
        <v>1</v>
      </c>
      <c r="E601" s="3" t="str">
        <f ca="1">VLOOKUP($D601,Data!$A$2:$B$7,2,FALSE)</f>
        <v>Health</v>
      </c>
      <c r="F601" s="3">
        <f t="shared" ca="1" si="166"/>
        <v>2</v>
      </c>
      <c r="G601" s="3" t="str">
        <f ca="1">VLOOKUP($F601,Data!$D$2:$E$6,2,FALSE)</f>
        <v>college</v>
      </c>
      <c r="H601" s="3">
        <f t="shared" ca="1" si="167"/>
        <v>0</v>
      </c>
      <c r="I601" s="3">
        <f t="shared" ca="1" si="168"/>
        <v>2</v>
      </c>
      <c r="J601" s="4">
        <f t="shared" ca="1" si="169"/>
        <v>842894</v>
      </c>
      <c r="K601" s="3">
        <f t="shared" ca="1" si="170"/>
        <v>6</v>
      </c>
      <c r="L601" s="3" t="str">
        <f ca="1">VLOOKUP($K601,Data!$G$2:$H$11,2,FALSE)</f>
        <v>Pune</v>
      </c>
      <c r="M601" s="4">
        <f t="shared" ca="1" si="171"/>
        <v>3371576</v>
      </c>
      <c r="N601" s="3">
        <f t="shared" ca="1" si="172"/>
        <v>3092610.876147978</v>
      </c>
      <c r="O601" s="3">
        <f t="shared" ca="1" si="173"/>
        <v>992788.19656054245</v>
      </c>
      <c r="P601" s="4">
        <f t="shared" ca="1" si="174"/>
        <v>645496</v>
      </c>
      <c r="Q601" s="3">
        <f t="shared" ca="1" si="175"/>
        <v>0</v>
      </c>
      <c r="R601" s="4">
        <f t="shared" ca="1" si="176"/>
        <v>1264341</v>
      </c>
      <c r="S601" s="4">
        <f t="shared" ca="1" si="177"/>
        <v>5628705.1965605421</v>
      </c>
      <c r="T601" s="1">
        <f t="shared" ca="1" si="178"/>
        <v>3738106.876147978</v>
      </c>
      <c r="U601" s="4">
        <f t="shared" ca="1" si="179"/>
        <v>1890598.3204125641</v>
      </c>
      <c r="V601" s="8">
        <f ca="1">People[[#This Row],[Mortage left]]/People[[#This Row],[Value of House]]</f>
        <v>0.91725972546606627</v>
      </c>
    </row>
    <row r="602" spans="1:22" x14ac:dyDescent="0.25">
      <c r="A602" s="3">
        <f t="shared" ca="1" si="162"/>
        <v>1</v>
      </c>
      <c r="B602" s="3" t="str">
        <f t="shared" ca="1" si="163"/>
        <v>Man</v>
      </c>
      <c r="C602" s="3">
        <f t="shared" ca="1" si="164"/>
        <v>30</v>
      </c>
      <c r="D602" s="3">
        <f t="shared" ca="1" si="165"/>
        <v>4</v>
      </c>
      <c r="E602" s="3" t="str">
        <f ca="1">VLOOKUP($D602,Data!$A$2:$B$7,2,FALSE)</f>
        <v>Agriculture</v>
      </c>
      <c r="F602" s="3">
        <f t="shared" ca="1" si="166"/>
        <v>5</v>
      </c>
      <c r="G602" s="3" t="str">
        <f ca="1">VLOOKUP($F602,Data!$D$2:$E$6,2,FALSE)</f>
        <v>Doctorate</v>
      </c>
      <c r="H602" s="3">
        <f t="shared" ca="1" si="167"/>
        <v>2</v>
      </c>
      <c r="I602" s="3">
        <f t="shared" ca="1" si="168"/>
        <v>0</v>
      </c>
      <c r="J602" s="4">
        <f t="shared" ca="1" si="169"/>
        <v>862821</v>
      </c>
      <c r="K602" s="3">
        <f t="shared" ca="1" si="170"/>
        <v>3</v>
      </c>
      <c r="L602" s="3" t="str">
        <f ca="1">VLOOKUP($K602,Data!$G$2:$H$11,2,FALSE)</f>
        <v>Bangalore</v>
      </c>
      <c r="M602" s="4">
        <f t="shared" ca="1" si="171"/>
        <v>4314105</v>
      </c>
      <c r="N602" s="3">
        <f t="shared" ca="1" si="172"/>
        <v>981379.92870938964</v>
      </c>
      <c r="O602" s="3">
        <f t="shared" ca="1" si="173"/>
        <v>0</v>
      </c>
      <c r="P602" s="4">
        <f t="shared" ca="1" si="174"/>
        <v>0</v>
      </c>
      <c r="Q602" s="3">
        <f t="shared" ca="1" si="175"/>
        <v>862821</v>
      </c>
      <c r="R602" s="4">
        <f t="shared" ca="1" si="176"/>
        <v>1294231.5</v>
      </c>
      <c r="S602" s="4">
        <f t="shared" ca="1" si="177"/>
        <v>5608336.5</v>
      </c>
      <c r="T602" s="1">
        <f t="shared" ca="1" si="178"/>
        <v>1844200.9287093896</v>
      </c>
      <c r="U602" s="4">
        <f t="shared" ca="1" si="179"/>
        <v>3764135.5712906104</v>
      </c>
      <c r="V602" s="8">
        <f ca="1">People[[#This Row],[Mortage left]]/People[[#This Row],[Value of House]]</f>
        <v>0.22748169752692382</v>
      </c>
    </row>
    <row r="603" spans="1:22" x14ac:dyDescent="0.25">
      <c r="A603" s="3">
        <f t="shared" ca="1" si="162"/>
        <v>1</v>
      </c>
      <c r="B603" s="3" t="str">
        <f t="shared" ca="1" si="163"/>
        <v>Man</v>
      </c>
      <c r="C603" s="3">
        <f t="shared" ca="1" si="164"/>
        <v>24</v>
      </c>
      <c r="D603" s="3">
        <f t="shared" ca="1" si="165"/>
        <v>3</v>
      </c>
      <c r="E603" s="3" t="str">
        <f ca="1">VLOOKUP($D603,Data!$A$2:$B$7,2,FALSE)</f>
        <v>Pharma</v>
      </c>
      <c r="F603" s="3">
        <f t="shared" ca="1" si="166"/>
        <v>5</v>
      </c>
      <c r="G603" s="3" t="str">
        <f ca="1">VLOOKUP($F603,Data!$D$2:$E$6,2,FALSE)</f>
        <v>Doctorate</v>
      </c>
      <c r="H603" s="3">
        <f t="shared" ca="1" si="167"/>
        <v>0</v>
      </c>
      <c r="I603" s="3">
        <f t="shared" ca="1" si="168"/>
        <v>0</v>
      </c>
      <c r="J603" s="4">
        <f t="shared" ca="1" si="169"/>
        <v>594612</v>
      </c>
      <c r="K603" s="3">
        <f t="shared" ca="1" si="170"/>
        <v>1</v>
      </c>
      <c r="L603" s="3" t="str">
        <f ca="1">VLOOKUP($K603,Data!$G$2:$H$11,2,FALSE)</f>
        <v>Mumbai</v>
      </c>
      <c r="M603" s="4">
        <f t="shared" ca="1" si="171"/>
        <v>1783836</v>
      </c>
      <c r="N603" s="3">
        <f t="shared" ca="1" si="172"/>
        <v>1054115.4255167814</v>
      </c>
      <c r="O603" s="3">
        <f t="shared" ca="1" si="173"/>
        <v>0</v>
      </c>
      <c r="P603" s="4">
        <f t="shared" ca="1" si="174"/>
        <v>0</v>
      </c>
      <c r="Q603" s="3">
        <f t="shared" ca="1" si="175"/>
        <v>594612</v>
      </c>
      <c r="R603" s="4">
        <f t="shared" ca="1" si="176"/>
        <v>891918</v>
      </c>
      <c r="S603" s="4">
        <f t="shared" ca="1" si="177"/>
        <v>2675754</v>
      </c>
      <c r="T603" s="1">
        <f t="shared" ca="1" si="178"/>
        <v>1648727.4255167814</v>
      </c>
      <c r="U603" s="4">
        <f t="shared" ca="1" si="179"/>
        <v>1027026.5744832186</v>
      </c>
      <c r="V603" s="8">
        <f ca="1">People[[#This Row],[Mortage left]]/People[[#This Row],[Value of House]]</f>
        <v>0.59092619810160874</v>
      </c>
    </row>
    <row r="604" spans="1:22" x14ac:dyDescent="0.25">
      <c r="A604" s="3">
        <f t="shared" ca="1" si="162"/>
        <v>1</v>
      </c>
      <c r="B604" s="3" t="str">
        <f t="shared" ca="1" si="163"/>
        <v>Man</v>
      </c>
      <c r="C604" s="3">
        <f t="shared" ca="1" si="164"/>
        <v>33</v>
      </c>
      <c r="D604" s="3">
        <f t="shared" ca="1" si="165"/>
        <v>1</v>
      </c>
      <c r="E604" s="3" t="str">
        <f ca="1">VLOOKUP($D604,Data!$A$2:$B$7,2,FALSE)</f>
        <v>Health</v>
      </c>
      <c r="F604" s="3">
        <f t="shared" ca="1" si="166"/>
        <v>2</v>
      </c>
      <c r="G604" s="3" t="str">
        <f ca="1">VLOOKUP($F604,Data!$D$2:$E$6,2,FALSE)</f>
        <v>college</v>
      </c>
      <c r="H604" s="3">
        <f t="shared" ca="1" si="167"/>
        <v>2</v>
      </c>
      <c r="I604" s="3">
        <f t="shared" ca="1" si="168"/>
        <v>0</v>
      </c>
      <c r="J604" s="4">
        <f t="shared" ca="1" si="169"/>
        <v>458231</v>
      </c>
      <c r="K604" s="3">
        <f t="shared" ca="1" si="170"/>
        <v>4</v>
      </c>
      <c r="L604" s="3" t="str">
        <f ca="1">VLOOKUP($K604,Data!$G$2:$H$11,2,FALSE)</f>
        <v>Chennai</v>
      </c>
      <c r="M604" s="4">
        <f t="shared" ca="1" si="171"/>
        <v>2749386</v>
      </c>
      <c r="N604" s="3">
        <f t="shared" ca="1" si="172"/>
        <v>2455576.1139148222</v>
      </c>
      <c r="O604" s="3">
        <f t="shared" ca="1" si="173"/>
        <v>0</v>
      </c>
      <c r="P604" s="4">
        <f t="shared" ca="1" si="174"/>
        <v>0</v>
      </c>
      <c r="Q604" s="3">
        <f t="shared" ca="1" si="175"/>
        <v>0</v>
      </c>
      <c r="R604" s="4">
        <f t="shared" ca="1" si="176"/>
        <v>0</v>
      </c>
      <c r="S604" s="4">
        <f t="shared" ca="1" si="177"/>
        <v>2749386</v>
      </c>
      <c r="T604" s="1">
        <f t="shared" ca="1" si="178"/>
        <v>2455576.1139148222</v>
      </c>
      <c r="U604" s="4">
        <f t="shared" ca="1" si="179"/>
        <v>293809.88608517777</v>
      </c>
      <c r="V604" s="8">
        <f ca="1">People[[#This Row],[Mortage left]]/People[[#This Row],[Value of House]]</f>
        <v>0.89313618164740138</v>
      </c>
    </row>
    <row r="605" spans="1:22" x14ac:dyDescent="0.25">
      <c r="A605" s="3">
        <f t="shared" ca="1" si="162"/>
        <v>2</v>
      </c>
      <c r="B605" s="3" t="str">
        <f t="shared" ca="1" si="163"/>
        <v>Woman</v>
      </c>
      <c r="C605" s="3">
        <f t="shared" ca="1" si="164"/>
        <v>27</v>
      </c>
      <c r="D605" s="3">
        <f t="shared" ca="1" si="165"/>
        <v>3</v>
      </c>
      <c r="E605" s="3" t="str">
        <f ca="1">VLOOKUP($D605,Data!$A$2:$B$7,2,FALSE)</f>
        <v>Pharma</v>
      </c>
      <c r="F605" s="3">
        <f t="shared" ca="1" si="166"/>
        <v>1</v>
      </c>
      <c r="G605" s="3" t="str">
        <f ca="1">VLOOKUP($F605,Data!$D$2:$E$6,2,FALSE)</f>
        <v>high school</v>
      </c>
      <c r="H605" s="3">
        <f t="shared" ca="1" si="167"/>
        <v>0</v>
      </c>
      <c r="I605" s="3">
        <f t="shared" ca="1" si="168"/>
        <v>1</v>
      </c>
      <c r="J605" s="4">
        <f t="shared" ca="1" si="169"/>
        <v>754231</v>
      </c>
      <c r="K605" s="3">
        <f t="shared" ca="1" si="170"/>
        <v>3</v>
      </c>
      <c r="L605" s="3" t="str">
        <f ca="1">VLOOKUP($K605,Data!$G$2:$H$11,2,FALSE)</f>
        <v>Bangalore</v>
      </c>
      <c r="M605" s="4">
        <f t="shared" ca="1" si="171"/>
        <v>3771155</v>
      </c>
      <c r="N605" s="3">
        <f t="shared" ca="1" si="172"/>
        <v>2670638.0153239635</v>
      </c>
      <c r="O605" s="3">
        <f t="shared" ca="1" si="173"/>
        <v>163676.16588550454</v>
      </c>
      <c r="P605" s="4">
        <f t="shared" ca="1" si="174"/>
        <v>155502</v>
      </c>
      <c r="Q605" s="3">
        <f t="shared" ca="1" si="175"/>
        <v>0</v>
      </c>
      <c r="R605" s="4">
        <f t="shared" ca="1" si="176"/>
        <v>0</v>
      </c>
      <c r="S605" s="4">
        <f t="shared" ca="1" si="177"/>
        <v>3934831.1658855043</v>
      </c>
      <c r="T605" s="1">
        <f t="shared" ca="1" si="178"/>
        <v>2826140.0153239635</v>
      </c>
      <c r="U605" s="4">
        <f t="shared" ca="1" si="179"/>
        <v>1108691.1505615409</v>
      </c>
      <c r="V605" s="8">
        <f ca="1">People[[#This Row],[Mortage left]]/People[[#This Row],[Value of House]]</f>
        <v>0.70817508570291154</v>
      </c>
    </row>
    <row r="606" spans="1:22" x14ac:dyDescent="0.25">
      <c r="A606" s="3">
        <f t="shared" ca="1" si="162"/>
        <v>1</v>
      </c>
      <c r="B606" s="3" t="str">
        <f t="shared" ca="1" si="163"/>
        <v>Man</v>
      </c>
      <c r="C606" s="3">
        <f t="shared" ca="1" si="164"/>
        <v>29</v>
      </c>
      <c r="D606" s="3">
        <f t="shared" ca="1" si="165"/>
        <v>1</v>
      </c>
      <c r="E606" s="3" t="str">
        <f ca="1">VLOOKUP($D606,Data!$A$2:$B$7,2,FALSE)</f>
        <v>Health</v>
      </c>
      <c r="F606" s="3">
        <f t="shared" ca="1" si="166"/>
        <v>1</v>
      </c>
      <c r="G606" s="3" t="str">
        <f ca="1">VLOOKUP($F606,Data!$D$2:$E$6,2,FALSE)</f>
        <v>high school</v>
      </c>
      <c r="H606" s="3">
        <f t="shared" ca="1" si="167"/>
        <v>2</v>
      </c>
      <c r="I606" s="3">
        <f t="shared" ca="1" si="168"/>
        <v>2</v>
      </c>
      <c r="J606" s="4">
        <f t="shared" ca="1" si="169"/>
        <v>590944</v>
      </c>
      <c r="K606" s="3">
        <f t="shared" ca="1" si="170"/>
        <v>6</v>
      </c>
      <c r="L606" s="3" t="str">
        <f ca="1">VLOOKUP($K606,Data!$G$2:$H$11,2,FALSE)</f>
        <v>Pune</v>
      </c>
      <c r="M606" s="4">
        <f t="shared" ca="1" si="171"/>
        <v>2363776</v>
      </c>
      <c r="N606" s="3">
        <f t="shared" ca="1" si="172"/>
        <v>1119924.6077506938</v>
      </c>
      <c r="O606" s="3">
        <f t="shared" ca="1" si="173"/>
        <v>329722.43889519438</v>
      </c>
      <c r="P606" s="4">
        <f t="shared" ca="1" si="174"/>
        <v>54266</v>
      </c>
      <c r="Q606" s="3">
        <f t="shared" ca="1" si="175"/>
        <v>590944</v>
      </c>
      <c r="R606" s="4">
        <f t="shared" ca="1" si="176"/>
        <v>0</v>
      </c>
      <c r="S606" s="4">
        <f t="shared" ca="1" si="177"/>
        <v>2693498.4388951943</v>
      </c>
      <c r="T606" s="1">
        <f t="shared" ca="1" si="178"/>
        <v>1765134.6077506938</v>
      </c>
      <c r="U606" s="4">
        <f t="shared" ca="1" si="179"/>
        <v>928363.83114450052</v>
      </c>
      <c r="V606" s="8">
        <f ca="1">People[[#This Row],[Mortage left]]/People[[#This Row],[Value of House]]</f>
        <v>0.47378626729042589</v>
      </c>
    </row>
    <row r="607" spans="1:22" x14ac:dyDescent="0.25">
      <c r="A607" s="3">
        <f t="shared" ca="1" si="162"/>
        <v>2</v>
      </c>
      <c r="B607" s="3" t="str">
        <f t="shared" ca="1" si="163"/>
        <v>Woman</v>
      </c>
      <c r="C607" s="3">
        <f t="shared" ca="1" si="164"/>
        <v>28</v>
      </c>
      <c r="D607" s="3">
        <f t="shared" ca="1" si="165"/>
        <v>1</v>
      </c>
      <c r="E607" s="3" t="str">
        <f ca="1">VLOOKUP($D607,Data!$A$2:$B$7,2,FALSE)</f>
        <v>Health</v>
      </c>
      <c r="F607" s="3">
        <f t="shared" ca="1" si="166"/>
        <v>1</v>
      </c>
      <c r="G607" s="3" t="str">
        <f ca="1">VLOOKUP($F607,Data!$D$2:$E$6,2,FALSE)</f>
        <v>high school</v>
      </c>
      <c r="H607" s="3">
        <f t="shared" ca="1" si="167"/>
        <v>2</v>
      </c>
      <c r="I607" s="3">
        <f t="shared" ca="1" si="168"/>
        <v>1</v>
      </c>
      <c r="J607" s="4">
        <f t="shared" ca="1" si="169"/>
        <v>711577</v>
      </c>
      <c r="K607" s="3">
        <f t="shared" ca="1" si="170"/>
        <v>2</v>
      </c>
      <c r="L607" s="3" t="str">
        <f ca="1">VLOOKUP($K607,Data!$G$2:$H$11,2,FALSE)</f>
        <v>Delhi</v>
      </c>
      <c r="M607" s="4">
        <f t="shared" ca="1" si="171"/>
        <v>3557885</v>
      </c>
      <c r="N607" s="3">
        <f t="shared" ca="1" si="172"/>
        <v>1367502.5878173064</v>
      </c>
      <c r="O607" s="3">
        <f t="shared" ca="1" si="173"/>
        <v>148280.41483788166</v>
      </c>
      <c r="P607" s="4">
        <f t="shared" ca="1" si="174"/>
        <v>7457</v>
      </c>
      <c r="Q607" s="3">
        <f t="shared" ca="1" si="175"/>
        <v>0</v>
      </c>
      <c r="R607" s="4">
        <f t="shared" ca="1" si="176"/>
        <v>0</v>
      </c>
      <c r="S607" s="4">
        <f t="shared" ca="1" si="177"/>
        <v>3706165.4148378815</v>
      </c>
      <c r="T607" s="1">
        <f t="shared" ca="1" si="178"/>
        <v>1374959.5878173064</v>
      </c>
      <c r="U607" s="4">
        <f t="shared" ca="1" si="179"/>
        <v>2331205.8270205753</v>
      </c>
      <c r="V607" s="8">
        <f ca="1">People[[#This Row],[Mortage left]]/People[[#This Row],[Value of House]]</f>
        <v>0.38435828808893668</v>
      </c>
    </row>
    <row r="608" spans="1:22" x14ac:dyDescent="0.25">
      <c r="A608" s="3">
        <f t="shared" ca="1" si="162"/>
        <v>1</v>
      </c>
      <c r="B608" s="3" t="str">
        <f t="shared" ca="1" si="163"/>
        <v>Man</v>
      </c>
      <c r="C608" s="3">
        <f t="shared" ca="1" si="164"/>
        <v>30</v>
      </c>
      <c r="D608" s="3">
        <f t="shared" ca="1" si="165"/>
        <v>6</v>
      </c>
      <c r="E608" s="3" t="str">
        <f ca="1">VLOOKUP($D608,Data!$A$2:$B$7,2,FALSE)</f>
        <v>Ministry</v>
      </c>
      <c r="F608" s="3">
        <f t="shared" ca="1" si="166"/>
        <v>5</v>
      </c>
      <c r="G608" s="3" t="str">
        <f ca="1">VLOOKUP($F608,Data!$D$2:$E$6,2,FALSE)</f>
        <v>Doctorate</v>
      </c>
      <c r="H608" s="3">
        <f t="shared" ca="1" si="167"/>
        <v>0</v>
      </c>
      <c r="I608" s="3">
        <f t="shared" ca="1" si="168"/>
        <v>0</v>
      </c>
      <c r="J608" s="4">
        <f t="shared" ca="1" si="169"/>
        <v>738785</v>
      </c>
      <c r="K608" s="3">
        <f t="shared" ca="1" si="170"/>
        <v>1</v>
      </c>
      <c r="L608" s="3" t="str">
        <f ca="1">VLOOKUP($K608,Data!$G$2:$H$11,2,FALSE)</f>
        <v>Mumbai</v>
      </c>
      <c r="M608" s="4">
        <f t="shared" ca="1" si="171"/>
        <v>4432710</v>
      </c>
      <c r="N608" s="3">
        <f t="shared" ca="1" si="172"/>
        <v>1931237.3572028177</v>
      </c>
      <c r="O608" s="3">
        <f t="shared" ca="1" si="173"/>
        <v>0</v>
      </c>
      <c r="P608" s="4">
        <f t="shared" ca="1" si="174"/>
        <v>0</v>
      </c>
      <c r="Q608" s="3">
        <f t="shared" ca="1" si="175"/>
        <v>738785</v>
      </c>
      <c r="R608" s="4">
        <f t="shared" ca="1" si="176"/>
        <v>1108177.5</v>
      </c>
      <c r="S608" s="4">
        <f t="shared" ca="1" si="177"/>
        <v>5540887.5</v>
      </c>
      <c r="T608" s="1">
        <f t="shared" ca="1" si="178"/>
        <v>2670022.3572028177</v>
      </c>
      <c r="U608" s="4">
        <f t="shared" ca="1" si="179"/>
        <v>2870865.1427971823</v>
      </c>
      <c r="V608" s="8">
        <f ca="1">People[[#This Row],[Mortage left]]/People[[#This Row],[Value of House]]</f>
        <v>0.43567870607434678</v>
      </c>
    </row>
    <row r="609" spans="1:22" x14ac:dyDescent="0.25">
      <c r="A609" s="3">
        <f t="shared" ca="1" si="162"/>
        <v>2</v>
      </c>
      <c r="B609" s="3" t="str">
        <f t="shared" ca="1" si="163"/>
        <v>Woman</v>
      </c>
      <c r="C609" s="3">
        <f t="shared" ca="1" si="164"/>
        <v>26</v>
      </c>
      <c r="D609" s="3">
        <f t="shared" ca="1" si="165"/>
        <v>4</v>
      </c>
      <c r="E609" s="3" t="str">
        <f ca="1">VLOOKUP($D609,Data!$A$2:$B$7,2,FALSE)</f>
        <v>Agriculture</v>
      </c>
      <c r="F609" s="3">
        <f t="shared" ca="1" si="166"/>
        <v>4</v>
      </c>
      <c r="G609" s="3" t="str">
        <f ca="1">VLOOKUP($F609,Data!$D$2:$E$6,2,FALSE)</f>
        <v>post graduate</v>
      </c>
      <c r="H609" s="3">
        <f t="shared" ca="1" si="167"/>
        <v>3</v>
      </c>
      <c r="I609" s="3">
        <f t="shared" ca="1" si="168"/>
        <v>2</v>
      </c>
      <c r="J609" s="4">
        <f t="shared" ca="1" si="169"/>
        <v>616498</v>
      </c>
      <c r="K609" s="3">
        <f t="shared" ca="1" si="170"/>
        <v>6</v>
      </c>
      <c r="L609" s="3" t="str">
        <f ca="1">VLOOKUP($K609,Data!$G$2:$H$11,2,FALSE)</f>
        <v>Pune</v>
      </c>
      <c r="M609" s="4">
        <f t="shared" ca="1" si="171"/>
        <v>1849494</v>
      </c>
      <c r="N609" s="3">
        <f t="shared" ca="1" si="172"/>
        <v>654713.28295769542</v>
      </c>
      <c r="O609" s="3">
        <f t="shared" ca="1" si="173"/>
        <v>81025.32026373547</v>
      </c>
      <c r="P609" s="4">
        <f t="shared" ca="1" si="174"/>
        <v>4719</v>
      </c>
      <c r="Q609" s="3">
        <f t="shared" ca="1" si="175"/>
        <v>616498</v>
      </c>
      <c r="R609" s="4">
        <f t="shared" ca="1" si="176"/>
        <v>924747</v>
      </c>
      <c r="S609" s="4">
        <f t="shared" ca="1" si="177"/>
        <v>2855266.3202637355</v>
      </c>
      <c r="T609" s="1">
        <f t="shared" ca="1" si="178"/>
        <v>1275930.2829576954</v>
      </c>
      <c r="U609" s="4">
        <f t="shared" ca="1" si="179"/>
        <v>1579336.0373060401</v>
      </c>
      <c r="V609" s="8">
        <f ca="1">People[[#This Row],[Mortage left]]/People[[#This Row],[Value of House]]</f>
        <v>0.35399589452990676</v>
      </c>
    </row>
    <row r="610" spans="1:22" x14ac:dyDescent="0.25">
      <c r="A610" s="3">
        <f t="shared" ca="1" si="162"/>
        <v>2</v>
      </c>
      <c r="B610" s="3" t="str">
        <f t="shared" ca="1" si="163"/>
        <v>Woman</v>
      </c>
      <c r="C610" s="3">
        <f t="shared" ca="1" si="164"/>
        <v>26</v>
      </c>
      <c r="D610" s="3">
        <f t="shared" ca="1" si="165"/>
        <v>2</v>
      </c>
      <c r="E610" s="3" t="str">
        <f ca="1">VLOOKUP($D610,Data!$A$2:$B$7,2,FALSE)</f>
        <v>IT</v>
      </c>
      <c r="F610" s="3">
        <f t="shared" ca="1" si="166"/>
        <v>1</v>
      </c>
      <c r="G610" s="3" t="str">
        <f ca="1">VLOOKUP($F610,Data!$D$2:$E$6,2,FALSE)</f>
        <v>high school</v>
      </c>
      <c r="H610" s="3">
        <f t="shared" ca="1" si="167"/>
        <v>1</v>
      </c>
      <c r="I610" s="3">
        <f t="shared" ca="1" si="168"/>
        <v>1</v>
      </c>
      <c r="J610" s="4">
        <f t="shared" ca="1" si="169"/>
        <v>583773</v>
      </c>
      <c r="K610" s="3">
        <f t="shared" ca="1" si="170"/>
        <v>4</v>
      </c>
      <c r="L610" s="3" t="str">
        <f ca="1">VLOOKUP($K610,Data!$G$2:$H$11,2,FALSE)</f>
        <v>Chennai</v>
      </c>
      <c r="M610" s="4">
        <f t="shared" ca="1" si="171"/>
        <v>2335092</v>
      </c>
      <c r="N610" s="3">
        <f t="shared" ca="1" si="172"/>
        <v>1960924.1573403599</v>
      </c>
      <c r="O610" s="3">
        <f t="shared" ca="1" si="173"/>
        <v>437357.27815473231</v>
      </c>
      <c r="P610" s="4">
        <f t="shared" ca="1" si="174"/>
        <v>237022</v>
      </c>
      <c r="Q610" s="3">
        <f t="shared" ca="1" si="175"/>
        <v>0</v>
      </c>
      <c r="R610" s="4">
        <f t="shared" ca="1" si="176"/>
        <v>0</v>
      </c>
      <c r="S610" s="4">
        <f t="shared" ca="1" si="177"/>
        <v>2772449.2781547322</v>
      </c>
      <c r="T610" s="1">
        <f t="shared" ca="1" si="178"/>
        <v>2197946.1573403599</v>
      </c>
      <c r="U610" s="4">
        <f t="shared" ca="1" si="179"/>
        <v>574503.12081437232</v>
      </c>
      <c r="V610" s="8">
        <f ca="1">People[[#This Row],[Mortage left]]/People[[#This Row],[Value of House]]</f>
        <v>0.83976312596692548</v>
      </c>
    </row>
    <row r="611" spans="1:22" x14ac:dyDescent="0.25">
      <c r="A611" s="3">
        <f t="shared" ca="1" si="162"/>
        <v>2</v>
      </c>
      <c r="B611" s="3" t="str">
        <f t="shared" ca="1" si="163"/>
        <v>Woman</v>
      </c>
      <c r="C611" s="3">
        <f t="shared" ca="1" si="164"/>
        <v>27</v>
      </c>
      <c r="D611" s="3">
        <f t="shared" ca="1" si="165"/>
        <v>1</v>
      </c>
      <c r="E611" s="3" t="str">
        <f ca="1">VLOOKUP($D611,Data!$A$2:$B$7,2,FALSE)</f>
        <v>Health</v>
      </c>
      <c r="F611" s="3">
        <f t="shared" ca="1" si="166"/>
        <v>1</v>
      </c>
      <c r="G611" s="3" t="str">
        <f ca="1">VLOOKUP($F611,Data!$D$2:$E$6,2,FALSE)</f>
        <v>high school</v>
      </c>
      <c r="H611" s="3">
        <f t="shared" ca="1" si="167"/>
        <v>0</v>
      </c>
      <c r="I611" s="3">
        <f t="shared" ca="1" si="168"/>
        <v>0</v>
      </c>
      <c r="J611" s="4">
        <f t="shared" ca="1" si="169"/>
        <v>642365</v>
      </c>
      <c r="K611" s="3">
        <f t="shared" ca="1" si="170"/>
        <v>4</v>
      </c>
      <c r="L611" s="3" t="str">
        <f ca="1">VLOOKUP($K611,Data!$G$2:$H$11,2,FALSE)</f>
        <v>Chennai</v>
      </c>
      <c r="M611" s="4">
        <f t="shared" ca="1" si="171"/>
        <v>3211825</v>
      </c>
      <c r="N611" s="3">
        <f t="shared" ca="1" si="172"/>
        <v>649189.18293405254</v>
      </c>
      <c r="O611" s="3">
        <f t="shared" ca="1" si="173"/>
        <v>0</v>
      </c>
      <c r="P611" s="4">
        <f t="shared" ca="1" si="174"/>
        <v>0</v>
      </c>
      <c r="Q611" s="3">
        <f t="shared" ca="1" si="175"/>
        <v>642365</v>
      </c>
      <c r="R611" s="4">
        <f t="shared" ca="1" si="176"/>
        <v>963547.5</v>
      </c>
      <c r="S611" s="4">
        <f t="shared" ca="1" si="177"/>
        <v>4175372.5</v>
      </c>
      <c r="T611" s="1">
        <f t="shared" ca="1" si="178"/>
        <v>1291554.1829340525</v>
      </c>
      <c r="U611" s="4">
        <f t="shared" ca="1" si="179"/>
        <v>2883818.3170659477</v>
      </c>
      <c r="V611" s="8">
        <f ca="1">People[[#This Row],[Mortage left]]/People[[#This Row],[Value of House]]</f>
        <v>0.20212470571530283</v>
      </c>
    </row>
    <row r="612" spans="1:22" x14ac:dyDescent="0.25">
      <c r="A612" s="3">
        <f t="shared" ca="1" si="162"/>
        <v>1</v>
      </c>
      <c r="B612" s="3" t="str">
        <f t="shared" ca="1" si="163"/>
        <v>Man</v>
      </c>
      <c r="C612" s="3">
        <f t="shared" ca="1" si="164"/>
        <v>22</v>
      </c>
      <c r="D612" s="3">
        <f t="shared" ca="1" si="165"/>
        <v>1</v>
      </c>
      <c r="E612" s="3" t="str">
        <f ca="1">VLOOKUP($D612,Data!$A$2:$B$7,2,FALSE)</f>
        <v>Health</v>
      </c>
      <c r="F612" s="3">
        <f t="shared" ca="1" si="166"/>
        <v>4</v>
      </c>
      <c r="G612" s="3" t="str">
        <f ca="1">VLOOKUP($F612,Data!$D$2:$E$6,2,FALSE)</f>
        <v>post graduate</v>
      </c>
      <c r="H612" s="3">
        <f t="shared" ca="1" si="167"/>
        <v>3</v>
      </c>
      <c r="I612" s="3">
        <f t="shared" ca="1" si="168"/>
        <v>1</v>
      </c>
      <c r="J612" s="4">
        <f t="shared" ca="1" si="169"/>
        <v>873693</v>
      </c>
      <c r="K612" s="3">
        <f t="shared" ca="1" si="170"/>
        <v>3</v>
      </c>
      <c r="L612" s="3" t="str">
        <f ca="1">VLOOKUP($K612,Data!$G$2:$H$11,2,FALSE)</f>
        <v>Bangalore</v>
      </c>
      <c r="M612" s="4">
        <f t="shared" ca="1" si="171"/>
        <v>3494772</v>
      </c>
      <c r="N612" s="3">
        <f t="shared" ca="1" si="172"/>
        <v>3252464.9810635741</v>
      </c>
      <c r="O612" s="3">
        <f t="shared" ca="1" si="173"/>
        <v>468366.71128455247</v>
      </c>
      <c r="P612" s="4">
        <f t="shared" ca="1" si="174"/>
        <v>378553</v>
      </c>
      <c r="Q612" s="3">
        <f t="shared" ca="1" si="175"/>
        <v>0</v>
      </c>
      <c r="R612" s="4">
        <f t="shared" ca="1" si="176"/>
        <v>1310539.5</v>
      </c>
      <c r="S612" s="4">
        <f t="shared" ca="1" si="177"/>
        <v>5273678.2112845527</v>
      </c>
      <c r="T612" s="1">
        <f t="shared" ca="1" si="178"/>
        <v>3631017.9810635741</v>
      </c>
      <c r="U612" s="4">
        <f t="shared" ca="1" si="179"/>
        <v>1642660.2302209786</v>
      </c>
      <c r="V612" s="8">
        <f ca="1">People[[#This Row],[Mortage left]]/People[[#This Row],[Value of House]]</f>
        <v>0.93066585776227295</v>
      </c>
    </row>
    <row r="613" spans="1:22" x14ac:dyDescent="0.25">
      <c r="A613" s="3">
        <f t="shared" ca="1" si="162"/>
        <v>2</v>
      </c>
      <c r="B613" s="3" t="str">
        <f t="shared" ca="1" si="163"/>
        <v>Woman</v>
      </c>
      <c r="C613" s="3">
        <f t="shared" ca="1" si="164"/>
        <v>25</v>
      </c>
      <c r="D613" s="3">
        <f t="shared" ca="1" si="165"/>
        <v>5</v>
      </c>
      <c r="E613" s="3" t="str">
        <f ca="1">VLOOKUP($D613,Data!$A$2:$B$7,2,FALSE)</f>
        <v>Business</v>
      </c>
      <c r="F613" s="3">
        <f t="shared" ca="1" si="166"/>
        <v>4</v>
      </c>
      <c r="G613" s="3" t="str">
        <f ca="1">VLOOKUP($F613,Data!$D$2:$E$6,2,FALSE)</f>
        <v>post graduate</v>
      </c>
      <c r="H613" s="3">
        <f t="shared" ca="1" si="167"/>
        <v>3</v>
      </c>
      <c r="I613" s="3">
        <f t="shared" ca="1" si="168"/>
        <v>0</v>
      </c>
      <c r="J613" s="4">
        <f t="shared" ca="1" si="169"/>
        <v>470152</v>
      </c>
      <c r="K613" s="3">
        <f t="shared" ca="1" si="170"/>
        <v>5</v>
      </c>
      <c r="L613" s="3" t="str">
        <f ca="1">VLOOKUP($K613,Data!$G$2:$H$11,2,FALSE)</f>
        <v>Hyderabad</v>
      </c>
      <c r="M613" s="4">
        <f t="shared" ca="1" si="171"/>
        <v>1410456</v>
      </c>
      <c r="N613" s="3">
        <f t="shared" ca="1" si="172"/>
        <v>1065578.8432478691</v>
      </c>
      <c r="O613" s="3">
        <f t="shared" ca="1" si="173"/>
        <v>0</v>
      </c>
      <c r="P613" s="4">
        <f t="shared" ca="1" si="174"/>
        <v>0</v>
      </c>
      <c r="Q613" s="3">
        <f t="shared" ca="1" si="175"/>
        <v>0</v>
      </c>
      <c r="R613" s="4">
        <f t="shared" ca="1" si="176"/>
        <v>0</v>
      </c>
      <c r="S613" s="4">
        <f t="shared" ca="1" si="177"/>
        <v>1410456</v>
      </c>
      <c r="T613" s="1">
        <f t="shared" ca="1" si="178"/>
        <v>1065578.8432478691</v>
      </c>
      <c r="U613" s="4">
        <f t="shared" ca="1" si="179"/>
        <v>344877.15675213095</v>
      </c>
      <c r="V613" s="8">
        <f ca="1">People[[#This Row],[Mortage left]]/People[[#This Row],[Value of House]]</f>
        <v>0.75548534888565755</v>
      </c>
    </row>
    <row r="614" spans="1:22" x14ac:dyDescent="0.25">
      <c r="A614" s="3">
        <f t="shared" ca="1" si="162"/>
        <v>1</v>
      </c>
      <c r="B614" s="3" t="str">
        <f t="shared" ca="1" si="163"/>
        <v>Man</v>
      </c>
      <c r="C614" s="3">
        <f t="shared" ca="1" si="164"/>
        <v>25</v>
      </c>
      <c r="D614" s="3">
        <f t="shared" ca="1" si="165"/>
        <v>6</v>
      </c>
      <c r="E614" s="3" t="str">
        <f ca="1">VLOOKUP($D614,Data!$A$2:$B$7,2,FALSE)</f>
        <v>Ministry</v>
      </c>
      <c r="F614" s="3">
        <f t="shared" ca="1" si="166"/>
        <v>1</v>
      </c>
      <c r="G614" s="3" t="str">
        <f ca="1">VLOOKUP($F614,Data!$D$2:$E$6,2,FALSE)</f>
        <v>high school</v>
      </c>
      <c r="H614" s="3">
        <f t="shared" ca="1" si="167"/>
        <v>0</v>
      </c>
      <c r="I614" s="3">
        <f t="shared" ca="1" si="168"/>
        <v>1</v>
      </c>
      <c r="J614" s="4">
        <f t="shared" ca="1" si="169"/>
        <v>184388</v>
      </c>
      <c r="K614" s="3">
        <f t="shared" ca="1" si="170"/>
        <v>2</v>
      </c>
      <c r="L614" s="3" t="str">
        <f ca="1">VLOOKUP($K614,Data!$G$2:$H$11,2,FALSE)</f>
        <v>Delhi</v>
      </c>
      <c r="M614" s="4">
        <f t="shared" ca="1" si="171"/>
        <v>1106328</v>
      </c>
      <c r="N614" s="3">
        <f t="shared" ca="1" si="172"/>
        <v>400320.35431788274</v>
      </c>
      <c r="O614" s="3">
        <f t="shared" ca="1" si="173"/>
        <v>95689.519192996464</v>
      </c>
      <c r="P614" s="4">
        <f t="shared" ca="1" si="174"/>
        <v>49966</v>
      </c>
      <c r="Q614" s="3">
        <f t="shared" ca="1" si="175"/>
        <v>0</v>
      </c>
      <c r="R614" s="4">
        <f t="shared" ca="1" si="176"/>
        <v>276582</v>
      </c>
      <c r="S614" s="4">
        <f t="shared" ca="1" si="177"/>
        <v>1478599.5191929964</v>
      </c>
      <c r="T614" s="1">
        <f t="shared" ca="1" si="178"/>
        <v>450286.35431788274</v>
      </c>
      <c r="U614" s="4">
        <f t="shared" ca="1" si="179"/>
        <v>1028313.1648751136</v>
      </c>
      <c r="V614" s="8">
        <f ca="1">People[[#This Row],[Mortage left]]/People[[#This Row],[Value of House]]</f>
        <v>0.36184599351899505</v>
      </c>
    </row>
    <row r="615" spans="1:22" x14ac:dyDescent="0.25">
      <c r="A615" s="3">
        <f t="shared" ca="1" si="162"/>
        <v>1</v>
      </c>
      <c r="B615" s="3" t="str">
        <f t="shared" ca="1" si="163"/>
        <v>Man</v>
      </c>
      <c r="C615" s="3">
        <f t="shared" ca="1" si="164"/>
        <v>31</v>
      </c>
      <c r="D615" s="3">
        <f t="shared" ca="1" si="165"/>
        <v>1</v>
      </c>
      <c r="E615" s="3" t="str">
        <f ca="1">VLOOKUP($D615,Data!$A$2:$B$7,2,FALSE)</f>
        <v>Health</v>
      </c>
      <c r="F615" s="3">
        <f t="shared" ca="1" si="166"/>
        <v>4</v>
      </c>
      <c r="G615" s="3" t="str">
        <f ca="1">VLOOKUP($F615,Data!$D$2:$E$6,2,FALSE)</f>
        <v>post graduate</v>
      </c>
      <c r="H615" s="3">
        <f t="shared" ca="1" si="167"/>
        <v>2</v>
      </c>
      <c r="I615" s="3">
        <f t="shared" ca="1" si="168"/>
        <v>1</v>
      </c>
      <c r="J615" s="4">
        <f t="shared" ca="1" si="169"/>
        <v>522878</v>
      </c>
      <c r="K615" s="3">
        <f t="shared" ca="1" si="170"/>
        <v>4</v>
      </c>
      <c r="L615" s="3" t="str">
        <f ca="1">VLOOKUP($K615,Data!$G$2:$H$11,2,FALSE)</f>
        <v>Chennai</v>
      </c>
      <c r="M615" s="4">
        <f t="shared" ca="1" si="171"/>
        <v>1568634</v>
      </c>
      <c r="N615" s="3">
        <f t="shared" ca="1" si="172"/>
        <v>636584.94875638362</v>
      </c>
      <c r="O615" s="3">
        <f t="shared" ca="1" si="173"/>
        <v>231224.1040178425</v>
      </c>
      <c r="P615" s="4">
        <f t="shared" ca="1" si="174"/>
        <v>67432</v>
      </c>
      <c r="Q615" s="3">
        <f t="shared" ca="1" si="175"/>
        <v>522878</v>
      </c>
      <c r="R615" s="4">
        <f t="shared" ca="1" si="176"/>
        <v>784317</v>
      </c>
      <c r="S615" s="4">
        <f t="shared" ca="1" si="177"/>
        <v>2584175.1040178426</v>
      </c>
      <c r="T615" s="1">
        <f t="shared" ca="1" si="178"/>
        <v>1226894.9487563837</v>
      </c>
      <c r="U615" s="4">
        <f t="shared" ca="1" si="179"/>
        <v>1357280.1552614588</v>
      </c>
      <c r="V615" s="8">
        <f ca="1">People[[#This Row],[Mortage left]]/People[[#This Row],[Value of House]]</f>
        <v>0.40582121052864062</v>
      </c>
    </row>
    <row r="616" spans="1:22" x14ac:dyDescent="0.25">
      <c r="A616" s="3">
        <f t="shared" ca="1" si="162"/>
        <v>1</v>
      </c>
      <c r="B616" s="3" t="str">
        <f t="shared" ca="1" si="163"/>
        <v>Man</v>
      </c>
      <c r="C616" s="3">
        <f t="shared" ca="1" si="164"/>
        <v>25</v>
      </c>
      <c r="D616" s="3">
        <f t="shared" ca="1" si="165"/>
        <v>4</v>
      </c>
      <c r="E616" s="3" t="str">
        <f ca="1">VLOOKUP($D616,Data!$A$2:$B$7,2,FALSE)</f>
        <v>Agriculture</v>
      </c>
      <c r="F616" s="3">
        <f t="shared" ca="1" si="166"/>
        <v>2</v>
      </c>
      <c r="G616" s="3" t="str">
        <f ca="1">VLOOKUP($F616,Data!$D$2:$E$6,2,FALSE)</f>
        <v>college</v>
      </c>
      <c r="H616" s="3">
        <f t="shared" ca="1" si="167"/>
        <v>3</v>
      </c>
      <c r="I616" s="3">
        <f t="shared" ca="1" si="168"/>
        <v>1</v>
      </c>
      <c r="J616" s="4">
        <f t="shared" ca="1" si="169"/>
        <v>621247</v>
      </c>
      <c r="K616" s="3">
        <f t="shared" ca="1" si="170"/>
        <v>5</v>
      </c>
      <c r="L616" s="3" t="str">
        <f ca="1">VLOOKUP($K616,Data!$G$2:$H$11,2,FALSE)</f>
        <v>Hyderabad</v>
      </c>
      <c r="M616" s="4">
        <f t="shared" ca="1" si="171"/>
        <v>3727482</v>
      </c>
      <c r="N616" s="3">
        <f t="shared" ca="1" si="172"/>
        <v>2665610.3655099873</v>
      </c>
      <c r="O616" s="3">
        <f t="shared" ca="1" si="173"/>
        <v>259099.59663182707</v>
      </c>
      <c r="P616" s="4">
        <f t="shared" ca="1" si="174"/>
        <v>180725</v>
      </c>
      <c r="Q616" s="3">
        <f t="shared" ca="1" si="175"/>
        <v>621247</v>
      </c>
      <c r="R616" s="4">
        <f t="shared" ca="1" si="176"/>
        <v>0</v>
      </c>
      <c r="S616" s="4">
        <f t="shared" ca="1" si="177"/>
        <v>3986581.5966318268</v>
      </c>
      <c r="T616" s="1">
        <f t="shared" ca="1" si="178"/>
        <v>3467582.3655099873</v>
      </c>
      <c r="U616" s="4">
        <f t="shared" ca="1" si="179"/>
        <v>518999.23112183949</v>
      </c>
      <c r="V616" s="8">
        <f ca="1">People[[#This Row],[Mortage left]]/People[[#This Row],[Value of House]]</f>
        <v>0.71512360502612415</v>
      </c>
    </row>
    <row r="617" spans="1:22" x14ac:dyDescent="0.25">
      <c r="A617" s="3">
        <f t="shared" ca="1" si="162"/>
        <v>1</v>
      </c>
      <c r="B617" s="3" t="str">
        <f t="shared" ca="1" si="163"/>
        <v>Man</v>
      </c>
      <c r="C617" s="3">
        <f t="shared" ca="1" si="164"/>
        <v>24</v>
      </c>
      <c r="D617" s="3">
        <f t="shared" ca="1" si="165"/>
        <v>1</v>
      </c>
      <c r="E617" s="3" t="str">
        <f ca="1">VLOOKUP($D617,Data!$A$2:$B$7,2,FALSE)</f>
        <v>Health</v>
      </c>
      <c r="F617" s="3">
        <f t="shared" ca="1" si="166"/>
        <v>3</v>
      </c>
      <c r="G617" s="3" t="str">
        <f ca="1">VLOOKUP($F617,Data!$D$2:$E$6,2,FALSE)</f>
        <v>undergraduate</v>
      </c>
      <c r="H617" s="3">
        <f t="shared" ca="1" si="167"/>
        <v>1</v>
      </c>
      <c r="I617" s="3">
        <f t="shared" ca="1" si="168"/>
        <v>0</v>
      </c>
      <c r="J617" s="4">
        <f t="shared" ca="1" si="169"/>
        <v>819101</v>
      </c>
      <c r="K617" s="3">
        <f t="shared" ca="1" si="170"/>
        <v>1</v>
      </c>
      <c r="L617" s="3" t="str">
        <f ca="1">VLOOKUP($K617,Data!$G$2:$H$11,2,FALSE)</f>
        <v>Mumbai</v>
      </c>
      <c r="M617" s="4">
        <f t="shared" ca="1" si="171"/>
        <v>3276404</v>
      </c>
      <c r="N617" s="3">
        <f t="shared" ca="1" si="172"/>
        <v>2366830.7209577793</v>
      </c>
      <c r="O617" s="3">
        <f t="shared" ca="1" si="173"/>
        <v>0</v>
      </c>
      <c r="P617" s="4">
        <f t="shared" ca="1" si="174"/>
        <v>0</v>
      </c>
      <c r="Q617" s="3">
        <f t="shared" ca="1" si="175"/>
        <v>0</v>
      </c>
      <c r="R617" s="4">
        <f t="shared" ca="1" si="176"/>
        <v>0</v>
      </c>
      <c r="S617" s="4">
        <f t="shared" ca="1" si="177"/>
        <v>3276404</v>
      </c>
      <c r="T617" s="1">
        <f t="shared" ca="1" si="178"/>
        <v>2366830.7209577793</v>
      </c>
      <c r="U617" s="4">
        <f t="shared" ca="1" si="179"/>
        <v>909573.27904222067</v>
      </c>
      <c r="V617" s="8">
        <f ca="1">People[[#This Row],[Mortage left]]/People[[#This Row],[Value of House]]</f>
        <v>0.72238671450705694</v>
      </c>
    </row>
    <row r="618" spans="1:22" x14ac:dyDescent="0.25">
      <c r="A618" s="3">
        <f t="shared" ca="1" si="162"/>
        <v>2</v>
      </c>
      <c r="B618" s="3" t="str">
        <f t="shared" ca="1" si="163"/>
        <v>Woman</v>
      </c>
      <c r="C618" s="3">
        <f t="shared" ca="1" si="164"/>
        <v>24</v>
      </c>
      <c r="D618" s="3">
        <f t="shared" ca="1" si="165"/>
        <v>2</v>
      </c>
      <c r="E618" s="3" t="str">
        <f ca="1">VLOOKUP($D618,Data!$A$2:$B$7,2,FALSE)</f>
        <v>IT</v>
      </c>
      <c r="F618" s="3">
        <f t="shared" ca="1" si="166"/>
        <v>4</v>
      </c>
      <c r="G618" s="3" t="str">
        <f ca="1">VLOOKUP($F618,Data!$D$2:$E$6,2,FALSE)</f>
        <v>post graduate</v>
      </c>
      <c r="H618" s="3">
        <f t="shared" ca="1" si="167"/>
        <v>2</v>
      </c>
      <c r="I618" s="3">
        <f t="shared" ca="1" si="168"/>
        <v>1</v>
      </c>
      <c r="J618" s="4">
        <f t="shared" ca="1" si="169"/>
        <v>873047</v>
      </c>
      <c r="K618" s="3">
        <f t="shared" ca="1" si="170"/>
        <v>5</v>
      </c>
      <c r="L618" s="3" t="str">
        <f ca="1">VLOOKUP($K618,Data!$G$2:$H$11,2,FALSE)</f>
        <v>Hyderabad</v>
      </c>
      <c r="M618" s="4">
        <f t="shared" ca="1" si="171"/>
        <v>2619141</v>
      </c>
      <c r="N618" s="3">
        <f t="shared" ca="1" si="172"/>
        <v>2226317.9712281362</v>
      </c>
      <c r="O618" s="3">
        <f t="shared" ca="1" si="173"/>
        <v>736794.38730414736</v>
      </c>
      <c r="P618" s="4">
        <f t="shared" ca="1" si="174"/>
        <v>679277</v>
      </c>
      <c r="Q618" s="3">
        <f t="shared" ca="1" si="175"/>
        <v>0</v>
      </c>
      <c r="R618" s="4">
        <f t="shared" ca="1" si="176"/>
        <v>1309570.5</v>
      </c>
      <c r="S618" s="4">
        <f t="shared" ca="1" si="177"/>
        <v>4665505.8873041477</v>
      </c>
      <c r="T618" s="1">
        <f t="shared" ca="1" si="178"/>
        <v>2905594.9712281362</v>
      </c>
      <c r="U618" s="4">
        <f t="shared" ca="1" si="179"/>
        <v>1759910.9160760115</v>
      </c>
      <c r="V618" s="8">
        <f ca="1">People[[#This Row],[Mortage left]]/People[[#This Row],[Value of House]]</f>
        <v>0.85001837290475624</v>
      </c>
    </row>
    <row r="619" spans="1:22" x14ac:dyDescent="0.25">
      <c r="A619" s="3">
        <f t="shared" ca="1" si="162"/>
        <v>1</v>
      </c>
      <c r="B619" s="3" t="str">
        <f t="shared" ca="1" si="163"/>
        <v>Man</v>
      </c>
      <c r="C619" s="3">
        <f t="shared" ca="1" si="164"/>
        <v>35</v>
      </c>
      <c r="D619" s="3">
        <f t="shared" ca="1" si="165"/>
        <v>6</v>
      </c>
      <c r="E619" s="3" t="str">
        <f ca="1">VLOOKUP($D619,Data!$A$2:$B$7,2,FALSE)</f>
        <v>Ministry</v>
      </c>
      <c r="F619" s="3">
        <f t="shared" ca="1" si="166"/>
        <v>4</v>
      </c>
      <c r="G619" s="3" t="str">
        <f ca="1">VLOOKUP($F619,Data!$D$2:$E$6,2,FALSE)</f>
        <v>post graduate</v>
      </c>
      <c r="H619" s="3">
        <f t="shared" ca="1" si="167"/>
        <v>3</v>
      </c>
      <c r="I619" s="3">
        <f t="shared" ca="1" si="168"/>
        <v>2</v>
      </c>
      <c r="J619" s="4">
        <f t="shared" ca="1" si="169"/>
        <v>687870</v>
      </c>
      <c r="K619" s="3">
        <f t="shared" ca="1" si="170"/>
        <v>3</v>
      </c>
      <c r="L619" s="3" t="str">
        <f ca="1">VLOOKUP($K619,Data!$G$2:$H$11,2,FALSE)</f>
        <v>Bangalore</v>
      </c>
      <c r="M619" s="4">
        <f t="shared" ca="1" si="171"/>
        <v>2751480</v>
      </c>
      <c r="N619" s="3">
        <f t="shared" ca="1" si="172"/>
        <v>63624.665668899448</v>
      </c>
      <c r="O619" s="3">
        <f t="shared" ca="1" si="173"/>
        <v>125108.56894606403</v>
      </c>
      <c r="P619" s="4">
        <f t="shared" ca="1" si="174"/>
        <v>43725</v>
      </c>
      <c r="Q619" s="3">
        <f t="shared" ca="1" si="175"/>
        <v>687870</v>
      </c>
      <c r="R619" s="4">
        <f t="shared" ca="1" si="176"/>
        <v>0</v>
      </c>
      <c r="S619" s="4">
        <f t="shared" ca="1" si="177"/>
        <v>2876588.568946064</v>
      </c>
      <c r="T619" s="1">
        <f t="shared" ca="1" si="178"/>
        <v>795219.66566889943</v>
      </c>
      <c r="U619" s="4">
        <f t="shared" ca="1" si="179"/>
        <v>2081368.9032771646</v>
      </c>
      <c r="V619" s="8">
        <f ca="1">People[[#This Row],[Mortage left]]/People[[#This Row],[Value of House]]</f>
        <v>2.3123797254168466E-2</v>
      </c>
    </row>
    <row r="620" spans="1:22" x14ac:dyDescent="0.25">
      <c r="A620" s="3">
        <f t="shared" ca="1" si="162"/>
        <v>1</v>
      </c>
      <c r="B620" s="3" t="str">
        <f t="shared" ca="1" si="163"/>
        <v>Man</v>
      </c>
      <c r="C620" s="3">
        <f t="shared" ca="1" si="164"/>
        <v>32</v>
      </c>
      <c r="D620" s="3">
        <f t="shared" ca="1" si="165"/>
        <v>5</v>
      </c>
      <c r="E620" s="3" t="str">
        <f ca="1">VLOOKUP($D620,Data!$A$2:$B$7,2,FALSE)</f>
        <v>Business</v>
      </c>
      <c r="F620" s="3">
        <f t="shared" ca="1" si="166"/>
        <v>1</v>
      </c>
      <c r="G620" s="3" t="str">
        <f ca="1">VLOOKUP($F620,Data!$D$2:$E$6,2,FALSE)</f>
        <v>high school</v>
      </c>
      <c r="H620" s="3">
        <f t="shared" ca="1" si="167"/>
        <v>2</v>
      </c>
      <c r="I620" s="3">
        <f t="shared" ca="1" si="168"/>
        <v>1</v>
      </c>
      <c r="J620" s="4">
        <f t="shared" ca="1" si="169"/>
        <v>503193</v>
      </c>
      <c r="K620" s="3">
        <f t="shared" ca="1" si="170"/>
        <v>6</v>
      </c>
      <c r="L620" s="3" t="str">
        <f ca="1">VLOOKUP($K620,Data!$G$2:$H$11,2,FALSE)</f>
        <v>Pune</v>
      </c>
      <c r="M620" s="4">
        <f t="shared" ca="1" si="171"/>
        <v>2515965</v>
      </c>
      <c r="N620" s="3">
        <f t="shared" ca="1" si="172"/>
        <v>1438047.9270473311</v>
      </c>
      <c r="O620" s="3">
        <f t="shared" ca="1" si="173"/>
        <v>45415.118047254386</v>
      </c>
      <c r="P620" s="4">
        <f t="shared" ca="1" si="174"/>
        <v>28280</v>
      </c>
      <c r="Q620" s="3">
        <f t="shared" ca="1" si="175"/>
        <v>503193</v>
      </c>
      <c r="R620" s="4">
        <f t="shared" ca="1" si="176"/>
        <v>754789.5</v>
      </c>
      <c r="S620" s="4">
        <f t="shared" ca="1" si="177"/>
        <v>3316169.6180472542</v>
      </c>
      <c r="T620" s="1">
        <f t="shared" ca="1" si="178"/>
        <v>1969520.9270473311</v>
      </c>
      <c r="U620" s="4">
        <f t="shared" ca="1" si="179"/>
        <v>1346648.690999923</v>
      </c>
      <c r="V620" s="8">
        <f ca="1">People[[#This Row],[Mortage left]]/People[[#This Row],[Value of House]]</f>
        <v>0.57156913035250134</v>
      </c>
    </row>
    <row r="621" spans="1:22" x14ac:dyDescent="0.25">
      <c r="A621" s="3">
        <f t="shared" ca="1" si="162"/>
        <v>2</v>
      </c>
      <c r="B621" s="3" t="str">
        <f t="shared" ca="1" si="163"/>
        <v>Woman</v>
      </c>
      <c r="C621" s="3">
        <f t="shared" ca="1" si="164"/>
        <v>25</v>
      </c>
      <c r="D621" s="3">
        <f t="shared" ca="1" si="165"/>
        <v>2</v>
      </c>
      <c r="E621" s="3" t="str">
        <f ca="1">VLOOKUP($D621,Data!$A$2:$B$7,2,FALSE)</f>
        <v>IT</v>
      </c>
      <c r="F621" s="3">
        <f t="shared" ca="1" si="166"/>
        <v>5</v>
      </c>
      <c r="G621" s="3" t="str">
        <f ca="1">VLOOKUP($F621,Data!$D$2:$E$6,2,FALSE)</f>
        <v>Doctorate</v>
      </c>
      <c r="H621" s="3">
        <f t="shared" ca="1" si="167"/>
        <v>2</v>
      </c>
      <c r="I621" s="3">
        <f t="shared" ca="1" si="168"/>
        <v>1</v>
      </c>
      <c r="J621" s="4">
        <f t="shared" ca="1" si="169"/>
        <v>846026</v>
      </c>
      <c r="K621" s="3">
        <f t="shared" ca="1" si="170"/>
        <v>5</v>
      </c>
      <c r="L621" s="3" t="str">
        <f ca="1">VLOOKUP($K621,Data!$G$2:$H$11,2,FALSE)</f>
        <v>Hyderabad</v>
      </c>
      <c r="M621" s="4">
        <f t="shared" ca="1" si="171"/>
        <v>5076156</v>
      </c>
      <c r="N621" s="3">
        <f t="shared" ca="1" si="172"/>
        <v>2411705.4758973592</v>
      </c>
      <c r="O621" s="3">
        <f t="shared" ca="1" si="173"/>
        <v>517175.7504464158</v>
      </c>
      <c r="P621" s="4">
        <f t="shared" ca="1" si="174"/>
        <v>296314</v>
      </c>
      <c r="Q621" s="3">
        <f t="shared" ca="1" si="175"/>
        <v>0</v>
      </c>
      <c r="R621" s="4">
        <f t="shared" ca="1" si="176"/>
        <v>0</v>
      </c>
      <c r="S621" s="4">
        <f t="shared" ca="1" si="177"/>
        <v>5593331.7504464155</v>
      </c>
      <c r="T621" s="1">
        <f t="shared" ca="1" si="178"/>
        <v>2708019.4758973592</v>
      </c>
      <c r="U621" s="4">
        <f t="shared" ca="1" si="179"/>
        <v>2885312.2745490563</v>
      </c>
      <c r="V621" s="8">
        <f ca="1">People[[#This Row],[Mortage left]]/People[[#This Row],[Value of House]]</f>
        <v>0.47510468076579193</v>
      </c>
    </row>
    <row r="622" spans="1:22" x14ac:dyDescent="0.25">
      <c r="A622" s="3">
        <f t="shared" ca="1" si="162"/>
        <v>1</v>
      </c>
      <c r="B622" s="3" t="str">
        <f t="shared" ca="1" si="163"/>
        <v>Man</v>
      </c>
      <c r="C622" s="3">
        <f t="shared" ca="1" si="164"/>
        <v>25</v>
      </c>
      <c r="D622" s="3">
        <f t="shared" ca="1" si="165"/>
        <v>5</v>
      </c>
      <c r="E622" s="3" t="str">
        <f ca="1">VLOOKUP($D622,Data!$A$2:$B$7,2,FALSE)</f>
        <v>Business</v>
      </c>
      <c r="F622" s="3">
        <f t="shared" ca="1" si="166"/>
        <v>3</v>
      </c>
      <c r="G622" s="3" t="str">
        <f ca="1">VLOOKUP($F622,Data!$D$2:$E$6,2,FALSE)</f>
        <v>undergraduate</v>
      </c>
      <c r="H622" s="3">
        <f t="shared" ca="1" si="167"/>
        <v>3</v>
      </c>
      <c r="I622" s="3">
        <f t="shared" ca="1" si="168"/>
        <v>2</v>
      </c>
      <c r="J622" s="4">
        <f t="shared" ca="1" si="169"/>
        <v>325922</v>
      </c>
      <c r="K622" s="3">
        <f t="shared" ca="1" si="170"/>
        <v>4</v>
      </c>
      <c r="L622" s="3" t="str">
        <f ca="1">VLOOKUP($K622,Data!$G$2:$H$11,2,FALSE)</f>
        <v>Chennai</v>
      </c>
      <c r="M622" s="4">
        <f t="shared" ca="1" si="171"/>
        <v>1955532</v>
      </c>
      <c r="N622" s="3">
        <f t="shared" ca="1" si="172"/>
        <v>35117.169199829703</v>
      </c>
      <c r="O622" s="3">
        <f t="shared" ca="1" si="173"/>
        <v>645592.47554851952</v>
      </c>
      <c r="P622" s="4">
        <f t="shared" ca="1" si="174"/>
        <v>644520</v>
      </c>
      <c r="Q622" s="3">
        <f t="shared" ca="1" si="175"/>
        <v>0</v>
      </c>
      <c r="R622" s="4">
        <f t="shared" ca="1" si="176"/>
        <v>488883</v>
      </c>
      <c r="S622" s="4">
        <f t="shared" ca="1" si="177"/>
        <v>3090007.4755485198</v>
      </c>
      <c r="T622" s="1">
        <f t="shared" ca="1" si="178"/>
        <v>679637.16919982969</v>
      </c>
      <c r="U622" s="4">
        <f t="shared" ca="1" si="179"/>
        <v>2410370.3063486898</v>
      </c>
      <c r="V622" s="8">
        <f ca="1">People[[#This Row],[Mortage left]]/People[[#This Row],[Value of House]]</f>
        <v>1.7957859651404173E-2</v>
      </c>
    </row>
    <row r="623" spans="1:22" x14ac:dyDescent="0.25">
      <c r="A623" s="3">
        <f t="shared" ca="1" si="162"/>
        <v>1</v>
      </c>
      <c r="B623" s="3" t="str">
        <f t="shared" ca="1" si="163"/>
        <v>Man</v>
      </c>
      <c r="C623" s="3">
        <f t="shared" ca="1" si="164"/>
        <v>35</v>
      </c>
      <c r="D623" s="3">
        <f t="shared" ca="1" si="165"/>
        <v>5</v>
      </c>
      <c r="E623" s="3" t="str">
        <f ca="1">VLOOKUP($D623,Data!$A$2:$B$7,2,FALSE)</f>
        <v>Business</v>
      </c>
      <c r="F623" s="3">
        <f t="shared" ca="1" si="166"/>
        <v>1</v>
      </c>
      <c r="G623" s="3" t="str">
        <f ca="1">VLOOKUP($F623,Data!$D$2:$E$6,2,FALSE)</f>
        <v>high school</v>
      </c>
      <c r="H623" s="3">
        <f t="shared" ca="1" si="167"/>
        <v>1</v>
      </c>
      <c r="I623" s="3">
        <f t="shared" ca="1" si="168"/>
        <v>0</v>
      </c>
      <c r="J623" s="4">
        <f t="shared" ca="1" si="169"/>
        <v>202860</v>
      </c>
      <c r="K623" s="3">
        <f t="shared" ca="1" si="170"/>
        <v>4</v>
      </c>
      <c r="L623" s="3" t="str">
        <f ca="1">VLOOKUP($K623,Data!$G$2:$H$11,2,FALSE)</f>
        <v>Chennai</v>
      </c>
      <c r="M623" s="4">
        <f t="shared" ca="1" si="171"/>
        <v>1014300</v>
      </c>
      <c r="N623" s="3">
        <f t="shared" ca="1" si="172"/>
        <v>318517.80059358961</v>
      </c>
      <c r="O623" s="3">
        <f t="shared" ca="1" si="173"/>
        <v>0</v>
      </c>
      <c r="P623" s="4">
        <f t="shared" ca="1" si="174"/>
        <v>0</v>
      </c>
      <c r="Q623" s="3">
        <f t="shared" ca="1" si="175"/>
        <v>202860</v>
      </c>
      <c r="R623" s="4">
        <f t="shared" ca="1" si="176"/>
        <v>304290</v>
      </c>
      <c r="S623" s="4">
        <f t="shared" ca="1" si="177"/>
        <v>1318590</v>
      </c>
      <c r="T623" s="1">
        <f t="shared" ca="1" si="178"/>
        <v>521377.80059358961</v>
      </c>
      <c r="U623" s="4">
        <f t="shared" ca="1" si="179"/>
        <v>797212.19940641033</v>
      </c>
      <c r="V623" s="8">
        <f ca="1">People[[#This Row],[Mortage left]]/People[[#This Row],[Value of House]]</f>
        <v>0.31402721146957469</v>
      </c>
    </row>
    <row r="624" spans="1:22" x14ac:dyDescent="0.25">
      <c r="A624" s="3">
        <f t="shared" ca="1" si="162"/>
        <v>1</v>
      </c>
      <c r="B624" s="3" t="str">
        <f t="shared" ca="1" si="163"/>
        <v>Man</v>
      </c>
      <c r="C624" s="3">
        <f t="shared" ca="1" si="164"/>
        <v>25</v>
      </c>
      <c r="D624" s="3">
        <f t="shared" ca="1" si="165"/>
        <v>2</v>
      </c>
      <c r="E624" s="3" t="str">
        <f ca="1">VLOOKUP($D624,Data!$A$2:$B$7,2,FALSE)</f>
        <v>IT</v>
      </c>
      <c r="F624" s="3">
        <f t="shared" ca="1" si="166"/>
        <v>3</v>
      </c>
      <c r="G624" s="3" t="str">
        <f ca="1">VLOOKUP($F624,Data!$D$2:$E$6,2,FALSE)</f>
        <v>undergraduate</v>
      </c>
      <c r="H624" s="3">
        <f t="shared" ca="1" si="167"/>
        <v>2</v>
      </c>
      <c r="I624" s="3">
        <f t="shared" ca="1" si="168"/>
        <v>1</v>
      </c>
      <c r="J624" s="4">
        <f t="shared" ca="1" si="169"/>
        <v>604060</v>
      </c>
      <c r="K624" s="3">
        <f t="shared" ca="1" si="170"/>
        <v>3</v>
      </c>
      <c r="L624" s="3" t="str">
        <f ca="1">VLOOKUP($K624,Data!$G$2:$H$11,2,FALSE)</f>
        <v>Bangalore</v>
      </c>
      <c r="M624" s="4">
        <f t="shared" ca="1" si="171"/>
        <v>2416240</v>
      </c>
      <c r="N624" s="3">
        <f t="shared" ca="1" si="172"/>
        <v>1280575.3015307365</v>
      </c>
      <c r="O624" s="3">
        <f t="shared" ca="1" si="173"/>
        <v>271478.98815851461</v>
      </c>
      <c r="P624" s="4">
        <f t="shared" ca="1" si="174"/>
        <v>182568</v>
      </c>
      <c r="Q624" s="3">
        <f t="shared" ca="1" si="175"/>
        <v>0</v>
      </c>
      <c r="R624" s="4">
        <f t="shared" ca="1" si="176"/>
        <v>906090</v>
      </c>
      <c r="S624" s="4">
        <f t="shared" ca="1" si="177"/>
        <v>3593808.9881585147</v>
      </c>
      <c r="T624" s="1">
        <f t="shared" ca="1" si="178"/>
        <v>1463143.3015307365</v>
      </c>
      <c r="U624" s="4">
        <f t="shared" ca="1" si="179"/>
        <v>2130665.6866277782</v>
      </c>
      <c r="V624" s="8">
        <f ca="1">People[[#This Row],[Mortage left]]/People[[#This Row],[Value of House]]</f>
        <v>0.52998679830262574</v>
      </c>
    </row>
    <row r="625" spans="1:22" x14ac:dyDescent="0.25">
      <c r="A625" s="3">
        <f t="shared" ca="1" si="162"/>
        <v>1</v>
      </c>
      <c r="B625" s="3" t="str">
        <f t="shared" ca="1" si="163"/>
        <v>Man</v>
      </c>
      <c r="C625" s="3">
        <f t="shared" ca="1" si="164"/>
        <v>34</v>
      </c>
      <c r="D625" s="3">
        <f t="shared" ca="1" si="165"/>
        <v>3</v>
      </c>
      <c r="E625" s="3" t="str">
        <f ca="1">VLOOKUP($D625,Data!$A$2:$B$7,2,FALSE)</f>
        <v>Pharma</v>
      </c>
      <c r="F625" s="3">
        <f t="shared" ca="1" si="166"/>
        <v>1</v>
      </c>
      <c r="G625" s="3" t="str">
        <f ca="1">VLOOKUP($F625,Data!$D$2:$E$6,2,FALSE)</f>
        <v>high school</v>
      </c>
      <c r="H625" s="3">
        <f t="shared" ca="1" si="167"/>
        <v>3</v>
      </c>
      <c r="I625" s="3">
        <f t="shared" ca="1" si="168"/>
        <v>1</v>
      </c>
      <c r="J625" s="4">
        <f t="shared" ca="1" si="169"/>
        <v>638678</v>
      </c>
      <c r="K625" s="3">
        <f t="shared" ca="1" si="170"/>
        <v>6</v>
      </c>
      <c r="L625" s="3" t="str">
        <f ca="1">VLOOKUP($K625,Data!$G$2:$H$11,2,FALSE)</f>
        <v>Pune</v>
      </c>
      <c r="M625" s="4">
        <f t="shared" ca="1" si="171"/>
        <v>1916034</v>
      </c>
      <c r="N625" s="3">
        <f t="shared" ca="1" si="172"/>
        <v>148530.79237906585</v>
      </c>
      <c r="O625" s="3">
        <f t="shared" ca="1" si="173"/>
        <v>596274.47557862906</v>
      </c>
      <c r="P625" s="4">
        <f t="shared" ca="1" si="174"/>
        <v>579012</v>
      </c>
      <c r="Q625" s="3">
        <f t="shared" ca="1" si="175"/>
        <v>0</v>
      </c>
      <c r="R625" s="4">
        <f t="shared" ca="1" si="176"/>
        <v>958017</v>
      </c>
      <c r="S625" s="4">
        <f t="shared" ca="1" si="177"/>
        <v>3470325.4755786289</v>
      </c>
      <c r="T625" s="1">
        <f t="shared" ca="1" si="178"/>
        <v>727542.79237906588</v>
      </c>
      <c r="U625" s="4">
        <f t="shared" ca="1" si="179"/>
        <v>2742782.6831995631</v>
      </c>
      <c r="V625" s="8">
        <f ca="1">People[[#This Row],[Mortage left]]/People[[#This Row],[Value of House]]</f>
        <v>7.7519914771379761E-2</v>
      </c>
    </row>
    <row r="626" spans="1:22" x14ac:dyDescent="0.25">
      <c r="A626" s="3">
        <f t="shared" ca="1" si="162"/>
        <v>2</v>
      </c>
      <c r="B626" s="3" t="str">
        <f t="shared" ca="1" si="163"/>
        <v>Woman</v>
      </c>
      <c r="C626" s="3">
        <f t="shared" ca="1" si="164"/>
        <v>24</v>
      </c>
      <c r="D626" s="3">
        <f t="shared" ca="1" si="165"/>
        <v>5</v>
      </c>
      <c r="E626" s="3" t="str">
        <f ca="1">VLOOKUP($D626,Data!$A$2:$B$7,2,FALSE)</f>
        <v>Business</v>
      </c>
      <c r="F626" s="3">
        <f t="shared" ca="1" si="166"/>
        <v>2</v>
      </c>
      <c r="G626" s="3" t="str">
        <f ca="1">VLOOKUP($F626,Data!$D$2:$E$6,2,FALSE)</f>
        <v>college</v>
      </c>
      <c r="H626" s="3">
        <f t="shared" ca="1" si="167"/>
        <v>3</v>
      </c>
      <c r="I626" s="3">
        <f t="shared" ca="1" si="168"/>
        <v>1</v>
      </c>
      <c r="J626" s="4">
        <f t="shared" ca="1" si="169"/>
        <v>615961</v>
      </c>
      <c r="K626" s="3">
        <f t="shared" ca="1" si="170"/>
        <v>4</v>
      </c>
      <c r="L626" s="3" t="str">
        <f ca="1">VLOOKUP($K626,Data!$G$2:$H$11,2,FALSE)</f>
        <v>Chennai</v>
      </c>
      <c r="M626" s="4">
        <f t="shared" ca="1" si="171"/>
        <v>2463844</v>
      </c>
      <c r="N626" s="3">
        <f t="shared" ca="1" si="172"/>
        <v>154227.00721988897</v>
      </c>
      <c r="O626" s="3">
        <f t="shared" ca="1" si="173"/>
        <v>358940.48259795277</v>
      </c>
      <c r="P626" s="4">
        <f t="shared" ca="1" si="174"/>
        <v>162578</v>
      </c>
      <c r="Q626" s="3">
        <f t="shared" ca="1" si="175"/>
        <v>0</v>
      </c>
      <c r="R626" s="4">
        <f t="shared" ca="1" si="176"/>
        <v>923941.5</v>
      </c>
      <c r="S626" s="4">
        <f t="shared" ca="1" si="177"/>
        <v>3746725.9825979527</v>
      </c>
      <c r="T626" s="1">
        <f t="shared" ca="1" si="178"/>
        <v>316805.00721988897</v>
      </c>
      <c r="U626" s="4">
        <f t="shared" ca="1" si="179"/>
        <v>3429920.9753780635</v>
      </c>
      <c r="V626" s="8">
        <f ca="1">People[[#This Row],[Mortage left]]/People[[#This Row],[Value of House]]</f>
        <v>6.2596092617831722E-2</v>
      </c>
    </row>
    <row r="627" spans="1:22" x14ac:dyDescent="0.25">
      <c r="A627" s="3">
        <f t="shared" ca="1" si="162"/>
        <v>2</v>
      </c>
      <c r="B627" s="3" t="str">
        <f t="shared" ca="1" si="163"/>
        <v>Woman</v>
      </c>
      <c r="C627" s="3">
        <f t="shared" ca="1" si="164"/>
        <v>31</v>
      </c>
      <c r="D627" s="3">
        <f t="shared" ca="1" si="165"/>
        <v>5</v>
      </c>
      <c r="E627" s="3" t="str">
        <f ca="1">VLOOKUP($D627,Data!$A$2:$B$7,2,FALSE)</f>
        <v>Business</v>
      </c>
      <c r="F627" s="3">
        <f t="shared" ca="1" si="166"/>
        <v>4</v>
      </c>
      <c r="G627" s="3" t="str">
        <f ca="1">VLOOKUP($F627,Data!$D$2:$E$6,2,FALSE)</f>
        <v>post graduate</v>
      </c>
      <c r="H627" s="3">
        <f t="shared" ca="1" si="167"/>
        <v>2</v>
      </c>
      <c r="I627" s="3">
        <f t="shared" ca="1" si="168"/>
        <v>0</v>
      </c>
      <c r="J627" s="4">
        <f t="shared" ca="1" si="169"/>
        <v>243437</v>
      </c>
      <c r="K627" s="3">
        <f t="shared" ca="1" si="170"/>
        <v>4</v>
      </c>
      <c r="L627" s="3" t="str">
        <f ca="1">VLOOKUP($K627,Data!$G$2:$H$11,2,FALSE)</f>
        <v>Chennai</v>
      </c>
      <c r="M627" s="4">
        <f t="shared" ca="1" si="171"/>
        <v>1460622</v>
      </c>
      <c r="N627" s="3">
        <f t="shared" ca="1" si="172"/>
        <v>471153.25594658434</v>
      </c>
      <c r="O627" s="3">
        <f t="shared" ca="1" si="173"/>
        <v>0</v>
      </c>
      <c r="P627" s="4">
        <f t="shared" ca="1" si="174"/>
        <v>0</v>
      </c>
      <c r="Q627" s="3">
        <f t="shared" ca="1" si="175"/>
        <v>243437</v>
      </c>
      <c r="R627" s="4">
        <f t="shared" ca="1" si="176"/>
        <v>365155.5</v>
      </c>
      <c r="S627" s="4">
        <f t="shared" ca="1" si="177"/>
        <v>1825777.5</v>
      </c>
      <c r="T627" s="1">
        <f t="shared" ca="1" si="178"/>
        <v>714590.25594658428</v>
      </c>
      <c r="U627" s="4">
        <f t="shared" ca="1" si="179"/>
        <v>1111187.2440534157</v>
      </c>
      <c r="V627" s="8">
        <f ca="1">People[[#This Row],[Mortage left]]/People[[#This Row],[Value of House]]</f>
        <v>0.32257028577317359</v>
      </c>
    </row>
    <row r="628" spans="1:22" x14ac:dyDescent="0.25">
      <c r="A628" s="3">
        <f t="shared" ca="1" si="162"/>
        <v>2</v>
      </c>
      <c r="B628" s="3" t="str">
        <f t="shared" ca="1" si="163"/>
        <v>Woman</v>
      </c>
      <c r="C628" s="3">
        <f t="shared" ca="1" si="164"/>
        <v>21</v>
      </c>
      <c r="D628" s="3">
        <f t="shared" ca="1" si="165"/>
        <v>4</v>
      </c>
      <c r="E628" s="3" t="str">
        <f ca="1">VLOOKUP($D628,Data!$A$2:$B$7,2,FALSE)</f>
        <v>Agriculture</v>
      </c>
      <c r="F628" s="3">
        <f t="shared" ca="1" si="166"/>
        <v>2</v>
      </c>
      <c r="G628" s="3" t="str">
        <f ca="1">VLOOKUP($F628,Data!$D$2:$E$6,2,FALSE)</f>
        <v>college</v>
      </c>
      <c r="H628" s="3">
        <f t="shared" ca="1" si="167"/>
        <v>0</v>
      </c>
      <c r="I628" s="3">
        <f t="shared" ca="1" si="168"/>
        <v>0</v>
      </c>
      <c r="J628" s="4">
        <f t="shared" ca="1" si="169"/>
        <v>139924</v>
      </c>
      <c r="K628" s="3">
        <f t="shared" ca="1" si="170"/>
        <v>2</v>
      </c>
      <c r="L628" s="3" t="str">
        <f ca="1">VLOOKUP($K628,Data!$G$2:$H$11,2,FALSE)</f>
        <v>Delhi</v>
      </c>
      <c r="M628" s="4">
        <f t="shared" ca="1" si="171"/>
        <v>839544</v>
      </c>
      <c r="N628" s="3">
        <f t="shared" ca="1" si="172"/>
        <v>427134.92562331632</v>
      </c>
      <c r="O628" s="3">
        <f t="shared" ca="1" si="173"/>
        <v>0</v>
      </c>
      <c r="P628" s="4">
        <f t="shared" ca="1" si="174"/>
        <v>0</v>
      </c>
      <c r="Q628" s="3">
        <f t="shared" ca="1" si="175"/>
        <v>0</v>
      </c>
      <c r="R628" s="4">
        <f t="shared" ca="1" si="176"/>
        <v>209886</v>
      </c>
      <c r="S628" s="4">
        <f t="shared" ca="1" si="177"/>
        <v>1049430</v>
      </c>
      <c r="T628" s="1">
        <f t="shared" ca="1" si="178"/>
        <v>427134.92562331632</v>
      </c>
      <c r="U628" s="4">
        <f t="shared" ca="1" si="179"/>
        <v>622295.07437668368</v>
      </c>
      <c r="V628" s="8">
        <f ca="1">People[[#This Row],[Mortage left]]/People[[#This Row],[Value of House]]</f>
        <v>0.50877014858460823</v>
      </c>
    </row>
    <row r="629" spans="1:22" x14ac:dyDescent="0.25">
      <c r="A629" s="3">
        <f t="shared" ca="1" si="162"/>
        <v>2</v>
      </c>
      <c r="B629" s="3" t="str">
        <f t="shared" ca="1" si="163"/>
        <v>Woman</v>
      </c>
      <c r="C629" s="3">
        <f t="shared" ca="1" si="164"/>
        <v>24</v>
      </c>
      <c r="D629" s="3">
        <f t="shared" ca="1" si="165"/>
        <v>2</v>
      </c>
      <c r="E629" s="3" t="str">
        <f ca="1">VLOOKUP($D629,Data!$A$2:$B$7,2,FALSE)</f>
        <v>IT</v>
      </c>
      <c r="F629" s="3">
        <f t="shared" ca="1" si="166"/>
        <v>1</v>
      </c>
      <c r="G629" s="3" t="str">
        <f ca="1">VLOOKUP($F629,Data!$D$2:$E$6,2,FALSE)</f>
        <v>high school</v>
      </c>
      <c r="H629" s="3">
        <f t="shared" ca="1" si="167"/>
        <v>2</v>
      </c>
      <c r="I629" s="3">
        <f t="shared" ca="1" si="168"/>
        <v>2</v>
      </c>
      <c r="J629" s="4">
        <f t="shared" ca="1" si="169"/>
        <v>900521</v>
      </c>
      <c r="K629" s="3">
        <f t="shared" ca="1" si="170"/>
        <v>2</v>
      </c>
      <c r="L629" s="3" t="str">
        <f ca="1">VLOOKUP($K629,Data!$G$2:$H$11,2,FALSE)</f>
        <v>Delhi</v>
      </c>
      <c r="M629" s="4">
        <f t="shared" ca="1" si="171"/>
        <v>3602084</v>
      </c>
      <c r="N629" s="3">
        <f t="shared" ca="1" si="172"/>
        <v>848912.91476374457</v>
      </c>
      <c r="O629" s="3">
        <f t="shared" ca="1" si="173"/>
        <v>1649246.9259050621</v>
      </c>
      <c r="P629" s="4">
        <f t="shared" ca="1" si="174"/>
        <v>556023</v>
      </c>
      <c r="Q629" s="3">
        <f t="shared" ca="1" si="175"/>
        <v>0</v>
      </c>
      <c r="R629" s="4">
        <f t="shared" ca="1" si="176"/>
        <v>1350781.5</v>
      </c>
      <c r="S629" s="4">
        <f t="shared" ca="1" si="177"/>
        <v>6602112.4259050619</v>
      </c>
      <c r="T629" s="1">
        <f t="shared" ca="1" si="178"/>
        <v>1404935.9147637445</v>
      </c>
      <c r="U629" s="4">
        <f t="shared" ca="1" si="179"/>
        <v>5197176.511141317</v>
      </c>
      <c r="V629" s="8">
        <f ca="1">People[[#This Row],[Mortage left]]/People[[#This Row],[Value of House]]</f>
        <v>0.23567271467398998</v>
      </c>
    </row>
    <row r="630" spans="1:22" x14ac:dyDescent="0.25">
      <c r="A630" s="3">
        <f t="shared" ca="1" si="162"/>
        <v>1</v>
      </c>
      <c r="B630" s="3" t="str">
        <f t="shared" ca="1" si="163"/>
        <v>Man</v>
      </c>
      <c r="C630" s="3">
        <f t="shared" ca="1" si="164"/>
        <v>23</v>
      </c>
      <c r="D630" s="3">
        <f t="shared" ca="1" si="165"/>
        <v>6</v>
      </c>
      <c r="E630" s="3" t="str">
        <f ca="1">VLOOKUP($D630,Data!$A$2:$B$7,2,FALSE)</f>
        <v>Ministry</v>
      </c>
      <c r="F630" s="3">
        <f t="shared" ca="1" si="166"/>
        <v>5</v>
      </c>
      <c r="G630" s="3" t="str">
        <f ca="1">VLOOKUP($F630,Data!$D$2:$E$6,2,FALSE)</f>
        <v>Doctorate</v>
      </c>
      <c r="H630" s="3">
        <f t="shared" ca="1" si="167"/>
        <v>1</v>
      </c>
      <c r="I630" s="3">
        <f t="shared" ca="1" si="168"/>
        <v>2</v>
      </c>
      <c r="J630" s="4">
        <f t="shared" ca="1" si="169"/>
        <v>371225</v>
      </c>
      <c r="K630" s="3">
        <f t="shared" ca="1" si="170"/>
        <v>3</v>
      </c>
      <c r="L630" s="3" t="str">
        <f ca="1">VLOOKUP($K630,Data!$G$2:$H$11,2,FALSE)</f>
        <v>Bangalore</v>
      </c>
      <c r="M630" s="4">
        <f t="shared" ca="1" si="171"/>
        <v>2227350</v>
      </c>
      <c r="N630" s="3">
        <f t="shared" ca="1" si="172"/>
        <v>598642.26202416758</v>
      </c>
      <c r="O630" s="3">
        <f t="shared" ca="1" si="173"/>
        <v>210468.81877423462</v>
      </c>
      <c r="P630" s="4">
        <f t="shared" ca="1" si="174"/>
        <v>109061</v>
      </c>
      <c r="Q630" s="3">
        <f t="shared" ca="1" si="175"/>
        <v>0</v>
      </c>
      <c r="R630" s="4">
        <f t="shared" ca="1" si="176"/>
        <v>556837.5</v>
      </c>
      <c r="S630" s="4">
        <f t="shared" ca="1" si="177"/>
        <v>2994656.3187742345</v>
      </c>
      <c r="T630" s="1">
        <f t="shared" ca="1" si="178"/>
        <v>707703.26202416758</v>
      </c>
      <c r="U630" s="4">
        <f t="shared" ca="1" si="179"/>
        <v>2286953.056750067</v>
      </c>
      <c r="V630" s="8">
        <f ca="1">People[[#This Row],[Mortage left]]/People[[#This Row],[Value of House]]</f>
        <v>0.26876883382682004</v>
      </c>
    </row>
    <row r="631" spans="1:22" x14ac:dyDescent="0.25">
      <c r="A631" s="3">
        <f t="shared" ca="1" si="162"/>
        <v>2</v>
      </c>
      <c r="B631" s="3" t="str">
        <f t="shared" ca="1" si="163"/>
        <v>Woman</v>
      </c>
      <c r="C631" s="3">
        <f t="shared" ca="1" si="164"/>
        <v>35</v>
      </c>
      <c r="D631" s="3">
        <f t="shared" ca="1" si="165"/>
        <v>6</v>
      </c>
      <c r="E631" s="3" t="str">
        <f ca="1">VLOOKUP($D631,Data!$A$2:$B$7,2,FALSE)</f>
        <v>Ministry</v>
      </c>
      <c r="F631" s="3">
        <f t="shared" ca="1" si="166"/>
        <v>5</v>
      </c>
      <c r="G631" s="3" t="str">
        <f ca="1">VLOOKUP($F631,Data!$D$2:$E$6,2,FALSE)</f>
        <v>Doctorate</v>
      </c>
      <c r="H631" s="3">
        <f t="shared" ca="1" si="167"/>
        <v>1</v>
      </c>
      <c r="I631" s="3">
        <f t="shared" ca="1" si="168"/>
        <v>0</v>
      </c>
      <c r="J631" s="4">
        <f t="shared" ca="1" si="169"/>
        <v>275177</v>
      </c>
      <c r="K631" s="3">
        <f t="shared" ca="1" si="170"/>
        <v>1</v>
      </c>
      <c r="L631" s="3" t="str">
        <f ca="1">VLOOKUP($K631,Data!$G$2:$H$11,2,FALSE)</f>
        <v>Mumbai</v>
      </c>
      <c r="M631" s="4">
        <f t="shared" ca="1" si="171"/>
        <v>825531</v>
      </c>
      <c r="N631" s="3">
        <f t="shared" ca="1" si="172"/>
        <v>303581.16220584325</v>
      </c>
      <c r="O631" s="3">
        <f t="shared" ca="1" si="173"/>
        <v>0</v>
      </c>
      <c r="P631" s="4">
        <f t="shared" ca="1" si="174"/>
        <v>0</v>
      </c>
      <c r="Q631" s="3">
        <f t="shared" ca="1" si="175"/>
        <v>0</v>
      </c>
      <c r="R631" s="4">
        <f t="shared" ca="1" si="176"/>
        <v>0</v>
      </c>
      <c r="S631" s="4">
        <f t="shared" ca="1" si="177"/>
        <v>825531</v>
      </c>
      <c r="T631" s="1">
        <f t="shared" ca="1" si="178"/>
        <v>303581.16220584325</v>
      </c>
      <c r="U631" s="4">
        <f t="shared" ca="1" si="179"/>
        <v>521949.83779415675</v>
      </c>
      <c r="V631" s="8">
        <f ca="1">People[[#This Row],[Mortage left]]/People[[#This Row],[Value of House]]</f>
        <v>0.36774047516791403</v>
      </c>
    </row>
    <row r="632" spans="1:22" x14ac:dyDescent="0.25">
      <c r="A632" s="3">
        <f t="shared" ca="1" si="162"/>
        <v>1</v>
      </c>
      <c r="B632" s="3" t="str">
        <f t="shared" ca="1" si="163"/>
        <v>Man</v>
      </c>
      <c r="C632" s="3">
        <f t="shared" ca="1" si="164"/>
        <v>33</v>
      </c>
      <c r="D632" s="3">
        <f t="shared" ca="1" si="165"/>
        <v>5</v>
      </c>
      <c r="E632" s="3" t="str">
        <f ca="1">VLOOKUP($D632,Data!$A$2:$B$7,2,FALSE)</f>
        <v>Business</v>
      </c>
      <c r="F632" s="3">
        <f t="shared" ca="1" si="166"/>
        <v>3</v>
      </c>
      <c r="G632" s="3" t="str">
        <f ca="1">VLOOKUP($F632,Data!$D$2:$E$6,2,FALSE)</f>
        <v>undergraduate</v>
      </c>
      <c r="H632" s="3">
        <f t="shared" ca="1" si="167"/>
        <v>1</v>
      </c>
      <c r="I632" s="3">
        <f t="shared" ca="1" si="168"/>
        <v>0</v>
      </c>
      <c r="J632" s="4">
        <f t="shared" ca="1" si="169"/>
        <v>780041</v>
      </c>
      <c r="K632" s="3">
        <f t="shared" ca="1" si="170"/>
        <v>3</v>
      </c>
      <c r="L632" s="3" t="str">
        <f ca="1">VLOOKUP($K632,Data!$G$2:$H$11,2,FALSE)</f>
        <v>Bangalore</v>
      </c>
      <c r="M632" s="4">
        <f t="shared" ca="1" si="171"/>
        <v>3120164</v>
      </c>
      <c r="N632" s="3">
        <f t="shared" ca="1" si="172"/>
        <v>1670070.149353151</v>
      </c>
      <c r="O632" s="3">
        <f t="shared" ca="1" si="173"/>
        <v>0</v>
      </c>
      <c r="P632" s="4">
        <f t="shared" ca="1" si="174"/>
        <v>0</v>
      </c>
      <c r="Q632" s="3">
        <f t="shared" ca="1" si="175"/>
        <v>0</v>
      </c>
      <c r="R632" s="4">
        <f t="shared" ca="1" si="176"/>
        <v>1170061.5</v>
      </c>
      <c r="S632" s="4">
        <f t="shared" ca="1" si="177"/>
        <v>4290225.5</v>
      </c>
      <c r="T632" s="1">
        <f t="shared" ca="1" si="178"/>
        <v>1670070.149353151</v>
      </c>
      <c r="U632" s="4">
        <f t="shared" ca="1" si="179"/>
        <v>2620155.3506468488</v>
      </c>
      <c r="V632" s="8">
        <f ca="1">People[[#This Row],[Mortage left]]/People[[#This Row],[Value of House]]</f>
        <v>0.53525075904764974</v>
      </c>
    </row>
    <row r="633" spans="1:22" x14ac:dyDescent="0.25">
      <c r="A633" s="3">
        <f t="shared" ca="1" si="162"/>
        <v>2</v>
      </c>
      <c r="B633" s="3" t="str">
        <f t="shared" ca="1" si="163"/>
        <v>Woman</v>
      </c>
      <c r="C633" s="3">
        <f t="shared" ca="1" si="164"/>
        <v>29</v>
      </c>
      <c r="D633" s="3">
        <f t="shared" ca="1" si="165"/>
        <v>5</v>
      </c>
      <c r="E633" s="3" t="str">
        <f ca="1">VLOOKUP($D633,Data!$A$2:$B$7,2,FALSE)</f>
        <v>Business</v>
      </c>
      <c r="F633" s="3">
        <f t="shared" ca="1" si="166"/>
        <v>1</v>
      </c>
      <c r="G633" s="3" t="str">
        <f ca="1">VLOOKUP($F633,Data!$D$2:$E$6,2,FALSE)</f>
        <v>high school</v>
      </c>
      <c r="H633" s="3">
        <f t="shared" ca="1" si="167"/>
        <v>1</v>
      </c>
      <c r="I633" s="3">
        <f t="shared" ca="1" si="168"/>
        <v>0</v>
      </c>
      <c r="J633" s="4">
        <f t="shared" ca="1" si="169"/>
        <v>263458</v>
      </c>
      <c r="K633" s="3">
        <f t="shared" ca="1" si="170"/>
        <v>2</v>
      </c>
      <c r="L633" s="3" t="str">
        <f ca="1">VLOOKUP($K633,Data!$G$2:$H$11,2,FALSE)</f>
        <v>Delhi</v>
      </c>
      <c r="M633" s="4">
        <f t="shared" ca="1" si="171"/>
        <v>1317290</v>
      </c>
      <c r="N633" s="3">
        <f t="shared" ca="1" si="172"/>
        <v>707290.6525481469</v>
      </c>
      <c r="O633" s="3">
        <f t="shared" ca="1" si="173"/>
        <v>0</v>
      </c>
      <c r="P633" s="4">
        <f t="shared" ca="1" si="174"/>
        <v>0</v>
      </c>
      <c r="Q633" s="3">
        <f t="shared" ca="1" si="175"/>
        <v>0</v>
      </c>
      <c r="R633" s="4">
        <f t="shared" ca="1" si="176"/>
        <v>0</v>
      </c>
      <c r="S633" s="4">
        <f t="shared" ca="1" si="177"/>
        <v>1317290</v>
      </c>
      <c r="T633" s="1">
        <f t="shared" ca="1" si="178"/>
        <v>707290.6525481469</v>
      </c>
      <c r="U633" s="4">
        <f t="shared" ca="1" si="179"/>
        <v>609999.3474518531</v>
      </c>
      <c r="V633" s="8">
        <f ca="1">People[[#This Row],[Mortage left]]/People[[#This Row],[Value of House]]</f>
        <v>0.53692858258101628</v>
      </c>
    </row>
    <row r="634" spans="1:22" x14ac:dyDescent="0.25">
      <c r="A634" s="3">
        <f t="shared" ca="1" si="162"/>
        <v>2</v>
      </c>
      <c r="B634" s="3" t="str">
        <f t="shared" ca="1" si="163"/>
        <v>Woman</v>
      </c>
      <c r="C634" s="3">
        <f t="shared" ca="1" si="164"/>
        <v>29</v>
      </c>
      <c r="D634" s="3">
        <f t="shared" ca="1" si="165"/>
        <v>4</v>
      </c>
      <c r="E634" s="3" t="str">
        <f ca="1">VLOOKUP($D634,Data!$A$2:$B$7,2,FALSE)</f>
        <v>Agriculture</v>
      </c>
      <c r="F634" s="3">
        <f t="shared" ca="1" si="166"/>
        <v>2</v>
      </c>
      <c r="G634" s="3" t="str">
        <f ca="1">VLOOKUP($F634,Data!$D$2:$E$6,2,FALSE)</f>
        <v>college</v>
      </c>
      <c r="H634" s="3">
        <f t="shared" ca="1" si="167"/>
        <v>0</v>
      </c>
      <c r="I634" s="3">
        <f t="shared" ca="1" si="168"/>
        <v>2</v>
      </c>
      <c r="J634" s="4">
        <f t="shared" ca="1" si="169"/>
        <v>755367</v>
      </c>
      <c r="K634" s="3">
        <f t="shared" ca="1" si="170"/>
        <v>1</v>
      </c>
      <c r="L634" s="3" t="str">
        <f ca="1">VLOOKUP($K634,Data!$G$2:$H$11,2,FALSE)</f>
        <v>Mumbai</v>
      </c>
      <c r="M634" s="4">
        <f t="shared" ca="1" si="171"/>
        <v>4532202</v>
      </c>
      <c r="N634" s="3">
        <f t="shared" ca="1" si="172"/>
        <v>4203587.8792757932</v>
      </c>
      <c r="O634" s="3">
        <f t="shared" ca="1" si="173"/>
        <v>866015.79060094408</v>
      </c>
      <c r="P634" s="4">
        <f t="shared" ca="1" si="174"/>
        <v>568494</v>
      </c>
      <c r="Q634" s="3">
        <f t="shared" ca="1" si="175"/>
        <v>755367</v>
      </c>
      <c r="R634" s="4">
        <f t="shared" ca="1" si="176"/>
        <v>1133050.5</v>
      </c>
      <c r="S634" s="4">
        <f t="shared" ca="1" si="177"/>
        <v>6531268.2906009443</v>
      </c>
      <c r="T634" s="1">
        <f t="shared" ca="1" si="178"/>
        <v>5527448.8792757932</v>
      </c>
      <c r="U634" s="4">
        <f t="shared" ca="1" si="179"/>
        <v>1003819.4113251511</v>
      </c>
      <c r="V634" s="8">
        <f ca="1">People[[#This Row],[Mortage left]]/People[[#This Row],[Value of House]]</f>
        <v>0.92749349637897716</v>
      </c>
    </row>
    <row r="635" spans="1:22" x14ac:dyDescent="0.25">
      <c r="A635" s="3">
        <f t="shared" ca="1" si="162"/>
        <v>2</v>
      </c>
      <c r="B635" s="3" t="str">
        <f t="shared" ca="1" si="163"/>
        <v>Woman</v>
      </c>
      <c r="C635" s="3">
        <f t="shared" ca="1" si="164"/>
        <v>34</v>
      </c>
      <c r="D635" s="3">
        <f t="shared" ca="1" si="165"/>
        <v>5</v>
      </c>
      <c r="E635" s="3" t="str">
        <f ca="1">VLOOKUP($D635,Data!$A$2:$B$7,2,FALSE)</f>
        <v>Business</v>
      </c>
      <c r="F635" s="3">
        <f t="shared" ca="1" si="166"/>
        <v>2</v>
      </c>
      <c r="G635" s="3" t="str">
        <f ca="1">VLOOKUP($F635,Data!$D$2:$E$6,2,FALSE)</f>
        <v>college</v>
      </c>
      <c r="H635" s="3">
        <f t="shared" ca="1" si="167"/>
        <v>2</v>
      </c>
      <c r="I635" s="3">
        <f t="shared" ca="1" si="168"/>
        <v>0</v>
      </c>
      <c r="J635" s="4">
        <f t="shared" ca="1" si="169"/>
        <v>792032</v>
      </c>
      <c r="K635" s="3">
        <f t="shared" ca="1" si="170"/>
        <v>3</v>
      </c>
      <c r="L635" s="3" t="str">
        <f ca="1">VLOOKUP($K635,Data!$G$2:$H$11,2,FALSE)</f>
        <v>Bangalore</v>
      </c>
      <c r="M635" s="4">
        <f t="shared" ca="1" si="171"/>
        <v>3168128</v>
      </c>
      <c r="N635" s="3">
        <f t="shared" ca="1" si="172"/>
        <v>1226576.8353443583</v>
      </c>
      <c r="O635" s="3">
        <f t="shared" ca="1" si="173"/>
        <v>0</v>
      </c>
      <c r="P635" s="4">
        <f t="shared" ca="1" si="174"/>
        <v>0</v>
      </c>
      <c r="Q635" s="3">
        <f t="shared" ca="1" si="175"/>
        <v>0</v>
      </c>
      <c r="R635" s="4">
        <f t="shared" ca="1" si="176"/>
        <v>0</v>
      </c>
      <c r="S635" s="4">
        <f t="shared" ca="1" si="177"/>
        <v>3168128</v>
      </c>
      <c r="T635" s="1">
        <f t="shared" ca="1" si="178"/>
        <v>1226576.8353443583</v>
      </c>
      <c r="U635" s="4">
        <f t="shared" ca="1" si="179"/>
        <v>1941551.1646556417</v>
      </c>
      <c r="V635" s="8">
        <f ca="1">People[[#This Row],[Mortage left]]/People[[#This Row],[Value of House]]</f>
        <v>0.38716138847431619</v>
      </c>
    </row>
    <row r="636" spans="1:22" x14ac:dyDescent="0.25">
      <c r="A636" s="3">
        <f t="shared" ca="1" si="162"/>
        <v>2</v>
      </c>
      <c r="B636" s="3" t="str">
        <f t="shared" ca="1" si="163"/>
        <v>Woman</v>
      </c>
      <c r="C636" s="3">
        <f t="shared" ca="1" si="164"/>
        <v>33</v>
      </c>
      <c r="D636" s="3">
        <f t="shared" ca="1" si="165"/>
        <v>4</v>
      </c>
      <c r="E636" s="3" t="str">
        <f ca="1">VLOOKUP($D636,Data!$A$2:$B$7,2,FALSE)</f>
        <v>Agriculture</v>
      </c>
      <c r="F636" s="3">
        <f t="shared" ca="1" si="166"/>
        <v>2</v>
      </c>
      <c r="G636" s="3" t="str">
        <f ca="1">VLOOKUP($F636,Data!$D$2:$E$6,2,FALSE)</f>
        <v>college</v>
      </c>
      <c r="H636" s="3">
        <f t="shared" ca="1" si="167"/>
        <v>2</v>
      </c>
      <c r="I636" s="3">
        <f t="shared" ca="1" si="168"/>
        <v>0</v>
      </c>
      <c r="J636" s="4">
        <f t="shared" ca="1" si="169"/>
        <v>169168</v>
      </c>
      <c r="K636" s="3">
        <f t="shared" ca="1" si="170"/>
        <v>2</v>
      </c>
      <c r="L636" s="3" t="str">
        <f ca="1">VLOOKUP($K636,Data!$G$2:$H$11,2,FALSE)</f>
        <v>Delhi</v>
      </c>
      <c r="M636" s="4">
        <f t="shared" ca="1" si="171"/>
        <v>507504</v>
      </c>
      <c r="N636" s="3">
        <f t="shared" ca="1" si="172"/>
        <v>314699.48138949601</v>
      </c>
      <c r="O636" s="3">
        <f t="shared" ca="1" si="173"/>
        <v>0</v>
      </c>
      <c r="P636" s="4">
        <f t="shared" ca="1" si="174"/>
        <v>0</v>
      </c>
      <c r="Q636" s="3">
        <f t="shared" ca="1" si="175"/>
        <v>0</v>
      </c>
      <c r="R636" s="4">
        <f t="shared" ca="1" si="176"/>
        <v>0</v>
      </c>
      <c r="S636" s="4">
        <f t="shared" ca="1" si="177"/>
        <v>507504</v>
      </c>
      <c r="T636" s="1">
        <f t="shared" ca="1" si="178"/>
        <v>314699.48138949601</v>
      </c>
      <c r="U636" s="4">
        <f t="shared" ca="1" si="179"/>
        <v>192804.51861050399</v>
      </c>
      <c r="V636" s="8">
        <f ca="1">People[[#This Row],[Mortage left]]/People[[#This Row],[Value of House]]</f>
        <v>0.62009261284540818</v>
      </c>
    </row>
    <row r="637" spans="1:22" x14ac:dyDescent="0.25">
      <c r="A637" s="3">
        <f t="shared" ca="1" si="162"/>
        <v>1</v>
      </c>
      <c r="B637" s="3" t="str">
        <f t="shared" ca="1" si="163"/>
        <v>Man</v>
      </c>
      <c r="C637" s="3">
        <f t="shared" ca="1" si="164"/>
        <v>23</v>
      </c>
      <c r="D637" s="3">
        <f t="shared" ca="1" si="165"/>
        <v>3</v>
      </c>
      <c r="E637" s="3" t="str">
        <f ca="1">VLOOKUP($D637,Data!$A$2:$B$7,2,FALSE)</f>
        <v>Pharma</v>
      </c>
      <c r="F637" s="3">
        <f t="shared" ca="1" si="166"/>
        <v>4</v>
      </c>
      <c r="G637" s="3" t="str">
        <f ca="1">VLOOKUP($F637,Data!$D$2:$E$6,2,FALSE)</f>
        <v>post graduate</v>
      </c>
      <c r="H637" s="3">
        <f t="shared" ca="1" si="167"/>
        <v>2</v>
      </c>
      <c r="I637" s="3">
        <f t="shared" ca="1" si="168"/>
        <v>2</v>
      </c>
      <c r="J637" s="4">
        <f t="shared" ca="1" si="169"/>
        <v>852115</v>
      </c>
      <c r="K637" s="3">
        <f t="shared" ca="1" si="170"/>
        <v>3</v>
      </c>
      <c r="L637" s="3" t="str">
        <f ca="1">VLOOKUP($K637,Data!$G$2:$H$11,2,FALSE)</f>
        <v>Bangalore</v>
      </c>
      <c r="M637" s="4">
        <f t="shared" ca="1" si="171"/>
        <v>3408460</v>
      </c>
      <c r="N637" s="3">
        <f t="shared" ca="1" si="172"/>
        <v>673171.51624934433</v>
      </c>
      <c r="O637" s="3">
        <f t="shared" ca="1" si="173"/>
        <v>864987.97132095671</v>
      </c>
      <c r="P637" s="4">
        <f t="shared" ca="1" si="174"/>
        <v>24337</v>
      </c>
      <c r="Q637" s="3">
        <f t="shared" ca="1" si="175"/>
        <v>852115</v>
      </c>
      <c r="R637" s="4">
        <f t="shared" ca="1" si="176"/>
        <v>1278172.5</v>
      </c>
      <c r="S637" s="4">
        <f t="shared" ca="1" si="177"/>
        <v>5551620.4713209569</v>
      </c>
      <c r="T637" s="1">
        <f t="shared" ca="1" si="178"/>
        <v>1549623.5162493442</v>
      </c>
      <c r="U637" s="4">
        <f t="shared" ca="1" si="179"/>
        <v>4001996.9550716127</v>
      </c>
      <c r="V637" s="8">
        <f ca="1">People[[#This Row],[Mortage left]]/People[[#This Row],[Value of House]]</f>
        <v>0.19750019546931585</v>
      </c>
    </row>
    <row r="638" spans="1:22" x14ac:dyDescent="0.25">
      <c r="A638" s="3">
        <f t="shared" ca="1" si="162"/>
        <v>2</v>
      </c>
      <c r="B638" s="3" t="str">
        <f t="shared" ca="1" si="163"/>
        <v>Woman</v>
      </c>
      <c r="C638" s="3">
        <f t="shared" ca="1" si="164"/>
        <v>26</v>
      </c>
      <c r="D638" s="3">
        <f t="shared" ca="1" si="165"/>
        <v>6</v>
      </c>
      <c r="E638" s="3" t="str">
        <f ca="1">VLOOKUP($D638,Data!$A$2:$B$7,2,FALSE)</f>
        <v>Ministry</v>
      </c>
      <c r="F638" s="3">
        <f t="shared" ca="1" si="166"/>
        <v>3</v>
      </c>
      <c r="G638" s="3" t="str">
        <f ca="1">VLOOKUP($F638,Data!$D$2:$E$6,2,FALSE)</f>
        <v>undergraduate</v>
      </c>
      <c r="H638" s="3">
        <f t="shared" ca="1" si="167"/>
        <v>0</v>
      </c>
      <c r="I638" s="3">
        <f t="shared" ca="1" si="168"/>
        <v>0</v>
      </c>
      <c r="J638" s="4">
        <f t="shared" ca="1" si="169"/>
        <v>850651</v>
      </c>
      <c r="K638" s="3">
        <f t="shared" ca="1" si="170"/>
        <v>6</v>
      </c>
      <c r="L638" s="3" t="str">
        <f ca="1">VLOOKUP($K638,Data!$G$2:$H$11,2,FALSE)</f>
        <v>Pune</v>
      </c>
      <c r="M638" s="4">
        <f t="shared" ca="1" si="171"/>
        <v>5103906</v>
      </c>
      <c r="N638" s="3">
        <f t="shared" ca="1" si="172"/>
        <v>630956.80314498744</v>
      </c>
      <c r="O638" s="3">
        <f t="shared" ca="1" si="173"/>
        <v>0</v>
      </c>
      <c r="P638" s="4">
        <f t="shared" ca="1" si="174"/>
        <v>0</v>
      </c>
      <c r="Q638" s="3">
        <f t="shared" ca="1" si="175"/>
        <v>850651</v>
      </c>
      <c r="R638" s="4">
        <f t="shared" ca="1" si="176"/>
        <v>1275976.5</v>
      </c>
      <c r="S638" s="4">
        <f t="shared" ca="1" si="177"/>
        <v>6379882.5</v>
      </c>
      <c r="T638" s="1">
        <f t="shared" ca="1" si="178"/>
        <v>1481607.8031449874</v>
      </c>
      <c r="U638" s="4">
        <f t="shared" ca="1" si="179"/>
        <v>4898274.6968550123</v>
      </c>
      <c r="V638" s="8">
        <f ca="1">People[[#This Row],[Mortage left]]/People[[#This Row],[Value of House]]</f>
        <v>0.12362234005582928</v>
      </c>
    </row>
    <row r="639" spans="1:22" x14ac:dyDescent="0.25">
      <c r="A639" s="3">
        <f t="shared" ca="1" si="162"/>
        <v>2</v>
      </c>
      <c r="B639" s="3" t="str">
        <f t="shared" ca="1" si="163"/>
        <v>Woman</v>
      </c>
      <c r="C639" s="3">
        <f t="shared" ca="1" si="164"/>
        <v>34</v>
      </c>
      <c r="D639" s="3">
        <f t="shared" ca="1" si="165"/>
        <v>1</v>
      </c>
      <c r="E639" s="3" t="str">
        <f ca="1">VLOOKUP($D639,Data!$A$2:$B$7,2,FALSE)</f>
        <v>Health</v>
      </c>
      <c r="F639" s="3">
        <f t="shared" ca="1" si="166"/>
        <v>5</v>
      </c>
      <c r="G639" s="3" t="str">
        <f ca="1">VLOOKUP($F639,Data!$D$2:$E$6,2,FALSE)</f>
        <v>Doctorate</v>
      </c>
      <c r="H639" s="3">
        <f t="shared" ca="1" si="167"/>
        <v>2</v>
      </c>
      <c r="I639" s="3">
        <f t="shared" ca="1" si="168"/>
        <v>2</v>
      </c>
      <c r="J639" s="4">
        <f t="shared" ca="1" si="169"/>
        <v>573844</v>
      </c>
      <c r="K639" s="3">
        <f t="shared" ca="1" si="170"/>
        <v>1</v>
      </c>
      <c r="L639" s="3" t="str">
        <f ca="1">VLOOKUP($K639,Data!$G$2:$H$11,2,FALSE)</f>
        <v>Mumbai</v>
      </c>
      <c r="M639" s="4">
        <f t="shared" ca="1" si="171"/>
        <v>2869220</v>
      </c>
      <c r="N639" s="3">
        <f t="shared" ca="1" si="172"/>
        <v>764189.59129232948</v>
      </c>
      <c r="O639" s="3">
        <f t="shared" ca="1" si="173"/>
        <v>388914.68698745273</v>
      </c>
      <c r="P639" s="4">
        <f t="shared" ca="1" si="174"/>
        <v>312918</v>
      </c>
      <c r="Q639" s="3">
        <f t="shared" ca="1" si="175"/>
        <v>0</v>
      </c>
      <c r="R639" s="4">
        <f t="shared" ca="1" si="176"/>
        <v>0</v>
      </c>
      <c r="S639" s="4">
        <f t="shared" ca="1" si="177"/>
        <v>3258134.6869874527</v>
      </c>
      <c r="T639" s="1">
        <f t="shared" ca="1" si="178"/>
        <v>1077107.5912923296</v>
      </c>
      <c r="U639" s="4">
        <f t="shared" ca="1" si="179"/>
        <v>2181027.0956951231</v>
      </c>
      <c r="V639" s="8">
        <f ca="1">People[[#This Row],[Mortage left]]/People[[#This Row],[Value of House]]</f>
        <v>0.26634053550871994</v>
      </c>
    </row>
    <row r="640" spans="1:22" x14ac:dyDescent="0.25">
      <c r="A640" s="3">
        <f t="shared" ca="1" si="162"/>
        <v>2</v>
      </c>
      <c r="B640" s="3" t="str">
        <f t="shared" ca="1" si="163"/>
        <v>Woman</v>
      </c>
      <c r="C640" s="3">
        <f t="shared" ca="1" si="164"/>
        <v>30</v>
      </c>
      <c r="D640" s="3">
        <f t="shared" ca="1" si="165"/>
        <v>4</v>
      </c>
      <c r="E640" s="3" t="str">
        <f ca="1">VLOOKUP($D640,Data!$A$2:$B$7,2,FALSE)</f>
        <v>Agriculture</v>
      </c>
      <c r="F640" s="3">
        <f t="shared" ca="1" si="166"/>
        <v>3</v>
      </c>
      <c r="G640" s="3" t="str">
        <f ca="1">VLOOKUP($F640,Data!$D$2:$E$6,2,FALSE)</f>
        <v>undergraduate</v>
      </c>
      <c r="H640" s="3">
        <f t="shared" ca="1" si="167"/>
        <v>1</v>
      </c>
      <c r="I640" s="3">
        <f t="shared" ca="1" si="168"/>
        <v>2</v>
      </c>
      <c r="J640" s="4">
        <f t="shared" ca="1" si="169"/>
        <v>611560</v>
      </c>
      <c r="K640" s="3">
        <f t="shared" ca="1" si="170"/>
        <v>1</v>
      </c>
      <c r="L640" s="3" t="str">
        <f ca="1">VLOOKUP($K640,Data!$G$2:$H$11,2,FALSE)</f>
        <v>Mumbai</v>
      </c>
      <c r="M640" s="4">
        <f t="shared" ca="1" si="171"/>
        <v>3057800</v>
      </c>
      <c r="N640" s="3">
        <f t="shared" ca="1" si="172"/>
        <v>1322376.8377268494</v>
      </c>
      <c r="O640" s="3">
        <f t="shared" ca="1" si="173"/>
        <v>792759.32515085454</v>
      </c>
      <c r="P640" s="4">
        <f t="shared" ca="1" si="174"/>
        <v>146094</v>
      </c>
      <c r="Q640" s="3">
        <f t="shared" ca="1" si="175"/>
        <v>0</v>
      </c>
      <c r="R640" s="4">
        <f t="shared" ca="1" si="176"/>
        <v>917340</v>
      </c>
      <c r="S640" s="4">
        <f t="shared" ca="1" si="177"/>
        <v>4767899.3251508549</v>
      </c>
      <c r="T640" s="1">
        <f t="shared" ca="1" si="178"/>
        <v>1468470.8377268494</v>
      </c>
      <c r="U640" s="4">
        <f t="shared" ca="1" si="179"/>
        <v>3299428.4874240058</v>
      </c>
      <c r="V640" s="8">
        <f ca="1">People[[#This Row],[Mortage left]]/People[[#This Row],[Value of House]]</f>
        <v>0.43246021248180044</v>
      </c>
    </row>
    <row r="641" spans="1:22" x14ac:dyDescent="0.25">
      <c r="A641" s="3">
        <f t="shared" ca="1" si="162"/>
        <v>1</v>
      </c>
      <c r="B641" s="3" t="str">
        <f t="shared" ca="1" si="163"/>
        <v>Man</v>
      </c>
      <c r="C641" s="3">
        <f t="shared" ca="1" si="164"/>
        <v>30</v>
      </c>
      <c r="D641" s="3">
        <f t="shared" ca="1" si="165"/>
        <v>5</v>
      </c>
      <c r="E641" s="3" t="str">
        <f ca="1">VLOOKUP($D641,Data!$A$2:$B$7,2,FALSE)</f>
        <v>Business</v>
      </c>
      <c r="F641" s="3">
        <f t="shared" ca="1" si="166"/>
        <v>5</v>
      </c>
      <c r="G641" s="3" t="str">
        <f ca="1">VLOOKUP($F641,Data!$D$2:$E$6,2,FALSE)</f>
        <v>Doctorate</v>
      </c>
      <c r="H641" s="3">
        <f t="shared" ca="1" si="167"/>
        <v>1</v>
      </c>
      <c r="I641" s="3">
        <f t="shared" ca="1" si="168"/>
        <v>1</v>
      </c>
      <c r="J641" s="4">
        <f t="shared" ca="1" si="169"/>
        <v>892548</v>
      </c>
      <c r="K641" s="3">
        <f t="shared" ca="1" si="170"/>
        <v>3</v>
      </c>
      <c r="L641" s="3" t="str">
        <f ca="1">VLOOKUP($K641,Data!$G$2:$H$11,2,FALSE)</f>
        <v>Bangalore</v>
      </c>
      <c r="M641" s="4">
        <f t="shared" ca="1" si="171"/>
        <v>3570192</v>
      </c>
      <c r="N641" s="3">
        <f t="shared" ca="1" si="172"/>
        <v>1443910.2664527809</v>
      </c>
      <c r="O641" s="3">
        <f t="shared" ca="1" si="173"/>
        <v>699281.85302487633</v>
      </c>
      <c r="P641" s="4">
        <f t="shared" ca="1" si="174"/>
        <v>444633</v>
      </c>
      <c r="Q641" s="3">
        <f t="shared" ca="1" si="175"/>
        <v>0</v>
      </c>
      <c r="R641" s="4">
        <f t="shared" ca="1" si="176"/>
        <v>1338822</v>
      </c>
      <c r="S641" s="4">
        <f t="shared" ca="1" si="177"/>
        <v>5608295.8530248767</v>
      </c>
      <c r="T641" s="1">
        <f t="shared" ca="1" si="178"/>
        <v>1888543.2664527809</v>
      </c>
      <c r="U641" s="4">
        <f t="shared" ca="1" si="179"/>
        <v>3719752.5865720958</v>
      </c>
      <c r="V641" s="8">
        <f ca="1">People[[#This Row],[Mortage left]]/People[[#This Row],[Value of House]]</f>
        <v>0.4044349061486836</v>
      </c>
    </row>
    <row r="642" spans="1:22" x14ac:dyDescent="0.25">
      <c r="A642" s="3">
        <f t="shared" ca="1" si="162"/>
        <v>2</v>
      </c>
      <c r="B642" s="3" t="str">
        <f t="shared" ca="1" si="163"/>
        <v>Woman</v>
      </c>
      <c r="C642" s="3">
        <f t="shared" ca="1" si="164"/>
        <v>35</v>
      </c>
      <c r="D642" s="3">
        <f t="shared" ca="1" si="165"/>
        <v>1</v>
      </c>
      <c r="E642" s="3" t="str">
        <f ca="1">VLOOKUP($D642,Data!$A$2:$B$7,2,FALSE)</f>
        <v>Health</v>
      </c>
      <c r="F642" s="3">
        <f t="shared" ca="1" si="166"/>
        <v>3</v>
      </c>
      <c r="G642" s="3" t="str">
        <f ca="1">VLOOKUP($F642,Data!$D$2:$E$6,2,FALSE)</f>
        <v>undergraduate</v>
      </c>
      <c r="H642" s="3">
        <f t="shared" ca="1" si="167"/>
        <v>3</v>
      </c>
      <c r="I642" s="3">
        <f t="shared" ca="1" si="168"/>
        <v>2</v>
      </c>
      <c r="J642" s="4">
        <f t="shared" ca="1" si="169"/>
        <v>720841</v>
      </c>
      <c r="K642" s="3">
        <f t="shared" ca="1" si="170"/>
        <v>1</v>
      </c>
      <c r="L642" s="3" t="str">
        <f ca="1">VLOOKUP($K642,Data!$G$2:$H$11,2,FALSE)</f>
        <v>Mumbai</v>
      </c>
      <c r="M642" s="4">
        <f t="shared" ca="1" si="171"/>
        <v>3604205</v>
      </c>
      <c r="N642" s="3">
        <f t="shared" ca="1" si="172"/>
        <v>787624.32418603066</v>
      </c>
      <c r="O642" s="3">
        <f t="shared" ca="1" si="173"/>
        <v>737815.31502895884</v>
      </c>
      <c r="P642" s="4">
        <f t="shared" ca="1" si="174"/>
        <v>717094</v>
      </c>
      <c r="Q642" s="3">
        <f t="shared" ca="1" si="175"/>
        <v>720841</v>
      </c>
      <c r="R642" s="4">
        <f t="shared" ca="1" si="176"/>
        <v>0</v>
      </c>
      <c r="S642" s="4">
        <f t="shared" ca="1" si="177"/>
        <v>4342020.315028959</v>
      </c>
      <c r="T642" s="1">
        <f t="shared" ca="1" si="178"/>
        <v>2225559.3241860308</v>
      </c>
      <c r="U642" s="4">
        <f t="shared" ca="1" si="179"/>
        <v>2116460.9908429282</v>
      </c>
      <c r="V642" s="8">
        <f ca="1">People[[#This Row],[Mortage left]]/People[[#This Row],[Value of House]]</f>
        <v>0.2185292801563814</v>
      </c>
    </row>
    <row r="643" spans="1:22" x14ac:dyDescent="0.25">
      <c r="A643" s="3">
        <f t="shared" ca="1" si="162"/>
        <v>2</v>
      </c>
      <c r="B643" s="3" t="str">
        <f t="shared" ca="1" si="163"/>
        <v>Woman</v>
      </c>
      <c r="C643" s="3">
        <f t="shared" ca="1" si="164"/>
        <v>29</v>
      </c>
      <c r="D643" s="3">
        <f t="shared" ca="1" si="165"/>
        <v>6</v>
      </c>
      <c r="E643" s="3" t="str">
        <f ca="1">VLOOKUP($D643,Data!$A$2:$B$7,2,FALSE)</f>
        <v>Ministry</v>
      </c>
      <c r="F643" s="3">
        <f t="shared" ca="1" si="166"/>
        <v>4</v>
      </c>
      <c r="G643" s="3" t="str">
        <f ca="1">VLOOKUP($F643,Data!$D$2:$E$6,2,FALSE)</f>
        <v>post graduate</v>
      </c>
      <c r="H643" s="3">
        <f t="shared" ca="1" si="167"/>
        <v>0</v>
      </c>
      <c r="I643" s="3">
        <f t="shared" ca="1" si="168"/>
        <v>0</v>
      </c>
      <c r="J643" s="4">
        <f t="shared" ca="1" si="169"/>
        <v>112397</v>
      </c>
      <c r="K643" s="3">
        <f t="shared" ca="1" si="170"/>
        <v>1</v>
      </c>
      <c r="L643" s="3" t="str">
        <f ca="1">VLOOKUP($K643,Data!$G$2:$H$11,2,FALSE)</f>
        <v>Mumbai</v>
      </c>
      <c r="M643" s="4">
        <f t="shared" ca="1" si="171"/>
        <v>337191</v>
      </c>
      <c r="N643" s="3">
        <f t="shared" ca="1" si="172"/>
        <v>307508.20610504778</v>
      </c>
      <c r="O643" s="3">
        <f t="shared" ca="1" si="173"/>
        <v>0</v>
      </c>
      <c r="P643" s="4">
        <f t="shared" ca="1" si="174"/>
        <v>0</v>
      </c>
      <c r="Q643" s="3">
        <f t="shared" ca="1" si="175"/>
        <v>0</v>
      </c>
      <c r="R643" s="4">
        <f t="shared" ca="1" si="176"/>
        <v>168595.5</v>
      </c>
      <c r="S643" s="4">
        <f t="shared" ca="1" si="177"/>
        <v>505786.5</v>
      </c>
      <c r="T643" s="1">
        <f t="shared" ca="1" si="178"/>
        <v>307508.20610504778</v>
      </c>
      <c r="U643" s="4">
        <f t="shared" ca="1" si="179"/>
        <v>198278.29389495222</v>
      </c>
      <c r="V643" s="8">
        <f ca="1">People[[#This Row],[Mortage left]]/People[[#This Row],[Value of House]]</f>
        <v>0.91197038504897154</v>
      </c>
    </row>
    <row r="644" spans="1:22" x14ac:dyDescent="0.25">
      <c r="A644" s="3">
        <f t="shared" ca="1" si="162"/>
        <v>2</v>
      </c>
      <c r="B644" s="3" t="str">
        <f t="shared" ca="1" si="163"/>
        <v>Woman</v>
      </c>
      <c r="C644" s="3">
        <f t="shared" ca="1" si="164"/>
        <v>35</v>
      </c>
      <c r="D644" s="3">
        <f t="shared" ca="1" si="165"/>
        <v>4</v>
      </c>
      <c r="E644" s="3" t="str">
        <f ca="1">VLOOKUP($D644,Data!$A$2:$B$7,2,FALSE)</f>
        <v>Agriculture</v>
      </c>
      <c r="F644" s="3">
        <f t="shared" ca="1" si="166"/>
        <v>1</v>
      </c>
      <c r="G644" s="3" t="str">
        <f ca="1">VLOOKUP($F644,Data!$D$2:$E$6,2,FALSE)</f>
        <v>high school</v>
      </c>
      <c r="H644" s="3">
        <f t="shared" ca="1" si="167"/>
        <v>0</v>
      </c>
      <c r="I644" s="3">
        <f t="shared" ca="1" si="168"/>
        <v>0</v>
      </c>
      <c r="J644" s="4">
        <f t="shared" ca="1" si="169"/>
        <v>455657</v>
      </c>
      <c r="K644" s="3">
        <f t="shared" ca="1" si="170"/>
        <v>4</v>
      </c>
      <c r="L644" s="3" t="str">
        <f ca="1">VLOOKUP($K644,Data!$G$2:$H$11,2,FALSE)</f>
        <v>Chennai</v>
      </c>
      <c r="M644" s="4">
        <f t="shared" ca="1" si="171"/>
        <v>2278285</v>
      </c>
      <c r="N644" s="3">
        <f t="shared" ca="1" si="172"/>
        <v>145530.52861445281</v>
      </c>
      <c r="O644" s="3">
        <f t="shared" ca="1" si="173"/>
        <v>0</v>
      </c>
      <c r="P644" s="4">
        <f t="shared" ca="1" si="174"/>
        <v>0</v>
      </c>
      <c r="Q644" s="3">
        <f t="shared" ca="1" si="175"/>
        <v>0</v>
      </c>
      <c r="R644" s="4">
        <f t="shared" ca="1" si="176"/>
        <v>683485.5</v>
      </c>
      <c r="S644" s="4">
        <f t="shared" ca="1" si="177"/>
        <v>2961770.5</v>
      </c>
      <c r="T644" s="1">
        <f t="shared" ca="1" si="178"/>
        <v>145530.52861445281</v>
      </c>
      <c r="U644" s="4">
        <f t="shared" ca="1" si="179"/>
        <v>2816239.971385547</v>
      </c>
      <c r="V644" s="8">
        <f ca="1">People[[#This Row],[Mortage left]]/People[[#This Row],[Value of House]]</f>
        <v>6.3877227218918087E-2</v>
      </c>
    </row>
    <row r="645" spans="1:22" x14ac:dyDescent="0.25">
      <c r="A645" s="3">
        <f t="shared" ref="A645:A708" ca="1" si="180">RANDBETWEEN(1,2)</f>
        <v>2</v>
      </c>
      <c r="B645" s="3" t="str">
        <f t="shared" ref="B645:B708" ca="1" si="181">IF($A645=1, "Man", "Woman")</f>
        <v>Woman</v>
      </c>
      <c r="C645" s="3">
        <f t="shared" ref="C645:C708" ca="1" si="182">RANDBETWEEN(21,35)</f>
        <v>26</v>
      </c>
      <c r="D645" s="3">
        <f t="shared" ref="D645:D708" ca="1" si="183">RANDBETWEEN(1,6)</f>
        <v>5</v>
      </c>
      <c r="E645" s="3" t="str">
        <f ca="1">VLOOKUP($D645,Data!$A$2:$B$7,2,FALSE)</f>
        <v>Business</v>
      </c>
      <c r="F645" s="3">
        <f t="shared" ref="F645:F708" ca="1" si="184">RANDBETWEEN(1,5)</f>
        <v>1</v>
      </c>
      <c r="G645" s="3" t="str">
        <f ca="1">VLOOKUP($F645,Data!$D$2:$E$6,2,FALSE)</f>
        <v>high school</v>
      </c>
      <c r="H645" s="3">
        <f t="shared" ref="H645:H708" ca="1" si="185">RANDBETWEEN(0,3)</f>
        <v>1</v>
      </c>
      <c r="I645" s="3">
        <f t="shared" ref="I645:I708" ca="1" si="186">RANDBETWEEN(0,2)</f>
        <v>2</v>
      </c>
      <c r="J645" s="4">
        <f t="shared" ref="J645:J708" ca="1" si="187">RANDBETWEEN(100000,1000000)</f>
        <v>108946</v>
      </c>
      <c r="K645" s="3">
        <f t="shared" ref="K645:K708" ca="1" si="188">RANDBETWEEN(1,6)</f>
        <v>4</v>
      </c>
      <c r="L645" s="3" t="str">
        <f ca="1">VLOOKUP($K645,Data!$G$2:$H$11,2,FALSE)</f>
        <v>Chennai</v>
      </c>
      <c r="M645" s="4">
        <f t="shared" ref="M645:M708" ca="1" si="189">$J645*RANDBETWEEN(3,6)</f>
        <v>544730</v>
      </c>
      <c r="N645" s="3">
        <f t="shared" ref="N645:N708" ca="1" si="190">RAND()*$M645</f>
        <v>1334.7038624107506</v>
      </c>
      <c r="O645" s="3">
        <f t="shared" ref="O645:O708" ca="1" si="191">(I645*RAND())*$J645</f>
        <v>34755.131532732208</v>
      </c>
      <c r="P645" s="4">
        <f t="shared" ref="P645:P708" ca="1" si="192">RANDBETWEEN(0,O645)</f>
        <v>18642</v>
      </c>
      <c r="Q645" s="3">
        <f t="shared" ref="Q645:Q708" ca="1" si="193">RANDBETWEEN(0,1)*$J645</f>
        <v>0</v>
      </c>
      <c r="R645" s="4">
        <f t="shared" ref="R645:R708" ca="1" si="194">RANDBETWEEN(0,1)*$J645*1.5</f>
        <v>0</v>
      </c>
      <c r="S645" s="4">
        <f t="shared" ref="S645:S708" ca="1" si="195">$M645+$O645+$R645</f>
        <v>579485.13153273216</v>
      </c>
      <c r="T645" s="1">
        <f t="shared" ref="T645:T708" ca="1" si="196">$N645+$P645+$Q645</f>
        <v>19976.703862410752</v>
      </c>
      <c r="U645" s="4">
        <f t="shared" ref="U645:U708" ca="1" si="197">$S645-$T645</f>
        <v>559508.42767032143</v>
      </c>
      <c r="V645" s="8">
        <f ca="1">People[[#This Row],[Mortage left]]/People[[#This Row],[Value of House]]</f>
        <v>2.4502117790662359E-3</v>
      </c>
    </row>
    <row r="646" spans="1:22" x14ac:dyDescent="0.25">
      <c r="A646" s="3">
        <f t="shared" ca="1" si="180"/>
        <v>1</v>
      </c>
      <c r="B646" s="3" t="str">
        <f t="shared" ca="1" si="181"/>
        <v>Man</v>
      </c>
      <c r="C646" s="3">
        <f t="shared" ca="1" si="182"/>
        <v>26</v>
      </c>
      <c r="D646" s="3">
        <f t="shared" ca="1" si="183"/>
        <v>6</v>
      </c>
      <c r="E646" s="3" t="str">
        <f ca="1">VLOOKUP($D646,Data!$A$2:$B$7,2,FALSE)</f>
        <v>Ministry</v>
      </c>
      <c r="F646" s="3">
        <f t="shared" ca="1" si="184"/>
        <v>1</v>
      </c>
      <c r="G646" s="3" t="str">
        <f ca="1">VLOOKUP($F646,Data!$D$2:$E$6,2,FALSE)</f>
        <v>high school</v>
      </c>
      <c r="H646" s="3">
        <f t="shared" ca="1" si="185"/>
        <v>2</v>
      </c>
      <c r="I646" s="3">
        <f t="shared" ca="1" si="186"/>
        <v>1</v>
      </c>
      <c r="J646" s="4">
        <f t="shared" ca="1" si="187"/>
        <v>920928</v>
      </c>
      <c r="K646" s="3">
        <f t="shared" ca="1" si="188"/>
        <v>5</v>
      </c>
      <c r="L646" s="3" t="str">
        <f ca="1">VLOOKUP($K646,Data!$G$2:$H$11,2,FALSE)</f>
        <v>Hyderabad</v>
      </c>
      <c r="M646" s="4">
        <f t="shared" ca="1" si="189"/>
        <v>4604640</v>
      </c>
      <c r="N646" s="3">
        <f t="shared" ca="1" si="190"/>
        <v>3163069.0576788108</v>
      </c>
      <c r="O646" s="3">
        <f t="shared" ca="1" si="191"/>
        <v>426554.17291419883</v>
      </c>
      <c r="P646" s="4">
        <f t="shared" ca="1" si="192"/>
        <v>163378</v>
      </c>
      <c r="Q646" s="3">
        <f t="shared" ca="1" si="193"/>
        <v>920928</v>
      </c>
      <c r="R646" s="4">
        <f t="shared" ca="1" si="194"/>
        <v>0</v>
      </c>
      <c r="S646" s="4">
        <f t="shared" ca="1" si="195"/>
        <v>5031194.1729141986</v>
      </c>
      <c r="T646" s="1">
        <f t="shared" ca="1" si="196"/>
        <v>4247375.0576788113</v>
      </c>
      <c r="U646" s="4">
        <f t="shared" ca="1" si="197"/>
        <v>783819.11523538735</v>
      </c>
      <c r="V646" s="8">
        <f ca="1">People[[#This Row],[Mortage left]]/People[[#This Row],[Value of House]]</f>
        <v>0.68693080407563045</v>
      </c>
    </row>
    <row r="647" spans="1:22" x14ac:dyDescent="0.25">
      <c r="A647" s="3">
        <f t="shared" ca="1" si="180"/>
        <v>1</v>
      </c>
      <c r="B647" s="3" t="str">
        <f t="shared" ca="1" si="181"/>
        <v>Man</v>
      </c>
      <c r="C647" s="3">
        <f t="shared" ca="1" si="182"/>
        <v>29</v>
      </c>
      <c r="D647" s="3">
        <f t="shared" ca="1" si="183"/>
        <v>4</v>
      </c>
      <c r="E647" s="3" t="str">
        <f ca="1">VLOOKUP($D647,Data!$A$2:$B$7,2,FALSE)</f>
        <v>Agriculture</v>
      </c>
      <c r="F647" s="3">
        <f t="shared" ca="1" si="184"/>
        <v>5</v>
      </c>
      <c r="G647" s="3" t="str">
        <f ca="1">VLOOKUP($F647,Data!$D$2:$E$6,2,FALSE)</f>
        <v>Doctorate</v>
      </c>
      <c r="H647" s="3">
        <f t="shared" ca="1" si="185"/>
        <v>2</v>
      </c>
      <c r="I647" s="3">
        <f t="shared" ca="1" si="186"/>
        <v>0</v>
      </c>
      <c r="J647" s="4">
        <f t="shared" ca="1" si="187"/>
        <v>866875</v>
      </c>
      <c r="K647" s="3">
        <f t="shared" ca="1" si="188"/>
        <v>4</v>
      </c>
      <c r="L647" s="3" t="str">
        <f ca="1">VLOOKUP($K647,Data!$G$2:$H$11,2,FALSE)</f>
        <v>Chennai</v>
      </c>
      <c r="M647" s="4">
        <f t="shared" ca="1" si="189"/>
        <v>2600625</v>
      </c>
      <c r="N647" s="3">
        <f t="shared" ca="1" si="190"/>
        <v>360106.29074173159</v>
      </c>
      <c r="O647" s="3">
        <f t="shared" ca="1" si="191"/>
        <v>0</v>
      </c>
      <c r="P647" s="4">
        <f t="shared" ca="1" si="192"/>
        <v>0</v>
      </c>
      <c r="Q647" s="3">
        <f t="shared" ca="1" si="193"/>
        <v>0</v>
      </c>
      <c r="R647" s="4">
        <f t="shared" ca="1" si="194"/>
        <v>1300312.5</v>
      </c>
      <c r="S647" s="4">
        <f t="shared" ca="1" si="195"/>
        <v>3900937.5</v>
      </c>
      <c r="T647" s="1">
        <f t="shared" ca="1" si="196"/>
        <v>360106.29074173159</v>
      </c>
      <c r="U647" s="4">
        <f t="shared" ca="1" si="197"/>
        <v>3540831.2092582686</v>
      </c>
      <c r="V647" s="8">
        <f ca="1">People[[#This Row],[Mortage left]]/People[[#This Row],[Value of House]]</f>
        <v>0.13846913366661151</v>
      </c>
    </row>
    <row r="648" spans="1:22" x14ac:dyDescent="0.25">
      <c r="A648" s="3">
        <f t="shared" ca="1" si="180"/>
        <v>2</v>
      </c>
      <c r="B648" s="3" t="str">
        <f t="shared" ca="1" si="181"/>
        <v>Woman</v>
      </c>
      <c r="C648" s="3">
        <f t="shared" ca="1" si="182"/>
        <v>25</v>
      </c>
      <c r="D648" s="3">
        <f t="shared" ca="1" si="183"/>
        <v>3</v>
      </c>
      <c r="E648" s="3" t="str">
        <f ca="1">VLOOKUP($D648,Data!$A$2:$B$7,2,FALSE)</f>
        <v>Pharma</v>
      </c>
      <c r="F648" s="3">
        <f t="shared" ca="1" si="184"/>
        <v>4</v>
      </c>
      <c r="G648" s="3" t="str">
        <f ca="1">VLOOKUP($F648,Data!$D$2:$E$6,2,FALSE)</f>
        <v>post graduate</v>
      </c>
      <c r="H648" s="3">
        <f t="shared" ca="1" si="185"/>
        <v>1</v>
      </c>
      <c r="I648" s="3">
        <f t="shared" ca="1" si="186"/>
        <v>2</v>
      </c>
      <c r="J648" s="4">
        <f t="shared" ca="1" si="187"/>
        <v>549065</v>
      </c>
      <c r="K648" s="3">
        <f t="shared" ca="1" si="188"/>
        <v>4</v>
      </c>
      <c r="L648" s="3" t="str">
        <f ca="1">VLOOKUP($K648,Data!$G$2:$H$11,2,FALSE)</f>
        <v>Chennai</v>
      </c>
      <c r="M648" s="4">
        <f t="shared" ca="1" si="189"/>
        <v>2745325</v>
      </c>
      <c r="N648" s="3">
        <f t="shared" ca="1" si="190"/>
        <v>516793.42570002761</v>
      </c>
      <c r="O648" s="3">
        <f t="shared" ca="1" si="191"/>
        <v>946620.97334743664</v>
      </c>
      <c r="P648" s="4">
        <f t="shared" ca="1" si="192"/>
        <v>548174</v>
      </c>
      <c r="Q648" s="3">
        <f t="shared" ca="1" si="193"/>
        <v>549065</v>
      </c>
      <c r="R648" s="4">
        <f t="shared" ca="1" si="194"/>
        <v>0</v>
      </c>
      <c r="S648" s="4">
        <f t="shared" ca="1" si="195"/>
        <v>3691945.9733474366</v>
      </c>
      <c r="T648" s="1">
        <f t="shared" ca="1" si="196"/>
        <v>1614032.4257000275</v>
      </c>
      <c r="U648" s="4">
        <f t="shared" ca="1" si="197"/>
        <v>2077913.5476474091</v>
      </c>
      <c r="V648" s="8">
        <f ca="1">People[[#This Row],[Mortage left]]/People[[#This Row],[Value of House]]</f>
        <v>0.18824489840001735</v>
      </c>
    </row>
    <row r="649" spans="1:22" x14ac:dyDescent="0.25">
      <c r="A649" s="3">
        <f t="shared" ca="1" si="180"/>
        <v>2</v>
      </c>
      <c r="B649" s="3" t="str">
        <f t="shared" ca="1" si="181"/>
        <v>Woman</v>
      </c>
      <c r="C649" s="3">
        <f t="shared" ca="1" si="182"/>
        <v>29</v>
      </c>
      <c r="D649" s="3">
        <f t="shared" ca="1" si="183"/>
        <v>5</v>
      </c>
      <c r="E649" s="3" t="str">
        <f ca="1">VLOOKUP($D649,Data!$A$2:$B$7,2,FALSE)</f>
        <v>Business</v>
      </c>
      <c r="F649" s="3">
        <f t="shared" ca="1" si="184"/>
        <v>2</v>
      </c>
      <c r="G649" s="3" t="str">
        <f ca="1">VLOOKUP($F649,Data!$D$2:$E$6,2,FALSE)</f>
        <v>college</v>
      </c>
      <c r="H649" s="3">
        <f t="shared" ca="1" si="185"/>
        <v>3</v>
      </c>
      <c r="I649" s="3">
        <f t="shared" ca="1" si="186"/>
        <v>1</v>
      </c>
      <c r="J649" s="4">
        <f t="shared" ca="1" si="187"/>
        <v>135683</v>
      </c>
      <c r="K649" s="3">
        <f t="shared" ca="1" si="188"/>
        <v>5</v>
      </c>
      <c r="L649" s="3" t="str">
        <f ca="1">VLOOKUP($K649,Data!$G$2:$H$11,2,FALSE)</f>
        <v>Hyderabad</v>
      </c>
      <c r="M649" s="4">
        <f t="shared" ca="1" si="189"/>
        <v>407049</v>
      </c>
      <c r="N649" s="3">
        <f t="shared" ca="1" si="190"/>
        <v>107516.27932715819</v>
      </c>
      <c r="O649" s="3">
        <f t="shared" ca="1" si="191"/>
        <v>76541.84469896472</v>
      </c>
      <c r="P649" s="4">
        <f t="shared" ca="1" si="192"/>
        <v>34745</v>
      </c>
      <c r="Q649" s="3">
        <f t="shared" ca="1" si="193"/>
        <v>135683</v>
      </c>
      <c r="R649" s="4">
        <f t="shared" ca="1" si="194"/>
        <v>203524.5</v>
      </c>
      <c r="S649" s="4">
        <f t="shared" ca="1" si="195"/>
        <v>687115.34469896473</v>
      </c>
      <c r="T649" s="1">
        <f t="shared" ca="1" si="196"/>
        <v>277944.27932715818</v>
      </c>
      <c r="U649" s="4">
        <f t="shared" ca="1" si="197"/>
        <v>409171.06537180656</v>
      </c>
      <c r="V649" s="8">
        <f ca="1">People[[#This Row],[Mortage left]]/People[[#This Row],[Value of House]]</f>
        <v>0.26413596232187819</v>
      </c>
    </row>
    <row r="650" spans="1:22" x14ac:dyDescent="0.25">
      <c r="A650" s="3">
        <f t="shared" ca="1" si="180"/>
        <v>1</v>
      </c>
      <c r="B650" s="3" t="str">
        <f t="shared" ca="1" si="181"/>
        <v>Man</v>
      </c>
      <c r="C650" s="3">
        <f t="shared" ca="1" si="182"/>
        <v>28</v>
      </c>
      <c r="D650" s="3">
        <f t="shared" ca="1" si="183"/>
        <v>6</v>
      </c>
      <c r="E650" s="3" t="str">
        <f ca="1">VLOOKUP($D650,Data!$A$2:$B$7,2,FALSE)</f>
        <v>Ministry</v>
      </c>
      <c r="F650" s="3">
        <f t="shared" ca="1" si="184"/>
        <v>5</v>
      </c>
      <c r="G650" s="3" t="str">
        <f ca="1">VLOOKUP($F650,Data!$D$2:$E$6,2,FALSE)</f>
        <v>Doctorate</v>
      </c>
      <c r="H650" s="3">
        <f t="shared" ca="1" si="185"/>
        <v>1</v>
      </c>
      <c r="I650" s="3">
        <f t="shared" ca="1" si="186"/>
        <v>1</v>
      </c>
      <c r="J650" s="4">
        <f t="shared" ca="1" si="187"/>
        <v>745959</v>
      </c>
      <c r="K650" s="3">
        <f t="shared" ca="1" si="188"/>
        <v>4</v>
      </c>
      <c r="L650" s="3" t="str">
        <f ca="1">VLOOKUP($K650,Data!$G$2:$H$11,2,FALSE)</f>
        <v>Chennai</v>
      </c>
      <c r="M650" s="4">
        <f t="shared" ca="1" si="189"/>
        <v>2237877</v>
      </c>
      <c r="N650" s="3">
        <f t="shared" ca="1" si="190"/>
        <v>437338.4301231404</v>
      </c>
      <c r="O650" s="3">
        <f t="shared" ca="1" si="191"/>
        <v>641072.76830717386</v>
      </c>
      <c r="P650" s="4">
        <f t="shared" ca="1" si="192"/>
        <v>613285</v>
      </c>
      <c r="Q650" s="3">
        <f t="shared" ca="1" si="193"/>
        <v>745959</v>
      </c>
      <c r="R650" s="4">
        <f t="shared" ca="1" si="194"/>
        <v>1118938.5</v>
      </c>
      <c r="S650" s="4">
        <f t="shared" ca="1" si="195"/>
        <v>3997888.2683071736</v>
      </c>
      <c r="T650" s="1">
        <f t="shared" ca="1" si="196"/>
        <v>1796582.4301231403</v>
      </c>
      <c r="U650" s="4">
        <f t="shared" ca="1" si="197"/>
        <v>2201305.8381840335</v>
      </c>
      <c r="V650" s="8">
        <f ca="1">People[[#This Row],[Mortage left]]/People[[#This Row],[Value of House]]</f>
        <v>0.1954255886821038</v>
      </c>
    </row>
    <row r="651" spans="1:22" x14ac:dyDescent="0.25">
      <c r="A651" s="3">
        <f t="shared" ca="1" si="180"/>
        <v>2</v>
      </c>
      <c r="B651" s="3" t="str">
        <f t="shared" ca="1" si="181"/>
        <v>Woman</v>
      </c>
      <c r="C651" s="3">
        <f t="shared" ca="1" si="182"/>
        <v>34</v>
      </c>
      <c r="D651" s="3">
        <f t="shared" ca="1" si="183"/>
        <v>4</v>
      </c>
      <c r="E651" s="3" t="str">
        <f ca="1">VLOOKUP($D651,Data!$A$2:$B$7,2,FALSE)</f>
        <v>Agriculture</v>
      </c>
      <c r="F651" s="3">
        <f t="shared" ca="1" si="184"/>
        <v>5</v>
      </c>
      <c r="G651" s="3" t="str">
        <f ca="1">VLOOKUP($F651,Data!$D$2:$E$6,2,FALSE)</f>
        <v>Doctorate</v>
      </c>
      <c r="H651" s="3">
        <f t="shared" ca="1" si="185"/>
        <v>1</v>
      </c>
      <c r="I651" s="3">
        <f t="shared" ca="1" si="186"/>
        <v>1</v>
      </c>
      <c r="J651" s="4">
        <f t="shared" ca="1" si="187"/>
        <v>797713</v>
      </c>
      <c r="K651" s="3">
        <f t="shared" ca="1" si="188"/>
        <v>3</v>
      </c>
      <c r="L651" s="3" t="str">
        <f ca="1">VLOOKUP($K651,Data!$G$2:$H$11,2,FALSE)</f>
        <v>Bangalore</v>
      </c>
      <c r="M651" s="4">
        <f t="shared" ca="1" si="189"/>
        <v>3988565</v>
      </c>
      <c r="N651" s="3">
        <f t="shared" ca="1" si="190"/>
        <v>1109459.3533435492</v>
      </c>
      <c r="O651" s="3">
        <f t="shared" ca="1" si="191"/>
        <v>509325.5519197809</v>
      </c>
      <c r="P651" s="4">
        <f t="shared" ca="1" si="192"/>
        <v>470311</v>
      </c>
      <c r="Q651" s="3">
        <f t="shared" ca="1" si="193"/>
        <v>797713</v>
      </c>
      <c r="R651" s="4">
        <f t="shared" ca="1" si="194"/>
        <v>1196569.5</v>
      </c>
      <c r="S651" s="4">
        <f t="shared" ca="1" si="195"/>
        <v>5694460.0519197807</v>
      </c>
      <c r="T651" s="1">
        <f t="shared" ca="1" si="196"/>
        <v>2377483.3533435492</v>
      </c>
      <c r="U651" s="4">
        <f t="shared" ca="1" si="197"/>
        <v>3316976.6985762315</v>
      </c>
      <c r="V651" s="8">
        <f ca="1">People[[#This Row],[Mortage left]]/People[[#This Row],[Value of House]]</f>
        <v>0.27816002831683806</v>
      </c>
    </row>
    <row r="652" spans="1:22" x14ac:dyDescent="0.25">
      <c r="A652" s="3">
        <f t="shared" ca="1" si="180"/>
        <v>1</v>
      </c>
      <c r="B652" s="3" t="str">
        <f t="shared" ca="1" si="181"/>
        <v>Man</v>
      </c>
      <c r="C652" s="3">
        <f t="shared" ca="1" si="182"/>
        <v>25</v>
      </c>
      <c r="D652" s="3">
        <f t="shared" ca="1" si="183"/>
        <v>1</v>
      </c>
      <c r="E652" s="3" t="str">
        <f ca="1">VLOOKUP($D652,Data!$A$2:$B$7,2,FALSE)</f>
        <v>Health</v>
      </c>
      <c r="F652" s="3">
        <f t="shared" ca="1" si="184"/>
        <v>2</v>
      </c>
      <c r="G652" s="3" t="str">
        <f ca="1">VLOOKUP($F652,Data!$D$2:$E$6,2,FALSE)</f>
        <v>college</v>
      </c>
      <c r="H652" s="3">
        <f t="shared" ca="1" si="185"/>
        <v>1</v>
      </c>
      <c r="I652" s="3">
        <f t="shared" ca="1" si="186"/>
        <v>2</v>
      </c>
      <c r="J652" s="4">
        <f t="shared" ca="1" si="187"/>
        <v>692927</v>
      </c>
      <c r="K652" s="3">
        <f t="shared" ca="1" si="188"/>
        <v>1</v>
      </c>
      <c r="L652" s="3" t="str">
        <f ca="1">VLOOKUP($K652,Data!$G$2:$H$11,2,FALSE)</f>
        <v>Mumbai</v>
      </c>
      <c r="M652" s="4">
        <f t="shared" ca="1" si="189"/>
        <v>2771708</v>
      </c>
      <c r="N652" s="3">
        <f t="shared" ca="1" si="190"/>
        <v>1490096.0629641865</v>
      </c>
      <c r="O652" s="3">
        <f t="shared" ca="1" si="191"/>
        <v>1151212.0441651195</v>
      </c>
      <c r="P652" s="4">
        <f t="shared" ca="1" si="192"/>
        <v>478851</v>
      </c>
      <c r="Q652" s="3">
        <f t="shared" ca="1" si="193"/>
        <v>692927</v>
      </c>
      <c r="R652" s="4">
        <f t="shared" ca="1" si="194"/>
        <v>0</v>
      </c>
      <c r="S652" s="4">
        <f t="shared" ca="1" si="195"/>
        <v>3922920.0441651195</v>
      </c>
      <c r="T652" s="1">
        <f t="shared" ca="1" si="196"/>
        <v>2661874.0629641865</v>
      </c>
      <c r="U652" s="4">
        <f t="shared" ca="1" si="197"/>
        <v>1261045.981200933</v>
      </c>
      <c r="V652" s="8">
        <f ca="1">People[[#This Row],[Mortage left]]/People[[#This Row],[Value of House]]</f>
        <v>0.53760932355218749</v>
      </c>
    </row>
    <row r="653" spans="1:22" x14ac:dyDescent="0.25">
      <c r="A653" s="3">
        <f t="shared" ca="1" si="180"/>
        <v>1</v>
      </c>
      <c r="B653" s="3" t="str">
        <f t="shared" ca="1" si="181"/>
        <v>Man</v>
      </c>
      <c r="C653" s="3">
        <f t="shared" ca="1" si="182"/>
        <v>33</v>
      </c>
      <c r="D653" s="3">
        <f t="shared" ca="1" si="183"/>
        <v>6</v>
      </c>
      <c r="E653" s="3" t="str">
        <f ca="1">VLOOKUP($D653,Data!$A$2:$B$7,2,FALSE)</f>
        <v>Ministry</v>
      </c>
      <c r="F653" s="3">
        <f t="shared" ca="1" si="184"/>
        <v>5</v>
      </c>
      <c r="G653" s="3" t="str">
        <f ca="1">VLOOKUP($F653,Data!$D$2:$E$6,2,FALSE)</f>
        <v>Doctorate</v>
      </c>
      <c r="H653" s="3">
        <f t="shared" ca="1" si="185"/>
        <v>3</v>
      </c>
      <c r="I653" s="3">
        <f t="shared" ca="1" si="186"/>
        <v>0</v>
      </c>
      <c r="J653" s="4">
        <f t="shared" ca="1" si="187"/>
        <v>649541</v>
      </c>
      <c r="K653" s="3">
        <f t="shared" ca="1" si="188"/>
        <v>3</v>
      </c>
      <c r="L653" s="3" t="str">
        <f ca="1">VLOOKUP($K653,Data!$G$2:$H$11,2,FALSE)</f>
        <v>Bangalore</v>
      </c>
      <c r="M653" s="4">
        <f t="shared" ca="1" si="189"/>
        <v>1948623</v>
      </c>
      <c r="N653" s="3">
        <f t="shared" ca="1" si="190"/>
        <v>1513600.2997814997</v>
      </c>
      <c r="O653" s="3">
        <f t="shared" ca="1" si="191"/>
        <v>0</v>
      </c>
      <c r="P653" s="4">
        <f t="shared" ca="1" si="192"/>
        <v>0</v>
      </c>
      <c r="Q653" s="3">
        <f t="shared" ca="1" si="193"/>
        <v>0</v>
      </c>
      <c r="R653" s="4">
        <f t="shared" ca="1" si="194"/>
        <v>974311.5</v>
      </c>
      <c r="S653" s="4">
        <f t="shared" ca="1" si="195"/>
        <v>2922934.5</v>
      </c>
      <c r="T653" s="1">
        <f t="shared" ca="1" si="196"/>
        <v>1513600.2997814997</v>
      </c>
      <c r="U653" s="4">
        <f t="shared" ca="1" si="197"/>
        <v>1409334.2002185003</v>
      </c>
      <c r="V653" s="8">
        <f ca="1">People[[#This Row],[Mortage left]]/People[[#This Row],[Value of House]]</f>
        <v>0.77675378961528196</v>
      </c>
    </row>
    <row r="654" spans="1:22" x14ac:dyDescent="0.25">
      <c r="A654" s="3">
        <f t="shared" ca="1" si="180"/>
        <v>1</v>
      </c>
      <c r="B654" s="3" t="str">
        <f t="shared" ca="1" si="181"/>
        <v>Man</v>
      </c>
      <c r="C654" s="3">
        <f t="shared" ca="1" si="182"/>
        <v>32</v>
      </c>
      <c r="D654" s="3">
        <f t="shared" ca="1" si="183"/>
        <v>5</v>
      </c>
      <c r="E654" s="3" t="str">
        <f ca="1">VLOOKUP($D654,Data!$A$2:$B$7,2,FALSE)</f>
        <v>Business</v>
      </c>
      <c r="F654" s="3">
        <f t="shared" ca="1" si="184"/>
        <v>4</v>
      </c>
      <c r="G654" s="3" t="str">
        <f ca="1">VLOOKUP($F654,Data!$D$2:$E$6,2,FALSE)</f>
        <v>post graduate</v>
      </c>
      <c r="H654" s="3">
        <f t="shared" ca="1" si="185"/>
        <v>0</v>
      </c>
      <c r="I654" s="3">
        <f t="shared" ca="1" si="186"/>
        <v>2</v>
      </c>
      <c r="J654" s="4">
        <f t="shared" ca="1" si="187"/>
        <v>744153</v>
      </c>
      <c r="K654" s="3">
        <f t="shared" ca="1" si="188"/>
        <v>3</v>
      </c>
      <c r="L654" s="3" t="str">
        <f ca="1">VLOOKUP($K654,Data!$G$2:$H$11,2,FALSE)</f>
        <v>Bangalore</v>
      </c>
      <c r="M654" s="4">
        <f t="shared" ca="1" si="189"/>
        <v>4464918</v>
      </c>
      <c r="N654" s="3">
        <f t="shared" ca="1" si="190"/>
        <v>2474813.1444720924</v>
      </c>
      <c r="O654" s="3">
        <f t="shared" ca="1" si="191"/>
        <v>1208159.4101642533</v>
      </c>
      <c r="P654" s="4">
        <f t="shared" ca="1" si="192"/>
        <v>369689</v>
      </c>
      <c r="Q654" s="3">
        <f t="shared" ca="1" si="193"/>
        <v>0</v>
      </c>
      <c r="R654" s="4">
        <f t="shared" ca="1" si="194"/>
        <v>0</v>
      </c>
      <c r="S654" s="4">
        <f t="shared" ca="1" si="195"/>
        <v>5673077.4101642538</v>
      </c>
      <c r="T654" s="1">
        <f t="shared" ca="1" si="196"/>
        <v>2844502.1444720924</v>
      </c>
      <c r="U654" s="4">
        <f t="shared" ca="1" si="197"/>
        <v>2828575.2656921614</v>
      </c>
      <c r="V654" s="8">
        <f ca="1">People[[#This Row],[Mortage left]]/People[[#This Row],[Value of House]]</f>
        <v>0.55427964062768731</v>
      </c>
    </row>
    <row r="655" spans="1:22" x14ac:dyDescent="0.25">
      <c r="A655" s="3">
        <f t="shared" ca="1" si="180"/>
        <v>1</v>
      </c>
      <c r="B655" s="3" t="str">
        <f t="shared" ca="1" si="181"/>
        <v>Man</v>
      </c>
      <c r="C655" s="3">
        <f t="shared" ca="1" si="182"/>
        <v>34</v>
      </c>
      <c r="D655" s="3">
        <f t="shared" ca="1" si="183"/>
        <v>3</v>
      </c>
      <c r="E655" s="3" t="str">
        <f ca="1">VLOOKUP($D655,Data!$A$2:$B$7,2,FALSE)</f>
        <v>Pharma</v>
      </c>
      <c r="F655" s="3">
        <f t="shared" ca="1" si="184"/>
        <v>4</v>
      </c>
      <c r="G655" s="3" t="str">
        <f ca="1">VLOOKUP($F655,Data!$D$2:$E$6,2,FALSE)</f>
        <v>post graduate</v>
      </c>
      <c r="H655" s="3">
        <f t="shared" ca="1" si="185"/>
        <v>0</v>
      </c>
      <c r="I655" s="3">
        <f t="shared" ca="1" si="186"/>
        <v>2</v>
      </c>
      <c r="J655" s="4">
        <f t="shared" ca="1" si="187"/>
        <v>472235</v>
      </c>
      <c r="K655" s="3">
        <f t="shared" ca="1" si="188"/>
        <v>2</v>
      </c>
      <c r="L655" s="3" t="str">
        <f ca="1">VLOOKUP($K655,Data!$G$2:$H$11,2,FALSE)</f>
        <v>Delhi</v>
      </c>
      <c r="M655" s="4">
        <f t="shared" ca="1" si="189"/>
        <v>1888940</v>
      </c>
      <c r="N655" s="3">
        <f t="shared" ca="1" si="190"/>
        <v>771664.48593627277</v>
      </c>
      <c r="O655" s="3">
        <f t="shared" ca="1" si="191"/>
        <v>1443.6407448118355</v>
      </c>
      <c r="P655" s="4">
        <f t="shared" ca="1" si="192"/>
        <v>11</v>
      </c>
      <c r="Q655" s="3">
        <f t="shared" ca="1" si="193"/>
        <v>0</v>
      </c>
      <c r="R655" s="4">
        <f t="shared" ca="1" si="194"/>
        <v>708352.5</v>
      </c>
      <c r="S655" s="4">
        <f t="shared" ca="1" si="195"/>
        <v>2598736.1407448119</v>
      </c>
      <c r="T655" s="1">
        <f t="shared" ca="1" si="196"/>
        <v>771675.48593627277</v>
      </c>
      <c r="U655" s="4">
        <f t="shared" ca="1" si="197"/>
        <v>1827060.654808539</v>
      </c>
      <c r="V655" s="8">
        <f ca="1">People[[#This Row],[Mortage left]]/People[[#This Row],[Value of House]]</f>
        <v>0.40851720326546781</v>
      </c>
    </row>
    <row r="656" spans="1:22" x14ac:dyDescent="0.25">
      <c r="A656" s="3">
        <f t="shared" ca="1" si="180"/>
        <v>1</v>
      </c>
      <c r="B656" s="3" t="str">
        <f t="shared" ca="1" si="181"/>
        <v>Man</v>
      </c>
      <c r="C656" s="3">
        <f t="shared" ca="1" si="182"/>
        <v>29</v>
      </c>
      <c r="D656" s="3">
        <f t="shared" ca="1" si="183"/>
        <v>4</v>
      </c>
      <c r="E656" s="3" t="str">
        <f ca="1">VLOOKUP($D656,Data!$A$2:$B$7,2,FALSE)</f>
        <v>Agriculture</v>
      </c>
      <c r="F656" s="3">
        <f t="shared" ca="1" si="184"/>
        <v>2</v>
      </c>
      <c r="G656" s="3" t="str">
        <f ca="1">VLOOKUP($F656,Data!$D$2:$E$6,2,FALSE)</f>
        <v>college</v>
      </c>
      <c r="H656" s="3">
        <f t="shared" ca="1" si="185"/>
        <v>0</v>
      </c>
      <c r="I656" s="3">
        <f t="shared" ca="1" si="186"/>
        <v>2</v>
      </c>
      <c r="J656" s="4">
        <f t="shared" ca="1" si="187"/>
        <v>223006</v>
      </c>
      <c r="K656" s="3">
        <f t="shared" ca="1" si="188"/>
        <v>6</v>
      </c>
      <c r="L656" s="3" t="str">
        <f ca="1">VLOOKUP($K656,Data!$G$2:$H$11,2,FALSE)</f>
        <v>Pune</v>
      </c>
      <c r="M656" s="4">
        <f t="shared" ca="1" si="189"/>
        <v>1338036</v>
      </c>
      <c r="N656" s="3">
        <f t="shared" ca="1" si="190"/>
        <v>1270312.282247446</v>
      </c>
      <c r="O656" s="3">
        <f t="shared" ca="1" si="191"/>
        <v>364302.81629223179</v>
      </c>
      <c r="P656" s="4">
        <f t="shared" ca="1" si="192"/>
        <v>359786</v>
      </c>
      <c r="Q656" s="3">
        <f t="shared" ca="1" si="193"/>
        <v>223006</v>
      </c>
      <c r="R656" s="4">
        <f t="shared" ca="1" si="194"/>
        <v>0</v>
      </c>
      <c r="S656" s="4">
        <f t="shared" ca="1" si="195"/>
        <v>1702338.8162922319</v>
      </c>
      <c r="T656" s="1">
        <f t="shared" ca="1" si="196"/>
        <v>1853104.282247446</v>
      </c>
      <c r="U656" s="4">
        <f t="shared" ca="1" si="197"/>
        <v>-150765.46595521411</v>
      </c>
      <c r="V656" s="8">
        <f ca="1">People[[#This Row],[Mortage left]]/People[[#This Row],[Value of House]]</f>
        <v>0.94938572822214495</v>
      </c>
    </row>
    <row r="657" spans="1:22" x14ac:dyDescent="0.25">
      <c r="A657" s="3">
        <f t="shared" ca="1" si="180"/>
        <v>1</v>
      </c>
      <c r="B657" s="3" t="str">
        <f t="shared" ca="1" si="181"/>
        <v>Man</v>
      </c>
      <c r="C657" s="3">
        <f t="shared" ca="1" si="182"/>
        <v>30</v>
      </c>
      <c r="D657" s="3">
        <f t="shared" ca="1" si="183"/>
        <v>4</v>
      </c>
      <c r="E657" s="3" t="str">
        <f ca="1">VLOOKUP($D657,Data!$A$2:$B$7,2,FALSE)</f>
        <v>Agriculture</v>
      </c>
      <c r="F657" s="3">
        <f t="shared" ca="1" si="184"/>
        <v>3</v>
      </c>
      <c r="G657" s="3" t="str">
        <f ca="1">VLOOKUP($F657,Data!$D$2:$E$6,2,FALSE)</f>
        <v>undergraduate</v>
      </c>
      <c r="H657" s="3">
        <f t="shared" ca="1" si="185"/>
        <v>1</v>
      </c>
      <c r="I657" s="3">
        <f t="shared" ca="1" si="186"/>
        <v>0</v>
      </c>
      <c r="J657" s="4">
        <f t="shared" ca="1" si="187"/>
        <v>368680</v>
      </c>
      <c r="K657" s="3">
        <f t="shared" ca="1" si="188"/>
        <v>4</v>
      </c>
      <c r="L657" s="3" t="str">
        <f ca="1">VLOOKUP($K657,Data!$G$2:$H$11,2,FALSE)</f>
        <v>Chennai</v>
      </c>
      <c r="M657" s="4">
        <f t="shared" ca="1" si="189"/>
        <v>1843400</v>
      </c>
      <c r="N657" s="3">
        <f t="shared" ca="1" si="190"/>
        <v>486515.19130756834</v>
      </c>
      <c r="O657" s="3">
        <f t="shared" ca="1" si="191"/>
        <v>0</v>
      </c>
      <c r="P657" s="4">
        <f t="shared" ca="1" si="192"/>
        <v>0</v>
      </c>
      <c r="Q657" s="3">
        <f t="shared" ca="1" si="193"/>
        <v>0</v>
      </c>
      <c r="R657" s="4">
        <f t="shared" ca="1" si="194"/>
        <v>0</v>
      </c>
      <c r="S657" s="4">
        <f t="shared" ca="1" si="195"/>
        <v>1843400</v>
      </c>
      <c r="T657" s="1">
        <f t="shared" ca="1" si="196"/>
        <v>486515.19130756834</v>
      </c>
      <c r="U657" s="4">
        <f t="shared" ca="1" si="197"/>
        <v>1356884.8086924315</v>
      </c>
      <c r="V657" s="8">
        <f ca="1">People[[#This Row],[Mortage left]]/People[[#This Row],[Value of House]]</f>
        <v>0.26392274672212668</v>
      </c>
    </row>
    <row r="658" spans="1:22" x14ac:dyDescent="0.25">
      <c r="A658" s="3">
        <f t="shared" ca="1" si="180"/>
        <v>2</v>
      </c>
      <c r="B658" s="3" t="str">
        <f t="shared" ca="1" si="181"/>
        <v>Woman</v>
      </c>
      <c r="C658" s="3">
        <f t="shared" ca="1" si="182"/>
        <v>25</v>
      </c>
      <c r="D658" s="3">
        <f t="shared" ca="1" si="183"/>
        <v>1</v>
      </c>
      <c r="E658" s="3" t="str">
        <f ca="1">VLOOKUP($D658,Data!$A$2:$B$7,2,FALSE)</f>
        <v>Health</v>
      </c>
      <c r="F658" s="3">
        <f t="shared" ca="1" si="184"/>
        <v>2</v>
      </c>
      <c r="G658" s="3" t="str">
        <f ca="1">VLOOKUP($F658,Data!$D$2:$E$6,2,FALSE)</f>
        <v>college</v>
      </c>
      <c r="H658" s="3">
        <f t="shared" ca="1" si="185"/>
        <v>0</v>
      </c>
      <c r="I658" s="3">
        <f t="shared" ca="1" si="186"/>
        <v>1</v>
      </c>
      <c r="J658" s="4">
        <f t="shared" ca="1" si="187"/>
        <v>424261</v>
      </c>
      <c r="K658" s="3">
        <f t="shared" ca="1" si="188"/>
        <v>5</v>
      </c>
      <c r="L658" s="3" t="str">
        <f ca="1">VLOOKUP($K658,Data!$G$2:$H$11,2,FALSE)</f>
        <v>Hyderabad</v>
      </c>
      <c r="M658" s="4">
        <f t="shared" ca="1" si="189"/>
        <v>2545566</v>
      </c>
      <c r="N658" s="3">
        <f t="shared" ca="1" si="190"/>
        <v>1808104.4406927233</v>
      </c>
      <c r="O658" s="3">
        <f t="shared" ca="1" si="191"/>
        <v>82008.196926455625</v>
      </c>
      <c r="P658" s="4">
        <f t="shared" ca="1" si="192"/>
        <v>68269</v>
      </c>
      <c r="Q658" s="3">
        <f t="shared" ca="1" si="193"/>
        <v>424261</v>
      </c>
      <c r="R658" s="4">
        <f t="shared" ca="1" si="194"/>
        <v>0</v>
      </c>
      <c r="S658" s="4">
        <f t="shared" ca="1" si="195"/>
        <v>2627574.1969264555</v>
      </c>
      <c r="T658" s="1">
        <f t="shared" ca="1" si="196"/>
        <v>2300634.4406927233</v>
      </c>
      <c r="U658" s="4">
        <f t="shared" ca="1" si="197"/>
        <v>326939.75623373222</v>
      </c>
      <c r="V658" s="8">
        <f ca="1">People[[#This Row],[Mortage left]]/People[[#This Row],[Value of House]]</f>
        <v>0.71029564375573973</v>
      </c>
    </row>
    <row r="659" spans="1:22" x14ac:dyDescent="0.25">
      <c r="A659" s="3">
        <f t="shared" ca="1" si="180"/>
        <v>1</v>
      </c>
      <c r="B659" s="3" t="str">
        <f t="shared" ca="1" si="181"/>
        <v>Man</v>
      </c>
      <c r="C659" s="3">
        <f t="shared" ca="1" si="182"/>
        <v>33</v>
      </c>
      <c r="D659" s="3">
        <f t="shared" ca="1" si="183"/>
        <v>3</v>
      </c>
      <c r="E659" s="3" t="str">
        <f ca="1">VLOOKUP($D659,Data!$A$2:$B$7,2,FALSE)</f>
        <v>Pharma</v>
      </c>
      <c r="F659" s="3">
        <f t="shared" ca="1" si="184"/>
        <v>5</v>
      </c>
      <c r="G659" s="3" t="str">
        <f ca="1">VLOOKUP($F659,Data!$D$2:$E$6,2,FALSE)</f>
        <v>Doctorate</v>
      </c>
      <c r="H659" s="3">
        <f t="shared" ca="1" si="185"/>
        <v>3</v>
      </c>
      <c r="I659" s="3">
        <f t="shared" ca="1" si="186"/>
        <v>1</v>
      </c>
      <c r="J659" s="4">
        <f t="shared" ca="1" si="187"/>
        <v>723386</v>
      </c>
      <c r="K659" s="3">
        <f t="shared" ca="1" si="188"/>
        <v>4</v>
      </c>
      <c r="L659" s="3" t="str">
        <f ca="1">VLOOKUP($K659,Data!$G$2:$H$11,2,FALSE)</f>
        <v>Chennai</v>
      </c>
      <c r="M659" s="4">
        <f t="shared" ca="1" si="189"/>
        <v>2170158</v>
      </c>
      <c r="N659" s="3">
        <f t="shared" ca="1" si="190"/>
        <v>327661.87914616748</v>
      </c>
      <c r="O659" s="3">
        <f t="shared" ca="1" si="191"/>
        <v>420639.73486891779</v>
      </c>
      <c r="P659" s="4">
        <f t="shared" ca="1" si="192"/>
        <v>296142</v>
      </c>
      <c r="Q659" s="3">
        <f t="shared" ca="1" si="193"/>
        <v>723386</v>
      </c>
      <c r="R659" s="4">
        <f t="shared" ca="1" si="194"/>
        <v>1085079</v>
      </c>
      <c r="S659" s="4">
        <f t="shared" ca="1" si="195"/>
        <v>3675876.7348689176</v>
      </c>
      <c r="T659" s="1">
        <f t="shared" ca="1" si="196"/>
        <v>1347189.8791461675</v>
      </c>
      <c r="U659" s="4">
        <f t="shared" ca="1" si="197"/>
        <v>2328686.8557227501</v>
      </c>
      <c r="V659" s="8">
        <f ca="1">People[[#This Row],[Mortage left]]/People[[#This Row],[Value of House]]</f>
        <v>0.15098526427392267</v>
      </c>
    </row>
    <row r="660" spans="1:22" x14ac:dyDescent="0.25">
      <c r="A660" s="3">
        <f t="shared" ca="1" si="180"/>
        <v>1</v>
      </c>
      <c r="B660" s="3" t="str">
        <f t="shared" ca="1" si="181"/>
        <v>Man</v>
      </c>
      <c r="C660" s="3">
        <f t="shared" ca="1" si="182"/>
        <v>29</v>
      </c>
      <c r="D660" s="3">
        <f t="shared" ca="1" si="183"/>
        <v>6</v>
      </c>
      <c r="E660" s="3" t="str">
        <f ca="1">VLOOKUP($D660,Data!$A$2:$B$7,2,FALSE)</f>
        <v>Ministry</v>
      </c>
      <c r="F660" s="3">
        <f t="shared" ca="1" si="184"/>
        <v>4</v>
      </c>
      <c r="G660" s="3" t="str">
        <f ca="1">VLOOKUP($F660,Data!$D$2:$E$6,2,FALSE)</f>
        <v>post graduate</v>
      </c>
      <c r="H660" s="3">
        <f t="shared" ca="1" si="185"/>
        <v>2</v>
      </c>
      <c r="I660" s="3">
        <f t="shared" ca="1" si="186"/>
        <v>2</v>
      </c>
      <c r="J660" s="4">
        <f t="shared" ca="1" si="187"/>
        <v>135440</v>
      </c>
      <c r="K660" s="3">
        <f t="shared" ca="1" si="188"/>
        <v>4</v>
      </c>
      <c r="L660" s="3" t="str">
        <f ca="1">VLOOKUP($K660,Data!$G$2:$H$11,2,FALSE)</f>
        <v>Chennai</v>
      </c>
      <c r="M660" s="4">
        <f t="shared" ca="1" si="189"/>
        <v>406320</v>
      </c>
      <c r="N660" s="3">
        <f t="shared" ca="1" si="190"/>
        <v>327642.16239513236</v>
      </c>
      <c r="O660" s="3">
        <f t="shared" ca="1" si="191"/>
        <v>182868.53694938018</v>
      </c>
      <c r="P660" s="4">
        <f t="shared" ca="1" si="192"/>
        <v>56986</v>
      </c>
      <c r="Q660" s="3">
        <f t="shared" ca="1" si="193"/>
        <v>0</v>
      </c>
      <c r="R660" s="4">
        <f t="shared" ca="1" si="194"/>
        <v>0</v>
      </c>
      <c r="S660" s="4">
        <f t="shared" ca="1" si="195"/>
        <v>589188.53694938018</v>
      </c>
      <c r="T660" s="1">
        <f t="shared" ca="1" si="196"/>
        <v>384628.16239513236</v>
      </c>
      <c r="U660" s="4">
        <f t="shared" ca="1" si="197"/>
        <v>204560.37455424783</v>
      </c>
      <c r="V660" s="8">
        <f ca="1">People[[#This Row],[Mortage left]]/People[[#This Row],[Value of House]]</f>
        <v>0.80636484149225329</v>
      </c>
    </row>
    <row r="661" spans="1:22" x14ac:dyDescent="0.25">
      <c r="A661" s="3">
        <f t="shared" ca="1" si="180"/>
        <v>2</v>
      </c>
      <c r="B661" s="3" t="str">
        <f t="shared" ca="1" si="181"/>
        <v>Woman</v>
      </c>
      <c r="C661" s="3">
        <f t="shared" ca="1" si="182"/>
        <v>35</v>
      </c>
      <c r="D661" s="3">
        <f t="shared" ca="1" si="183"/>
        <v>4</v>
      </c>
      <c r="E661" s="3" t="str">
        <f ca="1">VLOOKUP($D661,Data!$A$2:$B$7,2,FALSE)</f>
        <v>Agriculture</v>
      </c>
      <c r="F661" s="3">
        <f t="shared" ca="1" si="184"/>
        <v>4</v>
      </c>
      <c r="G661" s="3" t="str">
        <f ca="1">VLOOKUP($F661,Data!$D$2:$E$6,2,FALSE)</f>
        <v>post graduate</v>
      </c>
      <c r="H661" s="3">
        <f t="shared" ca="1" si="185"/>
        <v>1</v>
      </c>
      <c r="I661" s="3">
        <f t="shared" ca="1" si="186"/>
        <v>2</v>
      </c>
      <c r="J661" s="4">
        <f t="shared" ca="1" si="187"/>
        <v>514240</v>
      </c>
      <c r="K661" s="3">
        <f t="shared" ca="1" si="188"/>
        <v>6</v>
      </c>
      <c r="L661" s="3" t="str">
        <f ca="1">VLOOKUP($K661,Data!$G$2:$H$11,2,FALSE)</f>
        <v>Pune</v>
      </c>
      <c r="M661" s="4">
        <f t="shared" ca="1" si="189"/>
        <v>2571200</v>
      </c>
      <c r="N661" s="3">
        <f t="shared" ca="1" si="190"/>
        <v>403489.5649510849</v>
      </c>
      <c r="O661" s="3">
        <f t="shared" ca="1" si="191"/>
        <v>776569.73381951998</v>
      </c>
      <c r="P661" s="4">
        <f t="shared" ca="1" si="192"/>
        <v>706432</v>
      </c>
      <c r="Q661" s="3">
        <f t="shared" ca="1" si="193"/>
        <v>514240</v>
      </c>
      <c r="R661" s="4">
        <f t="shared" ca="1" si="194"/>
        <v>0</v>
      </c>
      <c r="S661" s="4">
        <f t="shared" ca="1" si="195"/>
        <v>3347769.7338195201</v>
      </c>
      <c r="T661" s="1">
        <f t="shared" ca="1" si="196"/>
        <v>1624161.564951085</v>
      </c>
      <c r="U661" s="4">
        <f t="shared" ca="1" si="197"/>
        <v>1723608.1688684351</v>
      </c>
      <c r="V661" s="8">
        <f ca="1">People[[#This Row],[Mortage left]]/People[[#This Row],[Value of House]]</f>
        <v>0.15692655761943253</v>
      </c>
    </row>
    <row r="662" spans="1:22" x14ac:dyDescent="0.25">
      <c r="A662" s="3">
        <f t="shared" ca="1" si="180"/>
        <v>1</v>
      </c>
      <c r="B662" s="3" t="str">
        <f t="shared" ca="1" si="181"/>
        <v>Man</v>
      </c>
      <c r="C662" s="3">
        <f t="shared" ca="1" si="182"/>
        <v>28</v>
      </c>
      <c r="D662" s="3">
        <f t="shared" ca="1" si="183"/>
        <v>2</v>
      </c>
      <c r="E662" s="3" t="str">
        <f ca="1">VLOOKUP($D662,Data!$A$2:$B$7,2,FALSE)</f>
        <v>IT</v>
      </c>
      <c r="F662" s="3">
        <f t="shared" ca="1" si="184"/>
        <v>3</v>
      </c>
      <c r="G662" s="3" t="str">
        <f ca="1">VLOOKUP($F662,Data!$D$2:$E$6,2,FALSE)</f>
        <v>undergraduate</v>
      </c>
      <c r="H662" s="3">
        <f t="shared" ca="1" si="185"/>
        <v>2</v>
      </c>
      <c r="I662" s="3">
        <f t="shared" ca="1" si="186"/>
        <v>1</v>
      </c>
      <c r="J662" s="4">
        <f t="shared" ca="1" si="187"/>
        <v>166868</v>
      </c>
      <c r="K662" s="3">
        <f t="shared" ca="1" si="188"/>
        <v>5</v>
      </c>
      <c r="L662" s="3" t="str">
        <f ca="1">VLOOKUP($K662,Data!$G$2:$H$11,2,FALSE)</f>
        <v>Hyderabad</v>
      </c>
      <c r="M662" s="4">
        <f t="shared" ca="1" si="189"/>
        <v>1001208</v>
      </c>
      <c r="N662" s="3">
        <f t="shared" ca="1" si="190"/>
        <v>130332.4918934571</v>
      </c>
      <c r="O662" s="3">
        <f t="shared" ca="1" si="191"/>
        <v>130122.41251673721</v>
      </c>
      <c r="P662" s="4">
        <f t="shared" ca="1" si="192"/>
        <v>28205</v>
      </c>
      <c r="Q662" s="3">
        <f t="shared" ca="1" si="193"/>
        <v>0</v>
      </c>
      <c r="R662" s="4">
        <f t="shared" ca="1" si="194"/>
        <v>250302</v>
      </c>
      <c r="S662" s="4">
        <f t="shared" ca="1" si="195"/>
        <v>1381632.4125167371</v>
      </c>
      <c r="T662" s="1">
        <f t="shared" ca="1" si="196"/>
        <v>158537.4918934571</v>
      </c>
      <c r="U662" s="4">
        <f t="shared" ca="1" si="197"/>
        <v>1223094.9206232801</v>
      </c>
      <c r="V662" s="8">
        <f ca="1">People[[#This Row],[Mortage left]]/People[[#This Row],[Value of House]]</f>
        <v>0.13017524020329152</v>
      </c>
    </row>
    <row r="663" spans="1:22" x14ac:dyDescent="0.25">
      <c r="A663" s="3">
        <f t="shared" ca="1" si="180"/>
        <v>1</v>
      </c>
      <c r="B663" s="3" t="str">
        <f t="shared" ca="1" si="181"/>
        <v>Man</v>
      </c>
      <c r="C663" s="3">
        <f t="shared" ca="1" si="182"/>
        <v>21</v>
      </c>
      <c r="D663" s="3">
        <f t="shared" ca="1" si="183"/>
        <v>6</v>
      </c>
      <c r="E663" s="3" t="str">
        <f ca="1">VLOOKUP($D663,Data!$A$2:$B$7,2,FALSE)</f>
        <v>Ministry</v>
      </c>
      <c r="F663" s="3">
        <f t="shared" ca="1" si="184"/>
        <v>3</v>
      </c>
      <c r="G663" s="3" t="str">
        <f ca="1">VLOOKUP($F663,Data!$D$2:$E$6,2,FALSE)</f>
        <v>undergraduate</v>
      </c>
      <c r="H663" s="3">
        <f t="shared" ca="1" si="185"/>
        <v>0</v>
      </c>
      <c r="I663" s="3">
        <f t="shared" ca="1" si="186"/>
        <v>2</v>
      </c>
      <c r="J663" s="4">
        <f t="shared" ca="1" si="187"/>
        <v>763311</v>
      </c>
      <c r="K663" s="3">
        <f t="shared" ca="1" si="188"/>
        <v>1</v>
      </c>
      <c r="L663" s="3" t="str">
        <f ca="1">VLOOKUP($K663,Data!$G$2:$H$11,2,FALSE)</f>
        <v>Mumbai</v>
      </c>
      <c r="M663" s="4">
        <f t="shared" ca="1" si="189"/>
        <v>3816555</v>
      </c>
      <c r="N663" s="3">
        <f t="shared" ca="1" si="190"/>
        <v>3395951.9238394368</v>
      </c>
      <c r="O663" s="3">
        <f t="shared" ca="1" si="191"/>
        <v>595711.36102614715</v>
      </c>
      <c r="P663" s="4">
        <f t="shared" ca="1" si="192"/>
        <v>583940</v>
      </c>
      <c r="Q663" s="3">
        <f t="shared" ca="1" si="193"/>
        <v>0</v>
      </c>
      <c r="R663" s="4">
        <f t="shared" ca="1" si="194"/>
        <v>0</v>
      </c>
      <c r="S663" s="4">
        <f t="shared" ca="1" si="195"/>
        <v>4412266.3610261474</v>
      </c>
      <c r="T663" s="1">
        <f t="shared" ca="1" si="196"/>
        <v>3979891.9238394368</v>
      </c>
      <c r="U663" s="4">
        <f t="shared" ca="1" si="197"/>
        <v>432374.43718671054</v>
      </c>
      <c r="V663" s="8">
        <f ca="1">People[[#This Row],[Mortage left]]/People[[#This Row],[Value of House]]</f>
        <v>0.88979509632101117</v>
      </c>
    </row>
    <row r="664" spans="1:22" x14ac:dyDescent="0.25">
      <c r="A664" s="3">
        <f t="shared" ca="1" si="180"/>
        <v>2</v>
      </c>
      <c r="B664" s="3" t="str">
        <f t="shared" ca="1" si="181"/>
        <v>Woman</v>
      </c>
      <c r="C664" s="3">
        <f t="shared" ca="1" si="182"/>
        <v>35</v>
      </c>
      <c r="D664" s="3">
        <f t="shared" ca="1" si="183"/>
        <v>4</v>
      </c>
      <c r="E664" s="3" t="str">
        <f ca="1">VLOOKUP($D664,Data!$A$2:$B$7,2,FALSE)</f>
        <v>Agriculture</v>
      </c>
      <c r="F664" s="3">
        <f t="shared" ca="1" si="184"/>
        <v>3</v>
      </c>
      <c r="G664" s="3" t="str">
        <f ca="1">VLOOKUP($F664,Data!$D$2:$E$6,2,FALSE)</f>
        <v>undergraduate</v>
      </c>
      <c r="H664" s="3">
        <f t="shared" ca="1" si="185"/>
        <v>1</v>
      </c>
      <c r="I664" s="3">
        <f t="shared" ca="1" si="186"/>
        <v>0</v>
      </c>
      <c r="J664" s="4">
        <f t="shared" ca="1" si="187"/>
        <v>674413</v>
      </c>
      <c r="K664" s="3">
        <f t="shared" ca="1" si="188"/>
        <v>3</v>
      </c>
      <c r="L664" s="3" t="str">
        <f ca="1">VLOOKUP($K664,Data!$G$2:$H$11,2,FALSE)</f>
        <v>Bangalore</v>
      </c>
      <c r="M664" s="4">
        <f t="shared" ca="1" si="189"/>
        <v>4046478</v>
      </c>
      <c r="N664" s="3">
        <f t="shared" ca="1" si="190"/>
        <v>799749.25253339286</v>
      </c>
      <c r="O664" s="3">
        <f t="shared" ca="1" si="191"/>
        <v>0</v>
      </c>
      <c r="P664" s="4">
        <f t="shared" ca="1" si="192"/>
        <v>0</v>
      </c>
      <c r="Q664" s="3">
        <f t="shared" ca="1" si="193"/>
        <v>0</v>
      </c>
      <c r="R664" s="4">
        <f t="shared" ca="1" si="194"/>
        <v>1011619.5</v>
      </c>
      <c r="S664" s="4">
        <f t="shared" ca="1" si="195"/>
        <v>5058097.5</v>
      </c>
      <c r="T664" s="1">
        <f t="shared" ca="1" si="196"/>
        <v>799749.25253339286</v>
      </c>
      <c r="U664" s="4">
        <f t="shared" ca="1" si="197"/>
        <v>4258348.247466607</v>
      </c>
      <c r="V664" s="8">
        <f ca="1">People[[#This Row],[Mortage left]]/People[[#This Row],[Value of House]]</f>
        <v>0.19764082556074514</v>
      </c>
    </row>
    <row r="665" spans="1:22" x14ac:dyDescent="0.25">
      <c r="A665" s="3">
        <f t="shared" ca="1" si="180"/>
        <v>1</v>
      </c>
      <c r="B665" s="3" t="str">
        <f t="shared" ca="1" si="181"/>
        <v>Man</v>
      </c>
      <c r="C665" s="3">
        <f t="shared" ca="1" si="182"/>
        <v>32</v>
      </c>
      <c r="D665" s="3">
        <f t="shared" ca="1" si="183"/>
        <v>3</v>
      </c>
      <c r="E665" s="3" t="str">
        <f ca="1">VLOOKUP($D665,Data!$A$2:$B$7,2,FALSE)</f>
        <v>Pharma</v>
      </c>
      <c r="F665" s="3">
        <f t="shared" ca="1" si="184"/>
        <v>4</v>
      </c>
      <c r="G665" s="3" t="str">
        <f ca="1">VLOOKUP($F665,Data!$D$2:$E$6,2,FALSE)</f>
        <v>post graduate</v>
      </c>
      <c r="H665" s="3">
        <f t="shared" ca="1" si="185"/>
        <v>2</v>
      </c>
      <c r="I665" s="3">
        <f t="shared" ca="1" si="186"/>
        <v>0</v>
      </c>
      <c r="J665" s="4">
        <f t="shared" ca="1" si="187"/>
        <v>319233</v>
      </c>
      <c r="K665" s="3">
        <f t="shared" ca="1" si="188"/>
        <v>1</v>
      </c>
      <c r="L665" s="3" t="str">
        <f ca="1">VLOOKUP($K665,Data!$G$2:$H$11,2,FALSE)</f>
        <v>Mumbai</v>
      </c>
      <c r="M665" s="4">
        <f t="shared" ca="1" si="189"/>
        <v>1915398</v>
      </c>
      <c r="N665" s="3">
        <f t="shared" ca="1" si="190"/>
        <v>1707986.5082705021</v>
      </c>
      <c r="O665" s="3">
        <f t="shared" ca="1" si="191"/>
        <v>0</v>
      </c>
      <c r="P665" s="4">
        <f t="shared" ca="1" si="192"/>
        <v>0</v>
      </c>
      <c r="Q665" s="3">
        <f t="shared" ca="1" si="193"/>
        <v>319233</v>
      </c>
      <c r="R665" s="4">
        <f t="shared" ca="1" si="194"/>
        <v>0</v>
      </c>
      <c r="S665" s="4">
        <f t="shared" ca="1" si="195"/>
        <v>1915398</v>
      </c>
      <c r="T665" s="1">
        <f t="shared" ca="1" si="196"/>
        <v>2027219.5082705021</v>
      </c>
      <c r="U665" s="4">
        <f t="shared" ca="1" si="197"/>
        <v>-111821.50827050209</v>
      </c>
      <c r="V665" s="8">
        <f ca="1">People[[#This Row],[Mortage left]]/People[[#This Row],[Value of House]]</f>
        <v>0.89171363250379398</v>
      </c>
    </row>
    <row r="666" spans="1:22" x14ac:dyDescent="0.25">
      <c r="A666" s="3">
        <f t="shared" ca="1" si="180"/>
        <v>1</v>
      </c>
      <c r="B666" s="3" t="str">
        <f t="shared" ca="1" si="181"/>
        <v>Man</v>
      </c>
      <c r="C666" s="3">
        <f t="shared" ca="1" si="182"/>
        <v>34</v>
      </c>
      <c r="D666" s="3">
        <f t="shared" ca="1" si="183"/>
        <v>6</v>
      </c>
      <c r="E666" s="3" t="str">
        <f ca="1">VLOOKUP($D666,Data!$A$2:$B$7,2,FALSE)</f>
        <v>Ministry</v>
      </c>
      <c r="F666" s="3">
        <f t="shared" ca="1" si="184"/>
        <v>4</v>
      </c>
      <c r="G666" s="3" t="str">
        <f ca="1">VLOOKUP($F666,Data!$D$2:$E$6,2,FALSE)</f>
        <v>post graduate</v>
      </c>
      <c r="H666" s="3">
        <f t="shared" ca="1" si="185"/>
        <v>3</v>
      </c>
      <c r="I666" s="3">
        <f t="shared" ca="1" si="186"/>
        <v>0</v>
      </c>
      <c r="J666" s="4">
        <f t="shared" ca="1" si="187"/>
        <v>237612</v>
      </c>
      <c r="K666" s="3">
        <f t="shared" ca="1" si="188"/>
        <v>6</v>
      </c>
      <c r="L666" s="3" t="str">
        <f ca="1">VLOOKUP($K666,Data!$G$2:$H$11,2,FALSE)</f>
        <v>Pune</v>
      </c>
      <c r="M666" s="4">
        <f t="shared" ca="1" si="189"/>
        <v>712836</v>
      </c>
      <c r="N666" s="3">
        <f t="shared" ca="1" si="190"/>
        <v>631117.9765686671</v>
      </c>
      <c r="O666" s="3">
        <f t="shared" ca="1" si="191"/>
        <v>0</v>
      </c>
      <c r="P666" s="4">
        <f t="shared" ca="1" si="192"/>
        <v>0</v>
      </c>
      <c r="Q666" s="3">
        <f t="shared" ca="1" si="193"/>
        <v>0</v>
      </c>
      <c r="R666" s="4">
        <f t="shared" ca="1" si="194"/>
        <v>356418</v>
      </c>
      <c r="S666" s="4">
        <f t="shared" ca="1" si="195"/>
        <v>1069254</v>
      </c>
      <c r="T666" s="1">
        <f t="shared" ca="1" si="196"/>
        <v>631117.9765686671</v>
      </c>
      <c r="U666" s="4">
        <f t="shared" ca="1" si="197"/>
        <v>438136.0234313329</v>
      </c>
      <c r="V666" s="8">
        <f ca="1">People[[#This Row],[Mortage left]]/People[[#This Row],[Value of House]]</f>
        <v>0.88536209811045896</v>
      </c>
    </row>
    <row r="667" spans="1:22" x14ac:dyDescent="0.25">
      <c r="A667" s="3">
        <f t="shared" ca="1" si="180"/>
        <v>2</v>
      </c>
      <c r="B667" s="3" t="str">
        <f t="shared" ca="1" si="181"/>
        <v>Woman</v>
      </c>
      <c r="C667" s="3">
        <f t="shared" ca="1" si="182"/>
        <v>24</v>
      </c>
      <c r="D667" s="3">
        <f t="shared" ca="1" si="183"/>
        <v>6</v>
      </c>
      <c r="E667" s="3" t="str">
        <f ca="1">VLOOKUP($D667,Data!$A$2:$B$7,2,FALSE)</f>
        <v>Ministry</v>
      </c>
      <c r="F667" s="3">
        <f t="shared" ca="1" si="184"/>
        <v>3</v>
      </c>
      <c r="G667" s="3" t="str">
        <f ca="1">VLOOKUP($F667,Data!$D$2:$E$6,2,FALSE)</f>
        <v>undergraduate</v>
      </c>
      <c r="H667" s="3">
        <f t="shared" ca="1" si="185"/>
        <v>3</v>
      </c>
      <c r="I667" s="3">
        <f t="shared" ca="1" si="186"/>
        <v>1</v>
      </c>
      <c r="J667" s="4">
        <f t="shared" ca="1" si="187"/>
        <v>538971</v>
      </c>
      <c r="K667" s="3">
        <f t="shared" ca="1" si="188"/>
        <v>2</v>
      </c>
      <c r="L667" s="3" t="str">
        <f ca="1">VLOOKUP($K667,Data!$G$2:$H$11,2,FALSE)</f>
        <v>Delhi</v>
      </c>
      <c r="M667" s="4">
        <f t="shared" ca="1" si="189"/>
        <v>3233826</v>
      </c>
      <c r="N667" s="3">
        <f t="shared" ca="1" si="190"/>
        <v>1872364.3695574345</v>
      </c>
      <c r="O667" s="3">
        <f t="shared" ca="1" si="191"/>
        <v>262540.61076141481</v>
      </c>
      <c r="P667" s="4">
        <f t="shared" ca="1" si="192"/>
        <v>10880</v>
      </c>
      <c r="Q667" s="3">
        <f t="shared" ca="1" si="193"/>
        <v>538971</v>
      </c>
      <c r="R667" s="4">
        <f t="shared" ca="1" si="194"/>
        <v>0</v>
      </c>
      <c r="S667" s="4">
        <f t="shared" ca="1" si="195"/>
        <v>3496366.6107614147</v>
      </c>
      <c r="T667" s="1">
        <f t="shared" ca="1" si="196"/>
        <v>2422215.3695574347</v>
      </c>
      <c r="U667" s="4">
        <f t="shared" ca="1" si="197"/>
        <v>1074151.2412039801</v>
      </c>
      <c r="V667" s="8">
        <f ca="1">People[[#This Row],[Mortage left]]/People[[#This Row],[Value of House]]</f>
        <v>0.57899354187808327</v>
      </c>
    </row>
    <row r="668" spans="1:22" x14ac:dyDescent="0.25">
      <c r="A668" s="3">
        <f t="shared" ca="1" si="180"/>
        <v>2</v>
      </c>
      <c r="B668" s="3" t="str">
        <f t="shared" ca="1" si="181"/>
        <v>Woman</v>
      </c>
      <c r="C668" s="3">
        <f t="shared" ca="1" si="182"/>
        <v>30</v>
      </c>
      <c r="D668" s="3">
        <f t="shared" ca="1" si="183"/>
        <v>6</v>
      </c>
      <c r="E668" s="3" t="str">
        <f ca="1">VLOOKUP($D668,Data!$A$2:$B$7,2,FALSE)</f>
        <v>Ministry</v>
      </c>
      <c r="F668" s="3">
        <f t="shared" ca="1" si="184"/>
        <v>5</v>
      </c>
      <c r="G668" s="3" t="str">
        <f ca="1">VLOOKUP($F668,Data!$D$2:$E$6,2,FALSE)</f>
        <v>Doctorate</v>
      </c>
      <c r="H668" s="3">
        <f t="shared" ca="1" si="185"/>
        <v>1</v>
      </c>
      <c r="I668" s="3">
        <f t="shared" ca="1" si="186"/>
        <v>1</v>
      </c>
      <c r="J668" s="4">
        <f t="shared" ca="1" si="187"/>
        <v>935937</v>
      </c>
      <c r="K668" s="3">
        <f t="shared" ca="1" si="188"/>
        <v>5</v>
      </c>
      <c r="L668" s="3" t="str">
        <f ca="1">VLOOKUP($K668,Data!$G$2:$H$11,2,FALSE)</f>
        <v>Hyderabad</v>
      </c>
      <c r="M668" s="4">
        <f t="shared" ca="1" si="189"/>
        <v>5615622</v>
      </c>
      <c r="N668" s="3">
        <f t="shared" ca="1" si="190"/>
        <v>5077086.0213804981</v>
      </c>
      <c r="O668" s="3">
        <f t="shared" ca="1" si="191"/>
        <v>218191.72221170136</v>
      </c>
      <c r="P668" s="4">
        <f t="shared" ca="1" si="192"/>
        <v>56930</v>
      </c>
      <c r="Q668" s="3">
        <f t="shared" ca="1" si="193"/>
        <v>0</v>
      </c>
      <c r="R668" s="4">
        <f t="shared" ca="1" si="194"/>
        <v>1403905.5</v>
      </c>
      <c r="S668" s="4">
        <f t="shared" ca="1" si="195"/>
        <v>7237719.2222117018</v>
      </c>
      <c r="T668" s="1">
        <f t="shared" ca="1" si="196"/>
        <v>5134016.0213804981</v>
      </c>
      <c r="U668" s="4">
        <f t="shared" ca="1" si="197"/>
        <v>2103703.2008312037</v>
      </c>
      <c r="V668" s="8">
        <f ca="1">People[[#This Row],[Mortage left]]/People[[#This Row],[Value of House]]</f>
        <v>0.90410038663223735</v>
      </c>
    </row>
    <row r="669" spans="1:22" x14ac:dyDescent="0.25">
      <c r="A669" s="3">
        <f t="shared" ca="1" si="180"/>
        <v>1</v>
      </c>
      <c r="B669" s="3" t="str">
        <f t="shared" ca="1" si="181"/>
        <v>Man</v>
      </c>
      <c r="C669" s="3">
        <f t="shared" ca="1" si="182"/>
        <v>26</v>
      </c>
      <c r="D669" s="3">
        <f t="shared" ca="1" si="183"/>
        <v>3</v>
      </c>
      <c r="E669" s="3" t="str">
        <f ca="1">VLOOKUP($D669,Data!$A$2:$B$7,2,FALSE)</f>
        <v>Pharma</v>
      </c>
      <c r="F669" s="3">
        <f t="shared" ca="1" si="184"/>
        <v>4</v>
      </c>
      <c r="G669" s="3" t="str">
        <f ca="1">VLOOKUP($F669,Data!$D$2:$E$6,2,FALSE)</f>
        <v>post graduate</v>
      </c>
      <c r="H669" s="3">
        <f t="shared" ca="1" si="185"/>
        <v>0</v>
      </c>
      <c r="I669" s="3">
        <f t="shared" ca="1" si="186"/>
        <v>2</v>
      </c>
      <c r="J669" s="4">
        <f t="shared" ca="1" si="187"/>
        <v>589521</v>
      </c>
      <c r="K669" s="3">
        <f t="shared" ca="1" si="188"/>
        <v>3</v>
      </c>
      <c r="L669" s="3" t="str">
        <f ca="1">VLOOKUP($K669,Data!$G$2:$H$11,2,FALSE)</f>
        <v>Bangalore</v>
      </c>
      <c r="M669" s="4">
        <f t="shared" ca="1" si="189"/>
        <v>2947605</v>
      </c>
      <c r="N669" s="3">
        <f t="shared" ca="1" si="190"/>
        <v>2943701.2972651538</v>
      </c>
      <c r="O669" s="3">
        <f t="shared" ca="1" si="191"/>
        <v>1075636.1018673514</v>
      </c>
      <c r="P669" s="4">
        <f t="shared" ca="1" si="192"/>
        <v>93196</v>
      </c>
      <c r="Q669" s="3">
        <f t="shared" ca="1" si="193"/>
        <v>589521</v>
      </c>
      <c r="R669" s="4">
        <f t="shared" ca="1" si="194"/>
        <v>884281.5</v>
      </c>
      <c r="S669" s="4">
        <f t="shared" ca="1" si="195"/>
        <v>4907522.6018673517</v>
      </c>
      <c r="T669" s="1">
        <f t="shared" ca="1" si="196"/>
        <v>3626418.2972651538</v>
      </c>
      <c r="U669" s="4">
        <f t="shared" ca="1" si="197"/>
        <v>1281104.3046021978</v>
      </c>
      <c r="V669" s="8">
        <f ca="1">People[[#This Row],[Mortage left]]/People[[#This Row],[Value of House]]</f>
        <v>0.99867563573313045</v>
      </c>
    </row>
    <row r="670" spans="1:22" x14ac:dyDescent="0.25">
      <c r="A670" s="3">
        <f t="shared" ca="1" si="180"/>
        <v>2</v>
      </c>
      <c r="B670" s="3" t="str">
        <f t="shared" ca="1" si="181"/>
        <v>Woman</v>
      </c>
      <c r="C670" s="3">
        <f t="shared" ca="1" si="182"/>
        <v>30</v>
      </c>
      <c r="D670" s="3">
        <f t="shared" ca="1" si="183"/>
        <v>1</v>
      </c>
      <c r="E670" s="3" t="str">
        <f ca="1">VLOOKUP($D670,Data!$A$2:$B$7,2,FALSE)</f>
        <v>Health</v>
      </c>
      <c r="F670" s="3">
        <f t="shared" ca="1" si="184"/>
        <v>2</v>
      </c>
      <c r="G670" s="3" t="str">
        <f ca="1">VLOOKUP($F670,Data!$D$2:$E$6,2,FALSE)</f>
        <v>college</v>
      </c>
      <c r="H670" s="3">
        <f t="shared" ca="1" si="185"/>
        <v>2</v>
      </c>
      <c r="I670" s="3">
        <f t="shared" ca="1" si="186"/>
        <v>2</v>
      </c>
      <c r="J670" s="4">
        <f t="shared" ca="1" si="187"/>
        <v>980052</v>
      </c>
      <c r="K670" s="3">
        <f t="shared" ca="1" si="188"/>
        <v>2</v>
      </c>
      <c r="L670" s="3" t="str">
        <f ca="1">VLOOKUP($K670,Data!$G$2:$H$11,2,FALSE)</f>
        <v>Delhi</v>
      </c>
      <c r="M670" s="4">
        <f t="shared" ca="1" si="189"/>
        <v>4900260</v>
      </c>
      <c r="N670" s="3">
        <f t="shared" ca="1" si="190"/>
        <v>3870701.9010284473</v>
      </c>
      <c r="O670" s="3">
        <f t="shared" ca="1" si="191"/>
        <v>1646238.1400198229</v>
      </c>
      <c r="P670" s="4">
        <f t="shared" ca="1" si="192"/>
        <v>978916</v>
      </c>
      <c r="Q670" s="3">
        <f t="shared" ca="1" si="193"/>
        <v>980052</v>
      </c>
      <c r="R670" s="4">
        <f t="shared" ca="1" si="194"/>
        <v>1470078</v>
      </c>
      <c r="S670" s="4">
        <f t="shared" ca="1" si="195"/>
        <v>8016576.1400198229</v>
      </c>
      <c r="T670" s="1">
        <f t="shared" ca="1" si="196"/>
        <v>5829669.9010284469</v>
      </c>
      <c r="U670" s="4">
        <f t="shared" ca="1" si="197"/>
        <v>2186906.238991376</v>
      </c>
      <c r="V670" s="8">
        <f ca="1">People[[#This Row],[Mortage left]]/People[[#This Row],[Value of House]]</f>
        <v>0.78989725055985749</v>
      </c>
    </row>
    <row r="671" spans="1:22" x14ac:dyDescent="0.25">
      <c r="A671" s="3">
        <f t="shared" ca="1" si="180"/>
        <v>2</v>
      </c>
      <c r="B671" s="3" t="str">
        <f t="shared" ca="1" si="181"/>
        <v>Woman</v>
      </c>
      <c r="C671" s="3">
        <f t="shared" ca="1" si="182"/>
        <v>25</v>
      </c>
      <c r="D671" s="3">
        <f t="shared" ca="1" si="183"/>
        <v>4</v>
      </c>
      <c r="E671" s="3" t="str">
        <f ca="1">VLOOKUP($D671,Data!$A$2:$B$7,2,FALSE)</f>
        <v>Agriculture</v>
      </c>
      <c r="F671" s="3">
        <f t="shared" ca="1" si="184"/>
        <v>4</v>
      </c>
      <c r="G671" s="3" t="str">
        <f ca="1">VLOOKUP($F671,Data!$D$2:$E$6,2,FALSE)</f>
        <v>post graduate</v>
      </c>
      <c r="H671" s="3">
        <f t="shared" ca="1" si="185"/>
        <v>3</v>
      </c>
      <c r="I671" s="3">
        <f t="shared" ca="1" si="186"/>
        <v>2</v>
      </c>
      <c r="J671" s="4">
        <f t="shared" ca="1" si="187"/>
        <v>651559</v>
      </c>
      <c r="K671" s="3">
        <f t="shared" ca="1" si="188"/>
        <v>3</v>
      </c>
      <c r="L671" s="3" t="str">
        <f ca="1">VLOOKUP($K671,Data!$G$2:$H$11,2,FALSE)</f>
        <v>Bangalore</v>
      </c>
      <c r="M671" s="4">
        <f t="shared" ca="1" si="189"/>
        <v>3257795</v>
      </c>
      <c r="N671" s="3">
        <f t="shared" ca="1" si="190"/>
        <v>2401289.9243149138</v>
      </c>
      <c r="O671" s="3">
        <f t="shared" ca="1" si="191"/>
        <v>466432.27902323654</v>
      </c>
      <c r="P671" s="4">
        <f t="shared" ca="1" si="192"/>
        <v>65471</v>
      </c>
      <c r="Q671" s="3">
        <f t="shared" ca="1" si="193"/>
        <v>0</v>
      </c>
      <c r="R671" s="4">
        <f t="shared" ca="1" si="194"/>
        <v>0</v>
      </c>
      <c r="S671" s="4">
        <f t="shared" ca="1" si="195"/>
        <v>3724227.2790232366</v>
      </c>
      <c r="T671" s="1">
        <f t="shared" ca="1" si="196"/>
        <v>2466760.9243149138</v>
      </c>
      <c r="U671" s="4">
        <f t="shared" ca="1" si="197"/>
        <v>1257466.3547083228</v>
      </c>
      <c r="V671" s="8">
        <f ca="1">People[[#This Row],[Mortage left]]/People[[#This Row],[Value of House]]</f>
        <v>0.73709055490444109</v>
      </c>
    </row>
    <row r="672" spans="1:22" x14ac:dyDescent="0.25">
      <c r="A672" s="3">
        <f t="shared" ca="1" si="180"/>
        <v>2</v>
      </c>
      <c r="B672" s="3" t="str">
        <f t="shared" ca="1" si="181"/>
        <v>Woman</v>
      </c>
      <c r="C672" s="3">
        <f t="shared" ca="1" si="182"/>
        <v>26</v>
      </c>
      <c r="D672" s="3">
        <f t="shared" ca="1" si="183"/>
        <v>6</v>
      </c>
      <c r="E672" s="3" t="str">
        <f ca="1">VLOOKUP($D672,Data!$A$2:$B$7,2,FALSE)</f>
        <v>Ministry</v>
      </c>
      <c r="F672" s="3">
        <f t="shared" ca="1" si="184"/>
        <v>1</v>
      </c>
      <c r="G672" s="3" t="str">
        <f ca="1">VLOOKUP($F672,Data!$D$2:$E$6,2,FALSE)</f>
        <v>high school</v>
      </c>
      <c r="H672" s="3">
        <f t="shared" ca="1" si="185"/>
        <v>1</v>
      </c>
      <c r="I672" s="3">
        <f t="shared" ca="1" si="186"/>
        <v>2</v>
      </c>
      <c r="J672" s="4">
        <f t="shared" ca="1" si="187"/>
        <v>602114</v>
      </c>
      <c r="K672" s="3">
        <f t="shared" ca="1" si="188"/>
        <v>6</v>
      </c>
      <c r="L672" s="3" t="str">
        <f ca="1">VLOOKUP($K672,Data!$G$2:$H$11,2,FALSE)</f>
        <v>Pune</v>
      </c>
      <c r="M672" s="4">
        <f t="shared" ca="1" si="189"/>
        <v>3010570</v>
      </c>
      <c r="N672" s="3">
        <f t="shared" ca="1" si="190"/>
        <v>123785.01053461869</v>
      </c>
      <c r="O672" s="3">
        <f t="shared" ca="1" si="191"/>
        <v>147646.95940784627</v>
      </c>
      <c r="P672" s="4">
        <f t="shared" ca="1" si="192"/>
        <v>46943</v>
      </c>
      <c r="Q672" s="3">
        <f t="shared" ca="1" si="193"/>
        <v>602114</v>
      </c>
      <c r="R672" s="4">
        <f t="shared" ca="1" si="194"/>
        <v>0</v>
      </c>
      <c r="S672" s="4">
        <f t="shared" ca="1" si="195"/>
        <v>3158216.9594078464</v>
      </c>
      <c r="T672" s="1">
        <f t="shared" ca="1" si="196"/>
        <v>772842.01053461875</v>
      </c>
      <c r="U672" s="4">
        <f t="shared" ca="1" si="197"/>
        <v>2385374.9488732275</v>
      </c>
      <c r="V672" s="8">
        <f ca="1">People[[#This Row],[Mortage left]]/People[[#This Row],[Value of House]]</f>
        <v>4.1116801979232731E-2</v>
      </c>
    </row>
    <row r="673" spans="1:22" x14ac:dyDescent="0.25">
      <c r="A673" s="3">
        <f t="shared" ca="1" si="180"/>
        <v>1</v>
      </c>
      <c r="B673" s="3" t="str">
        <f t="shared" ca="1" si="181"/>
        <v>Man</v>
      </c>
      <c r="C673" s="3">
        <f t="shared" ca="1" si="182"/>
        <v>29</v>
      </c>
      <c r="D673" s="3">
        <f t="shared" ca="1" si="183"/>
        <v>3</v>
      </c>
      <c r="E673" s="3" t="str">
        <f ca="1">VLOOKUP($D673,Data!$A$2:$B$7,2,FALSE)</f>
        <v>Pharma</v>
      </c>
      <c r="F673" s="3">
        <f t="shared" ca="1" si="184"/>
        <v>2</v>
      </c>
      <c r="G673" s="3" t="str">
        <f ca="1">VLOOKUP($F673,Data!$D$2:$E$6,2,FALSE)</f>
        <v>college</v>
      </c>
      <c r="H673" s="3">
        <f t="shared" ca="1" si="185"/>
        <v>0</v>
      </c>
      <c r="I673" s="3">
        <f t="shared" ca="1" si="186"/>
        <v>2</v>
      </c>
      <c r="J673" s="4">
        <f t="shared" ca="1" si="187"/>
        <v>373663</v>
      </c>
      <c r="K673" s="3">
        <f t="shared" ca="1" si="188"/>
        <v>1</v>
      </c>
      <c r="L673" s="3" t="str">
        <f ca="1">VLOOKUP($K673,Data!$G$2:$H$11,2,FALSE)</f>
        <v>Mumbai</v>
      </c>
      <c r="M673" s="4">
        <f t="shared" ca="1" si="189"/>
        <v>1120989</v>
      </c>
      <c r="N673" s="3">
        <f t="shared" ca="1" si="190"/>
        <v>935132.0638341388</v>
      </c>
      <c r="O673" s="3">
        <f t="shared" ca="1" si="191"/>
        <v>191053.68882870628</v>
      </c>
      <c r="P673" s="4">
        <f t="shared" ca="1" si="192"/>
        <v>96533</v>
      </c>
      <c r="Q673" s="3">
        <f t="shared" ca="1" si="193"/>
        <v>373663</v>
      </c>
      <c r="R673" s="4">
        <f t="shared" ca="1" si="194"/>
        <v>560494.5</v>
      </c>
      <c r="S673" s="4">
        <f t="shared" ca="1" si="195"/>
        <v>1872537.1888287063</v>
      </c>
      <c r="T673" s="1">
        <f t="shared" ca="1" si="196"/>
        <v>1405328.0638341387</v>
      </c>
      <c r="U673" s="4">
        <f t="shared" ca="1" si="197"/>
        <v>467209.1249945676</v>
      </c>
      <c r="V673" s="8">
        <f ca="1">People[[#This Row],[Mortage left]]/People[[#This Row],[Value of House]]</f>
        <v>0.83420271192147188</v>
      </c>
    </row>
    <row r="674" spans="1:22" x14ac:dyDescent="0.25">
      <c r="A674" s="3">
        <f t="shared" ca="1" si="180"/>
        <v>2</v>
      </c>
      <c r="B674" s="3" t="str">
        <f t="shared" ca="1" si="181"/>
        <v>Woman</v>
      </c>
      <c r="C674" s="3">
        <f t="shared" ca="1" si="182"/>
        <v>21</v>
      </c>
      <c r="D674" s="3">
        <f t="shared" ca="1" si="183"/>
        <v>6</v>
      </c>
      <c r="E674" s="3" t="str">
        <f ca="1">VLOOKUP($D674,Data!$A$2:$B$7,2,FALSE)</f>
        <v>Ministry</v>
      </c>
      <c r="F674" s="3">
        <f t="shared" ca="1" si="184"/>
        <v>1</v>
      </c>
      <c r="G674" s="3" t="str">
        <f ca="1">VLOOKUP($F674,Data!$D$2:$E$6,2,FALSE)</f>
        <v>high school</v>
      </c>
      <c r="H674" s="3">
        <f t="shared" ca="1" si="185"/>
        <v>2</v>
      </c>
      <c r="I674" s="3">
        <f t="shared" ca="1" si="186"/>
        <v>2</v>
      </c>
      <c r="J674" s="4">
        <f t="shared" ca="1" si="187"/>
        <v>871050</v>
      </c>
      <c r="K674" s="3">
        <f t="shared" ca="1" si="188"/>
        <v>6</v>
      </c>
      <c r="L674" s="3" t="str">
        <f ca="1">VLOOKUP($K674,Data!$G$2:$H$11,2,FALSE)</f>
        <v>Pune</v>
      </c>
      <c r="M674" s="4">
        <f t="shared" ca="1" si="189"/>
        <v>4355250</v>
      </c>
      <c r="N674" s="3">
        <f t="shared" ca="1" si="190"/>
        <v>3688386.115718632</v>
      </c>
      <c r="O674" s="3">
        <f t="shared" ca="1" si="191"/>
        <v>150684.23486329103</v>
      </c>
      <c r="P674" s="4">
        <f t="shared" ca="1" si="192"/>
        <v>10484</v>
      </c>
      <c r="Q674" s="3">
        <f t="shared" ca="1" si="193"/>
        <v>871050</v>
      </c>
      <c r="R674" s="4">
        <f t="shared" ca="1" si="194"/>
        <v>0</v>
      </c>
      <c r="S674" s="4">
        <f t="shared" ca="1" si="195"/>
        <v>4505934.2348632906</v>
      </c>
      <c r="T674" s="1">
        <f t="shared" ca="1" si="196"/>
        <v>4569920.115718632</v>
      </c>
      <c r="U674" s="4">
        <f t="shared" ca="1" si="197"/>
        <v>-63985.880855341442</v>
      </c>
      <c r="V674" s="8">
        <f ca="1">People[[#This Row],[Mortage left]]/People[[#This Row],[Value of House]]</f>
        <v>0.84688275431229709</v>
      </c>
    </row>
    <row r="675" spans="1:22" x14ac:dyDescent="0.25">
      <c r="A675" s="3">
        <f t="shared" ca="1" si="180"/>
        <v>2</v>
      </c>
      <c r="B675" s="3" t="str">
        <f t="shared" ca="1" si="181"/>
        <v>Woman</v>
      </c>
      <c r="C675" s="3">
        <f t="shared" ca="1" si="182"/>
        <v>25</v>
      </c>
      <c r="D675" s="3">
        <f t="shared" ca="1" si="183"/>
        <v>5</v>
      </c>
      <c r="E675" s="3" t="str">
        <f ca="1">VLOOKUP($D675,Data!$A$2:$B$7,2,FALSE)</f>
        <v>Business</v>
      </c>
      <c r="F675" s="3">
        <f t="shared" ca="1" si="184"/>
        <v>2</v>
      </c>
      <c r="G675" s="3" t="str">
        <f ca="1">VLOOKUP($F675,Data!$D$2:$E$6,2,FALSE)</f>
        <v>college</v>
      </c>
      <c r="H675" s="3">
        <f t="shared" ca="1" si="185"/>
        <v>2</v>
      </c>
      <c r="I675" s="3">
        <f t="shared" ca="1" si="186"/>
        <v>2</v>
      </c>
      <c r="J675" s="4">
        <f t="shared" ca="1" si="187"/>
        <v>513988</v>
      </c>
      <c r="K675" s="3">
        <f t="shared" ca="1" si="188"/>
        <v>5</v>
      </c>
      <c r="L675" s="3" t="str">
        <f ca="1">VLOOKUP($K675,Data!$G$2:$H$11,2,FALSE)</f>
        <v>Hyderabad</v>
      </c>
      <c r="M675" s="4">
        <f t="shared" ca="1" si="189"/>
        <v>3083928</v>
      </c>
      <c r="N675" s="3">
        <f t="shared" ca="1" si="190"/>
        <v>855909.80623819598</v>
      </c>
      <c r="O675" s="3">
        <f t="shared" ca="1" si="191"/>
        <v>427840.69056361268</v>
      </c>
      <c r="P675" s="4">
        <f t="shared" ca="1" si="192"/>
        <v>321995</v>
      </c>
      <c r="Q675" s="3">
        <f t="shared" ca="1" si="193"/>
        <v>0</v>
      </c>
      <c r="R675" s="4">
        <f t="shared" ca="1" si="194"/>
        <v>0</v>
      </c>
      <c r="S675" s="4">
        <f t="shared" ca="1" si="195"/>
        <v>3511768.6905636126</v>
      </c>
      <c r="T675" s="1">
        <f t="shared" ca="1" si="196"/>
        <v>1177904.8062381959</v>
      </c>
      <c r="U675" s="4">
        <f t="shared" ca="1" si="197"/>
        <v>2333863.8843254168</v>
      </c>
      <c r="V675" s="8">
        <f ca="1">People[[#This Row],[Mortage left]]/People[[#This Row],[Value of House]]</f>
        <v>0.27753884209948998</v>
      </c>
    </row>
    <row r="676" spans="1:22" x14ac:dyDescent="0.25">
      <c r="A676" s="3">
        <f t="shared" ca="1" si="180"/>
        <v>2</v>
      </c>
      <c r="B676" s="3" t="str">
        <f t="shared" ca="1" si="181"/>
        <v>Woman</v>
      </c>
      <c r="C676" s="3">
        <f t="shared" ca="1" si="182"/>
        <v>30</v>
      </c>
      <c r="D676" s="3">
        <f t="shared" ca="1" si="183"/>
        <v>4</v>
      </c>
      <c r="E676" s="3" t="str">
        <f ca="1">VLOOKUP($D676,Data!$A$2:$B$7,2,FALSE)</f>
        <v>Agriculture</v>
      </c>
      <c r="F676" s="3">
        <f t="shared" ca="1" si="184"/>
        <v>1</v>
      </c>
      <c r="G676" s="3" t="str">
        <f ca="1">VLOOKUP($F676,Data!$D$2:$E$6,2,FALSE)</f>
        <v>high school</v>
      </c>
      <c r="H676" s="3">
        <f t="shared" ca="1" si="185"/>
        <v>2</v>
      </c>
      <c r="I676" s="3">
        <f t="shared" ca="1" si="186"/>
        <v>1</v>
      </c>
      <c r="J676" s="4">
        <f t="shared" ca="1" si="187"/>
        <v>766805</v>
      </c>
      <c r="K676" s="3">
        <f t="shared" ca="1" si="188"/>
        <v>3</v>
      </c>
      <c r="L676" s="3" t="str">
        <f ca="1">VLOOKUP($K676,Data!$G$2:$H$11,2,FALSE)</f>
        <v>Bangalore</v>
      </c>
      <c r="M676" s="4">
        <f t="shared" ca="1" si="189"/>
        <v>4600830</v>
      </c>
      <c r="N676" s="3">
        <f t="shared" ca="1" si="190"/>
        <v>3949455.9933311036</v>
      </c>
      <c r="O676" s="3">
        <f t="shared" ca="1" si="191"/>
        <v>421797.73083538155</v>
      </c>
      <c r="P676" s="4">
        <f t="shared" ca="1" si="192"/>
        <v>32271</v>
      </c>
      <c r="Q676" s="3">
        <f t="shared" ca="1" si="193"/>
        <v>0</v>
      </c>
      <c r="R676" s="4">
        <f t="shared" ca="1" si="194"/>
        <v>1150207.5</v>
      </c>
      <c r="S676" s="4">
        <f t="shared" ca="1" si="195"/>
        <v>6172835.2308353819</v>
      </c>
      <c r="T676" s="1">
        <f t="shared" ca="1" si="196"/>
        <v>3981726.9933311036</v>
      </c>
      <c r="U676" s="4">
        <f t="shared" ca="1" si="197"/>
        <v>2191108.2375042783</v>
      </c>
      <c r="V676" s="8">
        <f ca="1">People[[#This Row],[Mortage left]]/People[[#This Row],[Value of House]]</f>
        <v>0.85842250057730962</v>
      </c>
    </row>
    <row r="677" spans="1:22" x14ac:dyDescent="0.25">
      <c r="A677" s="3">
        <f t="shared" ca="1" si="180"/>
        <v>2</v>
      </c>
      <c r="B677" s="3" t="str">
        <f t="shared" ca="1" si="181"/>
        <v>Woman</v>
      </c>
      <c r="C677" s="3">
        <f t="shared" ca="1" si="182"/>
        <v>34</v>
      </c>
      <c r="D677" s="3">
        <f t="shared" ca="1" si="183"/>
        <v>2</v>
      </c>
      <c r="E677" s="3" t="str">
        <f ca="1">VLOOKUP($D677,Data!$A$2:$B$7,2,FALSE)</f>
        <v>IT</v>
      </c>
      <c r="F677" s="3">
        <f t="shared" ca="1" si="184"/>
        <v>3</v>
      </c>
      <c r="G677" s="3" t="str">
        <f ca="1">VLOOKUP($F677,Data!$D$2:$E$6,2,FALSE)</f>
        <v>undergraduate</v>
      </c>
      <c r="H677" s="3">
        <f t="shared" ca="1" si="185"/>
        <v>3</v>
      </c>
      <c r="I677" s="3">
        <f t="shared" ca="1" si="186"/>
        <v>0</v>
      </c>
      <c r="J677" s="4">
        <f t="shared" ca="1" si="187"/>
        <v>991594</v>
      </c>
      <c r="K677" s="3">
        <f t="shared" ca="1" si="188"/>
        <v>4</v>
      </c>
      <c r="L677" s="3" t="str">
        <f ca="1">VLOOKUP($K677,Data!$G$2:$H$11,2,FALSE)</f>
        <v>Chennai</v>
      </c>
      <c r="M677" s="4">
        <f t="shared" ca="1" si="189"/>
        <v>4957970</v>
      </c>
      <c r="N677" s="3">
        <f t="shared" ca="1" si="190"/>
        <v>2215165.8506548954</v>
      </c>
      <c r="O677" s="3">
        <f t="shared" ca="1" si="191"/>
        <v>0</v>
      </c>
      <c r="P677" s="4">
        <f t="shared" ca="1" si="192"/>
        <v>0</v>
      </c>
      <c r="Q677" s="3">
        <f t="shared" ca="1" si="193"/>
        <v>0</v>
      </c>
      <c r="R677" s="4">
        <f t="shared" ca="1" si="194"/>
        <v>0</v>
      </c>
      <c r="S677" s="4">
        <f t="shared" ca="1" si="195"/>
        <v>4957970</v>
      </c>
      <c r="T677" s="1">
        <f t="shared" ca="1" si="196"/>
        <v>2215165.8506548954</v>
      </c>
      <c r="U677" s="4">
        <f t="shared" ca="1" si="197"/>
        <v>2742804.1493451046</v>
      </c>
      <c r="V677" s="8">
        <f ca="1">People[[#This Row],[Mortage left]]/People[[#This Row],[Value of House]]</f>
        <v>0.44678887743469514</v>
      </c>
    </row>
    <row r="678" spans="1:22" x14ac:dyDescent="0.25">
      <c r="A678" s="3">
        <f t="shared" ca="1" si="180"/>
        <v>2</v>
      </c>
      <c r="B678" s="3" t="str">
        <f t="shared" ca="1" si="181"/>
        <v>Woman</v>
      </c>
      <c r="C678" s="3">
        <f t="shared" ca="1" si="182"/>
        <v>21</v>
      </c>
      <c r="D678" s="3">
        <f t="shared" ca="1" si="183"/>
        <v>5</v>
      </c>
      <c r="E678" s="3" t="str">
        <f ca="1">VLOOKUP($D678,Data!$A$2:$B$7,2,FALSE)</f>
        <v>Business</v>
      </c>
      <c r="F678" s="3">
        <f t="shared" ca="1" si="184"/>
        <v>2</v>
      </c>
      <c r="G678" s="3" t="str">
        <f ca="1">VLOOKUP($F678,Data!$D$2:$E$6,2,FALSE)</f>
        <v>college</v>
      </c>
      <c r="H678" s="3">
        <f t="shared" ca="1" si="185"/>
        <v>1</v>
      </c>
      <c r="I678" s="3">
        <f t="shared" ca="1" si="186"/>
        <v>1</v>
      </c>
      <c r="J678" s="4">
        <f t="shared" ca="1" si="187"/>
        <v>479230</v>
      </c>
      <c r="K678" s="3">
        <f t="shared" ca="1" si="188"/>
        <v>3</v>
      </c>
      <c r="L678" s="3" t="str">
        <f ca="1">VLOOKUP($K678,Data!$G$2:$H$11,2,FALSE)</f>
        <v>Bangalore</v>
      </c>
      <c r="M678" s="4">
        <f t="shared" ca="1" si="189"/>
        <v>2396150</v>
      </c>
      <c r="N678" s="3">
        <f t="shared" ca="1" si="190"/>
        <v>1285188.8369279271</v>
      </c>
      <c r="O678" s="3">
        <f t="shared" ca="1" si="191"/>
        <v>150234.25200823665</v>
      </c>
      <c r="P678" s="4">
        <f t="shared" ca="1" si="192"/>
        <v>108672</v>
      </c>
      <c r="Q678" s="3">
        <f t="shared" ca="1" si="193"/>
        <v>479230</v>
      </c>
      <c r="R678" s="4">
        <f t="shared" ca="1" si="194"/>
        <v>718845</v>
      </c>
      <c r="S678" s="4">
        <f t="shared" ca="1" si="195"/>
        <v>3265229.2520082365</v>
      </c>
      <c r="T678" s="1">
        <f t="shared" ca="1" si="196"/>
        <v>1873090.8369279271</v>
      </c>
      <c r="U678" s="4">
        <f t="shared" ca="1" si="197"/>
        <v>1392138.4150803094</v>
      </c>
      <c r="V678" s="8">
        <f ca="1">People[[#This Row],[Mortage left]]/People[[#This Row],[Value of House]]</f>
        <v>0.53635575273999003</v>
      </c>
    </row>
    <row r="679" spans="1:22" x14ac:dyDescent="0.25">
      <c r="A679" s="3">
        <f t="shared" ca="1" si="180"/>
        <v>1</v>
      </c>
      <c r="B679" s="3" t="str">
        <f t="shared" ca="1" si="181"/>
        <v>Man</v>
      </c>
      <c r="C679" s="3">
        <f t="shared" ca="1" si="182"/>
        <v>33</v>
      </c>
      <c r="D679" s="3">
        <f t="shared" ca="1" si="183"/>
        <v>5</v>
      </c>
      <c r="E679" s="3" t="str">
        <f ca="1">VLOOKUP($D679,Data!$A$2:$B$7,2,FALSE)</f>
        <v>Business</v>
      </c>
      <c r="F679" s="3">
        <f t="shared" ca="1" si="184"/>
        <v>2</v>
      </c>
      <c r="G679" s="3" t="str">
        <f ca="1">VLOOKUP($F679,Data!$D$2:$E$6,2,FALSE)</f>
        <v>college</v>
      </c>
      <c r="H679" s="3">
        <f t="shared" ca="1" si="185"/>
        <v>2</v>
      </c>
      <c r="I679" s="3">
        <f t="shared" ca="1" si="186"/>
        <v>2</v>
      </c>
      <c r="J679" s="4">
        <f t="shared" ca="1" si="187"/>
        <v>614222</v>
      </c>
      <c r="K679" s="3">
        <f t="shared" ca="1" si="188"/>
        <v>1</v>
      </c>
      <c r="L679" s="3" t="str">
        <f ca="1">VLOOKUP($K679,Data!$G$2:$H$11,2,FALSE)</f>
        <v>Mumbai</v>
      </c>
      <c r="M679" s="4">
        <f t="shared" ca="1" si="189"/>
        <v>3685332</v>
      </c>
      <c r="N679" s="3">
        <f t="shared" ca="1" si="190"/>
        <v>687072.32209514885</v>
      </c>
      <c r="O679" s="3">
        <f t="shared" ca="1" si="191"/>
        <v>1026300.0065720456</v>
      </c>
      <c r="P679" s="4">
        <f t="shared" ca="1" si="192"/>
        <v>108513</v>
      </c>
      <c r="Q679" s="3">
        <f t="shared" ca="1" si="193"/>
        <v>0</v>
      </c>
      <c r="R679" s="4">
        <f t="shared" ca="1" si="194"/>
        <v>921333</v>
      </c>
      <c r="S679" s="4">
        <f t="shared" ca="1" si="195"/>
        <v>5632965.0065720454</v>
      </c>
      <c r="T679" s="1">
        <f t="shared" ca="1" si="196"/>
        <v>795585.32209514885</v>
      </c>
      <c r="U679" s="4">
        <f t="shared" ca="1" si="197"/>
        <v>4837379.6844768962</v>
      </c>
      <c r="V679" s="8">
        <f ca="1">People[[#This Row],[Mortage left]]/People[[#This Row],[Value of House]]</f>
        <v>0.18643430825096596</v>
      </c>
    </row>
    <row r="680" spans="1:22" x14ac:dyDescent="0.25">
      <c r="A680" s="3">
        <f t="shared" ca="1" si="180"/>
        <v>1</v>
      </c>
      <c r="B680" s="3" t="str">
        <f t="shared" ca="1" si="181"/>
        <v>Man</v>
      </c>
      <c r="C680" s="3">
        <f t="shared" ca="1" si="182"/>
        <v>30</v>
      </c>
      <c r="D680" s="3">
        <f t="shared" ca="1" si="183"/>
        <v>2</v>
      </c>
      <c r="E680" s="3" t="str">
        <f ca="1">VLOOKUP($D680,Data!$A$2:$B$7,2,FALSE)</f>
        <v>IT</v>
      </c>
      <c r="F680" s="3">
        <f t="shared" ca="1" si="184"/>
        <v>1</v>
      </c>
      <c r="G680" s="3" t="str">
        <f ca="1">VLOOKUP($F680,Data!$D$2:$E$6,2,FALSE)</f>
        <v>high school</v>
      </c>
      <c r="H680" s="3">
        <f t="shared" ca="1" si="185"/>
        <v>0</v>
      </c>
      <c r="I680" s="3">
        <f t="shared" ca="1" si="186"/>
        <v>1</v>
      </c>
      <c r="J680" s="4">
        <f t="shared" ca="1" si="187"/>
        <v>411724</v>
      </c>
      <c r="K680" s="3">
        <f t="shared" ca="1" si="188"/>
        <v>3</v>
      </c>
      <c r="L680" s="3" t="str">
        <f ca="1">VLOOKUP($K680,Data!$G$2:$H$11,2,FALSE)</f>
        <v>Bangalore</v>
      </c>
      <c r="M680" s="4">
        <f t="shared" ca="1" si="189"/>
        <v>1646896</v>
      </c>
      <c r="N680" s="3">
        <f t="shared" ca="1" si="190"/>
        <v>1173127.5821616412</v>
      </c>
      <c r="O680" s="3">
        <f t="shared" ca="1" si="191"/>
        <v>398514.01508048183</v>
      </c>
      <c r="P680" s="4">
        <f t="shared" ca="1" si="192"/>
        <v>15712</v>
      </c>
      <c r="Q680" s="3">
        <f t="shared" ca="1" si="193"/>
        <v>0</v>
      </c>
      <c r="R680" s="4">
        <f t="shared" ca="1" si="194"/>
        <v>0</v>
      </c>
      <c r="S680" s="4">
        <f t="shared" ca="1" si="195"/>
        <v>2045410.0150804818</v>
      </c>
      <c r="T680" s="1">
        <f t="shared" ca="1" si="196"/>
        <v>1188839.5821616412</v>
      </c>
      <c r="U680" s="4">
        <f t="shared" ca="1" si="197"/>
        <v>856570.43291884055</v>
      </c>
      <c r="V680" s="8">
        <f ca="1">People[[#This Row],[Mortage left]]/People[[#This Row],[Value of House]]</f>
        <v>0.71232645058439703</v>
      </c>
    </row>
    <row r="681" spans="1:22" x14ac:dyDescent="0.25">
      <c r="A681" s="3">
        <f t="shared" ca="1" si="180"/>
        <v>1</v>
      </c>
      <c r="B681" s="3" t="str">
        <f t="shared" ca="1" si="181"/>
        <v>Man</v>
      </c>
      <c r="C681" s="3">
        <f t="shared" ca="1" si="182"/>
        <v>27</v>
      </c>
      <c r="D681" s="3">
        <f t="shared" ca="1" si="183"/>
        <v>2</v>
      </c>
      <c r="E681" s="3" t="str">
        <f ca="1">VLOOKUP($D681,Data!$A$2:$B$7,2,FALSE)</f>
        <v>IT</v>
      </c>
      <c r="F681" s="3">
        <f t="shared" ca="1" si="184"/>
        <v>2</v>
      </c>
      <c r="G681" s="3" t="str">
        <f ca="1">VLOOKUP($F681,Data!$D$2:$E$6,2,FALSE)</f>
        <v>college</v>
      </c>
      <c r="H681" s="3">
        <f t="shared" ca="1" si="185"/>
        <v>3</v>
      </c>
      <c r="I681" s="3">
        <f t="shared" ca="1" si="186"/>
        <v>1</v>
      </c>
      <c r="J681" s="4">
        <f t="shared" ca="1" si="187"/>
        <v>294522</v>
      </c>
      <c r="K681" s="3">
        <f t="shared" ca="1" si="188"/>
        <v>4</v>
      </c>
      <c r="L681" s="3" t="str">
        <f ca="1">VLOOKUP($K681,Data!$G$2:$H$11,2,FALSE)</f>
        <v>Chennai</v>
      </c>
      <c r="M681" s="4">
        <f t="shared" ca="1" si="189"/>
        <v>1472610</v>
      </c>
      <c r="N681" s="3">
        <f t="shared" ca="1" si="190"/>
        <v>1426620.4017629568</v>
      </c>
      <c r="O681" s="3">
        <f t="shared" ca="1" si="191"/>
        <v>205539.99615243636</v>
      </c>
      <c r="P681" s="4">
        <f t="shared" ca="1" si="192"/>
        <v>67458</v>
      </c>
      <c r="Q681" s="3">
        <f t="shared" ca="1" si="193"/>
        <v>294522</v>
      </c>
      <c r="R681" s="4">
        <f t="shared" ca="1" si="194"/>
        <v>441783</v>
      </c>
      <c r="S681" s="4">
        <f t="shared" ca="1" si="195"/>
        <v>2119932.9961524364</v>
      </c>
      <c r="T681" s="1">
        <f t="shared" ca="1" si="196"/>
        <v>1788600.4017629568</v>
      </c>
      <c r="U681" s="4">
        <f t="shared" ca="1" si="197"/>
        <v>331332.59438947961</v>
      </c>
      <c r="V681" s="8">
        <f ca="1">People[[#This Row],[Mortage left]]/People[[#This Row],[Value of House]]</f>
        <v>0.9687700081915489</v>
      </c>
    </row>
    <row r="682" spans="1:22" x14ac:dyDescent="0.25">
      <c r="A682" s="3">
        <f t="shared" ca="1" si="180"/>
        <v>1</v>
      </c>
      <c r="B682" s="3" t="str">
        <f t="shared" ca="1" si="181"/>
        <v>Man</v>
      </c>
      <c r="C682" s="3">
        <f t="shared" ca="1" si="182"/>
        <v>31</v>
      </c>
      <c r="D682" s="3">
        <f t="shared" ca="1" si="183"/>
        <v>6</v>
      </c>
      <c r="E682" s="3" t="str">
        <f ca="1">VLOOKUP($D682,Data!$A$2:$B$7,2,FALSE)</f>
        <v>Ministry</v>
      </c>
      <c r="F682" s="3">
        <f t="shared" ca="1" si="184"/>
        <v>2</v>
      </c>
      <c r="G682" s="3" t="str">
        <f ca="1">VLOOKUP($F682,Data!$D$2:$E$6,2,FALSE)</f>
        <v>college</v>
      </c>
      <c r="H682" s="3">
        <f t="shared" ca="1" si="185"/>
        <v>3</v>
      </c>
      <c r="I682" s="3">
        <f t="shared" ca="1" si="186"/>
        <v>0</v>
      </c>
      <c r="J682" s="4">
        <f t="shared" ca="1" si="187"/>
        <v>867498</v>
      </c>
      <c r="K682" s="3">
        <f t="shared" ca="1" si="188"/>
        <v>6</v>
      </c>
      <c r="L682" s="3" t="str">
        <f ca="1">VLOOKUP($K682,Data!$G$2:$H$11,2,FALSE)</f>
        <v>Pune</v>
      </c>
      <c r="M682" s="4">
        <f t="shared" ca="1" si="189"/>
        <v>2602494</v>
      </c>
      <c r="N682" s="3">
        <f t="shared" ca="1" si="190"/>
        <v>915947.63357981539</v>
      </c>
      <c r="O682" s="3">
        <f t="shared" ca="1" si="191"/>
        <v>0</v>
      </c>
      <c r="P682" s="4">
        <f t="shared" ca="1" si="192"/>
        <v>0</v>
      </c>
      <c r="Q682" s="3">
        <f t="shared" ca="1" si="193"/>
        <v>867498</v>
      </c>
      <c r="R682" s="4">
        <f t="shared" ca="1" si="194"/>
        <v>0</v>
      </c>
      <c r="S682" s="4">
        <f t="shared" ca="1" si="195"/>
        <v>2602494</v>
      </c>
      <c r="T682" s="1">
        <f t="shared" ca="1" si="196"/>
        <v>1783445.6335798153</v>
      </c>
      <c r="U682" s="4">
        <f t="shared" ca="1" si="197"/>
        <v>819048.36642018473</v>
      </c>
      <c r="V682" s="8">
        <f ca="1">People[[#This Row],[Mortage left]]/People[[#This Row],[Value of House]]</f>
        <v>0.35194995015543373</v>
      </c>
    </row>
    <row r="683" spans="1:22" x14ac:dyDescent="0.25">
      <c r="A683" s="3">
        <f t="shared" ca="1" si="180"/>
        <v>2</v>
      </c>
      <c r="B683" s="3" t="str">
        <f t="shared" ca="1" si="181"/>
        <v>Woman</v>
      </c>
      <c r="C683" s="3">
        <f t="shared" ca="1" si="182"/>
        <v>27</v>
      </c>
      <c r="D683" s="3">
        <f t="shared" ca="1" si="183"/>
        <v>6</v>
      </c>
      <c r="E683" s="3" t="str">
        <f ca="1">VLOOKUP($D683,Data!$A$2:$B$7,2,FALSE)</f>
        <v>Ministry</v>
      </c>
      <c r="F683" s="3">
        <f t="shared" ca="1" si="184"/>
        <v>4</v>
      </c>
      <c r="G683" s="3" t="str">
        <f ca="1">VLOOKUP($F683,Data!$D$2:$E$6,2,FALSE)</f>
        <v>post graduate</v>
      </c>
      <c r="H683" s="3">
        <f t="shared" ca="1" si="185"/>
        <v>3</v>
      </c>
      <c r="I683" s="3">
        <f t="shared" ca="1" si="186"/>
        <v>1</v>
      </c>
      <c r="J683" s="4">
        <f t="shared" ca="1" si="187"/>
        <v>162248</v>
      </c>
      <c r="K683" s="3">
        <f t="shared" ca="1" si="188"/>
        <v>6</v>
      </c>
      <c r="L683" s="3" t="str">
        <f ca="1">VLOOKUP($K683,Data!$G$2:$H$11,2,FALSE)</f>
        <v>Pune</v>
      </c>
      <c r="M683" s="4">
        <f t="shared" ca="1" si="189"/>
        <v>648992</v>
      </c>
      <c r="N683" s="3">
        <f t="shared" ca="1" si="190"/>
        <v>73544.627076238859</v>
      </c>
      <c r="O683" s="3">
        <f t="shared" ca="1" si="191"/>
        <v>155447.31195334592</v>
      </c>
      <c r="P683" s="4">
        <f t="shared" ca="1" si="192"/>
        <v>141571</v>
      </c>
      <c r="Q683" s="3">
        <f t="shared" ca="1" si="193"/>
        <v>0</v>
      </c>
      <c r="R683" s="4">
        <f t="shared" ca="1" si="194"/>
        <v>243372</v>
      </c>
      <c r="S683" s="4">
        <f t="shared" ca="1" si="195"/>
        <v>1047811.3119533459</v>
      </c>
      <c r="T683" s="1">
        <f t="shared" ca="1" si="196"/>
        <v>215115.62707623886</v>
      </c>
      <c r="U683" s="4">
        <f t="shared" ca="1" si="197"/>
        <v>832695.68487710704</v>
      </c>
      <c r="V683" s="8">
        <f ca="1">People[[#This Row],[Mortage left]]/People[[#This Row],[Value of House]]</f>
        <v>0.11332131532628886</v>
      </c>
    </row>
    <row r="684" spans="1:22" x14ac:dyDescent="0.25">
      <c r="A684" s="3">
        <f t="shared" ca="1" si="180"/>
        <v>1</v>
      </c>
      <c r="B684" s="3" t="str">
        <f t="shared" ca="1" si="181"/>
        <v>Man</v>
      </c>
      <c r="C684" s="3">
        <f t="shared" ca="1" si="182"/>
        <v>33</v>
      </c>
      <c r="D684" s="3">
        <f t="shared" ca="1" si="183"/>
        <v>2</v>
      </c>
      <c r="E684" s="3" t="str">
        <f ca="1">VLOOKUP($D684,Data!$A$2:$B$7,2,FALSE)</f>
        <v>IT</v>
      </c>
      <c r="F684" s="3">
        <f t="shared" ca="1" si="184"/>
        <v>4</v>
      </c>
      <c r="G684" s="3" t="str">
        <f ca="1">VLOOKUP($F684,Data!$D$2:$E$6,2,FALSE)</f>
        <v>post graduate</v>
      </c>
      <c r="H684" s="3">
        <f t="shared" ca="1" si="185"/>
        <v>3</v>
      </c>
      <c r="I684" s="3">
        <f t="shared" ca="1" si="186"/>
        <v>2</v>
      </c>
      <c r="J684" s="4">
        <f t="shared" ca="1" si="187"/>
        <v>475011</v>
      </c>
      <c r="K684" s="3">
        <f t="shared" ca="1" si="188"/>
        <v>4</v>
      </c>
      <c r="L684" s="3" t="str">
        <f ca="1">VLOOKUP($K684,Data!$G$2:$H$11,2,FALSE)</f>
        <v>Chennai</v>
      </c>
      <c r="M684" s="4">
        <f t="shared" ca="1" si="189"/>
        <v>1425033</v>
      </c>
      <c r="N684" s="3">
        <f t="shared" ca="1" si="190"/>
        <v>1338428.3431810534</v>
      </c>
      <c r="O684" s="3">
        <f t="shared" ca="1" si="191"/>
        <v>107600.39573100826</v>
      </c>
      <c r="P684" s="4">
        <f t="shared" ca="1" si="192"/>
        <v>92928</v>
      </c>
      <c r="Q684" s="3">
        <f t="shared" ca="1" si="193"/>
        <v>475011</v>
      </c>
      <c r="R684" s="4">
        <f t="shared" ca="1" si="194"/>
        <v>0</v>
      </c>
      <c r="S684" s="4">
        <f t="shared" ca="1" si="195"/>
        <v>1532633.3957310081</v>
      </c>
      <c r="T684" s="1">
        <f t="shared" ca="1" si="196"/>
        <v>1906367.3431810534</v>
      </c>
      <c r="U684" s="4">
        <f t="shared" ca="1" si="197"/>
        <v>-373733.94745004526</v>
      </c>
      <c r="V684" s="8">
        <f ca="1">People[[#This Row],[Mortage left]]/People[[#This Row],[Value of House]]</f>
        <v>0.93922620962535841</v>
      </c>
    </row>
    <row r="685" spans="1:22" x14ac:dyDescent="0.25">
      <c r="A685" s="3">
        <f t="shared" ca="1" si="180"/>
        <v>1</v>
      </c>
      <c r="B685" s="3" t="str">
        <f t="shared" ca="1" si="181"/>
        <v>Man</v>
      </c>
      <c r="C685" s="3">
        <f t="shared" ca="1" si="182"/>
        <v>33</v>
      </c>
      <c r="D685" s="3">
        <f t="shared" ca="1" si="183"/>
        <v>5</v>
      </c>
      <c r="E685" s="3" t="str">
        <f ca="1">VLOOKUP($D685,Data!$A$2:$B$7,2,FALSE)</f>
        <v>Business</v>
      </c>
      <c r="F685" s="3">
        <f t="shared" ca="1" si="184"/>
        <v>4</v>
      </c>
      <c r="G685" s="3" t="str">
        <f ca="1">VLOOKUP($F685,Data!$D$2:$E$6,2,FALSE)</f>
        <v>post graduate</v>
      </c>
      <c r="H685" s="3">
        <f t="shared" ca="1" si="185"/>
        <v>1</v>
      </c>
      <c r="I685" s="3">
        <f t="shared" ca="1" si="186"/>
        <v>0</v>
      </c>
      <c r="J685" s="4">
        <f t="shared" ca="1" si="187"/>
        <v>245193</v>
      </c>
      <c r="K685" s="3">
        <f t="shared" ca="1" si="188"/>
        <v>2</v>
      </c>
      <c r="L685" s="3" t="str">
        <f ca="1">VLOOKUP($K685,Data!$G$2:$H$11,2,FALSE)</f>
        <v>Delhi</v>
      </c>
      <c r="M685" s="4">
        <f t="shared" ca="1" si="189"/>
        <v>1225965</v>
      </c>
      <c r="N685" s="3">
        <f t="shared" ca="1" si="190"/>
        <v>503234.79489517811</v>
      </c>
      <c r="O685" s="3">
        <f t="shared" ca="1" si="191"/>
        <v>0</v>
      </c>
      <c r="P685" s="4">
        <f t="shared" ca="1" si="192"/>
        <v>0</v>
      </c>
      <c r="Q685" s="3">
        <f t="shared" ca="1" si="193"/>
        <v>245193</v>
      </c>
      <c r="R685" s="4">
        <f t="shared" ca="1" si="194"/>
        <v>0</v>
      </c>
      <c r="S685" s="4">
        <f t="shared" ca="1" si="195"/>
        <v>1225965</v>
      </c>
      <c r="T685" s="1">
        <f t="shared" ca="1" si="196"/>
        <v>748427.79489517817</v>
      </c>
      <c r="U685" s="4">
        <f t="shared" ca="1" si="197"/>
        <v>477537.20510482183</v>
      </c>
      <c r="V685" s="8">
        <f ca="1">People[[#This Row],[Mortage left]]/People[[#This Row],[Value of House]]</f>
        <v>0.41048055604783018</v>
      </c>
    </row>
    <row r="686" spans="1:22" x14ac:dyDescent="0.25">
      <c r="A686" s="3">
        <f t="shared" ca="1" si="180"/>
        <v>2</v>
      </c>
      <c r="B686" s="3" t="str">
        <f t="shared" ca="1" si="181"/>
        <v>Woman</v>
      </c>
      <c r="C686" s="3">
        <f t="shared" ca="1" si="182"/>
        <v>24</v>
      </c>
      <c r="D686" s="3">
        <f t="shared" ca="1" si="183"/>
        <v>1</v>
      </c>
      <c r="E686" s="3" t="str">
        <f ca="1">VLOOKUP($D686,Data!$A$2:$B$7,2,FALSE)</f>
        <v>Health</v>
      </c>
      <c r="F686" s="3">
        <f t="shared" ca="1" si="184"/>
        <v>3</v>
      </c>
      <c r="G686" s="3" t="str">
        <f ca="1">VLOOKUP($F686,Data!$D$2:$E$6,2,FALSE)</f>
        <v>undergraduate</v>
      </c>
      <c r="H686" s="3">
        <f t="shared" ca="1" si="185"/>
        <v>3</v>
      </c>
      <c r="I686" s="3">
        <f t="shared" ca="1" si="186"/>
        <v>2</v>
      </c>
      <c r="J686" s="4">
        <f t="shared" ca="1" si="187"/>
        <v>654537</v>
      </c>
      <c r="K686" s="3">
        <f t="shared" ca="1" si="188"/>
        <v>1</v>
      </c>
      <c r="L686" s="3" t="str">
        <f ca="1">VLOOKUP($K686,Data!$G$2:$H$11,2,FALSE)</f>
        <v>Mumbai</v>
      </c>
      <c r="M686" s="4">
        <f t="shared" ca="1" si="189"/>
        <v>1963611</v>
      </c>
      <c r="N686" s="3">
        <f t="shared" ca="1" si="190"/>
        <v>683524.80233398336</v>
      </c>
      <c r="O686" s="3">
        <f t="shared" ca="1" si="191"/>
        <v>42733.171352942663</v>
      </c>
      <c r="P686" s="4">
        <f t="shared" ca="1" si="192"/>
        <v>30724</v>
      </c>
      <c r="Q686" s="3">
        <f t="shared" ca="1" si="193"/>
        <v>0</v>
      </c>
      <c r="R686" s="4">
        <f t="shared" ca="1" si="194"/>
        <v>0</v>
      </c>
      <c r="S686" s="4">
        <f t="shared" ca="1" si="195"/>
        <v>2006344.1713529427</v>
      </c>
      <c r="T686" s="1">
        <f t="shared" ca="1" si="196"/>
        <v>714248.80233398336</v>
      </c>
      <c r="U686" s="4">
        <f t="shared" ca="1" si="197"/>
        <v>1292095.3690189593</v>
      </c>
      <c r="V686" s="8">
        <f ca="1">People[[#This Row],[Mortage left]]/People[[#This Row],[Value of House]]</f>
        <v>0.34809583075974992</v>
      </c>
    </row>
    <row r="687" spans="1:22" x14ac:dyDescent="0.25">
      <c r="A687" s="3">
        <f t="shared" ca="1" si="180"/>
        <v>1</v>
      </c>
      <c r="B687" s="3" t="str">
        <f t="shared" ca="1" si="181"/>
        <v>Man</v>
      </c>
      <c r="C687" s="3">
        <f t="shared" ca="1" si="182"/>
        <v>30</v>
      </c>
      <c r="D687" s="3">
        <f t="shared" ca="1" si="183"/>
        <v>1</v>
      </c>
      <c r="E687" s="3" t="str">
        <f ca="1">VLOOKUP($D687,Data!$A$2:$B$7,2,FALSE)</f>
        <v>Health</v>
      </c>
      <c r="F687" s="3">
        <f t="shared" ca="1" si="184"/>
        <v>4</v>
      </c>
      <c r="G687" s="3" t="str">
        <f ca="1">VLOOKUP($F687,Data!$D$2:$E$6,2,FALSE)</f>
        <v>post graduate</v>
      </c>
      <c r="H687" s="3">
        <f t="shared" ca="1" si="185"/>
        <v>2</v>
      </c>
      <c r="I687" s="3">
        <f t="shared" ca="1" si="186"/>
        <v>0</v>
      </c>
      <c r="J687" s="4">
        <f t="shared" ca="1" si="187"/>
        <v>603714</v>
      </c>
      <c r="K687" s="3">
        <f t="shared" ca="1" si="188"/>
        <v>1</v>
      </c>
      <c r="L687" s="3" t="str">
        <f ca="1">VLOOKUP($K687,Data!$G$2:$H$11,2,FALSE)</f>
        <v>Mumbai</v>
      </c>
      <c r="M687" s="4">
        <f t="shared" ca="1" si="189"/>
        <v>2414856</v>
      </c>
      <c r="N687" s="3">
        <f t="shared" ca="1" si="190"/>
        <v>717565.47423297598</v>
      </c>
      <c r="O687" s="3">
        <f t="shared" ca="1" si="191"/>
        <v>0</v>
      </c>
      <c r="P687" s="4">
        <f t="shared" ca="1" si="192"/>
        <v>0</v>
      </c>
      <c r="Q687" s="3">
        <f t="shared" ca="1" si="193"/>
        <v>0</v>
      </c>
      <c r="R687" s="4">
        <f t="shared" ca="1" si="194"/>
        <v>905571</v>
      </c>
      <c r="S687" s="4">
        <f t="shared" ca="1" si="195"/>
        <v>3320427</v>
      </c>
      <c r="T687" s="1">
        <f t="shared" ca="1" si="196"/>
        <v>717565.47423297598</v>
      </c>
      <c r="U687" s="4">
        <f t="shared" ca="1" si="197"/>
        <v>2602861.5257670241</v>
      </c>
      <c r="V687" s="8">
        <f ca="1">People[[#This Row],[Mortage left]]/People[[#This Row],[Value of House]]</f>
        <v>0.2971462787979805</v>
      </c>
    </row>
    <row r="688" spans="1:22" x14ac:dyDescent="0.25">
      <c r="A688" s="3">
        <f t="shared" ca="1" si="180"/>
        <v>2</v>
      </c>
      <c r="B688" s="3" t="str">
        <f t="shared" ca="1" si="181"/>
        <v>Woman</v>
      </c>
      <c r="C688" s="3">
        <f t="shared" ca="1" si="182"/>
        <v>23</v>
      </c>
      <c r="D688" s="3">
        <f t="shared" ca="1" si="183"/>
        <v>3</v>
      </c>
      <c r="E688" s="3" t="str">
        <f ca="1">VLOOKUP($D688,Data!$A$2:$B$7,2,FALSE)</f>
        <v>Pharma</v>
      </c>
      <c r="F688" s="3">
        <f t="shared" ca="1" si="184"/>
        <v>3</v>
      </c>
      <c r="G688" s="3" t="str">
        <f ca="1">VLOOKUP($F688,Data!$D$2:$E$6,2,FALSE)</f>
        <v>undergraduate</v>
      </c>
      <c r="H688" s="3">
        <f t="shared" ca="1" si="185"/>
        <v>0</v>
      </c>
      <c r="I688" s="3">
        <f t="shared" ca="1" si="186"/>
        <v>1</v>
      </c>
      <c r="J688" s="4">
        <f t="shared" ca="1" si="187"/>
        <v>157626</v>
      </c>
      <c r="K688" s="3">
        <f t="shared" ca="1" si="188"/>
        <v>2</v>
      </c>
      <c r="L688" s="3" t="str">
        <f ca="1">VLOOKUP($K688,Data!$G$2:$H$11,2,FALSE)</f>
        <v>Delhi</v>
      </c>
      <c r="M688" s="4">
        <f t="shared" ca="1" si="189"/>
        <v>472878</v>
      </c>
      <c r="N688" s="3">
        <f t="shared" ca="1" si="190"/>
        <v>256246.36742904372</v>
      </c>
      <c r="O688" s="3">
        <f t="shared" ca="1" si="191"/>
        <v>59417.892637217534</v>
      </c>
      <c r="P688" s="4">
        <f t="shared" ca="1" si="192"/>
        <v>40976</v>
      </c>
      <c r="Q688" s="3">
        <f t="shared" ca="1" si="193"/>
        <v>157626</v>
      </c>
      <c r="R688" s="4">
        <f t="shared" ca="1" si="194"/>
        <v>0</v>
      </c>
      <c r="S688" s="4">
        <f t="shared" ca="1" si="195"/>
        <v>532295.89263721753</v>
      </c>
      <c r="T688" s="1">
        <f t="shared" ca="1" si="196"/>
        <v>454848.36742904375</v>
      </c>
      <c r="U688" s="4">
        <f t="shared" ca="1" si="197"/>
        <v>77447.525208173785</v>
      </c>
      <c r="V688" s="8">
        <f ca="1">People[[#This Row],[Mortage left]]/People[[#This Row],[Value of House]]</f>
        <v>0.54188684487128547</v>
      </c>
    </row>
    <row r="689" spans="1:22" x14ac:dyDescent="0.25">
      <c r="A689" s="3">
        <f t="shared" ca="1" si="180"/>
        <v>2</v>
      </c>
      <c r="B689" s="3" t="str">
        <f t="shared" ca="1" si="181"/>
        <v>Woman</v>
      </c>
      <c r="C689" s="3">
        <f t="shared" ca="1" si="182"/>
        <v>29</v>
      </c>
      <c r="D689" s="3">
        <f t="shared" ca="1" si="183"/>
        <v>6</v>
      </c>
      <c r="E689" s="3" t="str">
        <f ca="1">VLOOKUP($D689,Data!$A$2:$B$7,2,FALSE)</f>
        <v>Ministry</v>
      </c>
      <c r="F689" s="3">
        <f t="shared" ca="1" si="184"/>
        <v>4</v>
      </c>
      <c r="G689" s="3" t="str">
        <f ca="1">VLOOKUP($F689,Data!$D$2:$E$6,2,FALSE)</f>
        <v>post graduate</v>
      </c>
      <c r="H689" s="3">
        <f t="shared" ca="1" si="185"/>
        <v>1</v>
      </c>
      <c r="I689" s="3">
        <f t="shared" ca="1" si="186"/>
        <v>1</v>
      </c>
      <c r="J689" s="4">
        <f t="shared" ca="1" si="187"/>
        <v>901724</v>
      </c>
      <c r="K689" s="3">
        <f t="shared" ca="1" si="188"/>
        <v>5</v>
      </c>
      <c r="L689" s="3" t="str">
        <f ca="1">VLOOKUP($K689,Data!$G$2:$H$11,2,FALSE)</f>
        <v>Hyderabad</v>
      </c>
      <c r="M689" s="4">
        <f t="shared" ca="1" si="189"/>
        <v>4508620</v>
      </c>
      <c r="N689" s="3">
        <f t="shared" ca="1" si="190"/>
        <v>1460856.8879789494</v>
      </c>
      <c r="O689" s="3">
        <f t="shared" ca="1" si="191"/>
        <v>132940.62357471875</v>
      </c>
      <c r="P689" s="4">
        <f t="shared" ca="1" si="192"/>
        <v>54991</v>
      </c>
      <c r="Q689" s="3">
        <f t="shared" ca="1" si="193"/>
        <v>901724</v>
      </c>
      <c r="R689" s="4">
        <f t="shared" ca="1" si="194"/>
        <v>0</v>
      </c>
      <c r="S689" s="4">
        <f t="shared" ca="1" si="195"/>
        <v>4641560.6235747188</v>
      </c>
      <c r="T689" s="1">
        <f t="shared" ca="1" si="196"/>
        <v>2417571.8879789496</v>
      </c>
      <c r="U689" s="4">
        <f t="shared" ca="1" si="197"/>
        <v>2223988.7355957692</v>
      </c>
      <c r="V689" s="8">
        <f ca="1">People[[#This Row],[Mortage left]]/People[[#This Row],[Value of House]]</f>
        <v>0.32401419680056187</v>
      </c>
    </row>
    <row r="690" spans="1:22" x14ac:dyDescent="0.25">
      <c r="A690" s="3">
        <f t="shared" ca="1" si="180"/>
        <v>2</v>
      </c>
      <c r="B690" s="3" t="str">
        <f t="shared" ca="1" si="181"/>
        <v>Woman</v>
      </c>
      <c r="C690" s="3">
        <f t="shared" ca="1" si="182"/>
        <v>31</v>
      </c>
      <c r="D690" s="3">
        <f t="shared" ca="1" si="183"/>
        <v>5</v>
      </c>
      <c r="E690" s="3" t="str">
        <f ca="1">VLOOKUP($D690,Data!$A$2:$B$7,2,FALSE)</f>
        <v>Business</v>
      </c>
      <c r="F690" s="3">
        <f t="shared" ca="1" si="184"/>
        <v>1</v>
      </c>
      <c r="G690" s="3" t="str">
        <f ca="1">VLOOKUP($F690,Data!$D$2:$E$6,2,FALSE)</f>
        <v>high school</v>
      </c>
      <c r="H690" s="3">
        <f t="shared" ca="1" si="185"/>
        <v>2</v>
      </c>
      <c r="I690" s="3">
        <f t="shared" ca="1" si="186"/>
        <v>2</v>
      </c>
      <c r="J690" s="4">
        <f t="shared" ca="1" si="187"/>
        <v>329195</v>
      </c>
      <c r="K690" s="3">
        <f t="shared" ca="1" si="188"/>
        <v>1</v>
      </c>
      <c r="L690" s="3" t="str">
        <f ca="1">VLOOKUP($K690,Data!$G$2:$H$11,2,FALSE)</f>
        <v>Mumbai</v>
      </c>
      <c r="M690" s="4">
        <f t="shared" ca="1" si="189"/>
        <v>1975170</v>
      </c>
      <c r="N690" s="3">
        <f t="shared" ca="1" si="190"/>
        <v>207970.80800748063</v>
      </c>
      <c r="O690" s="3">
        <f t="shared" ca="1" si="191"/>
        <v>197912.83650348595</v>
      </c>
      <c r="P690" s="4">
        <f t="shared" ca="1" si="192"/>
        <v>67123</v>
      </c>
      <c r="Q690" s="3">
        <f t="shared" ca="1" si="193"/>
        <v>329195</v>
      </c>
      <c r="R690" s="4">
        <f t="shared" ca="1" si="194"/>
        <v>0</v>
      </c>
      <c r="S690" s="4">
        <f t="shared" ca="1" si="195"/>
        <v>2173082.8365034861</v>
      </c>
      <c r="T690" s="1">
        <f t="shared" ca="1" si="196"/>
        <v>604288.80800748058</v>
      </c>
      <c r="U690" s="4">
        <f t="shared" ca="1" si="197"/>
        <v>1568794.0284960056</v>
      </c>
      <c r="V690" s="8">
        <f ca="1">People[[#This Row],[Mortage left]]/People[[#This Row],[Value of House]]</f>
        <v>0.10529261177897631</v>
      </c>
    </row>
    <row r="691" spans="1:22" x14ac:dyDescent="0.25">
      <c r="A691" s="3">
        <f t="shared" ca="1" si="180"/>
        <v>2</v>
      </c>
      <c r="B691" s="3" t="str">
        <f t="shared" ca="1" si="181"/>
        <v>Woman</v>
      </c>
      <c r="C691" s="3">
        <f t="shared" ca="1" si="182"/>
        <v>26</v>
      </c>
      <c r="D691" s="3">
        <f t="shared" ca="1" si="183"/>
        <v>2</v>
      </c>
      <c r="E691" s="3" t="str">
        <f ca="1">VLOOKUP($D691,Data!$A$2:$B$7,2,FALSE)</f>
        <v>IT</v>
      </c>
      <c r="F691" s="3">
        <f t="shared" ca="1" si="184"/>
        <v>1</v>
      </c>
      <c r="G691" s="3" t="str">
        <f ca="1">VLOOKUP($F691,Data!$D$2:$E$6,2,FALSE)</f>
        <v>high school</v>
      </c>
      <c r="H691" s="3">
        <f t="shared" ca="1" si="185"/>
        <v>3</v>
      </c>
      <c r="I691" s="3">
        <f t="shared" ca="1" si="186"/>
        <v>1</v>
      </c>
      <c r="J691" s="4">
        <f t="shared" ca="1" si="187"/>
        <v>900333</v>
      </c>
      <c r="K691" s="3">
        <f t="shared" ca="1" si="188"/>
        <v>3</v>
      </c>
      <c r="L691" s="3" t="str">
        <f ca="1">VLOOKUP($K691,Data!$G$2:$H$11,2,FALSE)</f>
        <v>Bangalore</v>
      </c>
      <c r="M691" s="4">
        <f t="shared" ca="1" si="189"/>
        <v>3601332</v>
      </c>
      <c r="N691" s="3">
        <f t="shared" ca="1" si="190"/>
        <v>2838675.2228066209</v>
      </c>
      <c r="O691" s="3">
        <f t="shared" ca="1" si="191"/>
        <v>73938.947691770969</v>
      </c>
      <c r="P691" s="4">
        <f t="shared" ca="1" si="192"/>
        <v>51078</v>
      </c>
      <c r="Q691" s="3">
        <f t="shared" ca="1" si="193"/>
        <v>900333</v>
      </c>
      <c r="R691" s="4">
        <f t="shared" ca="1" si="194"/>
        <v>0</v>
      </c>
      <c r="S691" s="4">
        <f t="shared" ca="1" si="195"/>
        <v>3675270.9476917712</v>
      </c>
      <c r="T691" s="1">
        <f t="shared" ca="1" si="196"/>
        <v>3790086.2228066209</v>
      </c>
      <c r="U691" s="4">
        <f t="shared" ca="1" si="197"/>
        <v>-114815.27511484968</v>
      </c>
      <c r="V691" s="8">
        <f ca="1">People[[#This Row],[Mortage left]]/People[[#This Row],[Value of House]]</f>
        <v>0.78822925040141278</v>
      </c>
    </row>
    <row r="692" spans="1:22" x14ac:dyDescent="0.25">
      <c r="A692" s="3">
        <f t="shared" ca="1" si="180"/>
        <v>2</v>
      </c>
      <c r="B692" s="3" t="str">
        <f t="shared" ca="1" si="181"/>
        <v>Woman</v>
      </c>
      <c r="C692" s="3">
        <f t="shared" ca="1" si="182"/>
        <v>27</v>
      </c>
      <c r="D692" s="3">
        <f t="shared" ca="1" si="183"/>
        <v>6</v>
      </c>
      <c r="E692" s="3" t="str">
        <f ca="1">VLOOKUP($D692,Data!$A$2:$B$7,2,FALSE)</f>
        <v>Ministry</v>
      </c>
      <c r="F692" s="3">
        <f t="shared" ca="1" si="184"/>
        <v>3</v>
      </c>
      <c r="G692" s="3" t="str">
        <f ca="1">VLOOKUP($F692,Data!$D$2:$E$6,2,FALSE)</f>
        <v>undergraduate</v>
      </c>
      <c r="H692" s="3">
        <f t="shared" ca="1" si="185"/>
        <v>0</v>
      </c>
      <c r="I692" s="3">
        <f t="shared" ca="1" si="186"/>
        <v>2</v>
      </c>
      <c r="J692" s="4">
        <f t="shared" ca="1" si="187"/>
        <v>219642</v>
      </c>
      <c r="K692" s="3">
        <f t="shared" ca="1" si="188"/>
        <v>1</v>
      </c>
      <c r="L692" s="3" t="str">
        <f ca="1">VLOOKUP($K692,Data!$G$2:$H$11,2,FALSE)</f>
        <v>Mumbai</v>
      </c>
      <c r="M692" s="4">
        <f t="shared" ca="1" si="189"/>
        <v>658926</v>
      </c>
      <c r="N692" s="3">
        <f t="shared" ca="1" si="190"/>
        <v>84160.549494325809</v>
      </c>
      <c r="O692" s="3">
        <f t="shared" ca="1" si="191"/>
        <v>294360.75088671042</v>
      </c>
      <c r="P692" s="4">
        <f t="shared" ca="1" si="192"/>
        <v>261742</v>
      </c>
      <c r="Q692" s="3">
        <f t="shared" ca="1" si="193"/>
        <v>219642</v>
      </c>
      <c r="R692" s="4">
        <f t="shared" ca="1" si="194"/>
        <v>0</v>
      </c>
      <c r="S692" s="4">
        <f t="shared" ca="1" si="195"/>
        <v>953286.75088671036</v>
      </c>
      <c r="T692" s="1">
        <f t="shared" ca="1" si="196"/>
        <v>565544.54949432588</v>
      </c>
      <c r="U692" s="4">
        <f t="shared" ca="1" si="197"/>
        <v>387742.20139238448</v>
      </c>
      <c r="V692" s="8">
        <f ca="1">People[[#This Row],[Mortage left]]/People[[#This Row],[Value of House]]</f>
        <v>0.1277238255803016</v>
      </c>
    </row>
    <row r="693" spans="1:22" x14ac:dyDescent="0.25">
      <c r="A693" s="3">
        <f t="shared" ca="1" si="180"/>
        <v>2</v>
      </c>
      <c r="B693" s="3" t="str">
        <f t="shared" ca="1" si="181"/>
        <v>Woman</v>
      </c>
      <c r="C693" s="3">
        <f t="shared" ca="1" si="182"/>
        <v>26</v>
      </c>
      <c r="D693" s="3">
        <f t="shared" ca="1" si="183"/>
        <v>4</v>
      </c>
      <c r="E693" s="3" t="str">
        <f ca="1">VLOOKUP($D693,Data!$A$2:$B$7,2,FALSE)</f>
        <v>Agriculture</v>
      </c>
      <c r="F693" s="3">
        <f t="shared" ca="1" si="184"/>
        <v>3</v>
      </c>
      <c r="G693" s="3" t="str">
        <f ca="1">VLOOKUP($F693,Data!$D$2:$E$6,2,FALSE)</f>
        <v>undergraduate</v>
      </c>
      <c r="H693" s="3">
        <f t="shared" ca="1" si="185"/>
        <v>2</v>
      </c>
      <c r="I693" s="3">
        <f t="shared" ca="1" si="186"/>
        <v>0</v>
      </c>
      <c r="J693" s="4">
        <f t="shared" ca="1" si="187"/>
        <v>314903</v>
      </c>
      <c r="K693" s="3">
        <f t="shared" ca="1" si="188"/>
        <v>5</v>
      </c>
      <c r="L693" s="3" t="str">
        <f ca="1">VLOOKUP($K693,Data!$G$2:$H$11,2,FALSE)</f>
        <v>Hyderabad</v>
      </c>
      <c r="M693" s="4">
        <f t="shared" ca="1" si="189"/>
        <v>1574515</v>
      </c>
      <c r="N693" s="3">
        <f t="shared" ca="1" si="190"/>
        <v>387778.72665890376</v>
      </c>
      <c r="O693" s="3">
        <f t="shared" ca="1" si="191"/>
        <v>0</v>
      </c>
      <c r="P693" s="4">
        <f t="shared" ca="1" si="192"/>
        <v>0</v>
      </c>
      <c r="Q693" s="3">
        <f t="shared" ca="1" si="193"/>
        <v>0</v>
      </c>
      <c r="R693" s="4">
        <f t="shared" ca="1" si="194"/>
        <v>0</v>
      </c>
      <c r="S693" s="4">
        <f t="shared" ca="1" si="195"/>
        <v>1574515</v>
      </c>
      <c r="T693" s="1">
        <f t="shared" ca="1" si="196"/>
        <v>387778.72665890376</v>
      </c>
      <c r="U693" s="4">
        <f t="shared" ca="1" si="197"/>
        <v>1186736.2733410962</v>
      </c>
      <c r="V693" s="8">
        <f ca="1">People[[#This Row],[Mortage left]]/People[[#This Row],[Value of House]]</f>
        <v>0.24628455534491814</v>
      </c>
    </row>
    <row r="694" spans="1:22" x14ac:dyDescent="0.25">
      <c r="A694" s="3">
        <f t="shared" ca="1" si="180"/>
        <v>2</v>
      </c>
      <c r="B694" s="3" t="str">
        <f t="shared" ca="1" si="181"/>
        <v>Woman</v>
      </c>
      <c r="C694" s="3">
        <f t="shared" ca="1" si="182"/>
        <v>24</v>
      </c>
      <c r="D694" s="3">
        <f t="shared" ca="1" si="183"/>
        <v>4</v>
      </c>
      <c r="E694" s="3" t="str">
        <f ca="1">VLOOKUP($D694,Data!$A$2:$B$7,2,FALSE)</f>
        <v>Agriculture</v>
      </c>
      <c r="F694" s="3">
        <f t="shared" ca="1" si="184"/>
        <v>4</v>
      </c>
      <c r="G694" s="3" t="str">
        <f ca="1">VLOOKUP($F694,Data!$D$2:$E$6,2,FALSE)</f>
        <v>post graduate</v>
      </c>
      <c r="H694" s="3">
        <f t="shared" ca="1" si="185"/>
        <v>3</v>
      </c>
      <c r="I694" s="3">
        <f t="shared" ca="1" si="186"/>
        <v>1</v>
      </c>
      <c r="J694" s="4">
        <f t="shared" ca="1" si="187"/>
        <v>313792</v>
      </c>
      <c r="K694" s="3">
        <f t="shared" ca="1" si="188"/>
        <v>3</v>
      </c>
      <c r="L694" s="3" t="str">
        <f ca="1">VLOOKUP($K694,Data!$G$2:$H$11,2,FALSE)</f>
        <v>Bangalore</v>
      </c>
      <c r="M694" s="4">
        <f t="shared" ca="1" si="189"/>
        <v>1882752</v>
      </c>
      <c r="N694" s="3">
        <f t="shared" ca="1" si="190"/>
        <v>1200920.736173705</v>
      </c>
      <c r="O694" s="3">
        <f t="shared" ca="1" si="191"/>
        <v>159525.3523527811</v>
      </c>
      <c r="P694" s="4">
        <f t="shared" ca="1" si="192"/>
        <v>107681</v>
      </c>
      <c r="Q694" s="3">
        <f t="shared" ca="1" si="193"/>
        <v>313792</v>
      </c>
      <c r="R694" s="4">
        <f t="shared" ca="1" si="194"/>
        <v>470688</v>
      </c>
      <c r="S694" s="4">
        <f t="shared" ca="1" si="195"/>
        <v>2512965.3523527812</v>
      </c>
      <c r="T694" s="1">
        <f t="shared" ca="1" si="196"/>
        <v>1622393.736173705</v>
      </c>
      <c r="U694" s="4">
        <f t="shared" ca="1" si="197"/>
        <v>890571.61617907626</v>
      </c>
      <c r="V694" s="8">
        <f ca="1">People[[#This Row],[Mortage left]]/People[[#This Row],[Value of House]]</f>
        <v>0.63785391606207564</v>
      </c>
    </row>
    <row r="695" spans="1:22" x14ac:dyDescent="0.25">
      <c r="A695" s="3">
        <f t="shared" ca="1" si="180"/>
        <v>1</v>
      </c>
      <c r="B695" s="3" t="str">
        <f t="shared" ca="1" si="181"/>
        <v>Man</v>
      </c>
      <c r="C695" s="3">
        <f t="shared" ca="1" si="182"/>
        <v>34</v>
      </c>
      <c r="D695" s="3">
        <f t="shared" ca="1" si="183"/>
        <v>4</v>
      </c>
      <c r="E695" s="3" t="str">
        <f ca="1">VLOOKUP($D695,Data!$A$2:$B$7,2,FALSE)</f>
        <v>Agriculture</v>
      </c>
      <c r="F695" s="3">
        <f t="shared" ca="1" si="184"/>
        <v>5</v>
      </c>
      <c r="G695" s="3" t="str">
        <f ca="1">VLOOKUP($F695,Data!$D$2:$E$6,2,FALSE)</f>
        <v>Doctorate</v>
      </c>
      <c r="H695" s="3">
        <f t="shared" ca="1" si="185"/>
        <v>2</v>
      </c>
      <c r="I695" s="3">
        <f t="shared" ca="1" si="186"/>
        <v>1</v>
      </c>
      <c r="J695" s="4">
        <f t="shared" ca="1" si="187"/>
        <v>201244</v>
      </c>
      <c r="K695" s="3">
        <f t="shared" ca="1" si="188"/>
        <v>5</v>
      </c>
      <c r="L695" s="3" t="str">
        <f ca="1">VLOOKUP($K695,Data!$G$2:$H$11,2,FALSE)</f>
        <v>Hyderabad</v>
      </c>
      <c r="M695" s="4">
        <f t="shared" ca="1" si="189"/>
        <v>1006220</v>
      </c>
      <c r="N695" s="3">
        <f t="shared" ca="1" si="190"/>
        <v>711945.97538437461</v>
      </c>
      <c r="O695" s="3">
        <f t="shared" ca="1" si="191"/>
        <v>28526.211498729477</v>
      </c>
      <c r="P695" s="4">
        <f t="shared" ca="1" si="192"/>
        <v>9505</v>
      </c>
      <c r="Q695" s="3">
        <f t="shared" ca="1" si="193"/>
        <v>201244</v>
      </c>
      <c r="R695" s="4">
        <f t="shared" ca="1" si="194"/>
        <v>0</v>
      </c>
      <c r="S695" s="4">
        <f t="shared" ca="1" si="195"/>
        <v>1034746.2114987294</v>
      </c>
      <c r="T695" s="1">
        <f t="shared" ca="1" si="196"/>
        <v>922694.97538437461</v>
      </c>
      <c r="U695" s="4">
        <f t="shared" ca="1" si="197"/>
        <v>112051.2361143548</v>
      </c>
      <c r="V695" s="8">
        <f ca="1">People[[#This Row],[Mortage left]]/People[[#This Row],[Value of House]]</f>
        <v>0.7075450452032106</v>
      </c>
    </row>
    <row r="696" spans="1:22" x14ac:dyDescent="0.25">
      <c r="A696" s="3">
        <f t="shared" ca="1" si="180"/>
        <v>2</v>
      </c>
      <c r="B696" s="3" t="str">
        <f t="shared" ca="1" si="181"/>
        <v>Woman</v>
      </c>
      <c r="C696" s="3">
        <f t="shared" ca="1" si="182"/>
        <v>24</v>
      </c>
      <c r="D696" s="3">
        <f t="shared" ca="1" si="183"/>
        <v>3</v>
      </c>
      <c r="E696" s="3" t="str">
        <f ca="1">VLOOKUP($D696,Data!$A$2:$B$7,2,FALSE)</f>
        <v>Pharma</v>
      </c>
      <c r="F696" s="3">
        <f t="shared" ca="1" si="184"/>
        <v>2</v>
      </c>
      <c r="G696" s="3" t="str">
        <f ca="1">VLOOKUP($F696,Data!$D$2:$E$6,2,FALSE)</f>
        <v>college</v>
      </c>
      <c r="H696" s="3">
        <f t="shared" ca="1" si="185"/>
        <v>3</v>
      </c>
      <c r="I696" s="3">
        <f t="shared" ca="1" si="186"/>
        <v>1</v>
      </c>
      <c r="J696" s="4">
        <f t="shared" ca="1" si="187"/>
        <v>974474</v>
      </c>
      <c r="K696" s="3">
        <f t="shared" ca="1" si="188"/>
        <v>1</v>
      </c>
      <c r="L696" s="3" t="str">
        <f ca="1">VLOOKUP($K696,Data!$G$2:$H$11,2,FALSE)</f>
        <v>Mumbai</v>
      </c>
      <c r="M696" s="4">
        <f t="shared" ca="1" si="189"/>
        <v>5846844</v>
      </c>
      <c r="N696" s="3">
        <f t="shared" ca="1" si="190"/>
        <v>4215314.5185016263</v>
      </c>
      <c r="O696" s="3">
        <f t="shared" ca="1" si="191"/>
        <v>300383.45972503826</v>
      </c>
      <c r="P696" s="4">
        <f t="shared" ca="1" si="192"/>
        <v>14382</v>
      </c>
      <c r="Q696" s="3">
        <f t="shared" ca="1" si="193"/>
        <v>0</v>
      </c>
      <c r="R696" s="4">
        <f t="shared" ca="1" si="194"/>
        <v>1461711</v>
      </c>
      <c r="S696" s="4">
        <f t="shared" ca="1" si="195"/>
        <v>7608938.4597250381</v>
      </c>
      <c r="T696" s="1">
        <f t="shared" ca="1" si="196"/>
        <v>4229696.5185016263</v>
      </c>
      <c r="U696" s="4">
        <f t="shared" ca="1" si="197"/>
        <v>3379241.9412234118</v>
      </c>
      <c r="V696" s="8">
        <f ca="1">People[[#This Row],[Mortage left]]/People[[#This Row],[Value of House]]</f>
        <v>0.72095553062500495</v>
      </c>
    </row>
    <row r="697" spans="1:22" x14ac:dyDescent="0.25">
      <c r="A697" s="3">
        <f t="shared" ca="1" si="180"/>
        <v>2</v>
      </c>
      <c r="B697" s="3" t="str">
        <f t="shared" ca="1" si="181"/>
        <v>Woman</v>
      </c>
      <c r="C697" s="3">
        <f t="shared" ca="1" si="182"/>
        <v>26</v>
      </c>
      <c r="D697" s="3">
        <f t="shared" ca="1" si="183"/>
        <v>1</v>
      </c>
      <c r="E697" s="3" t="str">
        <f ca="1">VLOOKUP($D697,Data!$A$2:$B$7,2,FALSE)</f>
        <v>Health</v>
      </c>
      <c r="F697" s="3">
        <f t="shared" ca="1" si="184"/>
        <v>3</v>
      </c>
      <c r="G697" s="3" t="str">
        <f ca="1">VLOOKUP($F697,Data!$D$2:$E$6,2,FALSE)</f>
        <v>undergraduate</v>
      </c>
      <c r="H697" s="3">
        <f t="shared" ca="1" si="185"/>
        <v>3</v>
      </c>
      <c r="I697" s="3">
        <f t="shared" ca="1" si="186"/>
        <v>0</v>
      </c>
      <c r="J697" s="4">
        <f t="shared" ca="1" si="187"/>
        <v>742359</v>
      </c>
      <c r="K697" s="3">
        <f t="shared" ca="1" si="188"/>
        <v>1</v>
      </c>
      <c r="L697" s="3" t="str">
        <f ca="1">VLOOKUP($K697,Data!$G$2:$H$11,2,FALSE)</f>
        <v>Mumbai</v>
      </c>
      <c r="M697" s="4">
        <f t="shared" ca="1" si="189"/>
        <v>3711795</v>
      </c>
      <c r="N697" s="3">
        <f t="shared" ca="1" si="190"/>
        <v>3591375.7981846891</v>
      </c>
      <c r="O697" s="3">
        <f t="shared" ca="1" si="191"/>
        <v>0</v>
      </c>
      <c r="P697" s="4">
        <f t="shared" ca="1" si="192"/>
        <v>0</v>
      </c>
      <c r="Q697" s="3">
        <f t="shared" ca="1" si="193"/>
        <v>742359</v>
      </c>
      <c r="R697" s="4">
        <f t="shared" ca="1" si="194"/>
        <v>1113538.5</v>
      </c>
      <c r="S697" s="4">
        <f t="shared" ca="1" si="195"/>
        <v>4825333.5</v>
      </c>
      <c r="T697" s="1">
        <f t="shared" ca="1" si="196"/>
        <v>4333734.7981846891</v>
      </c>
      <c r="U697" s="4">
        <f t="shared" ca="1" si="197"/>
        <v>491598.70181531087</v>
      </c>
      <c r="V697" s="8">
        <f ca="1">People[[#This Row],[Mortage left]]/People[[#This Row],[Value of House]]</f>
        <v>0.96755769060109442</v>
      </c>
    </row>
    <row r="698" spans="1:22" x14ac:dyDescent="0.25">
      <c r="A698" s="3">
        <f t="shared" ca="1" si="180"/>
        <v>2</v>
      </c>
      <c r="B698" s="3" t="str">
        <f t="shared" ca="1" si="181"/>
        <v>Woman</v>
      </c>
      <c r="C698" s="3">
        <f t="shared" ca="1" si="182"/>
        <v>26</v>
      </c>
      <c r="D698" s="3">
        <f t="shared" ca="1" si="183"/>
        <v>1</v>
      </c>
      <c r="E698" s="3" t="str">
        <f ca="1">VLOOKUP($D698,Data!$A$2:$B$7,2,FALSE)</f>
        <v>Health</v>
      </c>
      <c r="F698" s="3">
        <f t="shared" ca="1" si="184"/>
        <v>5</v>
      </c>
      <c r="G698" s="3" t="str">
        <f ca="1">VLOOKUP($F698,Data!$D$2:$E$6,2,FALSE)</f>
        <v>Doctorate</v>
      </c>
      <c r="H698" s="3">
        <f t="shared" ca="1" si="185"/>
        <v>1</v>
      </c>
      <c r="I698" s="3">
        <f t="shared" ca="1" si="186"/>
        <v>1</v>
      </c>
      <c r="J698" s="4">
        <f t="shared" ca="1" si="187"/>
        <v>591868</v>
      </c>
      <c r="K698" s="3">
        <f t="shared" ca="1" si="188"/>
        <v>5</v>
      </c>
      <c r="L698" s="3" t="str">
        <f ca="1">VLOOKUP($K698,Data!$G$2:$H$11,2,FALSE)</f>
        <v>Hyderabad</v>
      </c>
      <c r="M698" s="4">
        <f t="shared" ca="1" si="189"/>
        <v>3551208</v>
      </c>
      <c r="N698" s="3">
        <f t="shared" ca="1" si="190"/>
        <v>2847250.9264610661</v>
      </c>
      <c r="O698" s="3">
        <f t="shared" ca="1" si="191"/>
        <v>88874.418335768307</v>
      </c>
      <c r="P698" s="4">
        <f t="shared" ca="1" si="192"/>
        <v>10</v>
      </c>
      <c r="Q698" s="3">
        <f t="shared" ca="1" si="193"/>
        <v>591868</v>
      </c>
      <c r="R698" s="4">
        <f t="shared" ca="1" si="194"/>
        <v>0</v>
      </c>
      <c r="S698" s="4">
        <f t="shared" ca="1" si="195"/>
        <v>3640082.4183357684</v>
      </c>
      <c r="T698" s="1">
        <f t="shared" ca="1" si="196"/>
        <v>3439128.9264610661</v>
      </c>
      <c r="U698" s="4">
        <f t="shared" ca="1" si="197"/>
        <v>200953.49187470227</v>
      </c>
      <c r="V698" s="8">
        <f ca="1">People[[#This Row],[Mortage left]]/People[[#This Row],[Value of House]]</f>
        <v>0.80176968695189532</v>
      </c>
    </row>
    <row r="699" spans="1:22" x14ac:dyDescent="0.25">
      <c r="A699" s="3">
        <f t="shared" ca="1" si="180"/>
        <v>1</v>
      </c>
      <c r="B699" s="3" t="str">
        <f t="shared" ca="1" si="181"/>
        <v>Man</v>
      </c>
      <c r="C699" s="3">
        <f t="shared" ca="1" si="182"/>
        <v>27</v>
      </c>
      <c r="D699" s="3">
        <f t="shared" ca="1" si="183"/>
        <v>6</v>
      </c>
      <c r="E699" s="3" t="str">
        <f ca="1">VLOOKUP($D699,Data!$A$2:$B$7,2,FALSE)</f>
        <v>Ministry</v>
      </c>
      <c r="F699" s="3">
        <f t="shared" ca="1" si="184"/>
        <v>2</v>
      </c>
      <c r="G699" s="3" t="str">
        <f ca="1">VLOOKUP($F699,Data!$D$2:$E$6,2,FALSE)</f>
        <v>college</v>
      </c>
      <c r="H699" s="3">
        <f t="shared" ca="1" si="185"/>
        <v>1</v>
      </c>
      <c r="I699" s="3">
        <f t="shared" ca="1" si="186"/>
        <v>2</v>
      </c>
      <c r="J699" s="4">
        <f t="shared" ca="1" si="187"/>
        <v>601142</v>
      </c>
      <c r="K699" s="3">
        <f t="shared" ca="1" si="188"/>
        <v>2</v>
      </c>
      <c r="L699" s="3" t="str">
        <f ca="1">VLOOKUP($K699,Data!$G$2:$H$11,2,FALSE)</f>
        <v>Delhi</v>
      </c>
      <c r="M699" s="4">
        <f t="shared" ca="1" si="189"/>
        <v>3606852</v>
      </c>
      <c r="N699" s="3">
        <f t="shared" ca="1" si="190"/>
        <v>396357.56399519223</v>
      </c>
      <c r="O699" s="3">
        <f t="shared" ca="1" si="191"/>
        <v>640658.16051732772</v>
      </c>
      <c r="P699" s="4">
        <f t="shared" ca="1" si="192"/>
        <v>271022</v>
      </c>
      <c r="Q699" s="3">
        <f t="shared" ca="1" si="193"/>
        <v>601142</v>
      </c>
      <c r="R699" s="4">
        <f t="shared" ca="1" si="194"/>
        <v>901713</v>
      </c>
      <c r="S699" s="4">
        <f t="shared" ca="1" si="195"/>
        <v>5149223.1605173275</v>
      </c>
      <c r="T699" s="1">
        <f t="shared" ca="1" si="196"/>
        <v>1268521.5639951923</v>
      </c>
      <c r="U699" s="4">
        <f t="shared" ca="1" si="197"/>
        <v>3880701.5965221352</v>
      </c>
      <c r="V699" s="8">
        <f ca="1">People[[#This Row],[Mortage left]]/People[[#This Row],[Value of House]]</f>
        <v>0.10989016571658394</v>
      </c>
    </row>
    <row r="700" spans="1:22" x14ac:dyDescent="0.25">
      <c r="A700" s="3">
        <f t="shared" ca="1" si="180"/>
        <v>1</v>
      </c>
      <c r="B700" s="3" t="str">
        <f t="shared" ca="1" si="181"/>
        <v>Man</v>
      </c>
      <c r="C700" s="3">
        <f t="shared" ca="1" si="182"/>
        <v>30</v>
      </c>
      <c r="D700" s="3">
        <f t="shared" ca="1" si="183"/>
        <v>4</v>
      </c>
      <c r="E700" s="3" t="str">
        <f ca="1">VLOOKUP($D700,Data!$A$2:$B$7,2,FALSE)</f>
        <v>Agriculture</v>
      </c>
      <c r="F700" s="3">
        <f t="shared" ca="1" si="184"/>
        <v>5</v>
      </c>
      <c r="G700" s="3" t="str">
        <f ca="1">VLOOKUP($F700,Data!$D$2:$E$6,2,FALSE)</f>
        <v>Doctorate</v>
      </c>
      <c r="H700" s="3">
        <f t="shared" ca="1" si="185"/>
        <v>2</v>
      </c>
      <c r="I700" s="3">
        <f t="shared" ca="1" si="186"/>
        <v>1</v>
      </c>
      <c r="J700" s="4">
        <f t="shared" ca="1" si="187"/>
        <v>703163</v>
      </c>
      <c r="K700" s="3">
        <f t="shared" ca="1" si="188"/>
        <v>3</v>
      </c>
      <c r="L700" s="3" t="str">
        <f ca="1">VLOOKUP($K700,Data!$G$2:$H$11,2,FALSE)</f>
        <v>Bangalore</v>
      </c>
      <c r="M700" s="4">
        <f t="shared" ca="1" si="189"/>
        <v>2109489</v>
      </c>
      <c r="N700" s="3">
        <f t="shared" ca="1" si="190"/>
        <v>771573.02074041963</v>
      </c>
      <c r="O700" s="3">
        <f t="shared" ca="1" si="191"/>
        <v>377343.59649448167</v>
      </c>
      <c r="P700" s="4">
        <f t="shared" ca="1" si="192"/>
        <v>324466</v>
      </c>
      <c r="Q700" s="3">
        <f t="shared" ca="1" si="193"/>
        <v>0</v>
      </c>
      <c r="R700" s="4">
        <f t="shared" ca="1" si="194"/>
        <v>1054744.5</v>
      </c>
      <c r="S700" s="4">
        <f t="shared" ca="1" si="195"/>
        <v>3541577.0964944819</v>
      </c>
      <c r="T700" s="1">
        <f t="shared" ca="1" si="196"/>
        <v>1096039.0207404196</v>
      </c>
      <c r="U700" s="4">
        <f t="shared" ca="1" si="197"/>
        <v>2445538.0757540623</v>
      </c>
      <c r="V700" s="8">
        <f ca="1">People[[#This Row],[Mortage left]]/People[[#This Row],[Value of House]]</f>
        <v>0.36576299793002931</v>
      </c>
    </row>
    <row r="701" spans="1:22" x14ac:dyDescent="0.25">
      <c r="A701" s="3">
        <f t="shared" ca="1" si="180"/>
        <v>1</v>
      </c>
      <c r="B701" s="3" t="str">
        <f t="shared" ca="1" si="181"/>
        <v>Man</v>
      </c>
      <c r="C701" s="3">
        <f t="shared" ca="1" si="182"/>
        <v>31</v>
      </c>
      <c r="D701" s="3">
        <f t="shared" ca="1" si="183"/>
        <v>5</v>
      </c>
      <c r="E701" s="3" t="str">
        <f ca="1">VLOOKUP($D701,Data!$A$2:$B$7,2,FALSE)</f>
        <v>Business</v>
      </c>
      <c r="F701" s="3">
        <f t="shared" ca="1" si="184"/>
        <v>1</v>
      </c>
      <c r="G701" s="3" t="str">
        <f ca="1">VLOOKUP($F701,Data!$D$2:$E$6,2,FALSE)</f>
        <v>high school</v>
      </c>
      <c r="H701" s="3">
        <f t="shared" ca="1" si="185"/>
        <v>2</v>
      </c>
      <c r="I701" s="3">
        <f t="shared" ca="1" si="186"/>
        <v>0</v>
      </c>
      <c r="J701" s="4">
        <f t="shared" ca="1" si="187"/>
        <v>188379</v>
      </c>
      <c r="K701" s="3">
        <f t="shared" ca="1" si="188"/>
        <v>5</v>
      </c>
      <c r="L701" s="3" t="str">
        <f ca="1">VLOOKUP($K701,Data!$G$2:$H$11,2,FALSE)</f>
        <v>Hyderabad</v>
      </c>
      <c r="M701" s="4">
        <f t="shared" ca="1" si="189"/>
        <v>1130274</v>
      </c>
      <c r="N701" s="3">
        <f t="shared" ca="1" si="190"/>
        <v>853399.83901310957</v>
      </c>
      <c r="O701" s="3">
        <f t="shared" ca="1" si="191"/>
        <v>0</v>
      </c>
      <c r="P701" s="4">
        <f t="shared" ca="1" si="192"/>
        <v>0</v>
      </c>
      <c r="Q701" s="3">
        <f t="shared" ca="1" si="193"/>
        <v>0</v>
      </c>
      <c r="R701" s="4">
        <f t="shared" ca="1" si="194"/>
        <v>0</v>
      </c>
      <c r="S701" s="4">
        <f t="shared" ca="1" si="195"/>
        <v>1130274</v>
      </c>
      <c r="T701" s="1">
        <f t="shared" ca="1" si="196"/>
        <v>853399.83901310957</v>
      </c>
      <c r="U701" s="4">
        <f t="shared" ca="1" si="197"/>
        <v>276874.16098689043</v>
      </c>
      <c r="V701" s="8">
        <f ca="1">People[[#This Row],[Mortage left]]/People[[#This Row],[Value of House]]</f>
        <v>0.75503801645716839</v>
      </c>
    </row>
    <row r="702" spans="1:22" x14ac:dyDescent="0.25">
      <c r="A702" s="3">
        <f t="shared" ca="1" si="180"/>
        <v>2</v>
      </c>
      <c r="B702" s="3" t="str">
        <f t="shared" ca="1" si="181"/>
        <v>Woman</v>
      </c>
      <c r="C702" s="3">
        <f t="shared" ca="1" si="182"/>
        <v>26</v>
      </c>
      <c r="D702" s="3">
        <f t="shared" ca="1" si="183"/>
        <v>6</v>
      </c>
      <c r="E702" s="3" t="str">
        <f ca="1">VLOOKUP($D702,Data!$A$2:$B$7,2,FALSE)</f>
        <v>Ministry</v>
      </c>
      <c r="F702" s="3">
        <f t="shared" ca="1" si="184"/>
        <v>2</v>
      </c>
      <c r="G702" s="3" t="str">
        <f ca="1">VLOOKUP($F702,Data!$D$2:$E$6,2,FALSE)</f>
        <v>college</v>
      </c>
      <c r="H702" s="3">
        <f t="shared" ca="1" si="185"/>
        <v>1</v>
      </c>
      <c r="I702" s="3">
        <f t="shared" ca="1" si="186"/>
        <v>0</v>
      </c>
      <c r="J702" s="4">
        <f t="shared" ca="1" si="187"/>
        <v>982944</v>
      </c>
      <c r="K702" s="3">
        <f t="shared" ca="1" si="188"/>
        <v>6</v>
      </c>
      <c r="L702" s="3" t="str">
        <f ca="1">VLOOKUP($K702,Data!$G$2:$H$11,2,FALSE)</f>
        <v>Pune</v>
      </c>
      <c r="M702" s="4">
        <f t="shared" ca="1" si="189"/>
        <v>3931776</v>
      </c>
      <c r="N702" s="3">
        <f t="shared" ca="1" si="190"/>
        <v>3055034.1415401455</v>
      </c>
      <c r="O702" s="3">
        <f t="shared" ca="1" si="191"/>
        <v>0</v>
      </c>
      <c r="P702" s="4">
        <f t="shared" ca="1" si="192"/>
        <v>0</v>
      </c>
      <c r="Q702" s="3">
        <f t="shared" ca="1" si="193"/>
        <v>0</v>
      </c>
      <c r="R702" s="4">
        <f t="shared" ca="1" si="194"/>
        <v>1474416</v>
      </c>
      <c r="S702" s="4">
        <f t="shared" ca="1" si="195"/>
        <v>5406192</v>
      </c>
      <c r="T702" s="1">
        <f t="shared" ca="1" si="196"/>
        <v>3055034.1415401455</v>
      </c>
      <c r="U702" s="4">
        <f t="shared" ca="1" si="197"/>
        <v>2351157.8584598545</v>
      </c>
      <c r="V702" s="8">
        <f ca="1">People[[#This Row],[Mortage left]]/People[[#This Row],[Value of House]]</f>
        <v>0.77701123907876379</v>
      </c>
    </row>
    <row r="703" spans="1:22" x14ac:dyDescent="0.25">
      <c r="A703" s="3">
        <f t="shared" ca="1" si="180"/>
        <v>1</v>
      </c>
      <c r="B703" s="3" t="str">
        <f t="shared" ca="1" si="181"/>
        <v>Man</v>
      </c>
      <c r="C703" s="3">
        <f t="shared" ca="1" si="182"/>
        <v>34</v>
      </c>
      <c r="D703" s="3">
        <f t="shared" ca="1" si="183"/>
        <v>1</v>
      </c>
      <c r="E703" s="3" t="str">
        <f ca="1">VLOOKUP($D703,Data!$A$2:$B$7,2,FALSE)</f>
        <v>Health</v>
      </c>
      <c r="F703" s="3">
        <f t="shared" ca="1" si="184"/>
        <v>4</v>
      </c>
      <c r="G703" s="3" t="str">
        <f ca="1">VLOOKUP($F703,Data!$D$2:$E$6,2,FALSE)</f>
        <v>post graduate</v>
      </c>
      <c r="H703" s="3">
        <f t="shared" ca="1" si="185"/>
        <v>3</v>
      </c>
      <c r="I703" s="3">
        <f t="shared" ca="1" si="186"/>
        <v>0</v>
      </c>
      <c r="J703" s="4">
        <f t="shared" ca="1" si="187"/>
        <v>593959</v>
      </c>
      <c r="K703" s="3">
        <f t="shared" ca="1" si="188"/>
        <v>1</v>
      </c>
      <c r="L703" s="3" t="str">
        <f ca="1">VLOOKUP($K703,Data!$G$2:$H$11,2,FALSE)</f>
        <v>Mumbai</v>
      </c>
      <c r="M703" s="4">
        <f t="shared" ca="1" si="189"/>
        <v>1781877</v>
      </c>
      <c r="N703" s="3">
        <f t="shared" ca="1" si="190"/>
        <v>1090548.2634420767</v>
      </c>
      <c r="O703" s="3">
        <f t="shared" ca="1" si="191"/>
        <v>0</v>
      </c>
      <c r="P703" s="4">
        <f t="shared" ca="1" si="192"/>
        <v>0</v>
      </c>
      <c r="Q703" s="3">
        <f t="shared" ca="1" si="193"/>
        <v>593959</v>
      </c>
      <c r="R703" s="4">
        <f t="shared" ca="1" si="194"/>
        <v>0</v>
      </c>
      <c r="S703" s="4">
        <f t="shared" ca="1" si="195"/>
        <v>1781877</v>
      </c>
      <c r="T703" s="1">
        <f t="shared" ca="1" si="196"/>
        <v>1684507.2634420767</v>
      </c>
      <c r="U703" s="4">
        <f t="shared" ca="1" si="197"/>
        <v>97369.736557923257</v>
      </c>
      <c r="V703" s="8">
        <f ca="1">People[[#This Row],[Mortage left]]/People[[#This Row],[Value of House]]</f>
        <v>0.61202218977071743</v>
      </c>
    </row>
    <row r="704" spans="1:22" x14ac:dyDescent="0.25">
      <c r="A704" s="3">
        <f t="shared" ca="1" si="180"/>
        <v>1</v>
      </c>
      <c r="B704" s="3" t="str">
        <f t="shared" ca="1" si="181"/>
        <v>Man</v>
      </c>
      <c r="C704" s="3">
        <f t="shared" ca="1" si="182"/>
        <v>22</v>
      </c>
      <c r="D704" s="3">
        <f t="shared" ca="1" si="183"/>
        <v>4</v>
      </c>
      <c r="E704" s="3" t="str">
        <f ca="1">VLOOKUP($D704,Data!$A$2:$B$7,2,FALSE)</f>
        <v>Agriculture</v>
      </c>
      <c r="F704" s="3">
        <f t="shared" ca="1" si="184"/>
        <v>3</v>
      </c>
      <c r="G704" s="3" t="str">
        <f ca="1">VLOOKUP($F704,Data!$D$2:$E$6,2,FALSE)</f>
        <v>undergraduate</v>
      </c>
      <c r="H704" s="3">
        <f t="shared" ca="1" si="185"/>
        <v>2</v>
      </c>
      <c r="I704" s="3">
        <f t="shared" ca="1" si="186"/>
        <v>2</v>
      </c>
      <c r="J704" s="4">
        <f t="shared" ca="1" si="187"/>
        <v>117709</v>
      </c>
      <c r="K704" s="3">
        <f t="shared" ca="1" si="188"/>
        <v>4</v>
      </c>
      <c r="L704" s="3" t="str">
        <f ca="1">VLOOKUP($K704,Data!$G$2:$H$11,2,FALSE)</f>
        <v>Chennai</v>
      </c>
      <c r="M704" s="4">
        <f t="shared" ca="1" si="189"/>
        <v>353127</v>
      </c>
      <c r="N704" s="3">
        <f t="shared" ca="1" si="190"/>
        <v>352793.33802123391</v>
      </c>
      <c r="O704" s="3">
        <f t="shared" ca="1" si="191"/>
        <v>133585.10532343687</v>
      </c>
      <c r="P704" s="4">
        <f t="shared" ca="1" si="192"/>
        <v>119954</v>
      </c>
      <c r="Q704" s="3">
        <f t="shared" ca="1" si="193"/>
        <v>0</v>
      </c>
      <c r="R704" s="4">
        <f t="shared" ca="1" si="194"/>
        <v>176563.5</v>
      </c>
      <c r="S704" s="4">
        <f t="shared" ca="1" si="195"/>
        <v>663275.6053234369</v>
      </c>
      <c r="T704" s="1">
        <f t="shared" ca="1" si="196"/>
        <v>472747.33802123391</v>
      </c>
      <c r="U704" s="4">
        <f t="shared" ca="1" si="197"/>
        <v>190528.26730220299</v>
      </c>
      <c r="V704" s="8">
        <f ca="1">People[[#This Row],[Mortage left]]/People[[#This Row],[Value of House]]</f>
        <v>0.99905512187183054</v>
      </c>
    </row>
    <row r="705" spans="1:22" x14ac:dyDescent="0.25">
      <c r="A705" s="3">
        <f t="shared" ca="1" si="180"/>
        <v>2</v>
      </c>
      <c r="B705" s="3" t="str">
        <f t="shared" ca="1" si="181"/>
        <v>Woman</v>
      </c>
      <c r="C705" s="3">
        <f t="shared" ca="1" si="182"/>
        <v>28</v>
      </c>
      <c r="D705" s="3">
        <f t="shared" ca="1" si="183"/>
        <v>2</v>
      </c>
      <c r="E705" s="3" t="str">
        <f ca="1">VLOOKUP($D705,Data!$A$2:$B$7,2,FALSE)</f>
        <v>IT</v>
      </c>
      <c r="F705" s="3">
        <f t="shared" ca="1" si="184"/>
        <v>1</v>
      </c>
      <c r="G705" s="3" t="str">
        <f ca="1">VLOOKUP($F705,Data!$D$2:$E$6,2,FALSE)</f>
        <v>high school</v>
      </c>
      <c r="H705" s="3">
        <f t="shared" ca="1" si="185"/>
        <v>1</v>
      </c>
      <c r="I705" s="3">
        <f t="shared" ca="1" si="186"/>
        <v>2</v>
      </c>
      <c r="J705" s="4">
        <f t="shared" ca="1" si="187"/>
        <v>243611</v>
      </c>
      <c r="K705" s="3">
        <f t="shared" ca="1" si="188"/>
        <v>5</v>
      </c>
      <c r="L705" s="3" t="str">
        <f ca="1">VLOOKUP($K705,Data!$G$2:$H$11,2,FALSE)</f>
        <v>Hyderabad</v>
      </c>
      <c r="M705" s="4">
        <f t="shared" ca="1" si="189"/>
        <v>730833</v>
      </c>
      <c r="N705" s="3">
        <f t="shared" ca="1" si="190"/>
        <v>491725.93027444347</v>
      </c>
      <c r="O705" s="3">
        <f t="shared" ca="1" si="191"/>
        <v>4392.66990990047</v>
      </c>
      <c r="P705" s="4">
        <f t="shared" ca="1" si="192"/>
        <v>1728</v>
      </c>
      <c r="Q705" s="3">
        <f t="shared" ca="1" si="193"/>
        <v>0</v>
      </c>
      <c r="R705" s="4">
        <f t="shared" ca="1" si="194"/>
        <v>365416.5</v>
      </c>
      <c r="S705" s="4">
        <f t="shared" ca="1" si="195"/>
        <v>1100642.1699099005</v>
      </c>
      <c r="T705" s="1">
        <f t="shared" ca="1" si="196"/>
        <v>493453.93027444347</v>
      </c>
      <c r="U705" s="4">
        <f t="shared" ca="1" si="197"/>
        <v>607188.23963545705</v>
      </c>
      <c r="V705" s="8">
        <f ca="1">People[[#This Row],[Mortage left]]/People[[#This Row],[Value of House]]</f>
        <v>0.6728294018940626</v>
      </c>
    </row>
    <row r="706" spans="1:22" x14ac:dyDescent="0.25">
      <c r="A706" s="3">
        <f t="shared" ca="1" si="180"/>
        <v>2</v>
      </c>
      <c r="B706" s="3" t="str">
        <f t="shared" ca="1" si="181"/>
        <v>Woman</v>
      </c>
      <c r="C706" s="3">
        <f t="shared" ca="1" si="182"/>
        <v>21</v>
      </c>
      <c r="D706" s="3">
        <f t="shared" ca="1" si="183"/>
        <v>2</v>
      </c>
      <c r="E706" s="3" t="str">
        <f ca="1">VLOOKUP($D706,Data!$A$2:$B$7,2,FALSE)</f>
        <v>IT</v>
      </c>
      <c r="F706" s="3">
        <f t="shared" ca="1" si="184"/>
        <v>4</v>
      </c>
      <c r="G706" s="3" t="str">
        <f ca="1">VLOOKUP($F706,Data!$D$2:$E$6,2,FALSE)</f>
        <v>post graduate</v>
      </c>
      <c r="H706" s="3">
        <f t="shared" ca="1" si="185"/>
        <v>2</v>
      </c>
      <c r="I706" s="3">
        <f t="shared" ca="1" si="186"/>
        <v>1</v>
      </c>
      <c r="J706" s="4">
        <f t="shared" ca="1" si="187"/>
        <v>869814</v>
      </c>
      <c r="K706" s="3">
        <f t="shared" ca="1" si="188"/>
        <v>3</v>
      </c>
      <c r="L706" s="3" t="str">
        <f ca="1">VLOOKUP($K706,Data!$G$2:$H$11,2,FALSE)</f>
        <v>Bangalore</v>
      </c>
      <c r="M706" s="4">
        <f t="shared" ca="1" si="189"/>
        <v>4349070</v>
      </c>
      <c r="N706" s="3">
        <f t="shared" ca="1" si="190"/>
        <v>4319892.141200508</v>
      </c>
      <c r="O706" s="3">
        <f t="shared" ca="1" si="191"/>
        <v>624237.14237809228</v>
      </c>
      <c r="P706" s="4">
        <f t="shared" ca="1" si="192"/>
        <v>137059</v>
      </c>
      <c r="Q706" s="3">
        <f t="shared" ca="1" si="193"/>
        <v>0</v>
      </c>
      <c r="R706" s="4">
        <f t="shared" ca="1" si="194"/>
        <v>0</v>
      </c>
      <c r="S706" s="4">
        <f t="shared" ca="1" si="195"/>
        <v>4973307.1423780918</v>
      </c>
      <c r="T706" s="1">
        <f t="shared" ca="1" si="196"/>
        <v>4456951.141200508</v>
      </c>
      <c r="U706" s="4">
        <f t="shared" ca="1" si="197"/>
        <v>516356.00117758382</v>
      </c>
      <c r="V706" s="8">
        <f ca="1">People[[#This Row],[Mortage left]]/People[[#This Row],[Value of House]]</f>
        <v>0.99329101191760716</v>
      </c>
    </row>
    <row r="707" spans="1:22" x14ac:dyDescent="0.25">
      <c r="A707" s="3">
        <f t="shared" ca="1" si="180"/>
        <v>2</v>
      </c>
      <c r="B707" s="3" t="str">
        <f t="shared" ca="1" si="181"/>
        <v>Woman</v>
      </c>
      <c r="C707" s="3">
        <f t="shared" ca="1" si="182"/>
        <v>26</v>
      </c>
      <c r="D707" s="3">
        <f t="shared" ca="1" si="183"/>
        <v>5</v>
      </c>
      <c r="E707" s="3" t="str">
        <f ca="1">VLOOKUP($D707,Data!$A$2:$B$7,2,FALSE)</f>
        <v>Business</v>
      </c>
      <c r="F707" s="3">
        <f t="shared" ca="1" si="184"/>
        <v>3</v>
      </c>
      <c r="G707" s="3" t="str">
        <f ca="1">VLOOKUP($F707,Data!$D$2:$E$6,2,FALSE)</f>
        <v>undergraduate</v>
      </c>
      <c r="H707" s="3">
        <f t="shared" ca="1" si="185"/>
        <v>1</v>
      </c>
      <c r="I707" s="3">
        <f t="shared" ca="1" si="186"/>
        <v>2</v>
      </c>
      <c r="J707" s="4">
        <f t="shared" ca="1" si="187"/>
        <v>473117</v>
      </c>
      <c r="K707" s="3">
        <f t="shared" ca="1" si="188"/>
        <v>3</v>
      </c>
      <c r="L707" s="3" t="str">
        <f ca="1">VLOOKUP($K707,Data!$G$2:$H$11,2,FALSE)</f>
        <v>Bangalore</v>
      </c>
      <c r="M707" s="4">
        <f t="shared" ca="1" si="189"/>
        <v>1419351</v>
      </c>
      <c r="N707" s="3">
        <f t="shared" ca="1" si="190"/>
        <v>356494.28738095512</v>
      </c>
      <c r="O707" s="3">
        <f t="shared" ca="1" si="191"/>
        <v>860396.87292936002</v>
      </c>
      <c r="P707" s="4">
        <f t="shared" ca="1" si="192"/>
        <v>367351</v>
      </c>
      <c r="Q707" s="3">
        <f t="shared" ca="1" si="193"/>
        <v>473117</v>
      </c>
      <c r="R707" s="4">
        <f t="shared" ca="1" si="194"/>
        <v>0</v>
      </c>
      <c r="S707" s="4">
        <f t="shared" ca="1" si="195"/>
        <v>2279747.8729293598</v>
      </c>
      <c r="T707" s="1">
        <f t="shared" ca="1" si="196"/>
        <v>1196962.2873809552</v>
      </c>
      <c r="U707" s="4">
        <f t="shared" ca="1" si="197"/>
        <v>1082785.5855484046</v>
      </c>
      <c r="V707" s="8">
        <f ca="1">People[[#This Row],[Mortage left]]/People[[#This Row],[Value of House]]</f>
        <v>0.25116710903853601</v>
      </c>
    </row>
    <row r="708" spans="1:22" x14ac:dyDescent="0.25">
      <c r="A708" s="3">
        <f t="shared" ca="1" si="180"/>
        <v>1</v>
      </c>
      <c r="B708" s="3" t="str">
        <f t="shared" ca="1" si="181"/>
        <v>Man</v>
      </c>
      <c r="C708" s="3">
        <f t="shared" ca="1" si="182"/>
        <v>27</v>
      </c>
      <c r="D708" s="3">
        <f t="shared" ca="1" si="183"/>
        <v>3</v>
      </c>
      <c r="E708" s="3" t="str">
        <f ca="1">VLOOKUP($D708,Data!$A$2:$B$7,2,FALSE)</f>
        <v>Pharma</v>
      </c>
      <c r="F708" s="3">
        <f t="shared" ca="1" si="184"/>
        <v>4</v>
      </c>
      <c r="G708" s="3" t="str">
        <f ca="1">VLOOKUP($F708,Data!$D$2:$E$6,2,FALSE)</f>
        <v>post graduate</v>
      </c>
      <c r="H708" s="3">
        <f t="shared" ca="1" si="185"/>
        <v>0</v>
      </c>
      <c r="I708" s="3">
        <f t="shared" ca="1" si="186"/>
        <v>0</v>
      </c>
      <c r="J708" s="4">
        <f t="shared" ca="1" si="187"/>
        <v>414268</v>
      </c>
      <c r="K708" s="3">
        <f t="shared" ca="1" si="188"/>
        <v>2</v>
      </c>
      <c r="L708" s="3" t="str">
        <f ca="1">VLOOKUP($K708,Data!$G$2:$H$11,2,FALSE)</f>
        <v>Delhi</v>
      </c>
      <c r="M708" s="4">
        <f t="shared" ca="1" si="189"/>
        <v>2485608</v>
      </c>
      <c r="N708" s="3">
        <f t="shared" ca="1" si="190"/>
        <v>23595.780901104965</v>
      </c>
      <c r="O708" s="3">
        <f t="shared" ca="1" si="191"/>
        <v>0</v>
      </c>
      <c r="P708" s="4">
        <f t="shared" ca="1" si="192"/>
        <v>0</v>
      </c>
      <c r="Q708" s="3">
        <f t="shared" ca="1" si="193"/>
        <v>414268</v>
      </c>
      <c r="R708" s="4">
        <f t="shared" ca="1" si="194"/>
        <v>0</v>
      </c>
      <c r="S708" s="4">
        <f t="shared" ca="1" si="195"/>
        <v>2485608</v>
      </c>
      <c r="T708" s="1">
        <f t="shared" ca="1" si="196"/>
        <v>437863.78090110497</v>
      </c>
      <c r="U708" s="4">
        <f t="shared" ca="1" si="197"/>
        <v>2047744.2190988951</v>
      </c>
      <c r="V708" s="8">
        <f ca="1">People[[#This Row],[Mortage left]]/People[[#This Row],[Value of House]]</f>
        <v>9.4929614408647556E-3</v>
      </c>
    </row>
    <row r="709" spans="1:22" x14ac:dyDescent="0.25">
      <c r="A709" s="3">
        <f t="shared" ref="A709:A733" ca="1" si="198">RANDBETWEEN(1,2)</f>
        <v>1</v>
      </c>
      <c r="B709" s="3" t="str">
        <f t="shared" ref="B709:B733" ca="1" si="199">IF($A709=1, "Man", "Woman")</f>
        <v>Man</v>
      </c>
      <c r="C709" s="3">
        <f t="shared" ref="C709:C733" ca="1" si="200">RANDBETWEEN(21,35)</f>
        <v>35</v>
      </c>
      <c r="D709" s="3">
        <f t="shared" ref="D709:D733" ca="1" si="201">RANDBETWEEN(1,6)</f>
        <v>2</v>
      </c>
      <c r="E709" s="3" t="str">
        <f ca="1">VLOOKUP($D709,Data!$A$2:$B$7,2,FALSE)</f>
        <v>IT</v>
      </c>
      <c r="F709" s="3">
        <f t="shared" ref="F709:F733" ca="1" si="202">RANDBETWEEN(1,5)</f>
        <v>3</v>
      </c>
      <c r="G709" s="3" t="str">
        <f ca="1">VLOOKUP($F709,Data!$D$2:$E$6,2,FALSE)</f>
        <v>undergraduate</v>
      </c>
      <c r="H709" s="3">
        <f t="shared" ref="H709:H733" ca="1" si="203">RANDBETWEEN(0,3)</f>
        <v>1</v>
      </c>
      <c r="I709" s="3">
        <f t="shared" ref="I709:I733" ca="1" si="204">RANDBETWEEN(0,2)</f>
        <v>2</v>
      </c>
      <c r="J709" s="4">
        <f t="shared" ref="J709:J733" ca="1" si="205">RANDBETWEEN(100000,1000000)</f>
        <v>137844</v>
      </c>
      <c r="K709" s="3">
        <f t="shared" ref="K709:K733" ca="1" si="206">RANDBETWEEN(1,6)</f>
        <v>1</v>
      </c>
      <c r="L709" s="3" t="str">
        <f ca="1">VLOOKUP($K709,Data!$G$2:$H$11,2,FALSE)</f>
        <v>Mumbai</v>
      </c>
      <c r="M709" s="4">
        <f t="shared" ref="M709:M733" ca="1" si="207">$J709*RANDBETWEEN(3,6)</f>
        <v>551376</v>
      </c>
      <c r="N709" s="3">
        <f t="shared" ref="N709:N733" ca="1" si="208">RAND()*$M709</f>
        <v>87590.807906391579</v>
      </c>
      <c r="O709" s="3">
        <f t="shared" ref="O709:O733" ca="1" si="209">(I709*RAND())*$J709</f>
        <v>126627.98887659993</v>
      </c>
      <c r="P709" s="4">
        <f t="shared" ref="P709:P733" ca="1" si="210">RANDBETWEEN(0,O709)</f>
        <v>59674</v>
      </c>
      <c r="Q709" s="3">
        <f t="shared" ref="Q709:Q733" ca="1" si="211">RANDBETWEEN(0,1)*$J709</f>
        <v>0</v>
      </c>
      <c r="R709" s="4">
        <f t="shared" ref="R709:R733" ca="1" si="212">RANDBETWEEN(0,1)*$J709*1.5</f>
        <v>0</v>
      </c>
      <c r="S709" s="4">
        <f t="shared" ref="S709:S733" ca="1" si="213">$M709+$O709+$R709</f>
        <v>678003.98887659993</v>
      </c>
      <c r="T709" s="1">
        <f t="shared" ref="T709:T733" ca="1" si="214">$N709+$P709+$Q709</f>
        <v>147264.80790639156</v>
      </c>
      <c r="U709" s="4">
        <f t="shared" ref="U709:U733" ca="1" si="215">$S709-$T709</f>
        <v>530739.18097020837</v>
      </c>
      <c r="V709" s="8">
        <f ca="1">People[[#This Row],[Mortage left]]/People[[#This Row],[Value of House]]</f>
        <v>0.1588585790937429</v>
      </c>
    </row>
    <row r="710" spans="1:22" x14ac:dyDescent="0.25">
      <c r="A710" s="3">
        <f t="shared" ca="1" si="198"/>
        <v>2</v>
      </c>
      <c r="B710" s="3" t="str">
        <f t="shared" ca="1" si="199"/>
        <v>Woman</v>
      </c>
      <c r="C710" s="3">
        <f t="shared" ca="1" si="200"/>
        <v>34</v>
      </c>
      <c r="D710" s="3">
        <f t="shared" ca="1" si="201"/>
        <v>6</v>
      </c>
      <c r="E710" s="3" t="str">
        <f ca="1">VLOOKUP($D710,Data!$A$2:$B$7,2,FALSE)</f>
        <v>Ministry</v>
      </c>
      <c r="F710" s="3">
        <f t="shared" ca="1" si="202"/>
        <v>5</v>
      </c>
      <c r="G710" s="3" t="str">
        <f ca="1">VLOOKUP($F710,Data!$D$2:$E$6,2,FALSE)</f>
        <v>Doctorate</v>
      </c>
      <c r="H710" s="3">
        <f t="shared" ca="1" si="203"/>
        <v>1</v>
      </c>
      <c r="I710" s="3">
        <f t="shared" ca="1" si="204"/>
        <v>2</v>
      </c>
      <c r="J710" s="4">
        <f t="shared" ca="1" si="205"/>
        <v>365420</v>
      </c>
      <c r="K710" s="3">
        <f t="shared" ca="1" si="206"/>
        <v>5</v>
      </c>
      <c r="L710" s="3" t="str">
        <f ca="1">VLOOKUP($K710,Data!$G$2:$H$11,2,FALSE)</f>
        <v>Hyderabad</v>
      </c>
      <c r="M710" s="4">
        <f t="shared" ca="1" si="207"/>
        <v>1096260</v>
      </c>
      <c r="N710" s="3">
        <f t="shared" ca="1" si="208"/>
        <v>355426.82161872904</v>
      </c>
      <c r="O710" s="3">
        <f t="shared" ca="1" si="209"/>
        <v>429320.46178442141</v>
      </c>
      <c r="P710" s="4">
        <f t="shared" ca="1" si="210"/>
        <v>67631</v>
      </c>
      <c r="Q710" s="3">
        <f t="shared" ca="1" si="211"/>
        <v>0</v>
      </c>
      <c r="R710" s="4">
        <f t="shared" ca="1" si="212"/>
        <v>548130</v>
      </c>
      <c r="S710" s="4">
        <f t="shared" ca="1" si="213"/>
        <v>2073710.4617844215</v>
      </c>
      <c r="T710" s="1">
        <f t="shared" ca="1" si="214"/>
        <v>423057.82161872904</v>
      </c>
      <c r="U710" s="4">
        <f t="shared" ca="1" si="215"/>
        <v>1650652.6401656924</v>
      </c>
      <c r="V710" s="8">
        <f ca="1">People[[#This Row],[Mortage left]]/People[[#This Row],[Value of House]]</f>
        <v>0.32421763233058676</v>
      </c>
    </row>
    <row r="711" spans="1:22" x14ac:dyDescent="0.25">
      <c r="A711" s="3">
        <f t="shared" ca="1" si="198"/>
        <v>1</v>
      </c>
      <c r="B711" s="3" t="str">
        <f t="shared" ca="1" si="199"/>
        <v>Man</v>
      </c>
      <c r="C711" s="3">
        <f t="shared" ca="1" si="200"/>
        <v>24</v>
      </c>
      <c r="D711" s="3">
        <f t="shared" ca="1" si="201"/>
        <v>2</v>
      </c>
      <c r="E711" s="3" t="str">
        <f ca="1">VLOOKUP($D711,Data!$A$2:$B$7,2,FALSE)</f>
        <v>IT</v>
      </c>
      <c r="F711" s="3">
        <f t="shared" ca="1" si="202"/>
        <v>2</v>
      </c>
      <c r="G711" s="3" t="str">
        <f ca="1">VLOOKUP($F711,Data!$D$2:$E$6,2,FALSE)</f>
        <v>college</v>
      </c>
      <c r="H711" s="3">
        <f t="shared" ca="1" si="203"/>
        <v>3</v>
      </c>
      <c r="I711" s="3">
        <f t="shared" ca="1" si="204"/>
        <v>1</v>
      </c>
      <c r="J711" s="4">
        <f t="shared" ca="1" si="205"/>
        <v>960934</v>
      </c>
      <c r="K711" s="3">
        <f t="shared" ca="1" si="206"/>
        <v>5</v>
      </c>
      <c r="L711" s="3" t="str">
        <f ca="1">VLOOKUP($K711,Data!$G$2:$H$11,2,FALSE)</f>
        <v>Hyderabad</v>
      </c>
      <c r="M711" s="4">
        <f t="shared" ca="1" si="207"/>
        <v>5765604</v>
      </c>
      <c r="N711" s="3">
        <f t="shared" ca="1" si="208"/>
        <v>712717.35301869723</v>
      </c>
      <c r="O711" s="3">
        <f t="shared" ca="1" si="209"/>
        <v>941552.25867111038</v>
      </c>
      <c r="P711" s="4">
        <f t="shared" ca="1" si="210"/>
        <v>283196</v>
      </c>
      <c r="Q711" s="3">
        <f t="shared" ca="1" si="211"/>
        <v>0</v>
      </c>
      <c r="R711" s="4">
        <f t="shared" ca="1" si="212"/>
        <v>0</v>
      </c>
      <c r="S711" s="4">
        <f t="shared" ca="1" si="213"/>
        <v>6707156.2586711105</v>
      </c>
      <c r="T711" s="1">
        <f t="shared" ca="1" si="214"/>
        <v>995913.35301869723</v>
      </c>
      <c r="U711" s="4">
        <f t="shared" ca="1" si="215"/>
        <v>5711242.9056524131</v>
      </c>
      <c r="V711" s="8">
        <f ca="1">People[[#This Row],[Mortage left]]/People[[#This Row],[Value of House]]</f>
        <v>0.1236153840983004</v>
      </c>
    </row>
    <row r="712" spans="1:22" x14ac:dyDescent="0.25">
      <c r="A712" s="3">
        <f t="shared" ca="1" si="198"/>
        <v>1</v>
      </c>
      <c r="B712" s="3" t="str">
        <f t="shared" ca="1" si="199"/>
        <v>Man</v>
      </c>
      <c r="C712" s="3">
        <f t="shared" ca="1" si="200"/>
        <v>35</v>
      </c>
      <c r="D712" s="3">
        <f t="shared" ca="1" si="201"/>
        <v>4</v>
      </c>
      <c r="E712" s="3" t="str">
        <f ca="1">VLOOKUP($D712,Data!$A$2:$B$7,2,FALSE)</f>
        <v>Agriculture</v>
      </c>
      <c r="F712" s="3">
        <f t="shared" ca="1" si="202"/>
        <v>2</v>
      </c>
      <c r="G712" s="3" t="str">
        <f ca="1">VLOOKUP($F712,Data!$D$2:$E$6,2,FALSE)</f>
        <v>college</v>
      </c>
      <c r="H712" s="3">
        <f t="shared" ca="1" si="203"/>
        <v>3</v>
      </c>
      <c r="I712" s="3">
        <f t="shared" ca="1" si="204"/>
        <v>1</v>
      </c>
      <c r="J712" s="4">
        <f t="shared" ca="1" si="205"/>
        <v>824910</v>
      </c>
      <c r="K712" s="3">
        <f t="shared" ca="1" si="206"/>
        <v>5</v>
      </c>
      <c r="L712" s="3" t="str">
        <f ca="1">VLOOKUP($K712,Data!$G$2:$H$11,2,FALSE)</f>
        <v>Hyderabad</v>
      </c>
      <c r="M712" s="4">
        <f t="shared" ca="1" si="207"/>
        <v>4949460</v>
      </c>
      <c r="N712" s="3">
        <f t="shared" ca="1" si="208"/>
        <v>3516809.6330992766</v>
      </c>
      <c r="O712" s="3">
        <f t="shared" ca="1" si="209"/>
        <v>38536.645088051591</v>
      </c>
      <c r="P712" s="4">
        <f t="shared" ca="1" si="210"/>
        <v>17314</v>
      </c>
      <c r="Q712" s="3">
        <f t="shared" ca="1" si="211"/>
        <v>824910</v>
      </c>
      <c r="R712" s="4">
        <f t="shared" ca="1" si="212"/>
        <v>0</v>
      </c>
      <c r="S712" s="4">
        <f t="shared" ca="1" si="213"/>
        <v>4987996.6450880514</v>
      </c>
      <c r="T712" s="1">
        <f t="shared" ca="1" si="214"/>
        <v>4359033.6330992766</v>
      </c>
      <c r="U712" s="4">
        <f t="shared" ca="1" si="215"/>
        <v>628963.01198877487</v>
      </c>
      <c r="V712" s="8">
        <f ca="1">People[[#This Row],[Mortage left]]/People[[#This Row],[Value of House]]</f>
        <v>0.71054410644782995</v>
      </c>
    </row>
    <row r="713" spans="1:22" x14ac:dyDescent="0.25">
      <c r="A713" s="3">
        <f t="shared" ca="1" si="198"/>
        <v>1</v>
      </c>
      <c r="B713" s="3" t="str">
        <f t="shared" ca="1" si="199"/>
        <v>Man</v>
      </c>
      <c r="C713" s="3">
        <f t="shared" ca="1" si="200"/>
        <v>28</v>
      </c>
      <c r="D713" s="3">
        <f t="shared" ca="1" si="201"/>
        <v>2</v>
      </c>
      <c r="E713" s="3" t="str">
        <f ca="1">VLOOKUP($D713,Data!$A$2:$B$7,2,FALSE)</f>
        <v>IT</v>
      </c>
      <c r="F713" s="3">
        <f t="shared" ca="1" si="202"/>
        <v>1</v>
      </c>
      <c r="G713" s="3" t="str">
        <f ca="1">VLOOKUP($F713,Data!$D$2:$E$6,2,FALSE)</f>
        <v>high school</v>
      </c>
      <c r="H713" s="3">
        <f t="shared" ca="1" si="203"/>
        <v>2</v>
      </c>
      <c r="I713" s="3">
        <f t="shared" ca="1" si="204"/>
        <v>1</v>
      </c>
      <c r="J713" s="4">
        <f t="shared" ca="1" si="205"/>
        <v>966117</v>
      </c>
      <c r="K713" s="3">
        <f t="shared" ca="1" si="206"/>
        <v>5</v>
      </c>
      <c r="L713" s="3" t="str">
        <f ca="1">VLOOKUP($K713,Data!$G$2:$H$11,2,FALSE)</f>
        <v>Hyderabad</v>
      </c>
      <c r="M713" s="4">
        <f t="shared" ca="1" si="207"/>
        <v>4830585</v>
      </c>
      <c r="N713" s="3">
        <f t="shared" ca="1" si="208"/>
        <v>4784308.1601545941</v>
      </c>
      <c r="O713" s="3">
        <f t="shared" ca="1" si="209"/>
        <v>267168.00804852083</v>
      </c>
      <c r="P713" s="4">
        <f t="shared" ca="1" si="210"/>
        <v>116025</v>
      </c>
      <c r="Q713" s="3">
        <f t="shared" ca="1" si="211"/>
        <v>966117</v>
      </c>
      <c r="R713" s="4">
        <f t="shared" ca="1" si="212"/>
        <v>1449175.5</v>
      </c>
      <c r="S713" s="4">
        <f t="shared" ca="1" si="213"/>
        <v>6546928.5080485204</v>
      </c>
      <c r="T713" s="1">
        <f t="shared" ca="1" si="214"/>
        <v>5866450.1601545941</v>
      </c>
      <c r="U713" s="4">
        <f t="shared" ca="1" si="215"/>
        <v>680478.34789392632</v>
      </c>
      <c r="V713" s="8">
        <f ca="1">People[[#This Row],[Mortage left]]/People[[#This Row],[Value of House]]</f>
        <v>0.99042003404444678</v>
      </c>
    </row>
    <row r="714" spans="1:22" x14ac:dyDescent="0.25">
      <c r="A714" s="3">
        <f t="shared" ca="1" si="198"/>
        <v>2</v>
      </c>
      <c r="B714" s="3" t="str">
        <f t="shared" ca="1" si="199"/>
        <v>Woman</v>
      </c>
      <c r="C714" s="3">
        <f t="shared" ca="1" si="200"/>
        <v>22</v>
      </c>
      <c r="D714" s="3">
        <f t="shared" ca="1" si="201"/>
        <v>4</v>
      </c>
      <c r="E714" s="3" t="str">
        <f ca="1">VLOOKUP($D714,Data!$A$2:$B$7,2,FALSE)</f>
        <v>Agriculture</v>
      </c>
      <c r="F714" s="3">
        <f t="shared" ca="1" si="202"/>
        <v>2</v>
      </c>
      <c r="G714" s="3" t="str">
        <f ca="1">VLOOKUP($F714,Data!$D$2:$E$6,2,FALSE)</f>
        <v>college</v>
      </c>
      <c r="H714" s="3">
        <f t="shared" ca="1" si="203"/>
        <v>0</v>
      </c>
      <c r="I714" s="3">
        <f t="shared" ca="1" si="204"/>
        <v>2</v>
      </c>
      <c r="J714" s="4">
        <f t="shared" ca="1" si="205"/>
        <v>974551</v>
      </c>
      <c r="K714" s="3">
        <f t="shared" ca="1" si="206"/>
        <v>1</v>
      </c>
      <c r="L714" s="3" t="str">
        <f ca="1">VLOOKUP($K714,Data!$G$2:$H$11,2,FALSE)</f>
        <v>Mumbai</v>
      </c>
      <c r="M714" s="4">
        <f t="shared" ca="1" si="207"/>
        <v>3898204</v>
      </c>
      <c r="N714" s="3">
        <f t="shared" ca="1" si="208"/>
        <v>2441489.7604734227</v>
      </c>
      <c r="O714" s="3">
        <f t="shared" ca="1" si="209"/>
        <v>1746888.2597651882</v>
      </c>
      <c r="P714" s="4">
        <f t="shared" ca="1" si="210"/>
        <v>640851</v>
      </c>
      <c r="Q714" s="3">
        <f t="shared" ca="1" si="211"/>
        <v>974551</v>
      </c>
      <c r="R714" s="4">
        <f t="shared" ca="1" si="212"/>
        <v>1461826.5</v>
      </c>
      <c r="S714" s="4">
        <f t="shared" ca="1" si="213"/>
        <v>7106918.7597651882</v>
      </c>
      <c r="T714" s="1">
        <f t="shared" ca="1" si="214"/>
        <v>4056891.7604734227</v>
      </c>
      <c r="U714" s="4">
        <f t="shared" ca="1" si="215"/>
        <v>3050026.9992917655</v>
      </c>
      <c r="V714" s="8">
        <f ca="1">People[[#This Row],[Mortage left]]/People[[#This Row],[Value of House]]</f>
        <v>0.62631143995373839</v>
      </c>
    </row>
    <row r="715" spans="1:22" x14ac:dyDescent="0.25">
      <c r="A715" s="3">
        <f t="shared" ca="1" si="198"/>
        <v>2</v>
      </c>
      <c r="B715" s="3" t="str">
        <f t="shared" ca="1" si="199"/>
        <v>Woman</v>
      </c>
      <c r="C715" s="3">
        <f t="shared" ca="1" si="200"/>
        <v>26</v>
      </c>
      <c r="D715" s="3">
        <f t="shared" ca="1" si="201"/>
        <v>6</v>
      </c>
      <c r="E715" s="3" t="str">
        <f ca="1">VLOOKUP($D715,Data!$A$2:$B$7,2,FALSE)</f>
        <v>Ministry</v>
      </c>
      <c r="F715" s="3">
        <f t="shared" ca="1" si="202"/>
        <v>3</v>
      </c>
      <c r="G715" s="3" t="str">
        <f ca="1">VLOOKUP($F715,Data!$D$2:$E$6,2,FALSE)</f>
        <v>undergraduate</v>
      </c>
      <c r="H715" s="3">
        <f t="shared" ca="1" si="203"/>
        <v>2</v>
      </c>
      <c r="I715" s="3">
        <f t="shared" ca="1" si="204"/>
        <v>1</v>
      </c>
      <c r="J715" s="4">
        <f t="shared" ca="1" si="205"/>
        <v>970295</v>
      </c>
      <c r="K715" s="3">
        <f t="shared" ca="1" si="206"/>
        <v>4</v>
      </c>
      <c r="L715" s="3" t="str">
        <f ca="1">VLOOKUP($K715,Data!$G$2:$H$11,2,FALSE)</f>
        <v>Chennai</v>
      </c>
      <c r="M715" s="4">
        <f t="shared" ca="1" si="207"/>
        <v>3881180</v>
      </c>
      <c r="N715" s="3">
        <f t="shared" ca="1" si="208"/>
        <v>1622053.5886869461</v>
      </c>
      <c r="O715" s="3">
        <f t="shared" ca="1" si="209"/>
        <v>583965.33903101296</v>
      </c>
      <c r="P715" s="4">
        <f t="shared" ca="1" si="210"/>
        <v>334495</v>
      </c>
      <c r="Q715" s="3">
        <f t="shared" ca="1" si="211"/>
        <v>0</v>
      </c>
      <c r="R715" s="4">
        <f t="shared" ca="1" si="212"/>
        <v>1455442.5</v>
      </c>
      <c r="S715" s="4">
        <f t="shared" ca="1" si="213"/>
        <v>5920587.8390310127</v>
      </c>
      <c r="T715" s="1">
        <f t="shared" ca="1" si="214"/>
        <v>1956548.5886869461</v>
      </c>
      <c r="U715" s="4">
        <f t="shared" ca="1" si="215"/>
        <v>3964039.2503440669</v>
      </c>
      <c r="V715" s="8">
        <f ca="1">People[[#This Row],[Mortage left]]/People[[#This Row],[Value of House]]</f>
        <v>0.41792794683239276</v>
      </c>
    </row>
    <row r="716" spans="1:22" x14ac:dyDescent="0.25">
      <c r="A716" s="3">
        <f t="shared" ca="1" si="198"/>
        <v>1</v>
      </c>
      <c r="B716" s="3" t="str">
        <f t="shared" ca="1" si="199"/>
        <v>Man</v>
      </c>
      <c r="C716" s="3">
        <f t="shared" ca="1" si="200"/>
        <v>31</v>
      </c>
      <c r="D716" s="3">
        <f t="shared" ca="1" si="201"/>
        <v>1</v>
      </c>
      <c r="E716" s="3" t="str">
        <f ca="1">VLOOKUP($D716,Data!$A$2:$B$7,2,FALSE)</f>
        <v>Health</v>
      </c>
      <c r="F716" s="3">
        <f t="shared" ca="1" si="202"/>
        <v>2</v>
      </c>
      <c r="G716" s="3" t="str">
        <f ca="1">VLOOKUP($F716,Data!$D$2:$E$6,2,FALSE)</f>
        <v>college</v>
      </c>
      <c r="H716" s="3">
        <f t="shared" ca="1" si="203"/>
        <v>0</v>
      </c>
      <c r="I716" s="3">
        <f t="shared" ca="1" si="204"/>
        <v>1</v>
      </c>
      <c r="J716" s="4">
        <f t="shared" ca="1" si="205"/>
        <v>882650</v>
      </c>
      <c r="K716" s="3">
        <f t="shared" ca="1" si="206"/>
        <v>4</v>
      </c>
      <c r="L716" s="3" t="str">
        <f ca="1">VLOOKUP($K716,Data!$G$2:$H$11,2,FALSE)</f>
        <v>Chennai</v>
      </c>
      <c r="M716" s="4">
        <f t="shared" ca="1" si="207"/>
        <v>3530600</v>
      </c>
      <c r="N716" s="3">
        <f t="shared" ca="1" si="208"/>
        <v>367503.69737618865</v>
      </c>
      <c r="O716" s="3">
        <f t="shared" ca="1" si="209"/>
        <v>167673.93286009313</v>
      </c>
      <c r="P716" s="4">
        <f t="shared" ca="1" si="210"/>
        <v>112918</v>
      </c>
      <c r="Q716" s="3">
        <f t="shared" ca="1" si="211"/>
        <v>882650</v>
      </c>
      <c r="R716" s="4">
        <f t="shared" ca="1" si="212"/>
        <v>0</v>
      </c>
      <c r="S716" s="4">
        <f t="shared" ca="1" si="213"/>
        <v>3698273.9328600932</v>
      </c>
      <c r="T716" s="1">
        <f t="shared" ca="1" si="214"/>
        <v>1363071.6973761886</v>
      </c>
      <c r="U716" s="4">
        <f t="shared" ca="1" si="215"/>
        <v>2335202.2354839044</v>
      </c>
      <c r="V716" s="8">
        <f ca="1">People[[#This Row],[Mortage left]]/People[[#This Row],[Value of House]]</f>
        <v>0.10409100361870183</v>
      </c>
    </row>
    <row r="717" spans="1:22" x14ac:dyDescent="0.25">
      <c r="A717" s="3">
        <f t="shared" ca="1" si="198"/>
        <v>2</v>
      </c>
      <c r="B717" s="3" t="str">
        <f t="shared" ca="1" si="199"/>
        <v>Woman</v>
      </c>
      <c r="C717" s="3">
        <f t="shared" ca="1" si="200"/>
        <v>28</v>
      </c>
      <c r="D717" s="3">
        <f t="shared" ca="1" si="201"/>
        <v>1</v>
      </c>
      <c r="E717" s="3" t="str">
        <f ca="1">VLOOKUP($D717,Data!$A$2:$B$7,2,FALSE)</f>
        <v>Health</v>
      </c>
      <c r="F717" s="3">
        <f t="shared" ca="1" si="202"/>
        <v>4</v>
      </c>
      <c r="G717" s="3" t="str">
        <f ca="1">VLOOKUP($F717,Data!$D$2:$E$6,2,FALSE)</f>
        <v>post graduate</v>
      </c>
      <c r="H717" s="3">
        <f t="shared" ca="1" si="203"/>
        <v>1</v>
      </c>
      <c r="I717" s="3">
        <f t="shared" ca="1" si="204"/>
        <v>0</v>
      </c>
      <c r="J717" s="4">
        <f t="shared" ca="1" si="205"/>
        <v>387962</v>
      </c>
      <c r="K717" s="3">
        <f t="shared" ca="1" si="206"/>
        <v>2</v>
      </c>
      <c r="L717" s="3" t="str">
        <f ca="1">VLOOKUP($K717,Data!$G$2:$H$11,2,FALSE)</f>
        <v>Delhi</v>
      </c>
      <c r="M717" s="4">
        <f t="shared" ca="1" si="207"/>
        <v>1163886</v>
      </c>
      <c r="N717" s="3">
        <f t="shared" ca="1" si="208"/>
        <v>172601.51338099604</v>
      </c>
      <c r="O717" s="3">
        <f t="shared" ca="1" si="209"/>
        <v>0</v>
      </c>
      <c r="P717" s="4">
        <f t="shared" ca="1" si="210"/>
        <v>0</v>
      </c>
      <c r="Q717" s="3">
        <f t="shared" ca="1" si="211"/>
        <v>0</v>
      </c>
      <c r="R717" s="4">
        <f t="shared" ca="1" si="212"/>
        <v>0</v>
      </c>
      <c r="S717" s="4">
        <f t="shared" ca="1" si="213"/>
        <v>1163886</v>
      </c>
      <c r="T717" s="1">
        <f t="shared" ca="1" si="214"/>
        <v>172601.51338099604</v>
      </c>
      <c r="U717" s="4">
        <f t="shared" ca="1" si="215"/>
        <v>991284.48661900393</v>
      </c>
      <c r="V717" s="8">
        <f ca="1">People[[#This Row],[Mortage left]]/People[[#This Row],[Value of House]]</f>
        <v>0.14829761108991435</v>
      </c>
    </row>
    <row r="718" spans="1:22" x14ac:dyDescent="0.25">
      <c r="A718" s="3">
        <f t="shared" ca="1" si="198"/>
        <v>2</v>
      </c>
      <c r="B718" s="3" t="str">
        <f t="shared" ca="1" si="199"/>
        <v>Woman</v>
      </c>
      <c r="C718" s="3">
        <f t="shared" ca="1" si="200"/>
        <v>33</v>
      </c>
      <c r="D718" s="3">
        <f t="shared" ca="1" si="201"/>
        <v>1</v>
      </c>
      <c r="E718" s="3" t="str">
        <f ca="1">VLOOKUP($D718,Data!$A$2:$B$7,2,FALSE)</f>
        <v>Health</v>
      </c>
      <c r="F718" s="3">
        <f t="shared" ca="1" si="202"/>
        <v>1</v>
      </c>
      <c r="G718" s="3" t="str">
        <f ca="1">VLOOKUP($F718,Data!$D$2:$E$6,2,FALSE)</f>
        <v>high school</v>
      </c>
      <c r="H718" s="3">
        <f t="shared" ca="1" si="203"/>
        <v>3</v>
      </c>
      <c r="I718" s="3">
        <f t="shared" ca="1" si="204"/>
        <v>0</v>
      </c>
      <c r="J718" s="4">
        <f t="shared" ca="1" si="205"/>
        <v>482662</v>
      </c>
      <c r="K718" s="3">
        <f t="shared" ca="1" si="206"/>
        <v>5</v>
      </c>
      <c r="L718" s="3" t="str">
        <f ca="1">VLOOKUP($K718,Data!$G$2:$H$11,2,FALSE)</f>
        <v>Hyderabad</v>
      </c>
      <c r="M718" s="4">
        <f t="shared" ca="1" si="207"/>
        <v>2895972</v>
      </c>
      <c r="N718" s="3">
        <f t="shared" ca="1" si="208"/>
        <v>1511549.4326459831</v>
      </c>
      <c r="O718" s="3">
        <f t="shared" ca="1" si="209"/>
        <v>0</v>
      </c>
      <c r="P718" s="4">
        <f t="shared" ca="1" si="210"/>
        <v>0</v>
      </c>
      <c r="Q718" s="3">
        <f t="shared" ca="1" si="211"/>
        <v>482662</v>
      </c>
      <c r="R718" s="4">
        <f t="shared" ca="1" si="212"/>
        <v>723993</v>
      </c>
      <c r="S718" s="4">
        <f t="shared" ca="1" si="213"/>
        <v>3619965</v>
      </c>
      <c r="T718" s="1">
        <f t="shared" ca="1" si="214"/>
        <v>1994211.4326459831</v>
      </c>
      <c r="U718" s="4">
        <f t="shared" ca="1" si="215"/>
        <v>1625753.5673540169</v>
      </c>
      <c r="V718" s="8">
        <f ca="1">People[[#This Row],[Mortage left]]/People[[#This Row],[Value of House]]</f>
        <v>0.52194891133131915</v>
      </c>
    </row>
    <row r="719" spans="1:22" x14ac:dyDescent="0.25">
      <c r="A719" s="3">
        <f t="shared" ca="1" si="198"/>
        <v>1</v>
      </c>
      <c r="B719" s="3" t="str">
        <f t="shared" ca="1" si="199"/>
        <v>Man</v>
      </c>
      <c r="C719" s="3">
        <f t="shared" ca="1" si="200"/>
        <v>32</v>
      </c>
      <c r="D719" s="3">
        <f t="shared" ca="1" si="201"/>
        <v>3</v>
      </c>
      <c r="E719" s="3" t="str">
        <f ca="1">VLOOKUP($D719,Data!$A$2:$B$7,2,FALSE)</f>
        <v>Pharma</v>
      </c>
      <c r="F719" s="3">
        <f t="shared" ca="1" si="202"/>
        <v>1</v>
      </c>
      <c r="G719" s="3" t="str">
        <f ca="1">VLOOKUP($F719,Data!$D$2:$E$6,2,FALSE)</f>
        <v>high school</v>
      </c>
      <c r="H719" s="3">
        <f t="shared" ca="1" si="203"/>
        <v>0</v>
      </c>
      <c r="I719" s="3">
        <f t="shared" ca="1" si="204"/>
        <v>1</v>
      </c>
      <c r="J719" s="4">
        <f t="shared" ca="1" si="205"/>
        <v>933874</v>
      </c>
      <c r="K719" s="3">
        <f t="shared" ca="1" si="206"/>
        <v>5</v>
      </c>
      <c r="L719" s="3" t="str">
        <f ca="1">VLOOKUP($K719,Data!$G$2:$H$11,2,FALSE)</f>
        <v>Hyderabad</v>
      </c>
      <c r="M719" s="4">
        <f t="shared" ca="1" si="207"/>
        <v>5603244</v>
      </c>
      <c r="N719" s="3">
        <f t="shared" ca="1" si="208"/>
        <v>3352778.5713199629</v>
      </c>
      <c r="O719" s="3">
        <f t="shared" ca="1" si="209"/>
        <v>912457.7994675684</v>
      </c>
      <c r="P719" s="4">
        <f t="shared" ca="1" si="210"/>
        <v>105734</v>
      </c>
      <c r="Q719" s="3">
        <f t="shared" ca="1" si="211"/>
        <v>0</v>
      </c>
      <c r="R719" s="4">
        <f t="shared" ca="1" si="212"/>
        <v>1400811</v>
      </c>
      <c r="S719" s="4">
        <f t="shared" ca="1" si="213"/>
        <v>7916512.7994675683</v>
      </c>
      <c r="T719" s="1">
        <f t="shared" ca="1" si="214"/>
        <v>3458512.5713199629</v>
      </c>
      <c r="U719" s="4">
        <f t="shared" ca="1" si="215"/>
        <v>4458000.2281476054</v>
      </c>
      <c r="V719" s="8">
        <f ca="1">People[[#This Row],[Mortage left]]/People[[#This Row],[Value of House]]</f>
        <v>0.59836383554240413</v>
      </c>
    </row>
    <row r="720" spans="1:22" x14ac:dyDescent="0.25">
      <c r="A720" s="3">
        <f t="shared" ca="1" si="198"/>
        <v>1</v>
      </c>
      <c r="B720" s="3" t="str">
        <f t="shared" ca="1" si="199"/>
        <v>Man</v>
      </c>
      <c r="C720" s="3">
        <f t="shared" ca="1" si="200"/>
        <v>31</v>
      </c>
      <c r="D720" s="3">
        <f t="shared" ca="1" si="201"/>
        <v>1</v>
      </c>
      <c r="E720" s="3" t="str">
        <f ca="1">VLOOKUP($D720,Data!$A$2:$B$7,2,FALSE)</f>
        <v>Health</v>
      </c>
      <c r="F720" s="3">
        <f t="shared" ca="1" si="202"/>
        <v>1</v>
      </c>
      <c r="G720" s="3" t="str">
        <f ca="1">VLOOKUP($F720,Data!$D$2:$E$6,2,FALSE)</f>
        <v>high school</v>
      </c>
      <c r="H720" s="3">
        <f t="shared" ca="1" si="203"/>
        <v>2</v>
      </c>
      <c r="I720" s="3">
        <f t="shared" ca="1" si="204"/>
        <v>2</v>
      </c>
      <c r="J720" s="4">
        <f t="shared" ca="1" si="205"/>
        <v>655823</v>
      </c>
      <c r="K720" s="3">
        <f t="shared" ca="1" si="206"/>
        <v>5</v>
      </c>
      <c r="L720" s="3" t="str">
        <f ca="1">VLOOKUP($K720,Data!$G$2:$H$11,2,FALSE)</f>
        <v>Hyderabad</v>
      </c>
      <c r="M720" s="4">
        <f t="shared" ca="1" si="207"/>
        <v>1967469</v>
      </c>
      <c r="N720" s="3">
        <f t="shared" ca="1" si="208"/>
        <v>335951.33579202549</v>
      </c>
      <c r="O720" s="3">
        <f t="shared" ca="1" si="209"/>
        <v>1050006.3662648627</v>
      </c>
      <c r="P720" s="4">
        <f t="shared" ca="1" si="210"/>
        <v>671834</v>
      </c>
      <c r="Q720" s="3">
        <f t="shared" ca="1" si="211"/>
        <v>0</v>
      </c>
      <c r="R720" s="4">
        <f t="shared" ca="1" si="212"/>
        <v>0</v>
      </c>
      <c r="S720" s="4">
        <f t="shared" ca="1" si="213"/>
        <v>3017475.3662648629</v>
      </c>
      <c r="T720" s="1">
        <f t="shared" ca="1" si="214"/>
        <v>1007785.3357920256</v>
      </c>
      <c r="U720" s="4">
        <f t="shared" ca="1" si="215"/>
        <v>2009690.0304728374</v>
      </c>
      <c r="V720" s="8">
        <f ca="1">People[[#This Row],[Mortage left]]/People[[#This Row],[Value of House]]</f>
        <v>0.1707530516577519</v>
      </c>
    </row>
    <row r="721" spans="1:22" x14ac:dyDescent="0.25">
      <c r="A721" s="3">
        <f t="shared" ca="1" si="198"/>
        <v>2</v>
      </c>
      <c r="B721" s="3" t="str">
        <f t="shared" ca="1" si="199"/>
        <v>Woman</v>
      </c>
      <c r="C721" s="3">
        <f t="shared" ca="1" si="200"/>
        <v>34</v>
      </c>
      <c r="D721" s="3">
        <f t="shared" ca="1" si="201"/>
        <v>1</v>
      </c>
      <c r="E721" s="3" t="str">
        <f ca="1">VLOOKUP($D721,Data!$A$2:$B$7,2,FALSE)</f>
        <v>Health</v>
      </c>
      <c r="F721" s="3">
        <f t="shared" ca="1" si="202"/>
        <v>1</v>
      </c>
      <c r="G721" s="3" t="str">
        <f ca="1">VLOOKUP($F721,Data!$D$2:$E$6,2,FALSE)</f>
        <v>high school</v>
      </c>
      <c r="H721" s="3">
        <f t="shared" ca="1" si="203"/>
        <v>3</v>
      </c>
      <c r="I721" s="3">
        <f t="shared" ca="1" si="204"/>
        <v>2</v>
      </c>
      <c r="J721" s="4">
        <f t="shared" ca="1" si="205"/>
        <v>485113</v>
      </c>
      <c r="K721" s="3">
        <f t="shared" ca="1" si="206"/>
        <v>6</v>
      </c>
      <c r="L721" s="3" t="str">
        <f ca="1">VLOOKUP($K721,Data!$G$2:$H$11,2,FALSE)</f>
        <v>Pune</v>
      </c>
      <c r="M721" s="4">
        <f t="shared" ca="1" si="207"/>
        <v>2425565</v>
      </c>
      <c r="N721" s="3">
        <f t="shared" ca="1" si="208"/>
        <v>1325782.1929245698</v>
      </c>
      <c r="O721" s="3">
        <f t="shared" ca="1" si="209"/>
        <v>33621.107584095866</v>
      </c>
      <c r="P721" s="4">
        <f t="shared" ca="1" si="210"/>
        <v>26066</v>
      </c>
      <c r="Q721" s="3">
        <f t="shared" ca="1" si="211"/>
        <v>485113</v>
      </c>
      <c r="R721" s="4">
        <f t="shared" ca="1" si="212"/>
        <v>0</v>
      </c>
      <c r="S721" s="4">
        <f t="shared" ca="1" si="213"/>
        <v>2459186.107584096</v>
      </c>
      <c r="T721" s="1">
        <f t="shared" ca="1" si="214"/>
        <v>1836961.1929245698</v>
      </c>
      <c r="U721" s="4">
        <f t="shared" ca="1" si="215"/>
        <v>622224.9146595262</v>
      </c>
      <c r="V721" s="8">
        <f ca="1">People[[#This Row],[Mortage left]]/People[[#This Row],[Value of House]]</f>
        <v>0.54658695723452877</v>
      </c>
    </row>
    <row r="722" spans="1:22" x14ac:dyDescent="0.25">
      <c r="A722" s="3">
        <f t="shared" ca="1" si="198"/>
        <v>2</v>
      </c>
      <c r="B722" s="3" t="str">
        <f t="shared" ca="1" si="199"/>
        <v>Woman</v>
      </c>
      <c r="C722" s="3">
        <f t="shared" ca="1" si="200"/>
        <v>34</v>
      </c>
      <c r="D722" s="3">
        <f t="shared" ca="1" si="201"/>
        <v>1</v>
      </c>
      <c r="E722" s="3" t="str">
        <f ca="1">VLOOKUP($D722,Data!$A$2:$B$7,2,FALSE)</f>
        <v>Health</v>
      </c>
      <c r="F722" s="3">
        <f t="shared" ca="1" si="202"/>
        <v>2</v>
      </c>
      <c r="G722" s="3" t="str">
        <f ca="1">VLOOKUP($F722,Data!$D$2:$E$6,2,FALSE)</f>
        <v>college</v>
      </c>
      <c r="H722" s="3">
        <f t="shared" ca="1" si="203"/>
        <v>1</v>
      </c>
      <c r="I722" s="3">
        <f t="shared" ca="1" si="204"/>
        <v>1</v>
      </c>
      <c r="J722" s="4">
        <f t="shared" ca="1" si="205"/>
        <v>235114</v>
      </c>
      <c r="K722" s="3">
        <f t="shared" ca="1" si="206"/>
        <v>3</v>
      </c>
      <c r="L722" s="3" t="str">
        <f ca="1">VLOOKUP($K722,Data!$G$2:$H$11,2,FALSE)</f>
        <v>Bangalore</v>
      </c>
      <c r="M722" s="4">
        <f t="shared" ca="1" si="207"/>
        <v>705342</v>
      </c>
      <c r="N722" s="3">
        <f t="shared" ca="1" si="208"/>
        <v>662563.0423140293</v>
      </c>
      <c r="O722" s="3">
        <f t="shared" ca="1" si="209"/>
        <v>138080.02391040255</v>
      </c>
      <c r="P722" s="4">
        <f t="shared" ca="1" si="210"/>
        <v>17288</v>
      </c>
      <c r="Q722" s="3">
        <f t="shared" ca="1" si="211"/>
        <v>0</v>
      </c>
      <c r="R722" s="4">
        <f t="shared" ca="1" si="212"/>
        <v>352671</v>
      </c>
      <c r="S722" s="4">
        <f t="shared" ca="1" si="213"/>
        <v>1196093.0239104026</v>
      </c>
      <c r="T722" s="1">
        <f t="shared" ca="1" si="214"/>
        <v>679851.0423140293</v>
      </c>
      <c r="U722" s="4">
        <f t="shared" ca="1" si="215"/>
        <v>516241.98159637325</v>
      </c>
      <c r="V722" s="8">
        <f ca="1">People[[#This Row],[Mortage left]]/People[[#This Row],[Value of House]]</f>
        <v>0.93935004907410768</v>
      </c>
    </row>
    <row r="723" spans="1:22" x14ac:dyDescent="0.25">
      <c r="A723" s="3">
        <f t="shared" ca="1" si="198"/>
        <v>1</v>
      </c>
      <c r="B723" s="3" t="str">
        <f t="shared" ca="1" si="199"/>
        <v>Man</v>
      </c>
      <c r="C723" s="3">
        <f t="shared" ca="1" si="200"/>
        <v>28</v>
      </c>
      <c r="D723" s="3">
        <f t="shared" ca="1" si="201"/>
        <v>1</v>
      </c>
      <c r="E723" s="3" t="str">
        <f ca="1">VLOOKUP($D723,Data!$A$2:$B$7,2,FALSE)</f>
        <v>Health</v>
      </c>
      <c r="F723" s="3">
        <f t="shared" ca="1" si="202"/>
        <v>3</v>
      </c>
      <c r="G723" s="3" t="str">
        <f ca="1">VLOOKUP($F723,Data!$D$2:$E$6,2,FALSE)</f>
        <v>undergraduate</v>
      </c>
      <c r="H723" s="3">
        <f t="shared" ca="1" si="203"/>
        <v>2</v>
      </c>
      <c r="I723" s="3">
        <f t="shared" ca="1" si="204"/>
        <v>1</v>
      </c>
      <c r="J723" s="4">
        <f t="shared" ca="1" si="205"/>
        <v>622085</v>
      </c>
      <c r="K723" s="3">
        <f t="shared" ca="1" si="206"/>
        <v>1</v>
      </c>
      <c r="L723" s="3" t="str">
        <f ca="1">VLOOKUP($K723,Data!$G$2:$H$11,2,FALSE)</f>
        <v>Mumbai</v>
      </c>
      <c r="M723" s="4">
        <f t="shared" ca="1" si="207"/>
        <v>1866255</v>
      </c>
      <c r="N723" s="3">
        <f t="shared" ca="1" si="208"/>
        <v>848684.20627323748</v>
      </c>
      <c r="O723" s="3">
        <f t="shared" ca="1" si="209"/>
        <v>342008.67031965056</v>
      </c>
      <c r="P723" s="4">
        <f t="shared" ca="1" si="210"/>
        <v>4648</v>
      </c>
      <c r="Q723" s="3">
        <f t="shared" ca="1" si="211"/>
        <v>622085</v>
      </c>
      <c r="R723" s="4">
        <f t="shared" ca="1" si="212"/>
        <v>933127.5</v>
      </c>
      <c r="S723" s="4">
        <f t="shared" ca="1" si="213"/>
        <v>3141391.1703196503</v>
      </c>
      <c r="T723" s="1">
        <f t="shared" ca="1" si="214"/>
        <v>1475417.2062732375</v>
      </c>
      <c r="U723" s="4">
        <f t="shared" ca="1" si="215"/>
        <v>1665973.9640464128</v>
      </c>
      <c r="V723" s="8">
        <f ca="1">People[[#This Row],[Mortage left]]/People[[#This Row],[Value of House]]</f>
        <v>0.45475254253745467</v>
      </c>
    </row>
    <row r="724" spans="1:22" x14ac:dyDescent="0.25">
      <c r="A724" s="3">
        <f t="shared" ca="1" si="198"/>
        <v>2</v>
      </c>
      <c r="B724" s="3" t="str">
        <f t="shared" ca="1" si="199"/>
        <v>Woman</v>
      </c>
      <c r="C724" s="3">
        <f t="shared" ca="1" si="200"/>
        <v>28</v>
      </c>
      <c r="D724" s="3">
        <f t="shared" ca="1" si="201"/>
        <v>1</v>
      </c>
      <c r="E724" s="3" t="str">
        <f ca="1">VLOOKUP($D724,Data!$A$2:$B$7,2,FALSE)</f>
        <v>Health</v>
      </c>
      <c r="F724" s="3">
        <f t="shared" ca="1" si="202"/>
        <v>4</v>
      </c>
      <c r="G724" s="3" t="str">
        <f ca="1">VLOOKUP($F724,Data!$D$2:$E$6,2,FALSE)</f>
        <v>post graduate</v>
      </c>
      <c r="H724" s="3">
        <f t="shared" ca="1" si="203"/>
        <v>0</v>
      </c>
      <c r="I724" s="3">
        <f t="shared" ca="1" si="204"/>
        <v>1</v>
      </c>
      <c r="J724" s="4">
        <f t="shared" ca="1" si="205"/>
        <v>692160</v>
      </c>
      <c r="K724" s="3">
        <f t="shared" ca="1" si="206"/>
        <v>1</v>
      </c>
      <c r="L724" s="3" t="str">
        <f ca="1">VLOOKUP($K724,Data!$G$2:$H$11,2,FALSE)</f>
        <v>Mumbai</v>
      </c>
      <c r="M724" s="4">
        <f t="shared" ca="1" si="207"/>
        <v>2076480</v>
      </c>
      <c r="N724" s="3">
        <f t="shared" ca="1" si="208"/>
        <v>962837.01842080336</v>
      </c>
      <c r="O724" s="3">
        <f t="shared" ca="1" si="209"/>
        <v>632364.87180725392</v>
      </c>
      <c r="P724" s="4">
        <f t="shared" ca="1" si="210"/>
        <v>425830</v>
      </c>
      <c r="Q724" s="3">
        <f t="shared" ca="1" si="211"/>
        <v>0</v>
      </c>
      <c r="R724" s="4">
        <f t="shared" ca="1" si="212"/>
        <v>1038240</v>
      </c>
      <c r="S724" s="4">
        <f t="shared" ca="1" si="213"/>
        <v>3747084.8718072539</v>
      </c>
      <c r="T724" s="1">
        <f t="shared" ca="1" si="214"/>
        <v>1388667.0184208034</v>
      </c>
      <c r="U724" s="4">
        <f t="shared" ca="1" si="215"/>
        <v>2358417.8533864506</v>
      </c>
      <c r="V724" s="8">
        <f ca="1">People[[#This Row],[Mortage left]]/People[[#This Row],[Value of House]]</f>
        <v>0.46368711397210827</v>
      </c>
    </row>
    <row r="725" spans="1:22" x14ac:dyDescent="0.25">
      <c r="A725" s="3">
        <f t="shared" ca="1" si="198"/>
        <v>2</v>
      </c>
      <c r="B725" s="3" t="str">
        <f t="shared" ca="1" si="199"/>
        <v>Woman</v>
      </c>
      <c r="C725" s="3">
        <f t="shared" ca="1" si="200"/>
        <v>34</v>
      </c>
      <c r="D725" s="3">
        <f t="shared" ca="1" si="201"/>
        <v>5</v>
      </c>
      <c r="E725" s="3" t="str">
        <f ca="1">VLOOKUP($D725,Data!$A$2:$B$7,2,FALSE)</f>
        <v>Business</v>
      </c>
      <c r="F725" s="3">
        <f t="shared" ca="1" si="202"/>
        <v>1</v>
      </c>
      <c r="G725" s="3" t="str">
        <f ca="1">VLOOKUP($F725,Data!$D$2:$E$6,2,FALSE)</f>
        <v>high school</v>
      </c>
      <c r="H725" s="3">
        <f t="shared" ca="1" si="203"/>
        <v>0</v>
      </c>
      <c r="I725" s="3">
        <f t="shared" ca="1" si="204"/>
        <v>1</v>
      </c>
      <c r="J725" s="4">
        <f t="shared" ca="1" si="205"/>
        <v>931449</v>
      </c>
      <c r="K725" s="3">
        <f t="shared" ca="1" si="206"/>
        <v>6</v>
      </c>
      <c r="L725" s="3" t="str">
        <f ca="1">VLOOKUP($K725,Data!$G$2:$H$11,2,FALSE)</f>
        <v>Pune</v>
      </c>
      <c r="M725" s="4">
        <f t="shared" ca="1" si="207"/>
        <v>5588694</v>
      </c>
      <c r="N725" s="3">
        <f t="shared" ca="1" si="208"/>
        <v>2088607.8605149908</v>
      </c>
      <c r="O725" s="3">
        <f t="shared" ca="1" si="209"/>
        <v>210609.35541506921</v>
      </c>
      <c r="P725" s="4">
        <f t="shared" ca="1" si="210"/>
        <v>161761</v>
      </c>
      <c r="Q725" s="3">
        <f t="shared" ca="1" si="211"/>
        <v>931449</v>
      </c>
      <c r="R725" s="4">
        <f t="shared" ca="1" si="212"/>
        <v>0</v>
      </c>
      <c r="S725" s="4">
        <f t="shared" ca="1" si="213"/>
        <v>5799303.3554150695</v>
      </c>
      <c r="T725" s="1">
        <f t="shared" ca="1" si="214"/>
        <v>3181817.860514991</v>
      </c>
      <c r="U725" s="4">
        <f t="shared" ca="1" si="215"/>
        <v>2617485.4949000785</v>
      </c>
      <c r="V725" s="8">
        <f ca="1">People[[#This Row],[Mortage left]]/People[[#This Row],[Value of House]]</f>
        <v>0.37372020377479798</v>
      </c>
    </row>
    <row r="726" spans="1:22" x14ac:dyDescent="0.25">
      <c r="A726" s="3">
        <f t="shared" ca="1" si="198"/>
        <v>1</v>
      </c>
      <c r="B726" s="3" t="str">
        <f t="shared" ca="1" si="199"/>
        <v>Man</v>
      </c>
      <c r="C726" s="3">
        <f t="shared" ca="1" si="200"/>
        <v>34</v>
      </c>
      <c r="D726" s="3">
        <f t="shared" ca="1" si="201"/>
        <v>5</v>
      </c>
      <c r="E726" s="3" t="str">
        <f ca="1">VLOOKUP($D726,Data!$A$2:$B$7,2,FALSE)</f>
        <v>Business</v>
      </c>
      <c r="F726" s="3">
        <f t="shared" ca="1" si="202"/>
        <v>5</v>
      </c>
      <c r="G726" s="3" t="str">
        <f ca="1">VLOOKUP($F726,Data!$D$2:$E$6,2,FALSE)</f>
        <v>Doctorate</v>
      </c>
      <c r="H726" s="3">
        <f t="shared" ca="1" si="203"/>
        <v>0</v>
      </c>
      <c r="I726" s="3">
        <f t="shared" ca="1" si="204"/>
        <v>2</v>
      </c>
      <c r="J726" s="4">
        <f t="shared" ca="1" si="205"/>
        <v>578204</v>
      </c>
      <c r="K726" s="3">
        <f t="shared" ca="1" si="206"/>
        <v>3</v>
      </c>
      <c r="L726" s="3" t="str">
        <f ca="1">VLOOKUP($K726,Data!$G$2:$H$11,2,FALSE)</f>
        <v>Bangalore</v>
      </c>
      <c r="M726" s="4">
        <f t="shared" ca="1" si="207"/>
        <v>1734612</v>
      </c>
      <c r="N726" s="3">
        <f t="shared" ca="1" si="208"/>
        <v>854951.8773516689</v>
      </c>
      <c r="O726" s="3">
        <f t="shared" ca="1" si="209"/>
        <v>349838.26799014432</v>
      </c>
      <c r="P726" s="4">
        <f t="shared" ca="1" si="210"/>
        <v>338330</v>
      </c>
      <c r="Q726" s="3">
        <f t="shared" ca="1" si="211"/>
        <v>0</v>
      </c>
      <c r="R726" s="4">
        <f t="shared" ca="1" si="212"/>
        <v>0</v>
      </c>
      <c r="S726" s="4">
        <f t="shared" ca="1" si="213"/>
        <v>2084450.2679901444</v>
      </c>
      <c r="T726" s="1">
        <f t="shared" ca="1" si="214"/>
        <v>1193281.8773516689</v>
      </c>
      <c r="U726" s="4">
        <f t="shared" ca="1" si="215"/>
        <v>891168.39063847554</v>
      </c>
      <c r="V726" s="8">
        <f ca="1">People[[#This Row],[Mortage left]]/People[[#This Row],[Value of House]]</f>
        <v>0.49287787548550849</v>
      </c>
    </row>
    <row r="727" spans="1:22" x14ac:dyDescent="0.25">
      <c r="A727" s="3">
        <f t="shared" ca="1" si="198"/>
        <v>2</v>
      </c>
      <c r="B727" s="3" t="str">
        <f t="shared" ca="1" si="199"/>
        <v>Woman</v>
      </c>
      <c r="C727" s="3">
        <f t="shared" ca="1" si="200"/>
        <v>35</v>
      </c>
      <c r="D727" s="3">
        <f t="shared" ca="1" si="201"/>
        <v>4</v>
      </c>
      <c r="E727" s="3" t="str">
        <f ca="1">VLOOKUP($D727,Data!$A$2:$B$7,2,FALSE)</f>
        <v>Agriculture</v>
      </c>
      <c r="F727" s="3">
        <f t="shared" ca="1" si="202"/>
        <v>3</v>
      </c>
      <c r="G727" s="3" t="str">
        <f ca="1">VLOOKUP($F727,Data!$D$2:$E$6,2,FALSE)</f>
        <v>undergraduate</v>
      </c>
      <c r="H727" s="3">
        <f t="shared" ca="1" si="203"/>
        <v>2</v>
      </c>
      <c r="I727" s="3">
        <f t="shared" ca="1" si="204"/>
        <v>1</v>
      </c>
      <c r="J727" s="4">
        <f t="shared" ca="1" si="205"/>
        <v>208206</v>
      </c>
      <c r="K727" s="3">
        <f t="shared" ca="1" si="206"/>
        <v>2</v>
      </c>
      <c r="L727" s="3" t="str">
        <f ca="1">VLOOKUP($K727,Data!$G$2:$H$11,2,FALSE)</f>
        <v>Delhi</v>
      </c>
      <c r="M727" s="4">
        <f t="shared" ca="1" si="207"/>
        <v>832824</v>
      </c>
      <c r="N727" s="3">
        <f t="shared" ca="1" si="208"/>
        <v>344781.78654863581</v>
      </c>
      <c r="O727" s="3">
        <f t="shared" ca="1" si="209"/>
        <v>104024.55929245266</v>
      </c>
      <c r="P727" s="4">
        <f t="shared" ca="1" si="210"/>
        <v>34166</v>
      </c>
      <c r="Q727" s="3">
        <f t="shared" ca="1" si="211"/>
        <v>208206</v>
      </c>
      <c r="R727" s="4">
        <f t="shared" ca="1" si="212"/>
        <v>312309</v>
      </c>
      <c r="S727" s="4">
        <f t="shared" ca="1" si="213"/>
        <v>1249157.5592924526</v>
      </c>
      <c r="T727" s="1">
        <f t="shared" ca="1" si="214"/>
        <v>587153.78654863581</v>
      </c>
      <c r="U727" s="4">
        <f t="shared" ca="1" si="215"/>
        <v>662003.77274381684</v>
      </c>
      <c r="V727" s="8">
        <f ca="1">People[[#This Row],[Mortage left]]/People[[#This Row],[Value of House]]</f>
        <v>0.41399117526468476</v>
      </c>
    </row>
    <row r="728" spans="1:22" x14ac:dyDescent="0.25">
      <c r="A728" s="3">
        <f t="shared" ca="1" si="198"/>
        <v>2</v>
      </c>
      <c r="B728" s="3" t="str">
        <f t="shared" ca="1" si="199"/>
        <v>Woman</v>
      </c>
      <c r="C728" s="3">
        <f t="shared" ca="1" si="200"/>
        <v>29</v>
      </c>
      <c r="D728" s="3">
        <f t="shared" ca="1" si="201"/>
        <v>4</v>
      </c>
      <c r="E728" s="3" t="str">
        <f ca="1">VLOOKUP($D728,Data!$A$2:$B$7,2,FALSE)</f>
        <v>Agriculture</v>
      </c>
      <c r="F728" s="3">
        <f t="shared" ca="1" si="202"/>
        <v>1</v>
      </c>
      <c r="G728" s="3" t="str">
        <f ca="1">VLOOKUP($F728,Data!$D$2:$E$6,2,FALSE)</f>
        <v>high school</v>
      </c>
      <c r="H728" s="3">
        <f t="shared" ca="1" si="203"/>
        <v>1</v>
      </c>
      <c r="I728" s="3">
        <f t="shared" ca="1" si="204"/>
        <v>0</v>
      </c>
      <c r="J728" s="4">
        <f t="shared" ca="1" si="205"/>
        <v>282954</v>
      </c>
      <c r="K728" s="3">
        <f t="shared" ca="1" si="206"/>
        <v>1</v>
      </c>
      <c r="L728" s="3" t="str">
        <f ca="1">VLOOKUP($K728,Data!$G$2:$H$11,2,FALSE)</f>
        <v>Mumbai</v>
      </c>
      <c r="M728" s="4">
        <f t="shared" ca="1" si="207"/>
        <v>1414770</v>
      </c>
      <c r="N728" s="3">
        <f t="shared" ca="1" si="208"/>
        <v>396632.25577830593</v>
      </c>
      <c r="O728" s="3">
        <f t="shared" ca="1" si="209"/>
        <v>0</v>
      </c>
      <c r="P728" s="4">
        <f t="shared" ca="1" si="210"/>
        <v>0</v>
      </c>
      <c r="Q728" s="3">
        <f t="shared" ca="1" si="211"/>
        <v>0</v>
      </c>
      <c r="R728" s="4">
        <f t="shared" ca="1" si="212"/>
        <v>0</v>
      </c>
      <c r="S728" s="4">
        <f t="shared" ca="1" si="213"/>
        <v>1414770</v>
      </c>
      <c r="T728" s="1">
        <f t="shared" ca="1" si="214"/>
        <v>396632.25577830593</v>
      </c>
      <c r="U728" s="4">
        <f t="shared" ca="1" si="215"/>
        <v>1018137.7442216941</v>
      </c>
      <c r="V728" s="8">
        <f ca="1">People[[#This Row],[Mortage left]]/People[[#This Row],[Value of House]]</f>
        <v>0.28035105054412091</v>
      </c>
    </row>
    <row r="729" spans="1:22" x14ac:dyDescent="0.25">
      <c r="A729" s="3">
        <f t="shared" ca="1" si="198"/>
        <v>2</v>
      </c>
      <c r="B729" s="3" t="str">
        <f t="shared" ca="1" si="199"/>
        <v>Woman</v>
      </c>
      <c r="C729" s="3">
        <f t="shared" ca="1" si="200"/>
        <v>23</v>
      </c>
      <c r="D729" s="3">
        <f t="shared" ca="1" si="201"/>
        <v>2</v>
      </c>
      <c r="E729" s="3" t="str">
        <f ca="1">VLOOKUP($D729,Data!$A$2:$B$7,2,FALSE)</f>
        <v>IT</v>
      </c>
      <c r="F729" s="3">
        <f t="shared" ca="1" si="202"/>
        <v>1</v>
      </c>
      <c r="G729" s="3" t="str">
        <f ca="1">VLOOKUP($F729,Data!$D$2:$E$6,2,FALSE)</f>
        <v>high school</v>
      </c>
      <c r="H729" s="3">
        <f t="shared" ca="1" si="203"/>
        <v>2</v>
      </c>
      <c r="I729" s="3">
        <f t="shared" ca="1" si="204"/>
        <v>1</v>
      </c>
      <c r="J729" s="4">
        <f t="shared" ca="1" si="205"/>
        <v>219434</v>
      </c>
      <c r="K729" s="3">
        <f t="shared" ca="1" si="206"/>
        <v>2</v>
      </c>
      <c r="L729" s="3" t="str">
        <f ca="1">VLOOKUP($K729,Data!$G$2:$H$11,2,FALSE)</f>
        <v>Delhi</v>
      </c>
      <c r="M729" s="4">
        <f t="shared" ca="1" si="207"/>
        <v>658302</v>
      </c>
      <c r="N729" s="3">
        <f t="shared" ca="1" si="208"/>
        <v>22360.937084580193</v>
      </c>
      <c r="O729" s="3">
        <f t="shared" ca="1" si="209"/>
        <v>197290.10185225465</v>
      </c>
      <c r="P729" s="4">
        <f t="shared" ca="1" si="210"/>
        <v>3777</v>
      </c>
      <c r="Q729" s="3">
        <f t="shared" ca="1" si="211"/>
        <v>219434</v>
      </c>
      <c r="R729" s="4">
        <f t="shared" ca="1" si="212"/>
        <v>0</v>
      </c>
      <c r="S729" s="4">
        <f t="shared" ca="1" si="213"/>
        <v>855592.10185225471</v>
      </c>
      <c r="T729" s="1">
        <f t="shared" ca="1" si="214"/>
        <v>245571.93708458019</v>
      </c>
      <c r="U729" s="4">
        <f t="shared" ca="1" si="215"/>
        <v>610020.16476767452</v>
      </c>
      <c r="V729" s="8">
        <f ca="1">People[[#This Row],[Mortage left]]/People[[#This Row],[Value of House]]</f>
        <v>3.396759706727337E-2</v>
      </c>
    </row>
    <row r="730" spans="1:22" x14ac:dyDescent="0.25">
      <c r="A730" s="3">
        <f t="shared" ca="1" si="198"/>
        <v>1</v>
      </c>
      <c r="B730" s="3" t="str">
        <f t="shared" ca="1" si="199"/>
        <v>Man</v>
      </c>
      <c r="C730" s="3">
        <f t="shared" ca="1" si="200"/>
        <v>21</v>
      </c>
      <c r="D730" s="3">
        <f t="shared" ca="1" si="201"/>
        <v>2</v>
      </c>
      <c r="E730" s="3" t="str">
        <f ca="1">VLOOKUP($D730,Data!$A$2:$B$7,2,FALSE)</f>
        <v>IT</v>
      </c>
      <c r="F730" s="3">
        <f t="shared" ca="1" si="202"/>
        <v>5</v>
      </c>
      <c r="G730" s="3" t="str">
        <f ca="1">VLOOKUP($F730,Data!$D$2:$E$6,2,FALSE)</f>
        <v>Doctorate</v>
      </c>
      <c r="H730" s="3">
        <f t="shared" ca="1" si="203"/>
        <v>0</v>
      </c>
      <c r="I730" s="3">
        <f t="shared" ca="1" si="204"/>
        <v>2</v>
      </c>
      <c r="J730" s="4">
        <f t="shared" ca="1" si="205"/>
        <v>208411</v>
      </c>
      <c r="K730" s="3">
        <f t="shared" ca="1" si="206"/>
        <v>1</v>
      </c>
      <c r="L730" s="3" t="str">
        <f ca="1">VLOOKUP($K730,Data!$G$2:$H$11,2,FALSE)</f>
        <v>Mumbai</v>
      </c>
      <c r="M730" s="4">
        <f t="shared" ca="1" si="207"/>
        <v>625233</v>
      </c>
      <c r="N730" s="3">
        <f t="shared" ca="1" si="208"/>
        <v>308985.90564744052</v>
      </c>
      <c r="O730" s="3">
        <f t="shared" ca="1" si="209"/>
        <v>181893.48403473484</v>
      </c>
      <c r="P730" s="4">
        <f t="shared" ca="1" si="210"/>
        <v>170430</v>
      </c>
      <c r="Q730" s="3">
        <f t="shared" ca="1" si="211"/>
        <v>208411</v>
      </c>
      <c r="R730" s="4">
        <f t="shared" ca="1" si="212"/>
        <v>0</v>
      </c>
      <c r="S730" s="4">
        <f t="shared" ca="1" si="213"/>
        <v>807126.48403473478</v>
      </c>
      <c r="T730" s="1">
        <f t="shared" ca="1" si="214"/>
        <v>687826.90564744058</v>
      </c>
      <c r="U730" s="4">
        <f t="shared" ca="1" si="215"/>
        <v>119299.5783872942</v>
      </c>
      <c r="V730" s="8">
        <f ca="1">People[[#This Row],[Mortage left]]/People[[#This Row],[Value of House]]</f>
        <v>0.49419321380579806</v>
      </c>
    </row>
    <row r="731" spans="1:22" x14ac:dyDescent="0.25">
      <c r="A731" s="3">
        <f t="shared" ca="1" si="198"/>
        <v>1</v>
      </c>
      <c r="B731" s="3" t="str">
        <f t="shared" ca="1" si="199"/>
        <v>Man</v>
      </c>
      <c r="C731" s="3">
        <f t="shared" ca="1" si="200"/>
        <v>33</v>
      </c>
      <c r="D731" s="3">
        <f t="shared" ca="1" si="201"/>
        <v>1</v>
      </c>
      <c r="E731" s="3" t="str">
        <f ca="1">VLOOKUP($D731,Data!$A$2:$B$7,2,FALSE)</f>
        <v>Health</v>
      </c>
      <c r="F731" s="3">
        <f t="shared" ca="1" si="202"/>
        <v>2</v>
      </c>
      <c r="G731" s="3" t="str">
        <f ca="1">VLOOKUP($F731,Data!$D$2:$E$6,2,FALSE)</f>
        <v>college</v>
      </c>
      <c r="H731" s="3">
        <f t="shared" ca="1" si="203"/>
        <v>3</v>
      </c>
      <c r="I731" s="3">
        <f t="shared" ca="1" si="204"/>
        <v>2</v>
      </c>
      <c r="J731" s="4">
        <f t="shared" ca="1" si="205"/>
        <v>723191</v>
      </c>
      <c r="K731" s="3">
        <f t="shared" ca="1" si="206"/>
        <v>3</v>
      </c>
      <c r="L731" s="3" t="str">
        <f ca="1">VLOOKUP($K731,Data!$G$2:$H$11,2,FALSE)</f>
        <v>Bangalore</v>
      </c>
      <c r="M731" s="4">
        <f t="shared" ca="1" si="207"/>
        <v>2169573</v>
      </c>
      <c r="N731" s="3">
        <f t="shared" ca="1" si="208"/>
        <v>1249538.1068823221</v>
      </c>
      <c r="O731" s="3">
        <f t="shared" ca="1" si="209"/>
        <v>670451.10089519643</v>
      </c>
      <c r="P731" s="4">
        <f t="shared" ca="1" si="210"/>
        <v>617890</v>
      </c>
      <c r="Q731" s="3">
        <f t="shared" ca="1" si="211"/>
        <v>0</v>
      </c>
      <c r="R731" s="4">
        <f t="shared" ca="1" si="212"/>
        <v>0</v>
      </c>
      <c r="S731" s="4">
        <f t="shared" ca="1" si="213"/>
        <v>2840024.1008951962</v>
      </c>
      <c r="T731" s="1">
        <f t="shared" ca="1" si="214"/>
        <v>1867428.1068823221</v>
      </c>
      <c r="U731" s="4">
        <f t="shared" ca="1" si="215"/>
        <v>972595.99401287409</v>
      </c>
      <c r="V731" s="8">
        <f ca="1">People[[#This Row],[Mortage left]]/People[[#This Row],[Value of House]]</f>
        <v>0.57593734199417213</v>
      </c>
    </row>
    <row r="732" spans="1:22" x14ac:dyDescent="0.25">
      <c r="A732" s="3">
        <f t="shared" ca="1" si="198"/>
        <v>1</v>
      </c>
      <c r="B732" s="3" t="str">
        <f t="shared" ca="1" si="199"/>
        <v>Man</v>
      </c>
      <c r="C732" s="3">
        <f t="shared" ca="1" si="200"/>
        <v>29</v>
      </c>
      <c r="D732" s="3">
        <f t="shared" ca="1" si="201"/>
        <v>4</v>
      </c>
      <c r="E732" s="3" t="str">
        <f ca="1">VLOOKUP($D732,Data!$A$2:$B$7,2,FALSE)</f>
        <v>Agriculture</v>
      </c>
      <c r="F732" s="3">
        <f t="shared" ca="1" si="202"/>
        <v>1</v>
      </c>
      <c r="G732" s="3" t="str">
        <f ca="1">VLOOKUP($F732,Data!$D$2:$E$6,2,FALSE)</f>
        <v>high school</v>
      </c>
      <c r="H732" s="3">
        <f t="shared" ca="1" si="203"/>
        <v>3</v>
      </c>
      <c r="I732" s="3">
        <f t="shared" ca="1" si="204"/>
        <v>0</v>
      </c>
      <c r="J732" s="4">
        <f t="shared" ca="1" si="205"/>
        <v>170898</v>
      </c>
      <c r="K732" s="3">
        <f t="shared" ca="1" si="206"/>
        <v>3</v>
      </c>
      <c r="L732" s="3" t="str">
        <f ca="1">VLOOKUP($K732,Data!$G$2:$H$11,2,FALSE)</f>
        <v>Bangalore</v>
      </c>
      <c r="M732" s="4">
        <f t="shared" ca="1" si="207"/>
        <v>854490</v>
      </c>
      <c r="N732" s="3">
        <f t="shared" ca="1" si="208"/>
        <v>524896.7252078465</v>
      </c>
      <c r="O732" s="3">
        <f t="shared" ca="1" si="209"/>
        <v>0</v>
      </c>
      <c r="P732" s="4">
        <f t="shared" ca="1" si="210"/>
        <v>0</v>
      </c>
      <c r="Q732" s="3">
        <f t="shared" ca="1" si="211"/>
        <v>0</v>
      </c>
      <c r="R732" s="4">
        <f t="shared" ca="1" si="212"/>
        <v>256347</v>
      </c>
      <c r="S732" s="4">
        <f t="shared" ca="1" si="213"/>
        <v>1110837</v>
      </c>
      <c r="T732" s="1">
        <f t="shared" ca="1" si="214"/>
        <v>524896.7252078465</v>
      </c>
      <c r="U732" s="4">
        <f t="shared" ca="1" si="215"/>
        <v>585940.2747921535</v>
      </c>
      <c r="V732" s="8">
        <f ca="1">People[[#This Row],[Mortage left]]/People[[#This Row],[Value of House]]</f>
        <v>0.61428071154471853</v>
      </c>
    </row>
    <row r="733" spans="1:22" x14ac:dyDescent="0.25">
      <c r="A733" s="3">
        <f t="shared" ca="1" si="198"/>
        <v>2</v>
      </c>
      <c r="B733" s="3" t="str">
        <f t="shared" ca="1" si="199"/>
        <v>Woman</v>
      </c>
      <c r="C733" s="3">
        <f t="shared" ca="1" si="200"/>
        <v>33</v>
      </c>
      <c r="D733" s="3">
        <f t="shared" ca="1" si="201"/>
        <v>3</v>
      </c>
      <c r="E733" s="3" t="str">
        <f ca="1">VLOOKUP($D733,Data!$A$2:$B$7,2,FALSE)</f>
        <v>Pharma</v>
      </c>
      <c r="F733" s="3">
        <f t="shared" ca="1" si="202"/>
        <v>2</v>
      </c>
      <c r="G733" s="3" t="str">
        <f ca="1">VLOOKUP($F733,Data!$D$2:$E$6,2,FALSE)</f>
        <v>college</v>
      </c>
      <c r="H733" s="3">
        <f t="shared" ca="1" si="203"/>
        <v>3</v>
      </c>
      <c r="I733" s="3">
        <f t="shared" ca="1" si="204"/>
        <v>2</v>
      </c>
      <c r="J733" s="4">
        <f t="shared" ca="1" si="205"/>
        <v>215647</v>
      </c>
      <c r="K733" s="3">
        <f t="shared" ca="1" si="206"/>
        <v>1</v>
      </c>
      <c r="L733" s="3" t="str">
        <f ca="1">VLOOKUP($K733,Data!$G$2:$H$11,2,FALSE)</f>
        <v>Mumbai</v>
      </c>
      <c r="M733" s="4">
        <f t="shared" ca="1" si="207"/>
        <v>862588</v>
      </c>
      <c r="N733" s="3">
        <f t="shared" ca="1" si="208"/>
        <v>757947.67280264501</v>
      </c>
      <c r="O733" s="3">
        <f t="shared" ca="1" si="209"/>
        <v>347000.41949356819</v>
      </c>
      <c r="P733" s="4">
        <f t="shared" ca="1" si="210"/>
        <v>112747</v>
      </c>
      <c r="Q733" s="3">
        <f t="shared" ca="1" si="211"/>
        <v>0</v>
      </c>
      <c r="R733" s="4">
        <f t="shared" ca="1" si="212"/>
        <v>323470.5</v>
      </c>
      <c r="S733" s="4">
        <f t="shared" ca="1" si="213"/>
        <v>1533058.9194935681</v>
      </c>
      <c r="T733" s="1">
        <f t="shared" ca="1" si="214"/>
        <v>870694.67280264501</v>
      </c>
      <c r="U733" s="4">
        <f t="shared" ca="1" si="215"/>
        <v>662364.24669092312</v>
      </c>
      <c r="V733" s="8">
        <f ca="1">People[[#This Row],[Mortage left]]/People[[#This Row],[Value of House]]</f>
        <v>0.87869025862015815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t="s">
        <v>1</v>
      </c>
      <c r="D1" t="s">
        <v>8</v>
      </c>
      <c r="G1" t="s">
        <v>21</v>
      </c>
    </row>
    <row r="2" spans="1:8" x14ac:dyDescent="0.25">
      <c r="A2">
        <v>1</v>
      </c>
      <c r="B2" t="s">
        <v>2</v>
      </c>
      <c r="D2">
        <v>1</v>
      </c>
      <c r="E2" t="s">
        <v>9</v>
      </c>
      <c r="G2">
        <v>1</v>
      </c>
      <c r="H2" t="s">
        <v>22</v>
      </c>
    </row>
    <row r="3" spans="1:8" x14ac:dyDescent="0.25">
      <c r="A3">
        <v>2</v>
      </c>
      <c r="B3" t="s">
        <v>3</v>
      </c>
      <c r="D3">
        <v>2</v>
      </c>
      <c r="E3" t="s">
        <v>10</v>
      </c>
      <c r="G3">
        <v>2</v>
      </c>
      <c r="H3" t="s">
        <v>23</v>
      </c>
    </row>
    <row r="4" spans="1:8" x14ac:dyDescent="0.25">
      <c r="A4">
        <v>3</v>
      </c>
      <c r="B4" t="s">
        <v>4</v>
      </c>
      <c r="D4">
        <v>3</v>
      </c>
      <c r="E4" t="s">
        <v>11</v>
      </c>
      <c r="G4">
        <v>3</v>
      </c>
      <c r="H4" t="s">
        <v>24</v>
      </c>
    </row>
    <row r="5" spans="1:8" x14ac:dyDescent="0.25">
      <c r="A5">
        <v>4</v>
      </c>
      <c r="B5" t="s">
        <v>5</v>
      </c>
      <c r="D5">
        <v>4</v>
      </c>
      <c r="E5" t="s">
        <v>12</v>
      </c>
      <c r="G5">
        <v>4</v>
      </c>
      <c r="H5" t="s">
        <v>25</v>
      </c>
    </row>
    <row r="6" spans="1:8" x14ac:dyDescent="0.25">
      <c r="A6">
        <v>5</v>
      </c>
      <c r="B6" t="s">
        <v>6</v>
      </c>
      <c r="D6">
        <v>5</v>
      </c>
      <c r="E6" t="s">
        <v>13</v>
      </c>
      <c r="G6">
        <v>5</v>
      </c>
      <c r="H6" t="s">
        <v>26</v>
      </c>
    </row>
    <row r="7" spans="1:8" x14ac:dyDescent="0.25">
      <c r="A7">
        <v>6</v>
      </c>
      <c r="B7" t="s">
        <v>7</v>
      </c>
      <c r="G7">
        <v>6</v>
      </c>
      <c r="H7" t="s">
        <v>27</v>
      </c>
    </row>
    <row r="8" spans="1:8" x14ac:dyDescent="0.25">
      <c r="G8">
        <v>7</v>
      </c>
      <c r="H8" t="s">
        <v>30</v>
      </c>
    </row>
    <row r="9" spans="1:8" x14ac:dyDescent="0.25">
      <c r="G9">
        <v>8</v>
      </c>
      <c r="H9" t="s">
        <v>31</v>
      </c>
    </row>
    <row r="10" spans="1:8" x14ac:dyDescent="0.25">
      <c r="G10">
        <v>9</v>
      </c>
      <c r="H10" t="s">
        <v>32</v>
      </c>
    </row>
    <row r="11" spans="1:8" x14ac:dyDescent="0.25">
      <c r="G11">
        <v>10</v>
      </c>
      <c r="H1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4"/>
  <sheetViews>
    <sheetView showGridLines="0" tabSelected="1" topLeftCell="A4" zoomScale="70" zoomScaleNormal="70" workbookViewId="0">
      <selection activeCell="T7" sqref="T7"/>
    </sheetView>
  </sheetViews>
  <sheetFormatPr defaultRowHeight="15" x14ac:dyDescent="0.25"/>
  <cols>
    <col min="1" max="1" width="10.85546875" customWidth="1"/>
    <col min="2" max="2" width="9.140625" hidden="1" customWidth="1"/>
    <col min="3" max="3" width="14.28515625" customWidth="1"/>
    <col min="4" max="6" width="12" customWidth="1"/>
    <col min="7" max="7" width="12" bestFit="1" customWidth="1"/>
    <col min="8" max="8" width="12" customWidth="1"/>
    <col min="9" max="9" width="12.85546875" bestFit="1" customWidth="1"/>
    <col min="10" max="10" width="12" bestFit="1" customWidth="1"/>
    <col min="11" max="11" width="14.42578125" bestFit="1" customWidth="1"/>
    <col min="12" max="12" width="13.7109375" customWidth="1"/>
    <col min="13" max="13" width="12" bestFit="1" customWidth="1"/>
    <col min="14" max="14" width="12" customWidth="1"/>
    <col min="16" max="16" width="10" customWidth="1"/>
    <col min="18" max="18" width="10.5703125" customWidth="1"/>
  </cols>
  <sheetData>
    <row r="4" spans="3:18" ht="15.75" thickBot="1" x14ac:dyDescent="0.3"/>
    <row r="5" spans="3:18" ht="15" customHeight="1" x14ac:dyDescent="0.25">
      <c r="C5" s="66" t="s">
        <v>54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8"/>
    </row>
    <row r="6" spans="3:18" ht="15" customHeight="1" thickBot="1" x14ac:dyDescent="0.3"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</row>
    <row r="7" spans="3:18" ht="18.75" x14ac:dyDescent="0.25">
      <c r="C7" s="69" t="s">
        <v>55</v>
      </c>
      <c r="D7" s="51"/>
      <c r="E7" s="51" t="s">
        <v>56</v>
      </c>
      <c r="F7" s="51"/>
      <c r="G7" s="43" t="s">
        <v>57</v>
      </c>
      <c r="H7" s="44"/>
      <c r="I7" s="50" t="s">
        <v>58</v>
      </c>
      <c r="J7" s="51"/>
      <c r="K7" s="51"/>
      <c r="L7" s="51"/>
      <c r="M7" s="51"/>
      <c r="N7" s="57"/>
      <c r="O7" s="77" t="s">
        <v>68</v>
      </c>
      <c r="P7" s="77"/>
      <c r="Q7" s="77"/>
      <c r="R7" s="78"/>
    </row>
    <row r="8" spans="3:18" ht="18.75" x14ac:dyDescent="0.3">
      <c r="C8" s="48"/>
      <c r="D8" s="49"/>
      <c r="E8" s="49"/>
      <c r="F8" s="49"/>
      <c r="G8" s="45"/>
      <c r="H8" s="46"/>
      <c r="I8" s="16" t="str">
        <f>Pivot!F4</f>
        <v>Business</v>
      </c>
      <c r="J8" s="17" t="str">
        <f>Pivot!F5</f>
        <v>Ministry</v>
      </c>
      <c r="K8" s="17" t="str">
        <f>Pivot!$F$6</f>
        <v>Agriculture</v>
      </c>
      <c r="L8" s="17" t="str">
        <f>Pivot!$F$7</f>
        <v>Pharma</v>
      </c>
      <c r="M8" s="17" t="str">
        <f>Pivot!$F$8</f>
        <v>Health</v>
      </c>
      <c r="N8" s="58" t="str">
        <f>Pivot!$F$9</f>
        <v>IT</v>
      </c>
      <c r="O8" s="64" t="s">
        <v>62</v>
      </c>
      <c r="P8" s="65"/>
      <c r="Q8" s="64" t="s">
        <v>63</v>
      </c>
      <c r="R8" s="73"/>
    </row>
    <row r="9" spans="3:18" ht="21.75" thickBot="1" x14ac:dyDescent="0.35">
      <c r="C9" s="55">
        <f>GETPIVOTDATA("Gender",Pivot!$A$3,"Gender","Man")</f>
        <v>374</v>
      </c>
      <c r="D9" s="56"/>
      <c r="E9" s="56">
        <f>GETPIVOTDATA("Gender",Pivot!$A$3,"Gender","Woman")</f>
        <v>356</v>
      </c>
      <c r="F9" s="56"/>
      <c r="G9" s="47">
        <f>GETPIVOTDATA("age",Pivot!$D$3)</f>
        <v>27.875342465753423</v>
      </c>
      <c r="H9" s="47"/>
      <c r="I9" s="14">
        <f>GETPIVOTDATA("Field of work",Pivot!$F$3,"Field of work","Business")</f>
        <v>122</v>
      </c>
      <c r="J9" s="15">
        <f>GETPIVOTDATA("Field of work",Pivot!$F$3,"Field of work","Ministry")</f>
        <v>121</v>
      </c>
      <c r="K9" s="15">
        <f>GETPIVOTDATA("Field of work",Pivot!$F$3,"Field of work","Agriculture")</f>
        <v>120</v>
      </c>
      <c r="L9" s="15">
        <f>GETPIVOTDATA("Field of work",Pivot!$F$3,"Field of work","Pharma")</f>
        <v>114</v>
      </c>
      <c r="M9" s="15">
        <f>GETPIVOTDATA("Field of work",Pivot!$F$3,"Field of work","Health")</f>
        <v>131</v>
      </c>
      <c r="N9" s="59">
        <f>GETPIVOTDATA("Field of work",Pivot!$F$3,"Field of work","IT")</f>
        <v>122</v>
      </c>
      <c r="O9" s="74">
        <v>500000</v>
      </c>
      <c r="P9" s="74"/>
      <c r="Q9" s="75">
        <v>0.3</v>
      </c>
      <c r="R9" s="76"/>
    </row>
    <row r="10" spans="3:18" ht="15" customHeight="1" x14ac:dyDescent="0.25">
      <c r="C10" s="24"/>
      <c r="D10" s="25"/>
      <c r="E10" s="25"/>
      <c r="F10" s="26"/>
      <c r="G10" s="42" t="s">
        <v>66</v>
      </c>
      <c r="H10" s="42"/>
      <c r="I10" s="24"/>
      <c r="J10" s="25"/>
      <c r="K10" s="25"/>
      <c r="L10" s="25"/>
      <c r="M10" s="25"/>
      <c r="N10" s="26"/>
      <c r="O10" s="24"/>
      <c r="P10" s="25"/>
      <c r="Q10" s="25"/>
      <c r="R10" s="26"/>
    </row>
    <row r="11" spans="3:18" ht="28.5" customHeight="1" x14ac:dyDescent="0.25">
      <c r="C11" s="27"/>
      <c r="D11" s="28"/>
      <c r="E11" s="28"/>
      <c r="F11" s="29"/>
      <c r="G11" s="41"/>
      <c r="H11" s="41"/>
      <c r="I11" s="27"/>
      <c r="J11" s="28"/>
      <c r="K11" s="28"/>
      <c r="L11" s="28"/>
      <c r="M11" s="28"/>
      <c r="N11" s="29"/>
      <c r="O11" s="27"/>
      <c r="P11" s="28"/>
      <c r="Q11" s="28"/>
      <c r="R11" s="29"/>
    </row>
    <row r="12" spans="3:18" ht="19.5" thickBot="1" x14ac:dyDescent="0.3">
      <c r="C12" s="27"/>
      <c r="D12" s="28"/>
      <c r="E12" s="28"/>
      <c r="F12" s="29"/>
      <c r="G12" s="62">
        <f ca="1">Pivot!G14</f>
        <v>0.5602739726027397</v>
      </c>
      <c r="H12" s="62"/>
      <c r="I12" s="27"/>
      <c r="J12" s="28"/>
      <c r="K12" s="28"/>
      <c r="L12" s="28"/>
      <c r="M12" s="28"/>
      <c r="N12" s="29"/>
      <c r="O12" s="27"/>
      <c r="P12" s="28"/>
      <c r="Q12" s="28"/>
      <c r="R12" s="29"/>
    </row>
    <row r="13" spans="3:18" ht="18.75" customHeight="1" x14ac:dyDescent="0.25">
      <c r="C13" s="27"/>
      <c r="D13" s="28"/>
      <c r="E13" s="28"/>
      <c r="F13" s="29"/>
      <c r="G13" s="33" t="s">
        <v>59</v>
      </c>
      <c r="H13" s="34"/>
      <c r="I13" s="27"/>
      <c r="J13" s="28"/>
      <c r="K13" s="28"/>
      <c r="L13" s="28"/>
      <c r="M13" s="28"/>
      <c r="N13" s="29"/>
      <c r="O13" s="27"/>
      <c r="P13" s="28"/>
      <c r="Q13" s="28"/>
      <c r="R13" s="29"/>
    </row>
    <row r="14" spans="3:18" ht="15" customHeight="1" x14ac:dyDescent="0.25">
      <c r="C14" s="27"/>
      <c r="D14" s="28"/>
      <c r="E14" s="28"/>
      <c r="F14" s="29"/>
      <c r="G14" s="35"/>
      <c r="H14" s="36"/>
      <c r="I14" s="27"/>
      <c r="J14" s="28"/>
      <c r="K14" s="28"/>
      <c r="L14" s="28"/>
      <c r="M14" s="28"/>
      <c r="N14" s="29"/>
      <c r="O14" s="27"/>
      <c r="P14" s="28"/>
      <c r="Q14" s="28"/>
      <c r="R14" s="29"/>
    </row>
    <row r="15" spans="3:18" ht="20.25" customHeight="1" x14ac:dyDescent="0.25">
      <c r="C15" s="27"/>
      <c r="D15" s="28"/>
      <c r="E15" s="28"/>
      <c r="F15" s="29"/>
      <c r="G15" s="37"/>
      <c r="H15" s="38"/>
      <c r="I15" s="27"/>
      <c r="J15" s="28"/>
      <c r="K15" s="28"/>
      <c r="L15" s="28"/>
      <c r="M15" s="28"/>
      <c r="N15" s="29"/>
      <c r="O15" s="27"/>
      <c r="P15" s="28"/>
      <c r="Q15" s="28"/>
      <c r="R15" s="29"/>
    </row>
    <row r="16" spans="3:18" ht="18.75" customHeight="1" thickBot="1" x14ac:dyDescent="0.3">
      <c r="C16" s="27"/>
      <c r="D16" s="28"/>
      <c r="E16" s="28"/>
      <c r="F16" s="29"/>
      <c r="G16" s="39">
        <f ca="1">Pivot!G17</f>
        <v>36</v>
      </c>
      <c r="H16" s="39"/>
      <c r="I16" s="27"/>
      <c r="J16" s="28"/>
      <c r="K16" s="28"/>
      <c r="L16" s="28"/>
      <c r="M16" s="28"/>
      <c r="N16" s="29"/>
      <c r="O16" s="27"/>
      <c r="P16" s="28"/>
      <c r="Q16" s="28"/>
      <c r="R16" s="29"/>
    </row>
    <row r="17" spans="3:18" ht="19.5" customHeight="1" thickBot="1" x14ac:dyDescent="0.3">
      <c r="C17" s="27"/>
      <c r="D17" s="28"/>
      <c r="E17" s="28"/>
      <c r="F17" s="29"/>
      <c r="G17" s="28"/>
      <c r="H17" s="28"/>
      <c r="I17" s="27"/>
      <c r="J17" s="28"/>
      <c r="K17" s="28"/>
      <c r="L17" s="28"/>
      <c r="M17" s="28"/>
      <c r="N17" s="29"/>
      <c r="O17" s="27"/>
      <c r="P17" s="28"/>
      <c r="Q17" s="28"/>
      <c r="R17" s="29"/>
    </row>
    <row r="18" spans="3:18" ht="15" customHeight="1" x14ac:dyDescent="0.25">
      <c r="C18" s="27"/>
      <c r="D18" s="28"/>
      <c r="E18" s="28"/>
      <c r="F18" s="29"/>
      <c r="G18" s="40" t="s">
        <v>64</v>
      </c>
      <c r="H18" s="40"/>
      <c r="I18" s="27"/>
      <c r="J18" s="28"/>
      <c r="K18" s="28"/>
      <c r="L18" s="28"/>
      <c r="M18" s="28"/>
      <c r="N18" s="29"/>
      <c r="O18" s="27"/>
      <c r="P18" s="28"/>
      <c r="Q18" s="28"/>
      <c r="R18" s="29"/>
    </row>
    <row r="19" spans="3:18" ht="26.25" customHeight="1" x14ac:dyDescent="0.25">
      <c r="C19" s="27"/>
      <c r="D19" s="28"/>
      <c r="E19" s="28"/>
      <c r="F19" s="29"/>
      <c r="G19" s="41"/>
      <c r="H19" s="41"/>
      <c r="I19" s="27"/>
      <c r="J19" s="28"/>
      <c r="K19" s="28"/>
      <c r="L19" s="28"/>
      <c r="M19" s="28"/>
      <c r="N19" s="29"/>
      <c r="O19" s="27"/>
      <c r="P19" s="28"/>
      <c r="Q19" s="28"/>
      <c r="R19" s="29"/>
    </row>
    <row r="20" spans="3:18" ht="19.5" thickBot="1" x14ac:dyDescent="0.3">
      <c r="C20" s="30"/>
      <c r="D20" s="31"/>
      <c r="E20" s="31"/>
      <c r="F20" s="32"/>
      <c r="G20" s="63">
        <f ca="1">Pivot!G20</f>
        <v>0.29315068493150687</v>
      </c>
      <c r="H20" s="63"/>
      <c r="I20" s="30"/>
      <c r="J20" s="31"/>
      <c r="K20" s="31"/>
      <c r="L20" s="31"/>
      <c r="M20" s="31"/>
      <c r="N20" s="32"/>
      <c r="O20" s="27"/>
      <c r="P20" s="28"/>
      <c r="Q20" s="28"/>
      <c r="R20" s="29"/>
    </row>
    <row r="21" spans="3:18" ht="18.75" x14ac:dyDescent="0.25">
      <c r="C21" s="52" t="s">
        <v>61</v>
      </c>
      <c r="D21" s="53"/>
      <c r="E21" s="53"/>
      <c r="F21" s="53"/>
      <c r="G21" s="53"/>
      <c r="H21" s="54"/>
      <c r="I21" s="52" t="s">
        <v>60</v>
      </c>
      <c r="J21" s="53"/>
      <c r="K21" s="53"/>
      <c r="L21" s="53"/>
      <c r="M21" s="53"/>
      <c r="N21" s="54"/>
      <c r="O21" s="27"/>
      <c r="P21" s="28"/>
      <c r="Q21" s="28"/>
      <c r="R21" s="29"/>
    </row>
    <row r="22" spans="3:18" ht="18.75" x14ac:dyDescent="0.25">
      <c r="C22" s="18" t="s">
        <v>5</v>
      </c>
      <c r="D22" s="19" t="s">
        <v>6</v>
      </c>
      <c r="E22" s="19" t="s">
        <v>2</v>
      </c>
      <c r="F22" s="19" t="s">
        <v>3</v>
      </c>
      <c r="G22" s="19" t="s">
        <v>7</v>
      </c>
      <c r="H22" s="20" t="s">
        <v>4</v>
      </c>
      <c r="I22" s="21" t="s">
        <v>24</v>
      </c>
      <c r="J22" s="22" t="s">
        <v>25</v>
      </c>
      <c r="K22" s="22" t="s">
        <v>23</v>
      </c>
      <c r="L22" s="22" t="s">
        <v>26</v>
      </c>
      <c r="M22" s="22" t="s">
        <v>22</v>
      </c>
      <c r="N22" s="23" t="s">
        <v>27</v>
      </c>
      <c r="O22" s="27"/>
      <c r="P22" s="28"/>
      <c r="Q22" s="28"/>
      <c r="R22" s="29"/>
    </row>
    <row r="23" spans="3:18" ht="19.5" thickBot="1" x14ac:dyDescent="0.3">
      <c r="C23" s="11">
        <v>573669.08411214955</v>
      </c>
      <c r="D23" s="12">
        <v>602527.00934579445</v>
      </c>
      <c r="E23" s="12">
        <v>516923.79545454547</v>
      </c>
      <c r="F23" s="12">
        <v>539734.26086956519</v>
      </c>
      <c r="G23" s="12">
        <v>563505.79661016946</v>
      </c>
      <c r="H23" s="13">
        <v>527873.90625</v>
      </c>
      <c r="I23" s="11">
        <v>508421.22549019608</v>
      </c>
      <c r="J23" s="12">
        <v>552391.125</v>
      </c>
      <c r="K23" s="12">
        <v>592803.53488372092</v>
      </c>
      <c r="L23" s="12">
        <v>548688.38211382111</v>
      </c>
      <c r="M23" s="12">
        <v>549699.12698412698</v>
      </c>
      <c r="N23" s="13">
        <v>547904.5</v>
      </c>
      <c r="O23" s="27"/>
      <c r="P23" s="28"/>
      <c r="Q23" s="28"/>
      <c r="R23" s="29"/>
    </row>
    <row r="24" spans="3:18" x14ac:dyDescent="0.25">
      <c r="C24" s="24"/>
      <c r="D24" s="25"/>
      <c r="E24" s="25"/>
      <c r="F24" s="25"/>
      <c r="G24" s="25"/>
      <c r="H24" s="26"/>
      <c r="I24" s="24"/>
      <c r="J24" s="25"/>
      <c r="K24" s="25"/>
      <c r="L24" s="25"/>
      <c r="M24" s="25"/>
      <c r="N24" s="26"/>
      <c r="O24" s="27"/>
      <c r="P24" s="28"/>
      <c r="Q24" s="28"/>
      <c r="R24" s="29"/>
    </row>
    <row r="25" spans="3:18" x14ac:dyDescent="0.25">
      <c r="C25" s="27"/>
      <c r="D25" s="28"/>
      <c r="E25" s="28"/>
      <c r="F25" s="28"/>
      <c r="G25" s="28"/>
      <c r="H25" s="29"/>
      <c r="I25" s="27"/>
      <c r="J25" s="28"/>
      <c r="K25" s="28"/>
      <c r="L25" s="28"/>
      <c r="M25" s="28"/>
      <c r="N25" s="29"/>
      <c r="O25" s="27"/>
      <c r="P25" s="28"/>
      <c r="Q25" s="28"/>
      <c r="R25" s="29"/>
    </row>
    <row r="26" spans="3:18" ht="18.75" customHeight="1" x14ac:dyDescent="0.25">
      <c r="C26" s="27"/>
      <c r="D26" s="28"/>
      <c r="E26" s="28"/>
      <c r="F26" s="28"/>
      <c r="G26" s="28"/>
      <c r="H26" s="29"/>
      <c r="I26" s="27"/>
      <c r="J26" s="28"/>
      <c r="K26" s="28"/>
      <c r="L26" s="28"/>
      <c r="M26" s="28"/>
      <c r="N26" s="29"/>
      <c r="O26" s="27"/>
      <c r="P26" s="28"/>
      <c r="Q26" s="28"/>
      <c r="R26" s="29"/>
    </row>
    <row r="27" spans="3:18" ht="15" customHeight="1" x14ac:dyDescent="0.25">
      <c r="C27" s="27"/>
      <c r="D27" s="28"/>
      <c r="E27" s="28"/>
      <c r="F27" s="28"/>
      <c r="G27" s="28"/>
      <c r="H27" s="29"/>
      <c r="I27" s="27"/>
      <c r="J27" s="28"/>
      <c r="K27" s="28"/>
      <c r="L27" s="28"/>
      <c r="M27" s="28"/>
      <c r="N27" s="29"/>
      <c r="O27" s="27"/>
      <c r="P27" s="28"/>
      <c r="Q27" s="28"/>
      <c r="R27" s="29"/>
    </row>
    <row r="28" spans="3:18" ht="15" customHeight="1" x14ac:dyDescent="0.25">
      <c r="C28" s="27"/>
      <c r="D28" s="28"/>
      <c r="E28" s="28"/>
      <c r="F28" s="28"/>
      <c r="G28" s="28"/>
      <c r="H28" s="29"/>
      <c r="I28" s="27"/>
      <c r="J28" s="28"/>
      <c r="K28" s="28"/>
      <c r="L28" s="28"/>
      <c r="M28" s="28"/>
      <c r="N28" s="29"/>
      <c r="O28" s="27"/>
      <c r="P28" s="28"/>
      <c r="Q28" s="28"/>
      <c r="R28" s="29"/>
    </row>
    <row r="29" spans="3:18" ht="15" customHeight="1" x14ac:dyDescent="0.25">
      <c r="C29" s="27"/>
      <c r="D29" s="28"/>
      <c r="E29" s="28"/>
      <c r="F29" s="28"/>
      <c r="G29" s="28"/>
      <c r="H29" s="29"/>
      <c r="I29" s="27"/>
      <c r="J29" s="28"/>
      <c r="K29" s="28"/>
      <c r="L29" s="28"/>
      <c r="M29" s="28"/>
      <c r="N29" s="29"/>
      <c r="O29" s="27"/>
      <c r="P29" s="28"/>
      <c r="Q29" s="28"/>
      <c r="R29" s="29"/>
    </row>
    <row r="30" spans="3:18" ht="15" customHeight="1" x14ac:dyDescent="0.25">
      <c r="C30" s="27"/>
      <c r="D30" s="28"/>
      <c r="E30" s="28"/>
      <c r="F30" s="28"/>
      <c r="G30" s="28"/>
      <c r="H30" s="29"/>
      <c r="I30" s="27"/>
      <c r="J30" s="28"/>
      <c r="K30" s="28"/>
      <c r="L30" s="28"/>
      <c r="M30" s="28"/>
      <c r="N30" s="29"/>
      <c r="O30" s="27"/>
      <c r="P30" s="28"/>
      <c r="Q30" s="28"/>
      <c r="R30" s="29"/>
    </row>
    <row r="31" spans="3:18" ht="15" customHeight="1" x14ac:dyDescent="0.25">
      <c r="C31" s="27"/>
      <c r="D31" s="28"/>
      <c r="E31" s="28"/>
      <c r="F31" s="28"/>
      <c r="G31" s="28"/>
      <c r="H31" s="29"/>
      <c r="I31" s="27"/>
      <c r="J31" s="28"/>
      <c r="K31" s="28"/>
      <c r="L31" s="28"/>
      <c r="M31" s="28"/>
      <c r="N31" s="29"/>
      <c r="O31" s="27"/>
      <c r="P31" s="28"/>
      <c r="Q31" s="28"/>
      <c r="R31" s="29"/>
    </row>
    <row r="32" spans="3:18" ht="15" customHeight="1" x14ac:dyDescent="0.25">
      <c r="C32" s="27"/>
      <c r="D32" s="28"/>
      <c r="E32" s="28"/>
      <c r="F32" s="28"/>
      <c r="G32" s="28"/>
      <c r="H32" s="29"/>
      <c r="I32" s="27"/>
      <c r="J32" s="28"/>
      <c r="K32" s="28"/>
      <c r="L32" s="28"/>
      <c r="M32" s="28"/>
      <c r="N32" s="29"/>
      <c r="O32" s="27"/>
      <c r="P32" s="28"/>
      <c r="Q32" s="28"/>
      <c r="R32" s="29"/>
    </row>
    <row r="33" spans="3:18" ht="15" customHeight="1" thickBot="1" x14ac:dyDescent="0.3">
      <c r="C33" s="30"/>
      <c r="D33" s="31"/>
      <c r="E33" s="31"/>
      <c r="F33" s="31"/>
      <c r="G33" s="31"/>
      <c r="H33" s="32"/>
      <c r="I33" s="30"/>
      <c r="J33" s="31"/>
      <c r="K33" s="31"/>
      <c r="L33" s="31"/>
      <c r="M33" s="31"/>
      <c r="N33" s="32"/>
      <c r="O33" s="30"/>
      <c r="P33" s="31"/>
      <c r="Q33" s="31"/>
      <c r="R33" s="32"/>
    </row>
    <row r="34" spans="3:18" ht="15" customHeight="1" x14ac:dyDescent="0.3">
      <c r="I34" s="10"/>
      <c r="J34" s="10"/>
      <c r="K34" s="10"/>
      <c r="L34" s="10"/>
      <c r="M34" s="10"/>
      <c r="N34" s="10"/>
    </row>
  </sheetData>
  <mergeCells count="27">
    <mergeCell ref="C5:R6"/>
    <mergeCell ref="O10:R33"/>
    <mergeCell ref="O9:P9"/>
    <mergeCell ref="Q9:R9"/>
    <mergeCell ref="O8:P8"/>
    <mergeCell ref="Q8:R8"/>
    <mergeCell ref="O7:R7"/>
    <mergeCell ref="C9:D9"/>
    <mergeCell ref="E9:F9"/>
    <mergeCell ref="E7:F8"/>
    <mergeCell ref="C21:H21"/>
    <mergeCell ref="G20:H20"/>
    <mergeCell ref="C24:H33"/>
    <mergeCell ref="I24:N33"/>
    <mergeCell ref="G13:H15"/>
    <mergeCell ref="G16:H16"/>
    <mergeCell ref="G18:H19"/>
    <mergeCell ref="G17:H17"/>
    <mergeCell ref="G10:H11"/>
    <mergeCell ref="G12:H12"/>
    <mergeCell ref="G7:H8"/>
    <mergeCell ref="G9:H9"/>
    <mergeCell ref="C7:D8"/>
    <mergeCell ref="I7:N7"/>
    <mergeCell ref="I10:N20"/>
    <mergeCell ref="C10:F20"/>
    <mergeCell ref="I21:N21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Pivot</vt:lpstr>
      <vt:lpstr>People Table</vt:lpstr>
      <vt:lpstr>Data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2021-12-17T01:41:54Z</cp:lastPrinted>
  <dcterms:created xsi:type="dcterms:W3CDTF">2021-12-08T17:25:37Z</dcterms:created>
  <dcterms:modified xsi:type="dcterms:W3CDTF">2021-12-17T01:45:01Z</dcterms:modified>
</cp:coreProperties>
</file>