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i1\Desktop\Ensai 3A\Meta_Analyse\BDD\"/>
    </mc:Choice>
  </mc:AlternateContent>
  <xr:revisionPtr revIDLastSave="0" documentId="13_ncr:1_{9A131804-3345-40AF-8181-6836056FD2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Feuil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F8" i="2"/>
  <c r="F7" i="2"/>
  <c r="K4" i="2"/>
  <c r="K7" i="2"/>
  <c r="K8" i="2"/>
  <c r="K9" i="2"/>
  <c r="K10" i="2"/>
  <c r="K2" i="2"/>
  <c r="J4" i="2"/>
  <c r="J7" i="2"/>
  <c r="J8" i="2"/>
  <c r="J9" i="2"/>
  <c r="J10" i="2"/>
  <c r="J2" i="2"/>
  <c r="H5" i="2"/>
  <c r="K5" i="2" s="1"/>
  <c r="G5" i="2"/>
  <c r="J5" i="2" s="1"/>
  <c r="F10" i="2"/>
  <c r="I10" i="2"/>
  <c r="I9" i="2"/>
  <c r="I8" i="2"/>
  <c r="I7" i="2"/>
  <c r="I4" i="2"/>
  <c r="I5" i="2"/>
  <c r="I2" i="2"/>
  <c r="F9" i="1"/>
  <c r="F8" i="1"/>
</calcChain>
</file>

<file path=xl/sharedStrings.xml><?xml version="1.0" encoding="utf-8"?>
<sst xmlns="http://schemas.openxmlformats.org/spreadsheetml/2006/main" count="65" uniqueCount="29">
  <si>
    <t>s[]</t>
  </si>
  <si>
    <t>n[]</t>
  </si>
  <si>
    <t>trt[]</t>
  </si>
  <si>
    <t>ae[]</t>
  </si>
  <si>
    <t>trt_ref[]</t>
  </si>
  <si>
    <t>mean_ch_weight[]</t>
  </si>
  <si>
    <t>sd_weight[]</t>
  </si>
  <si>
    <t>NA</t>
  </si>
  <si>
    <t>trt :</t>
  </si>
  <si>
    <t>Olanzapine</t>
  </si>
  <si>
    <t>Quetiapine</t>
  </si>
  <si>
    <t>Risperidone</t>
  </si>
  <si>
    <t>Aripiprazole</t>
  </si>
  <si>
    <t>ae en %</t>
  </si>
  <si>
    <t>nref[]</t>
  </si>
  <si>
    <t>diff_ae[]</t>
  </si>
  <si>
    <t>diffae = prop ae dans trt - prop ae dans ref</t>
  </si>
  <si>
    <t>Deberdt</t>
  </si>
  <si>
    <t>Gureje</t>
  </si>
  <si>
    <t>Kane</t>
  </si>
  <si>
    <t>Kinon</t>
  </si>
  <si>
    <t>Mcquade</t>
  </si>
  <si>
    <t>Stroup</t>
  </si>
  <si>
    <t>Tran</t>
  </si>
  <si>
    <t>5.47</t>
  </si>
  <si>
    <t>ae_trt[]</t>
  </si>
  <si>
    <t>ae_trt_ref[]</t>
  </si>
  <si>
    <t>r_ae_trt[]</t>
  </si>
  <si>
    <t>r_ae_trt_ref[]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</si>
</sst>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F1" sqref="F1:F17"/>
    </sheetView>
  </sheetViews>
  <sheetFormatPr baseColWidth="10" defaultRowHeight="15" x14ac:dyDescent="0.25"/>
  <cols>
    <col min="4" max="4" width="19.140625" customWidth="1"/>
    <col min="5" max="5" width="18.7109375" customWidth="1"/>
    <col min="12" max="12" width="17.7109375" bestFit="1" customWidth="1"/>
    <col min="14" max="14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25">
      <c r="A2">
        <v>1</v>
      </c>
      <c r="B2">
        <v>68</v>
      </c>
      <c r="C2">
        <v>1</v>
      </c>
      <c r="D2">
        <v>0.99</v>
      </c>
      <c r="E2">
        <v>5.82</v>
      </c>
      <c r="F2">
        <v>2.94</v>
      </c>
      <c r="G2">
        <v>1</v>
      </c>
    </row>
    <row r="3" spans="1:7" x14ac:dyDescent="0.25">
      <c r="A3">
        <v>1</v>
      </c>
      <c r="B3">
        <v>65</v>
      </c>
      <c r="C3">
        <v>2</v>
      </c>
      <c r="D3">
        <v>-0.82</v>
      </c>
      <c r="E3">
        <v>5.3</v>
      </c>
      <c r="F3">
        <v>15.38</v>
      </c>
      <c r="G3">
        <v>1</v>
      </c>
    </row>
    <row r="4" spans="1:7" x14ac:dyDescent="0.25">
      <c r="A4">
        <v>2</v>
      </c>
      <c r="B4">
        <v>32</v>
      </c>
      <c r="C4">
        <v>1</v>
      </c>
      <c r="D4">
        <v>4.9000000000000004</v>
      </c>
      <c r="E4" t="s">
        <v>7</v>
      </c>
      <c r="F4" t="s">
        <v>7</v>
      </c>
      <c r="G4">
        <v>1</v>
      </c>
    </row>
    <row r="5" spans="1:7" x14ac:dyDescent="0.25">
      <c r="A5">
        <v>2</v>
      </c>
      <c r="B5">
        <v>33</v>
      </c>
      <c r="C5">
        <v>3</v>
      </c>
      <c r="D5">
        <v>4.5</v>
      </c>
      <c r="E5" t="s">
        <v>7</v>
      </c>
      <c r="F5" t="s">
        <v>7</v>
      </c>
      <c r="G5">
        <v>1</v>
      </c>
    </row>
    <row r="6" spans="1:7" x14ac:dyDescent="0.25">
      <c r="A6">
        <v>3</v>
      </c>
      <c r="B6">
        <v>281</v>
      </c>
      <c r="C6">
        <v>1</v>
      </c>
      <c r="D6">
        <v>3.4</v>
      </c>
      <c r="E6" t="s">
        <v>7</v>
      </c>
      <c r="F6">
        <v>42.7</v>
      </c>
      <c r="G6">
        <v>1</v>
      </c>
    </row>
    <row r="7" spans="1:7" x14ac:dyDescent="0.25">
      <c r="A7">
        <v>3</v>
      </c>
      <c r="B7">
        <v>285</v>
      </c>
      <c r="C7">
        <v>4</v>
      </c>
      <c r="D7">
        <v>0.3</v>
      </c>
      <c r="E7" t="s">
        <v>7</v>
      </c>
      <c r="F7">
        <v>50.2</v>
      </c>
      <c r="G7">
        <v>1</v>
      </c>
    </row>
    <row r="8" spans="1:7" x14ac:dyDescent="0.25">
      <c r="A8">
        <v>4</v>
      </c>
      <c r="B8">
        <v>171</v>
      </c>
      <c r="C8">
        <v>1</v>
      </c>
      <c r="D8">
        <v>1.03</v>
      </c>
      <c r="E8">
        <v>5.78</v>
      </c>
      <c r="F8">
        <f>2.9+12.9</f>
        <v>15.8</v>
      </c>
      <c r="G8">
        <v>1</v>
      </c>
    </row>
    <row r="9" spans="1:7" x14ac:dyDescent="0.25">
      <c r="A9">
        <v>4</v>
      </c>
      <c r="B9">
        <v>175</v>
      </c>
      <c r="C9">
        <v>2</v>
      </c>
      <c r="D9">
        <v>0.39</v>
      </c>
      <c r="E9">
        <v>4.74</v>
      </c>
      <c r="F9">
        <f>32+6.3</f>
        <v>38.299999999999997</v>
      </c>
      <c r="G9">
        <v>1</v>
      </c>
    </row>
    <row r="10" spans="1:7" x14ac:dyDescent="0.25">
      <c r="A10">
        <v>5</v>
      </c>
      <c r="B10">
        <v>161</v>
      </c>
      <c r="C10">
        <v>1</v>
      </c>
      <c r="D10">
        <v>4.2300000000000004</v>
      </c>
      <c r="E10" t="s">
        <v>7</v>
      </c>
      <c r="F10" t="s">
        <v>7</v>
      </c>
      <c r="G10">
        <v>1</v>
      </c>
    </row>
    <row r="11" spans="1:7" x14ac:dyDescent="0.25">
      <c r="A11">
        <v>5</v>
      </c>
      <c r="B11">
        <v>156</v>
      </c>
      <c r="C11">
        <v>4</v>
      </c>
      <c r="D11">
        <v>-1.37</v>
      </c>
      <c r="E11" t="s">
        <v>7</v>
      </c>
      <c r="F11" t="s">
        <v>7</v>
      </c>
      <c r="G11">
        <v>1</v>
      </c>
    </row>
    <row r="12" spans="1:7" x14ac:dyDescent="0.25">
      <c r="A12">
        <v>6</v>
      </c>
      <c r="B12">
        <v>41</v>
      </c>
      <c r="C12">
        <v>1</v>
      </c>
      <c r="D12">
        <v>3.63</v>
      </c>
      <c r="E12">
        <v>4</v>
      </c>
      <c r="F12">
        <v>10</v>
      </c>
      <c r="G12">
        <v>1</v>
      </c>
    </row>
    <row r="13" spans="1:7" x14ac:dyDescent="0.25">
      <c r="A13">
        <v>6</v>
      </c>
      <c r="B13">
        <v>33</v>
      </c>
      <c r="C13">
        <v>4</v>
      </c>
      <c r="D13">
        <v>-1.81</v>
      </c>
      <c r="E13">
        <v>7.26</v>
      </c>
      <c r="F13">
        <v>3</v>
      </c>
      <c r="G13">
        <v>1</v>
      </c>
    </row>
    <row r="14" spans="1:7" x14ac:dyDescent="0.25">
      <c r="A14">
        <v>6</v>
      </c>
      <c r="B14">
        <v>33</v>
      </c>
      <c r="C14">
        <v>2</v>
      </c>
      <c r="D14">
        <v>0.32</v>
      </c>
      <c r="E14">
        <v>8.61</v>
      </c>
      <c r="F14">
        <v>6</v>
      </c>
      <c r="G14">
        <v>1</v>
      </c>
    </row>
    <row r="15" spans="1:7" x14ac:dyDescent="0.25">
      <c r="A15">
        <v>6</v>
      </c>
      <c r="B15">
        <v>36</v>
      </c>
      <c r="C15">
        <v>3</v>
      </c>
      <c r="D15">
        <v>-0.82</v>
      </c>
      <c r="E15">
        <v>8.85</v>
      </c>
      <c r="F15">
        <v>6</v>
      </c>
      <c r="G15">
        <v>1</v>
      </c>
    </row>
    <row r="16" spans="1:7" x14ac:dyDescent="0.25">
      <c r="A16">
        <v>7</v>
      </c>
      <c r="B16">
        <v>167</v>
      </c>
      <c r="C16">
        <v>1</v>
      </c>
      <c r="D16">
        <v>4.0999999999999996</v>
      </c>
      <c r="E16">
        <v>5.9</v>
      </c>
      <c r="F16">
        <v>9.9</v>
      </c>
      <c r="G16">
        <v>1</v>
      </c>
    </row>
    <row r="17" spans="1:7" x14ac:dyDescent="0.25">
      <c r="A17">
        <v>7</v>
      </c>
      <c r="B17">
        <v>165</v>
      </c>
      <c r="C17">
        <v>3</v>
      </c>
      <c r="D17">
        <v>2.2999999999999998</v>
      </c>
      <c r="E17">
        <v>4.8</v>
      </c>
      <c r="F17">
        <v>10.199999999999999</v>
      </c>
      <c r="G17">
        <v>1</v>
      </c>
    </row>
    <row r="21" spans="1:7" x14ac:dyDescent="0.25">
      <c r="A21" t="s">
        <v>8</v>
      </c>
      <c r="B21">
        <v>1</v>
      </c>
      <c r="C21" t="s">
        <v>9</v>
      </c>
      <c r="E21">
        <v>1</v>
      </c>
      <c r="F21" t="s">
        <v>17</v>
      </c>
    </row>
    <row r="22" spans="1:7" x14ac:dyDescent="0.25">
      <c r="B22">
        <v>2</v>
      </c>
      <c r="C22" t="s">
        <v>10</v>
      </c>
      <c r="E22">
        <v>2</v>
      </c>
      <c r="F22" t="s">
        <v>18</v>
      </c>
    </row>
    <row r="23" spans="1:7" x14ac:dyDescent="0.25">
      <c r="B23">
        <v>3</v>
      </c>
      <c r="C23" t="s">
        <v>11</v>
      </c>
      <c r="E23">
        <v>3</v>
      </c>
      <c r="F23" t="s">
        <v>19</v>
      </c>
    </row>
    <row r="24" spans="1:7" x14ac:dyDescent="0.25">
      <c r="B24">
        <v>4</v>
      </c>
      <c r="C24" t="s">
        <v>12</v>
      </c>
      <c r="E24">
        <v>4</v>
      </c>
      <c r="F24" t="s">
        <v>20</v>
      </c>
    </row>
    <row r="25" spans="1:7" x14ac:dyDescent="0.25">
      <c r="E25">
        <v>5</v>
      </c>
      <c r="F25" t="s">
        <v>21</v>
      </c>
    </row>
    <row r="26" spans="1:7" x14ac:dyDescent="0.25">
      <c r="A26" t="s">
        <v>13</v>
      </c>
      <c r="E26">
        <v>6</v>
      </c>
      <c r="F26" t="s">
        <v>22</v>
      </c>
    </row>
    <row r="27" spans="1:7" x14ac:dyDescent="0.25">
      <c r="E27">
        <v>7</v>
      </c>
      <c r="F2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F965-72BB-4C8F-908D-E8528A9415C7}">
  <dimension ref="A1:L24"/>
  <sheetViews>
    <sheetView tabSelected="1" zoomScale="130" zoomScaleNormal="130" workbookViewId="0">
      <selection activeCell="F13" sqref="F13"/>
    </sheetView>
  </sheetViews>
  <sheetFormatPr baseColWidth="10" defaultRowHeight="15" x14ac:dyDescent="0.25"/>
  <cols>
    <col min="5" max="5" width="17.7109375" bestFit="1" customWidth="1"/>
    <col min="10" max="10" width="13" bestFit="1" customWidth="1"/>
  </cols>
  <sheetData>
    <row r="1" spans="1:12" x14ac:dyDescent="0.25">
      <c r="A1" t="s">
        <v>0</v>
      </c>
      <c r="B1" t="s">
        <v>14</v>
      </c>
      <c r="C1" t="s">
        <v>1</v>
      </c>
      <c r="D1" t="s">
        <v>2</v>
      </c>
      <c r="E1" t="s">
        <v>5</v>
      </c>
      <c r="F1" t="s">
        <v>6</v>
      </c>
      <c r="G1" t="s">
        <v>26</v>
      </c>
      <c r="H1" t="s">
        <v>25</v>
      </c>
      <c r="I1" t="s">
        <v>15</v>
      </c>
      <c r="J1" t="s">
        <v>28</v>
      </c>
      <c r="K1" t="s">
        <v>27</v>
      </c>
      <c r="L1" t="s">
        <v>4</v>
      </c>
    </row>
    <row r="2" spans="1:12" x14ac:dyDescent="0.25">
      <c r="A2">
        <v>1</v>
      </c>
      <c r="B2">
        <v>68</v>
      </c>
      <c r="C2">
        <v>65</v>
      </c>
      <c r="D2">
        <v>2</v>
      </c>
      <c r="E2">
        <v>-1.81</v>
      </c>
      <c r="F2" s="2">
        <v>6.07</v>
      </c>
      <c r="G2">
        <v>2.94</v>
      </c>
      <c r="H2">
        <v>15.38</v>
      </c>
      <c r="I2">
        <f>15.38-2.94</f>
        <v>12.440000000000001</v>
      </c>
      <c r="J2">
        <f>ROUND(G2*B2/100,0)</f>
        <v>2</v>
      </c>
      <c r="K2">
        <f>ROUND(H2*C2/100,0)</f>
        <v>10</v>
      </c>
      <c r="L2">
        <v>1</v>
      </c>
    </row>
    <row r="3" spans="1:12" x14ac:dyDescent="0.25">
      <c r="A3">
        <v>2</v>
      </c>
      <c r="B3">
        <v>32</v>
      </c>
      <c r="C3">
        <v>33</v>
      </c>
      <c r="D3">
        <v>3</v>
      </c>
      <c r="E3">
        <v>-0.4</v>
      </c>
      <c r="F3" s="2">
        <v>3.8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>
        <v>1</v>
      </c>
    </row>
    <row r="4" spans="1:12" x14ac:dyDescent="0.25">
      <c r="A4">
        <v>3</v>
      </c>
      <c r="B4">
        <v>281</v>
      </c>
      <c r="C4">
        <v>285</v>
      </c>
      <c r="D4">
        <v>4</v>
      </c>
      <c r="E4">
        <v>-3.1</v>
      </c>
      <c r="F4" s="2" t="s">
        <v>24</v>
      </c>
      <c r="G4">
        <v>42.7</v>
      </c>
      <c r="H4">
        <v>50.2</v>
      </c>
      <c r="I4">
        <f>50.2-42.7</f>
        <v>7.5</v>
      </c>
      <c r="J4">
        <f>ROUND(G4*B4/100,0)</f>
        <v>120</v>
      </c>
      <c r="K4">
        <f>ROUND(H4*C4/100,0)</f>
        <v>143</v>
      </c>
      <c r="L4">
        <v>1</v>
      </c>
    </row>
    <row r="5" spans="1:12" x14ac:dyDescent="0.25">
      <c r="A5">
        <v>4</v>
      </c>
      <c r="B5">
        <v>171</v>
      </c>
      <c r="C5">
        <v>175</v>
      </c>
      <c r="D5">
        <v>2</v>
      </c>
      <c r="E5">
        <v>-0.64</v>
      </c>
      <c r="F5" s="1">
        <v>7.8</v>
      </c>
      <c r="G5">
        <f>2.9+12.9</f>
        <v>15.8</v>
      </c>
      <c r="H5">
        <f>32+6.3</f>
        <v>38.299999999999997</v>
      </c>
      <c r="I5">
        <f>32+6.3-15.8</f>
        <v>22.499999999999996</v>
      </c>
      <c r="J5">
        <f>ROUND(G5*B5/100,0)</f>
        <v>27</v>
      </c>
      <c r="K5">
        <f>ROUND(H5*C5/100,0)</f>
        <v>67</v>
      </c>
      <c r="L5">
        <v>1</v>
      </c>
    </row>
    <row r="6" spans="1:12" x14ac:dyDescent="0.25">
      <c r="A6">
        <v>5</v>
      </c>
      <c r="B6">
        <v>161</v>
      </c>
      <c r="C6">
        <v>156</v>
      </c>
      <c r="D6">
        <v>4</v>
      </c>
      <c r="E6">
        <v>-5.6</v>
      </c>
      <c r="F6" s="1">
        <v>16.7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>
        <v>1</v>
      </c>
    </row>
    <row r="7" spans="1:12" x14ac:dyDescent="0.25">
      <c r="A7">
        <v>6</v>
      </c>
      <c r="B7">
        <v>41</v>
      </c>
      <c r="C7">
        <v>33</v>
      </c>
      <c r="D7">
        <v>4</v>
      </c>
      <c r="E7">
        <v>-5.44</v>
      </c>
      <c r="F7" s="2">
        <f>-E7/2.5/SQRT(1/B7+1/C7)</f>
        <v>9.3044762026352359</v>
      </c>
      <c r="G7">
        <v>10</v>
      </c>
      <c r="H7">
        <v>3</v>
      </c>
      <c r="I7">
        <f>3-10</f>
        <v>-7</v>
      </c>
      <c r="J7">
        <f t="shared" ref="J7:K10" si="0">ROUND(G7*B7/100,0)</f>
        <v>4</v>
      </c>
      <c r="K7">
        <f t="shared" si="0"/>
        <v>1</v>
      </c>
      <c r="L7">
        <v>1</v>
      </c>
    </row>
    <row r="8" spans="1:12" x14ac:dyDescent="0.25">
      <c r="A8">
        <v>6</v>
      </c>
      <c r="B8">
        <v>41</v>
      </c>
      <c r="C8">
        <v>33</v>
      </c>
      <c r="D8">
        <v>2</v>
      </c>
      <c r="E8">
        <v>-3.31</v>
      </c>
      <c r="F8" s="2">
        <f>-E8/2.5/SQRT(1/B8+1/C8)</f>
        <v>5.661363277706366</v>
      </c>
      <c r="G8">
        <v>10</v>
      </c>
      <c r="H8">
        <v>6</v>
      </c>
      <c r="I8">
        <f>6-10</f>
        <v>-4</v>
      </c>
      <c r="J8">
        <f t="shared" si="0"/>
        <v>4</v>
      </c>
      <c r="K8">
        <f t="shared" si="0"/>
        <v>2</v>
      </c>
      <c r="L8">
        <v>1</v>
      </c>
    </row>
    <row r="9" spans="1:12" x14ac:dyDescent="0.25">
      <c r="A9">
        <v>6</v>
      </c>
      <c r="B9">
        <v>41</v>
      </c>
      <c r="C9">
        <v>36</v>
      </c>
      <c r="D9">
        <v>3</v>
      </c>
      <c r="E9">
        <v>-4.45</v>
      </c>
      <c r="F9" s="2">
        <f>-E9/2.5/SQRT(1/B9+1/C9)</f>
        <v>7.7932358282888297</v>
      </c>
      <c r="G9">
        <v>10</v>
      </c>
      <c r="H9">
        <v>6</v>
      </c>
      <c r="I9">
        <f>6-10</f>
        <v>-4</v>
      </c>
      <c r="J9">
        <f t="shared" si="0"/>
        <v>4</v>
      </c>
      <c r="K9">
        <f t="shared" si="0"/>
        <v>2</v>
      </c>
      <c r="L9">
        <v>1</v>
      </c>
    </row>
    <row r="10" spans="1:12" x14ac:dyDescent="0.25">
      <c r="A10">
        <v>7</v>
      </c>
      <c r="B10">
        <v>167</v>
      </c>
      <c r="C10">
        <v>165</v>
      </c>
      <c r="D10">
        <v>3</v>
      </c>
      <c r="E10">
        <v>-1.8</v>
      </c>
      <c r="F10" s="2">
        <f>-E10/2.18*SQRT(B10+C10)</f>
        <v>15.044752699504347</v>
      </c>
      <c r="G10">
        <v>9.9</v>
      </c>
      <c r="H10">
        <v>10.199999999999999</v>
      </c>
      <c r="I10">
        <f>10.2-9.9</f>
        <v>0.29999999999999893</v>
      </c>
      <c r="J10">
        <f t="shared" si="0"/>
        <v>17</v>
      </c>
      <c r="K10">
        <f t="shared" si="0"/>
        <v>17</v>
      </c>
      <c r="L10">
        <v>1</v>
      </c>
    </row>
    <row r="14" spans="1:12" x14ac:dyDescent="0.25">
      <c r="B14" t="s">
        <v>16</v>
      </c>
    </row>
    <row r="18" spans="2:6" x14ac:dyDescent="0.25">
      <c r="B18">
        <v>1</v>
      </c>
      <c r="C18" t="s">
        <v>9</v>
      </c>
      <c r="E18">
        <v>1</v>
      </c>
      <c r="F18" t="s">
        <v>17</v>
      </c>
    </row>
    <row r="19" spans="2:6" x14ac:dyDescent="0.25">
      <c r="B19">
        <v>2</v>
      </c>
      <c r="C19" t="s">
        <v>10</v>
      </c>
      <c r="E19">
        <v>2</v>
      </c>
      <c r="F19" t="s">
        <v>18</v>
      </c>
    </row>
    <row r="20" spans="2:6" x14ac:dyDescent="0.25">
      <c r="B20">
        <v>3</v>
      </c>
      <c r="C20" t="s">
        <v>11</v>
      </c>
      <c r="E20">
        <v>3</v>
      </c>
      <c r="F20" t="s">
        <v>19</v>
      </c>
    </row>
    <row r="21" spans="2:6" x14ac:dyDescent="0.25">
      <c r="B21">
        <v>4</v>
      </c>
      <c r="C21" t="s">
        <v>12</v>
      </c>
      <c r="E21">
        <v>4</v>
      </c>
      <c r="F21" t="s">
        <v>20</v>
      </c>
    </row>
    <row r="22" spans="2:6" x14ac:dyDescent="0.25">
      <c r="E22">
        <v>5</v>
      </c>
      <c r="F22" t="s">
        <v>21</v>
      </c>
    </row>
    <row r="23" spans="2:6" x14ac:dyDescent="0.25">
      <c r="E23">
        <v>6</v>
      </c>
      <c r="F23" t="s">
        <v>22</v>
      </c>
    </row>
    <row r="24" spans="2:6" x14ac:dyDescent="0.25">
      <c r="E24">
        <v>7</v>
      </c>
      <c r="F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Dupont Vivien</cp:lastModifiedBy>
  <dcterms:created xsi:type="dcterms:W3CDTF">2022-03-07T14:16:25Z</dcterms:created>
  <dcterms:modified xsi:type="dcterms:W3CDTF">2022-03-19T18:12:49Z</dcterms:modified>
</cp:coreProperties>
</file>