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eight" sheetId="1" state="visible" r:id="rId3"/>
    <sheet name="Placement" sheetId="2" state="visible" r:id="rId4"/>
    <sheet name="Notes" sheetId="3" state="visible" r:id="rId5"/>
    <sheet name="Parts Sel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<sst xmlns="http://schemas.openxmlformats.org/spreadsheetml/2006/main" count="68" uniqueCount="60">
  <si>
    <t xml:space="preserve">Thickness of screen</t>
  </si>
  <si>
    <t xml:space="preserve">Thickness of Pcb</t>
  </si>
  <si>
    <t xml:space="preserve">total thickness of batt = 20mm</t>
  </si>
  <si>
    <t xml:space="preserve">Header female thick</t>
  </si>
  <si>
    <t xml:space="preserve">PCB to PCB</t>
  </si>
  <si>
    <t xml:space="preserve">Middle pcb thick</t>
  </si>
  <si>
    <t xml:space="preserve">Header male</t>
  </si>
  <si>
    <t xml:space="preserve">pin will be out of:</t>
  </si>
  <si>
    <t xml:space="preserve">For screen</t>
  </si>
  <si>
    <t xml:space="preserve">pin are 6mm tall</t>
  </si>
  <si>
    <t xml:space="preserve">Header plastic</t>
  </si>
  <si>
    <t xml:space="preserve">For mid PCB</t>
  </si>
  <si>
    <t xml:space="preserve">Total:</t>
  </si>
  <si>
    <t xml:space="preserve">mm</t>
  </si>
  <si>
    <t xml:space="preserve">https://www.lcdwiki.com/MHS-4.0inch_Display-B</t>
  </si>
  <si>
    <t xml:space="preserve">C22466352</t>
  </si>
  <si>
    <t xml:space="preserve">Donc</t>
  </si>
  <si>
    <t xml:space="preserve">De bout en bout des cellule je vais avoir 72.4 mm</t>
  </si>
  <si>
    <t xml:space="preserve">Ça devrait rentrer serré dans un pellican 1010</t>
  </si>
  <si>
    <t xml:space="preserve">On va s’essayer avec un PCB de 68 mm de haut</t>
  </si>
  <si>
    <t xml:space="preserve">En largeur, on va y aller avec le 95.5mm de l’écran</t>
  </si>
  <si>
    <t xml:space="preserve">Les cellules vont bouffer 20mm de large.</t>
  </si>
  <si>
    <t xml:space="preserve">Donc il reste 55.5mm pour le reste du design</t>
  </si>
  <si>
    <t xml:space="preserve">https://www.lcdwiki.com/res/MHS4001-B/MHS-4.0inch_Display-B_User_Manual_EN.pdf</t>
  </si>
  <si>
    <t xml:space="preserve">Screen position</t>
  </si>
  <si>
    <t xml:space="preserve">x</t>
  </si>
  <si>
    <t xml:space="preserve">y</t>
  </si>
  <si>
    <t xml:space="preserve">https://www.lcdwiki.com/res/MHS4001-B/MHS4001-size.pdf</t>
  </si>
  <si>
    <r>
      <rPr>
        <b val="true"/>
        <sz val="10"/>
        <rFont val="Arial"/>
        <family val="2"/>
        <charset val="1"/>
      </rPr>
      <t xml:space="preserve">Notes </t>
    </r>
    <r>
      <rPr>
        <sz val="10"/>
        <rFont val="Arial"/>
        <family val="2"/>
      </rPr>
      <t xml:space="preserve">autour des filtres:</t>
    </r>
  </si>
  <si>
    <t xml:space="preserve"># page</t>
  </si>
  <si>
    <t xml:space="preserve">condensateur COG/NPO </t>
  </si>
  <si>
    <t xml:space="preserve">https://www.ti.com/lit/an/sbaa333a/sbaa333a.pdf</t>
  </si>
  <si>
    <t xml:space="preserve">thin-film resistor. Les autres matériaux augmente le noise floor.</t>
  </si>
  <si>
    <t xml:space="preserve">0.1% resistor pour la balance stéréo</t>
  </si>
  <si>
    <t xml:space="preserve">https://www.ti.com/lit/an/sboa237/sboa237.pdf</t>
  </si>
  <si>
    <t xml:space="preserve">For proper amplifier function, connect the package thermal pad to the most negative supply voltage
(V–).</t>
  </si>
  <si>
    <t xml:space="preserve">Goals:</t>
  </si>
  <si>
    <t xml:space="preserve">SNR &lt; 110 dB or 3.16uV for 1Vrms output</t>
  </si>
  <si>
    <t xml:space="preserve">THD+N &lt; -110dB</t>
  </si>
  <si>
    <t xml:space="preserve">Isolation between channel &gt; 100dB</t>
  </si>
  <si>
    <t xml:space="preserve">THD+N</t>
  </si>
  <si>
    <t xml:space="preserve">SNR</t>
  </si>
  <si>
    <t xml:space="preserve">Power</t>
  </si>
  <si>
    <t xml:space="preserve">DAC</t>
  </si>
  <si>
    <t xml:space="preserve">PCM1794A</t>
  </si>
  <si>
    <t xml:space="preserve">-108dB</t>
  </si>
  <si>
    <t xml:space="preserve">127 dB</t>
  </si>
  <si>
    <t xml:space="preserve">First stage amplifier</t>
  </si>
  <si>
    <t xml:space="preserve">2x OPA1612</t>
  </si>
  <si>
    <t xml:space="preserve">1.1 nV/√Hz at 1 kHz</t>
  </si>
  <si>
    <t xml:space="preserve">Second stage amplifier</t>
  </si>
  <si>
    <t xml:space="preserve">2x OPA1622</t>
  </si>
  <si>
    <t xml:space="preserve">-119dB</t>
  </si>
  <si>
    <t xml:space="preserve">2.8 nV/√Hz at 1 kHz</t>
  </si>
  <si>
    <t xml:space="preserve">100mW into 32 Ohms</t>
  </si>
  <si>
    <t xml:space="preserve">Pour le 5V du DAC</t>
  </si>
  <si>
    <t xml:space="preserve">OPA1688</t>
  </si>
  <si>
    <t xml:space="preserve">Resistor</t>
  </si>
  <si>
    <t xml:space="preserve">RT0402BRC0710KL</t>
  </si>
  <si>
    <t xml:space="preserve">0.1% +/-15ppm/oC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</si>
</sst>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5EB91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765360</xdr:colOff>
      <xdr:row>15</xdr:row>
      <xdr:rowOff>360</xdr:rowOff>
    </xdr:from>
    <xdr:to>
      <xdr:col>7</xdr:col>
      <xdr:colOff>178560</xdr:colOff>
      <xdr:row>32</xdr:row>
      <xdr:rowOff>148320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580760" y="2429280"/>
          <a:ext cx="4305240" cy="290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677160</xdr:colOff>
      <xdr:row>30</xdr:row>
      <xdr:rowOff>89640</xdr:rowOff>
    </xdr:from>
    <xdr:to>
      <xdr:col>6</xdr:col>
      <xdr:colOff>462600</xdr:colOff>
      <xdr:row>42</xdr:row>
      <xdr:rowOff>55440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2307960" y="4947480"/>
          <a:ext cx="3046680" cy="190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468720</xdr:colOff>
      <xdr:row>15</xdr:row>
      <xdr:rowOff>138240</xdr:rowOff>
    </xdr:from>
    <xdr:to>
      <xdr:col>13</xdr:col>
      <xdr:colOff>60480</xdr:colOff>
      <xdr:row>26</xdr:row>
      <xdr:rowOff>138600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6176160" y="2567160"/>
          <a:ext cx="4483800" cy="178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633960</xdr:colOff>
      <xdr:row>17</xdr:row>
      <xdr:rowOff>42480</xdr:rowOff>
    </xdr:from>
    <xdr:to>
      <xdr:col>3</xdr:col>
      <xdr:colOff>478080</xdr:colOff>
      <xdr:row>30</xdr:row>
      <xdr:rowOff>23040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2264760" y="2795040"/>
          <a:ext cx="659520" cy="208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474840</xdr:colOff>
      <xdr:row>17</xdr:row>
      <xdr:rowOff>66240</xdr:rowOff>
    </xdr:from>
    <xdr:to>
      <xdr:col>4</xdr:col>
      <xdr:colOff>319320</xdr:colOff>
      <xdr:row>30</xdr:row>
      <xdr:rowOff>46800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2921040" y="2818800"/>
          <a:ext cx="659520" cy="208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122760</xdr:colOff>
      <xdr:row>12</xdr:row>
      <xdr:rowOff>72720</xdr:rowOff>
    </xdr:from>
    <xdr:to>
      <xdr:col>19</xdr:col>
      <xdr:colOff>789480</xdr:colOff>
      <xdr:row>43</xdr:row>
      <xdr:rowOff>73440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10722240" y="2016000"/>
          <a:ext cx="5558760" cy="502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489960</xdr:colOff>
      <xdr:row>45</xdr:row>
      <xdr:rowOff>108720</xdr:rowOff>
    </xdr:from>
    <xdr:to>
      <xdr:col>27</xdr:col>
      <xdr:colOff>24480</xdr:colOff>
      <xdr:row>94</xdr:row>
      <xdr:rowOff>157320</xdr:rowOff>
    </xdr:to>
    <xdr:pic>
      <xdr:nvPicPr>
        <xdr:cNvPr id="7" name="Picture 7"/>
        <xdr:cNvPicPr/>
      </xdr:nvPicPr>
      <xdr:blipFill>
        <a:blip r:embed="rId7"/>
        <a:stretch/>
      </xdr:blipFill>
      <xdr:spPr>
        <a:xfrm>
          <a:off x="10274040" y="7395480"/>
          <a:ext cx="11764800" cy="798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730440</xdr:colOff>
      <xdr:row>10</xdr:row>
      <xdr:rowOff>144720</xdr:rowOff>
    </xdr:from>
    <xdr:to>
      <xdr:col>4</xdr:col>
      <xdr:colOff>472320</xdr:colOff>
      <xdr:row>30</xdr:row>
      <xdr:rowOff>27000</xdr:rowOff>
    </xdr:to>
    <xdr:pic>
      <xdr:nvPicPr>
        <xdr:cNvPr id="8" name="Image 7"/>
        <xdr:cNvPicPr/>
      </xdr:nvPicPr>
      <xdr:blipFill>
        <a:blip r:embed="rId1"/>
        <a:stretch/>
      </xdr:blipFill>
      <xdr:spPr>
        <a:xfrm>
          <a:off x="730440" y="1770480"/>
          <a:ext cx="4108320" cy="313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430200</xdr:colOff>
      <xdr:row>0</xdr:row>
      <xdr:rowOff>3240</xdr:rowOff>
    </xdr:from>
    <xdr:to>
      <xdr:col>11</xdr:col>
      <xdr:colOff>250200</xdr:colOff>
      <xdr:row>11</xdr:row>
      <xdr:rowOff>155520</xdr:rowOff>
    </xdr:to>
    <xdr:pic>
      <xdr:nvPicPr>
        <xdr:cNvPr id="9" name="Image 8"/>
        <xdr:cNvPicPr/>
      </xdr:nvPicPr>
      <xdr:blipFill>
        <a:blip r:embed="rId2"/>
        <a:stretch/>
      </xdr:blipFill>
      <xdr:spPr>
        <a:xfrm rot="6000">
          <a:off x="7461720" y="3240"/>
          <a:ext cx="3884040" cy="194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i.com/lit/an/sbaa333a/sbaa333a.pdf" TargetMode="External"/><Relationship Id="rId2" Type="http://schemas.openxmlformats.org/officeDocument/2006/relationships/hyperlink" Target="https://www.ti.com/lit/an/sbaa333a/sbaa333a.pdf" TargetMode="External"/><Relationship Id="rId3" Type="http://schemas.openxmlformats.org/officeDocument/2006/relationships/hyperlink" Target="https://www.ti.com/lit/an/sboa237/sboa237.pdf" TargetMode="External"/><Relationship Id="rId4" Type="http://schemas.openxmlformats.org/officeDocument/2006/relationships/hyperlink" Target="https://www.ti.com/lit/an/sboa237/sboa237.pdf" TargetMode="External"/><Relationship Id="rId5" Type="http://schemas.openxmlformats.org/officeDocument/2006/relationships/hyperlink" Target="https://www.ti.com/lit/an/sboa237/sboa237.pdf" TargetMode="External"/><Relationship Id="rId6" Type="http://schemas.openxmlformats.org/officeDocument/2006/relationships/hyperlink" Target="https://www.ti.com/lit/an/sboa237/sboa237.pdf" TargetMode="External"/><Relationship Id="rId7" Type="http://schemas.openxmlformats.org/officeDocument/2006/relationships/hyperlink" Target="https://www.ti.com/lit/an/sboa237/sboa237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I8" activeCellId="0" sqref="I8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2" style="0" width="3.57"/>
    <col collapsed="false" customWidth="true" hidden="false" outlineLevel="0" max="3" min="3" style="0" width="21.57"/>
    <col collapsed="false" customWidth="true" hidden="false" outlineLevel="0" max="4" min="4" style="1" width="4.86"/>
    <col collapsed="false" customWidth="true" hidden="false" outlineLevel="0" max="5" min="5" style="0" width="4.86"/>
    <col collapsed="false" customWidth="true" hidden="false" outlineLevel="0" max="6" min="6" style="0" width="4.29"/>
  </cols>
  <sheetData>
    <row r="2" customFormat="false" ht="12.75" hidden="false" customHeight="false" outlineLevel="0" collapsed="false">
      <c r="C2" s="0" t="s">
        <v>0</v>
      </c>
      <c r="E2" s="1"/>
      <c r="F2" s="1" t="n">
        <f aca="false">1.25+2.31+1.23</f>
        <v>4.79</v>
      </c>
    </row>
    <row r="3" customFormat="false" ht="12.75" hidden="false" customHeight="false" outlineLevel="0" collapsed="false">
      <c r="C3" s="0" t="s">
        <v>1</v>
      </c>
      <c r="E3" s="1"/>
      <c r="F3" s="1" t="n">
        <v>1.6</v>
      </c>
    </row>
    <row r="4" customFormat="false" ht="12.75" hidden="false" customHeight="false" outlineLevel="0" collapsed="false">
      <c r="C4" s="2"/>
      <c r="D4" s="3"/>
      <c r="E4" s="2"/>
      <c r="F4" s="2"/>
    </row>
    <row r="5" customFormat="false" ht="12.75" hidden="false" customHeight="false" outlineLevel="0" collapsed="false">
      <c r="B5" s="4" t="s">
        <v>2</v>
      </c>
      <c r="C5" s="0" t="s">
        <v>3</v>
      </c>
      <c r="D5" s="1" t="n">
        <f aca="false">19.94-F3-F2</f>
        <v>13.55</v>
      </c>
    </row>
    <row r="6" customFormat="false" ht="12.75" hidden="false" customHeight="false" outlineLevel="0" collapsed="false">
      <c r="B6" s="4"/>
    </row>
    <row r="7" customFormat="false" ht="12.75" hidden="false" customHeight="false" outlineLevel="0" collapsed="false">
      <c r="B7" s="4"/>
      <c r="C7" s="0" t="s">
        <v>4</v>
      </c>
      <c r="E7" s="1"/>
      <c r="F7" s="1" t="n">
        <f aca="false">20-F12-F16</f>
        <v>7.9</v>
      </c>
    </row>
    <row r="8" customFormat="false" ht="12.75" hidden="false" customHeight="false" outlineLevel="0" collapsed="false">
      <c r="B8" s="4"/>
    </row>
    <row r="9" customFormat="false" ht="12.75" hidden="false" customHeight="false" outlineLevel="0" collapsed="false">
      <c r="B9" s="4"/>
      <c r="E9" s="1"/>
      <c r="F9" s="1"/>
    </row>
    <row r="10" customFormat="false" ht="12.75" hidden="false" customHeight="false" outlineLevel="0" collapsed="false">
      <c r="B10" s="4"/>
    </row>
    <row r="11" customFormat="false" ht="12.75" hidden="false" customHeight="false" outlineLevel="0" collapsed="false">
      <c r="B11" s="4"/>
      <c r="E11" s="1"/>
      <c r="F11" s="1"/>
    </row>
    <row r="12" customFormat="false" ht="12.75" hidden="false" customHeight="false" outlineLevel="0" collapsed="false">
      <c r="B12" s="4"/>
      <c r="C12" s="0" t="s">
        <v>5</v>
      </c>
      <c r="E12" s="1"/>
      <c r="F12" s="1" t="n">
        <v>1.6</v>
      </c>
    </row>
    <row r="13" customFormat="false" ht="12.75" hidden="false" customHeight="false" outlineLevel="0" collapsed="false">
      <c r="B13" s="4"/>
      <c r="C13" s="0" t="s">
        <v>6</v>
      </c>
      <c r="E13" s="1" t="n">
        <v>2</v>
      </c>
    </row>
    <row r="14" customFormat="false" ht="12.75" hidden="false" customHeight="false" outlineLevel="0" collapsed="false">
      <c r="B14" s="4"/>
    </row>
    <row r="15" customFormat="false" ht="12.75" hidden="false" customHeight="false" outlineLevel="0" collapsed="false">
      <c r="B15" s="4"/>
    </row>
    <row r="16" customFormat="false" ht="12.75" hidden="false" customHeight="false" outlineLevel="0" collapsed="false">
      <c r="B16" s="4"/>
      <c r="C16" s="0" t="s">
        <v>4</v>
      </c>
      <c r="E16" s="1"/>
      <c r="F16" s="1" t="n">
        <f aca="false">E13+E20</f>
        <v>10.5</v>
      </c>
    </row>
    <row r="17" customFormat="false" ht="12.75" hidden="false" customHeight="false" outlineLevel="0" collapsed="false">
      <c r="B17" s="4"/>
      <c r="E17" s="1"/>
      <c r="F17" s="1"/>
    </row>
    <row r="18" customFormat="false" ht="12.75" hidden="false" customHeight="false" outlineLevel="0" collapsed="false">
      <c r="B18" s="4"/>
      <c r="C18" s="5" t="s">
        <v>7</v>
      </c>
      <c r="D18" s="6" t="n">
        <f aca="false">20-D5-D19</f>
        <v>4.45</v>
      </c>
    </row>
    <row r="19" customFormat="false" ht="12.75" hidden="false" customHeight="false" outlineLevel="0" collapsed="false">
      <c r="B19" s="4"/>
      <c r="C19" s="0" t="s">
        <v>6</v>
      </c>
      <c r="D19" s="1" t="n">
        <v>2</v>
      </c>
      <c r="E19" s="1"/>
      <c r="H19" s="0" t="s">
        <v>8</v>
      </c>
      <c r="I19" s="0" t="s">
        <v>9</v>
      </c>
    </row>
    <row r="20" customFormat="false" ht="12.75" hidden="false" customHeight="false" outlineLevel="0" collapsed="false">
      <c r="B20" s="4"/>
      <c r="C20" s="0" t="s">
        <v>10</v>
      </c>
      <c r="E20" s="1" t="n">
        <v>8.5</v>
      </c>
      <c r="H20" s="0" t="s">
        <v>11</v>
      </c>
    </row>
    <row r="21" customFormat="false" ht="12.75" hidden="false" customHeight="false" outlineLevel="0" collapsed="false">
      <c r="C21" s="2"/>
      <c r="D21" s="3"/>
      <c r="E21" s="2"/>
      <c r="F21" s="2"/>
    </row>
    <row r="22" customFormat="false" ht="12.75" hidden="false" customHeight="false" outlineLevel="0" collapsed="false">
      <c r="C22" s="0" t="s">
        <v>1</v>
      </c>
      <c r="E22" s="1"/>
      <c r="F22" s="1" t="n">
        <v>1.6</v>
      </c>
    </row>
    <row r="24" customFormat="false" ht="12.75" hidden="false" customHeight="false" outlineLevel="0" collapsed="false">
      <c r="C24" s="5" t="s">
        <v>12</v>
      </c>
      <c r="E24" s="1"/>
      <c r="F24" s="1" t="n">
        <f aca="false">SUM(F2:F22)</f>
        <v>27.99</v>
      </c>
      <c r="G24" s="0" t="s">
        <v>13</v>
      </c>
    </row>
  </sheetData>
  <mergeCells count="1">
    <mergeCell ref="B5:B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4:N97"/>
  <sheetViews>
    <sheetView showFormulas="false" showGridLines="true" showRowColHeaders="true" showZeros="true" rightToLeft="false" tabSelected="false" showOutlineSymbols="true" defaultGridColor="true" view="normal" topLeftCell="A44" colorId="64" zoomScale="200" zoomScaleNormal="200" zoomScalePageLayoutView="100" workbookViewId="0">
      <selection pane="topLeft" activeCell="E66" activeCellId="0" sqref="E66"/>
    </sheetView>
  </sheetViews>
  <sheetFormatPr defaultColWidth="11.5703125" defaultRowHeight="12.75" customHeight="false" zeroHeight="false" outlineLevelRow="0" outlineLevelCol="0"/>
  <sheetData>
    <row r="14" customFormat="false" ht="12.75" hidden="false" customHeight="false" outlineLevel="0" collapsed="false">
      <c r="C14" s="0" t="s">
        <v>14</v>
      </c>
    </row>
    <row r="35" customFormat="false" ht="12.75" hidden="false" customHeight="false" outlineLevel="0" collapsed="false">
      <c r="M35" s="0" t="s">
        <v>15</v>
      </c>
    </row>
    <row r="46" customFormat="false" ht="12.75" hidden="false" customHeight="false" outlineLevel="0" collapsed="false">
      <c r="D46" s="0" t="s">
        <v>16</v>
      </c>
    </row>
    <row r="47" customFormat="false" ht="12.75" hidden="false" customHeight="false" outlineLevel="0" collapsed="false">
      <c r="D47" s="0" t="s">
        <v>17</v>
      </c>
    </row>
    <row r="48" customFormat="false" ht="12.75" hidden="false" customHeight="false" outlineLevel="0" collapsed="false">
      <c r="D48" s="0" t="s">
        <v>18</v>
      </c>
    </row>
    <row r="49" customFormat="false" ht="12.75" hidden="false" customHeight="false" outlineLevel="0" collapsed="false">
      <c r="D49" s="0" t="s">
        <v>19</v>
      </c>
    </row>
    <row r="52" customFormat="false" ht="12.75" hidden="false" customHeight="false" outlineLevel="0" collapsed="false">
      <c r="D52" s="0" t="s">
        <v>20</v>
      </c>
    </row>
    <row r="54" customFormat="false" ht="12.75" hidden="false" customHeight="false" outlineLevel="0" collapsed="false">
      <c r="D54" s="0" t="s">
        <v>21</v>
      </c>
    </row>
    <row r="55" customFormat="false" ht="12.75" hidden="false" customHeight="false" outlineLevel="0" collapsed="false">
      <c r="D55" s="0" t="s">
        <v>22</v>
      </c>
    </row>
    <row r="58" customFormat="false" ht="12.75" hidden="false" customHeight="false" outlineLevel="0" collapsed="false">
      <c r="D58" s="0" t="s">
        <v>23</v>
      </c>
    </row>
    <row r="62" customFormat="false" ht="12.75" hidden="false" customHeight="false" outlineLevel="0" collapsed="false">
      <c r="D62" s="0" t="s">
        <v>24</v>
      </c>
    </row>
    <row r="64" customFormat="false" ht="12.75" hidden="false" customHeight="false" outlineLevel="0" collapsed="false">
      <c r="D64" s="0" t="s">
        <v>25</v>
      </c>
      <c r="E64" s="0" t="n">
        <f aca="false">95.5-15.97-1.315</f>
        <v>78.215</v>
      </c>
    </row>
    <row r="65" customFormat="false" ht="12.75" hidden="false" customHeight="false" outlineLevel="0" collapsed="false">
      <c r="D65" s="0" t="s">
        <v>26</v>
      </c>
      <c r="E65" s="0" t="n">
        <f aca="false">1+1.315+2.54</f>
        <v>4.855</v>
      </c>
    </row>
    <row r="97" customFormat="false" ht="12.75" hidden="false" customHeight="false" outlineLevel="0" collapsed="false">
      <c r="N97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D1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7" width="55.86"/>
    <col collapsed="false" customWidth="true" hidden="false" outlineLevel="0" max="3" min="3" style="8" width="7.11"/>
    <col collapsed="false" customWidth="true" hidden="false" outlineLevel="0" max="4" min="4" style="0" width="39.59"/>
  </cols>
  <sheetData>
    <row r="4" customFormat="false" ht="12.8" hidden="false" customHeight="false" outlineLevel="0" collapsed="false">
      <c r="B4" s="9" t="s">
        <v>28</v>
      </c>
      <c r="C4" s="8" t="s">
        <v>29</v>
      </c>
      <c r="D4" s="10"/>
    </row>
    <row r="5" customFormat="false" ht="12.8" hidden="false" customHeight="false" outlineLevel="0" collapsed="false">
      <c r="B5" s="11" t="s">
        <v>30</v>
      </c>
      <c r="C5" s="8" t="n">
        <v>2</v>
      </c>
      <c r="D5" s="12" t="s">
        <v>31</v>
      </c>
    </row>
    <row r="6" customFormat="false" ht="12.8" hidden="false" customHeight="false" outlineLevel="0" collapsed="false">
      <c r="B6" s="11" t="s">
        <v>32</v>
      </c>
      <c r="C6" s="8" t="n">
        <v>2</v>
      </c>
      <c r="D6" s="12" t="s">
        <v>31</v>
      </c>
    </row>
    <row r="7" customFormat="false" ht="12.8" hidden="false" customHeight="false" outlineLevel="0" collapsed="false">
      <c r="B7" s="11" t="s">
        <v>33</v>
      </c>
      <c r="C7" s="8" t="n">
        <v>3</v>
      </c>
      <c r="D7" s="13" t="s">
        <v>34</v>
      </c>
    </row>
    <row r="8" customFormat="false" ht="35.05" hidden="false" customHeight="false" outlineLevel="0" collapsed="false">
      <c r="B8" s="7" t="s">
        <v>35</v>
      </c>
      <c r="C8" s="8" t="n">
        <v>9</v>
      </c>
      <c r="D8" s="13" t="s">
        <v>34</v>
      </c>
    </row>
    <row r="12" customFormat="false" ht="12.8" hidden="false" customHeight="false" outlineLevel="0" collapsed="false">
      <c r="B12" s="14" t="s">
        <v>36</v>
      </c>
    </row>
    <row r="13" customFormat="false" ht="12.8" hidden="false" customHeight="false" outlineLevel="0" collapsed="false">
      <c r="B13" s="7" t="s">
        <v>37</v>
      </c>
      <c r="C13" s="8" t="n">
        <v>2</v>
      </c>
      <c r="D13" s="13" t="s">
        <v>34</v>
      </c>
    </row>
    <row r="14" customFormat="false" ht="12.8" hidden="false" customHeight="false" outlineLevel="0" collapsed="false">
      <c r="B14" s="7" t="s">
        <v>38</v>
      </c>
      <c r="C14" s="8" t="n">
        <v>2</v>
      </c>
      <c r="D14" s="13" t="s">
        <v>34</v>
      </c>
    </row>
    <row r="15" customFormat="false" ht="12.8" hidden="false" customHeight="false" outlineLevel="0" collapsed="false">
      <c r="B15" s="7" t="s">
        <v>39</v>
      </c>
      <c r="C15" s="8" t="n">
        <v>3</v>
      </c>
      <c r="D15" s="13" t="s">
        <v>34</v>
      </c>
    </row>
  </sheetData>
  <hyperlinks>
    <hyperlink ref="D5" r:id="rId1" display="https://www.ti.com/lit/an/sbaa333a/sbaa333a.pdf"/>
    <hyperlink ref="D6" r:id="rId2" display="https://www.ti.com/lit/an/sbaa333a/sbaa333a.pdf"/>
    <hyperlink ref="D7" r:id="rId3" display="https://www.ti.com/lit/an/sboa237/sboa237.pdf"/>
    <hyperlink ref="D8" r:id="rId4" display="https://www.ti.com/lit/an/sboa237/sboa237.pdf"/>
    <hyperlink ref="D13" r:id="rId5" display="https://www.ti.com/lit/an/sboa237/sboa237.pdf"/>
    <hyperlink ref="D14" r:id="rId6" display="https://www.ti.com/lit/an/sboa237/sboa237.pdf"/>
    <hyperlink ref="D15" r:id="rId7" display="https://www.ti.com/lit/an/sboa237/sboa237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I17" activeCellId="0" sqref="I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0.11"/>
    <col collapsed="false" customWidth="true" hidden="false" outlineLevel="0" max="3" min="3" style="0" width="17.84"/>
    <col collapsed="false" customWidth="true" hidden="false" outlineLevel="0" max="4" min="4" style="1" width="12.47"/>
    <col collapsed="false" customWidth="true" hidden="false" outlineLevel="0" max="5" min="5" style="1" width="18.19"/>
    <col collapsed="false" customWidth="true" hidden="false" outlineLevel="0" max="6" min="6" style="0" width="19.63"/>
  </cols>
  <sheetData>
    <row r="1" s="1" customFormat="true" ht="12.8" hidden="false" customHeight="false" outlineLevel="0" collapsed="false">
      <c r="D1" s="1" t="s">
        <v>40</v>
      </c>
      <c r="E1" s="1" t="s">
        <v>41</v>
      </c>
      <c r="F1" s="1" t="s">
        <v>42</v>
      </c>
    </row>
    <row r="2" customFormat="false" ht="12.8" hidden="false" customHeight="false" outlineLevel="0" collapsed="false">
      <c r="B2" s="0" t="s">
        <v>43</v>
      </c>
      <c r="C2" s="0" t="s">
        <v>44</v>
      </c>
      <c r="D2" s="1" t="s">
        <v>45</v>
      </c>
      <c r="E2" s="1" t="s">
        <v>46</v>
      </c>
    </row>
    <row r="3" customFormat="false" ht="12.8" hidden="false" customHeight="false" outlineLevel="0" collapsed="false">
      <c r="B3" s="0" t="s">
        <v>47</v>
      </c>
      <c r="C3" s="0" t="s">
        <v>48</v>
      </c>
      <c r="D3" s="15" t="n">
        <f aca="false">20*LOG(0.000015/100)</f>
        <v>-136.478174818886</v>
      </c>
      <c r="E3" s="0" t="s">
        <v>49</v>
      </c>
    </row>
    <row r="4" customFormat="false" ht="12.8" hidden="false" customHeight="false" outlineLevel="0" collapsed="false">
      <c r="B4" s="0" t="s">
        <v>50</v>
      </c>
      <c r="C4" s="0" t="s">
        <v>51</v>
      </c>
      <c r="D4" s="1" t="s">
        <v>52</v>
      </c>
      <c r="E4" s="1" t="s">
        <v>53</v>
      </c>
      <c r="F4" s="0" t="s">
        <v>54</v>
      </c>
    </row>
    <row r="6" customFormat="false" ht="12.8" hidden="false" customHeight="false" outlineLevel="0" collapsed="false">
      <c r="B6" s="0" t="s">
        <v>55</v>
      </c>
      <c r="C6" s="0" t="s">
        <v>56</v>
      </c>
    </row>
    <row r="10" customFormat="false" ht="12.8" hidden="false" customHeight="false" outlineLevel="0" collapsed="false">
      <c r="B10" s="0" t="s">
        <v>57</v>
      </c>
      <c r="C10" s="16" t="s">
        <v>58</v>
      </c>
      <c r="D10" s="0"/>
      <c r="E10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2026-05-29T10:55:08Z</dcterms:created>
  <dc:creator/>
  <dc:description/>
  <dc:language>en-CA</dc:language>
  <cp:lastModifiedBy/>
  <dcterms:modified xsi:type="dcterms:W3CDTF">2026-06-19T12:26:48Z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