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ownloads\"/>
    </mc:Choice>
  </mc:AlternateContent>
  <xr:revisionPtr revIDLastSave="0" documentId="8_{F7F6F77E-0F4E-4458-A315-4EEEAE08D12C}" xr6:coauthVersionLast="47" xr6:coauthVersionMax="47" xr10:uidLastSave="{00000000-0000-0000-0000-000000000000}"/>
  <bookViews>
    <workbookView xWindow="-120" yWindow="-120" windowWidth="29040" windowHeight="15720" activeTab="1" xr2:uid="{556107B9-4AE8-46B1-961A-725FD9F11794}"/>
  </bookViews>
  <sheets>
    <sheet name="Cashflow(Improv)" sheetId="2" r:id="rId1"/>
    <sheet name="Summary-Yearly" sheetId="3" r:id="rId2"/>
    <sheet name="Summary-Monthly" sheetId="4" r:id="rId3"/>
    <sheet name="Summary-Daily" sheetId="5" r:id="rId4"/>
    <sheet name="Sheet1" sheetId="1" r:id="rId5"/>
  </sheets>
  <externalReferences>
    <externalReference r:id="rId6"/>
  </externalReferences>
  <definedNames>
    <definedName name="_xlnm._FilterDatabase" localSheetId="0" hidden="1">'Cashflow(Improv)'!$B$1:$H$813</definedName>
    <definedName name="DynamicRangebyMonth">INDIRECT(ADDRESS(_xlfn.IFNA(ROW(INDEX(INDIRECT(ADDRESS(1,2,1,1,"Cashflow(Improv)")&amp;":"&amp;ADDRESS('[1]Summary-Yearly'!$A$2,2,1,1)),MATCH(1,((INDIRECT(ADDRESS(1,2,1,1,"Cashflow(Improv)")&amp;":"&amp;ADDRESS('[1]Summary-Yearly'!$A$2,2,1,1))&gt;=DATE('[1]Summary-Yearly'!A$4,'[1]Summary-Yearly'!A$5,1))*(INDIRECT(ADDRESS(1,2,1,1,"Cashflow(Improv)")&amp;":"&amp;ADDRESS('[1]Summary-Yearly'!$A$2,2,1,1))&lt;=DATE('[1]Summary-Yearly'!A$4,'[1]Summary-Yearly'!A$5+1,0))),0))),ROW(INDEX(INDIRECT(ADDRESS(1,2,1,1,"Cashflow(Improv)")&amp;":"&amp;ADDRESS('[1]Summary-Yearly'!$A$2,2,1,1)),MATCH(DATE('[1]Summary-Yearly'!A$4,'[1]Summary-Yearly'!A$5+1,0),(INDIRECT(ADDRESS(1,2,1,1,"Cashflow(Improv)")&amp;":"&amp;ADDRESS('[1]Summary-Yearly'!$A$2,2,1,1)))),1))),2,1,1,"Cashflow(Improv)")&amp;":"&amp;ADDRESS(ROW(INDEX(INDIRECT(ADDRESS(1,2,1,1,"Cashflow(Improv)")&amp;":"&amp;ADDRESS('[1]Summary-Yearly'!$A$2,2,1,1)),MATCH(DATE('[1]Summary-Yearly'!A$4,'[1]Summary-Yearly'!A$5+1,0),(INDIRECT(ADDRESS(1,2,1,1,"Cashflow(Improv)")&amp;":"&amp;ADDRESS('[1]Summary-Yearly'!$A$2,2,1,1)))),0)),2,1,1))</definedName>
    <definedName name="DynamicRangeMonthEnd">ROW(INDEX(INDIRECT(ADDRESS(1,2,1,1,"Cashflow(Improv)")&amp;":"&amp;ADDRESS('[1]Summary-Yearly'!$A$2,2,1,1)),MATCH(DATE('[1]Summary-Yearly'!A$4,'[1]Summary-Yearly'!A$5+1,0),(INDIRECT(ADDRESS(1,2,1,1,"Cashflow(Improv)")&amp;":"&amp;ADDRESS('[1]Summary-Yearly'!$A$2,2,1,1)))),0))</definedName>
    <definedName name="DynamicRangeMonthStart">_xlfn.IFNA(ROW(INDEX(INDIRECT(ADDRESS(1,2,1,1,"Cashflow(Improv)")&amp;":"&amp;ADDRESS('[1]Summary-Yearly'!$A$2,2,1,1)),MATCH(1,((INDIRECT(ADDRESS(1,2,1,1,"Cashflow(Improv)")&amp;":"&amp;ADDRESS('[1]Summary-Yearly'!$A$2,2,1,1))&gt;=DATE('[1]Summary-Yearly'!A$4,'[1]Summary-Yearly'!A$5,1))*(INDIRECT(ADDRESS(1,2,1,1,"Cashflow(Improv)")&amp;":"&amp;ADDRESS('[1]Summary-Yearly'!$A$2,2,1,1))&lt;=DATE('[1]Summary-Yearly'!A$4,'[1]Summary-Yearly'!A$5+1,0))),0))),ROW(INDEX(INDIRECT(ADDRESS(1,2,1,1,"Cashflow(Improv)")&amp;":"&amp;ADDRESS('[1]Summary-Yearly'!$A$2,2,1,1)),MATCH(DATE('[1]Summary-Yearly'!A$4,'[1]Summary-Yearly'!A$5+1,0),(INDIRECT(ADDRESS(1,2,1,1,"Cashflow(Improv)")&amp;":"&amp;ADDRESS('[1]Summary-Yearly'!$A$2,2,1,1)))),1)))</definedName>
    <definedName name="DynamicRangeNextMonth">INDIRECT(ADDRESS(_xlfn.IFNA(ROW(INDEX(INDIRECT(ADDRESS(1,2,1,1,"Cashflow(Improv)")&amp;":"&amp;ADDRESS('[1]Summary-Yearly'!$A$2,2,1,1)),MATCH(1,((INDIRECT(ADDRESS(1,2,1,1,"Cashflow(Improv)")&amp;":"&amp;ADDRESS('[1]Summary-Yearly'!$A$2,2,1,1))&gt;=DATE('[1]Summary-Yearly'!A$4,'[1]Summary-Yearly'!A$5+1,1))*(INDIRECT(ADDRESS(1,2,1,1,"Cashflow(Improv)")&amp;":"&amp;ADDRESS('[1]Summary-Yearly'!$A$2,2,1,1))&lt;=DATE('[1]Summary-Yearly'!A$4,'[1]Summary-Yearly'!A$5+2,0))),0))),ROW(INDEX(INDIRECT(ADDRESS(1,2,1,1,"Cashflow(Improv)")&amp;":"&amp;ADDRESS('[1]Summary-Yearly'!$A$2,2,1,1)),MATCH(DATE('[1]Summary-Yearly'!A$4,'[1]Summary-Yearly'!A$5+2,0),(INDIRECT(ADDRESS(1,2,1,1,"Cashflow(Improv)")&amp;":"&amp;ADDRESS('[1]Summary-Yearly'!$A$2,2,1,1)))),1))),2,1,1,"Cashflow(Improv)")&amp;":"&amp;ADDRESS(ROW(INDEX(INDIRECT(ADDRESS(1,2,1,1,"Cashflow(Improv)")&amp;":"&amp;ADDRESS('[1]Summary-Yearly'!$A$2,2,1,1)),MATCH(DATE('[1]Summary-Yearly'!A$4,'[1]Summary-Yearly'!A$5+2,0),(INDIRECT(ADDRESS(1,2,1,1,"Cashflow(Improv)")&amp;":"&amp;ADDRESS('[1]Summary-Yearly'!$A$2,2,1,1)))),0)),2,1,1))</definedName>
    <definedName name="DynamicRangeNextMonthEnd">ROW(INDEX(INDIRECT(ADDRESS(1,2,1,1,"Cashflow(Improv)")&amp;":"&amp;ADDRESS('[1]Summary-Yearly'!$A$2,2,1,1)),MATCH(DATE('[1]Summary-Yearly'!A$4,'[1]Summary-Yearly'!A$5+2,0),(INDIRECT(ADDRESS(1,2,1,1,"Cashflow(Improv)")&amp;":"&amp;ADDRESS('[1]Summary-Yearly'!$A$2,2,1,1)))),0))</definedName>
    <definedName name="DynamicRangeNextMonthStart">_xlfn.IFNA(ROW(INDEX(INDIRECT(ADDRESS(1,2,1,1,"Cashflow(Improv)")&amp;":"&amp;ADDRESS('[1]Summary-Yearly'!$A$2,2,1,1)),MATCH(1,((INDIRECT(ADDRESS(1,2,1,1,"Cashflow(Improv)")&amp;":"&amp;ADDRESS('[1]Summary-Yearly'!$A$2,2,1,1))&gt;=DATE('[1]Summary-Yearly'!A$4,'[1]Summary-Yearly'!A$5+1,1))*(INDIRECT(ADDRESS(1,2,1,1,"Cashflow(Improv)")&amp;":"&amp;ADDRESS('[1]Summary-Yearly'!$A$2,2,1,1))&lt;=DATE('[1]Summary-Yearly'!A$4,'[1]Summary-Yearly'!A$5+2,1))*(INDIRECT(ADDRESS(1,2,1,1,"Cashflow(Improv)")&amp;":"&amp;ADDRESS('[1]Summary-Yearly'!$A$2,2,1,1))&gt;=DATE('[1]Summary-Yearly'!A$4,'[1]Summary-Yearly'!A$5+1,1))),0))),ROW(INDEX(INDIRECT(ADDRESS(1,2,1,1,"Cashflow(Improv)")&amp;":"&amp;ADDRESS('[1]Summary-Yearly'!$A$2,2,1,1)),MATCH(DATE('[1]Summary-Yearly'!A$4,'[1]Summary-Yearly'!A$5+2,1),(INDIRECT(ADDRESS(1,2,1,1,"Cashflow(Improv)")&amp;":"&amp;ADDRESS('[1]Summary-Yearly'!$A$2,2,1,1)))),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D4" i="5"/>
  <c r="I25" i="5" s="1"/>
  <c r="G4" i="4"/>
  <c r="D4" i="4"/>
  <c r="I24" i="4" s="1"/>
  <c r="H6" i="3" a="1"/>
  <c r="K6" i="3" a="1"/>
  <c r="G6" i="3" a="1"/>
  <c r="I6" i="3" a="1"/>
  <c r="E6" i="3" a="1"/>
  <c r="J6" i="3" a="1"/>
  <c r="F6" i="3" a="1"/>
  <c r="D6" i="5" l="1"/>
  <c r="H8" i="5"/>
  <c r="H12" i="5"/>
  <c r="H16" i="5"/>
  <c r="H20" i="5"/>
  <c r="H24" i="5"/>
  <c r="I8" i="5"/>
  <c r="E10" i="5"/>
  <c r="E14" i="5"/>
  <c r="E18" i="5"/>
  <c r="I24" i="5"/>
  <c r="F6" i="5"/>
  <c r="H7" i="5"/>
  <c r="D9" i="5"/>
  <c r="F10" i="5"/>
  <c r="H11" i="5"/>
  <c r="D13" i="5"/>
  <c r="F14" i="5"/>
  <c r="H15" i="5"/>
  <c r="D17" i="5"/>
  <c r="F18" i="5"/>
  <c r="H19" i="5"/>
  <c r="D21" i="5"/>
  <c r="F22" i="5"/>
  <c r="H23" i="5"/>
  <c r="D25" i="5"/>
  <c r="D10" i="5"/>
  <c r="D14" i="5"/>
  <c r="F19" i="5"/>
  <c r="D22" i="5"/>
  <c r="E6" i="5"/>
  <c r="G11" i="5"/>
  <c r="I16" i="5"/>
  <c r="I20" i="5"/>
  <c r="G23" i="5"/>
  <c r="G6" i="5"/>
  <c r="I7" i="5"/>
  <c r="E9" i="5"/>
  <c r="G10" i="5"/>
  <c r="I11" i="5"/>
  <c r="E13" i="5"/>
  <c r="G14" i="5"/>
  <c r="I15" i="5"/>
  <c r="E17" i="5"/>
  <c r="G18" i="5"/>
  <c r="I19" i="5"/>
  <c r="E21" i="5"/>
  <c r="G22" i="5"/>
  <c r="I23" i="5"/>
  <c r="E25" i="5"/>
  <c r="H6" i="5"/>
  <c r="D8" i="5"/>
  <c r="F9" i="5"/>
  <c r="H10" i="5"/>
  <c r="D12" i="5"/>
  <c r="F13" i="5"/>
  <c r="H14" i="5"/>
  <c r="D16" i="5"/>
  <c r="F17" i="5"/>
  <c r="H18" i="5"/>
  <c r="D20" i="5"/>
  <c r="F21" i="5"/>
  <c r="H22" i="5"/>
  <c r="D24" i="5"/>
  <c r="F25" i="5"/>
  <c r="I6" i="5"/>
  <c r="E8" i="5"/>
  <c r="G9" i="5"/>
  <c r="I10" i="5"/>
  <c r="E12" i="5"/>
  <c r="G13" i="5"/>
  <c r="I14" i="5"/>
  <c r="E16" i="5"/>
  <c r="G17" i="5"/>
  <c r="I18" i="5"/>
  <c r="E20" i="5"/>
  <c r="G21" i="5"/>
  <c r="I22" i="5"/>
  <c r="E24" i="5"/>
  <c r="G25" i="5"/>
  <c r="D7" i="5"/>
  <c r="F8" i="5"/>
  <c r="H9" i="5"/>
  <c r="D11" i="5"/>
  <c r="F12" i="5"/>
  <c r="H13" i="5"/>
  <c r="D15" i="5"/>
  <c r="F16" i="5"/>
  <c r="H17" i="5"/>
  <c r="D19" i="5"/>
  <c r="F20" i="5"/>
  <c r="H21" i="5"/>
  <c r="D23" i="5"/>
  <c r="F24" i="5"/>
  <c r="H25" i="5"/>
  <c r="F7" i="5"/>
  <c r="F11" i="5"/>
  <c r="F15" i="5"/>
  <c r="D18" i="5"/>
  <c r="F23" i="5"/>
  <c r="G7" i="5"/>
  <c r="I12" i="5"/>
  <c r="G15" i="5"/>
  <c r="G19" i="5"/>
  <c r="E22" i="5"/>
  <c r="E7" i="5"/>
  <c r="G8" i="5"/>
  <c r="I9" i="5"/>
  <c r="E11" i="5"/>
  <c r="G12" i="5"/>
  <c r="I13" i="5"/>
  <c r="E15" i="5"/>
  <c r="G16" i="5"/>
  <c r="I17" i="5"/>
  <c r="E19" i="5"/>
  <c r="G20" i="5"/>
  <c r="I21" i="5"/>
  <c r="E23" i="5"/>
  <c r="G24" i="5"/>
  <c r="H11" i="4"/>
  <c r="F14" i="4"/>
  <c r="H23" i="4"/>
  <c r="G6" i="4"/>
  <c r="I7" i="4"/>
  <c r="E9" i="4"/>
  <c r="G10" i="4"/>
  <c r="I11" i="4"/>
  <c r="E13" i="4"/>
  <c r="G14" i="4"/>
  <c r="I15" i="4"/>
  <c r="E17" i="4"/>
  <c r="G18" i="4"/>
  <c r="I19" i="4"/>
  <c r="E21" i="4"/>
  <c r="G22" i="4"/>
  <c r="I23" i="4"/>
  <c r="H6" i="4"/>
  <c r="D8" i="4"/>
  <c r="F9" i="4"/>
  <c r="H10" i="4"/>
  <c r="D12" i="4"/>
  <c r="F13" i="4"/>
  <c r="H14" i="4"/>
  <c r="D16" i="4"/>
  <c r="F17" i="4"/>
  <c r="H18" i="4"/>
  <c r="D20" i="4"/>
  <c r="F21" i="4"/>
  <c r="H22" i="4"/>
  <c r="D24" i="4"/>
  <c r="I6" i="4"/>
  <c r="E8" i="4"/>
  <c r="G9" i="4"/>
  <c r="I10" i="4"/>
  <c r="E12" i="4"/>
  <c r="G13" i="4"/>
  <c r="I14" i="4"/>
  <c r="E16" i="4"/>
  <c r="G17" i="4"/>
  <c r="I18" i="4"/>
  <c r="E20" i="4"/>
  <c r="G21" i="4"/>
  <c r="I22" i="4"/>
  <c r="E24" i="4"/>
  <c r="D7" i="4"/>
  <c r="F8" i="4"/>
  <c r="H9" i="4"/>
  <c r="D11" i="4"/>
  <c r="F12" i="4"/>
  <c r="H13" i="4"/>
  <c r="D15" i="4"/>
  <c r="F16" i="4"/>
  <c r="H17" i="4"/>
  <c r="D19" i="4"/>
  <c r="F20" i="4"/>
  <c r="H21" i="4"/>
  <c r="D23" i="4"/>
  <c r="F24" i="4"/>
  <c r="H7" i="4"/>
  <c r="F18" i="4"/>
  <c r="F22" i="4"/>
  <c r="E7" i="4"/>
  <c r="G8" i="4"/>
  <c r="I9" i="4"/>
  <c r="E11" i="4"/>
  <c r="G12" i="4"/>
  <c r="I13" i="4"/>
  <c r="E15" i="4"/>
  <c r="G16" i="4"/>
  <c r="I17" i="4"/>
  <c r="E19" i="4"/>
  <c r="G20" i="4"/>
  <c r="I21" i="4"/>
  <c r="E23" i="4"/>
  <c r="G24" i="4"/>
  <c r="F6" i="4"/>
  <c r="F10" i="4"/>
  <c r="D13" i="4"/>
  <c r="D17" i="4"/>
  <c r="H19" i="4"/>
  <c r="D6" i="4"/>
  <c r="F7" i="4"/>
  <c r="H8" i="4"/>
  <c r="D10" i="4"/>
  <c r="F11" i="4"/>
  <c r="H12" i="4"/>
  <c r="D14" i="4"/>
  <c r="F15" i="4"/>
  <c r="H16" i="4"/>
  <c r="D18" i="4"/>
  <c r="F19" i="4"/>
  <c r="H20" i="4"/>
  <c r="D22" i="4"/>
  <c r="F23" i="4"/>
  <c r="H24" i="4"/>
  <c r="D9" i="4"/>
  <c r="H15" i="4"/>
  <c r="D21" i="4"/>
  <c r="E6" i="4"/>
  <c r="G7" i="4"/>
  <c r="I8" i="4"/>
  <c r="E10" i="4"/>
  <c r="G11" i="4"/>
  <c r="I12" i="4"/>
  <c r="E14" i="4"/>
  <c r="G15" i="4"/>
  <c r="I16" i="4"/>
  <c r="E18" i="4"/>
  <c r="G19" i="4"/>
  <c r="I20" i="4"/>
  <c r="E22" i="4"/>
  <c r="G23" i="4"/>
  <c r="F6" i="3"/>
  <c r="J6" i="3"/>
  <c r="E6" i="3"/>
  <c r="I6" i="3"/>
  <c r="G6" i="3"/>
  <c r="K6" i="3"/>
  <c r="H6" i="3"/>
  <c r="I7" i="3" a="1"/>
  <c r="G7" i="3" a="1"/>
  <c r="F7" i="3" a="1"/>
  <c r="J7" i="3" a="1"/>
  <c r="H7" i="3" a="1"/>
  <c r="K7" i="3" a="1"/>
  <c r="L6" i="3" a="1"/>
  <c r="J12" i="5" l="1"/>
  <c r="H7" i="3"/>
  <c r="J7" i="3"/>
  <c r="F7" i="3"/>
  <c r="G7" i="3"/>
  <c r="I7" i="3"/>
  <c r="I22" i="3" s="1"/>
  <c r="J24" i="5"/>
  <c r="J14" i="5"/>
  <c r="J8" i="5"/>
  <c r="J16" i="5"/>
  <c r="L6" i="3"/>
  <c r="K7" i="3"/>
  <c r="G26" i="5"/>
  <c r="J20" i="5"/>
  <c r="J25" i="5"/>
  <c r="J10" i="5"/>
  <c r="I8" i="3"/>
  <c r="I9" i="3"/>
  <c r="I12" i="3"/>
  <c r="I13" i="3"/>
  <c r="I14" i="3"/>
  <c r="I11" i="3"/>
  <c r="I10" i="3"/>
  <c r="J22" i="5"/>
  <c r="J7" i="5"/>
  <c r="J18" i="5"/>
  <c r="H26" i="5"/>
  <c r="H31" i="3"/>
  <c r="H23" i="3"/>
  <c r="H15" i="3"/>
  <c r="H14" i="3"/>
  <c r="H30" i="3"/>
  <c r="H22" i="3"/>
  <c r="H29" i="3"/>
  <c r="H21" i="3"/>
  <c r="H8" i="3"/>
  <c r="H26" i="3"/>
  <c r="H18" i="3"/>
  <c r="H11" i="3"/>
  <c r="H28" i="3"/>
  <c r="H20" i="3"/>
  <c r="H33" i="3"/>
  <c r="H25" i="3"/>
  <c r="H17" i="3"/>
  <c r="H12" i="3"/>
  <c r="H32" i="3"/>
  <c r="H24" i="3"/>
  <c r="H16" i="3"/>
  <c r="H13" i="3"/>
  <c r="H10" i="3"/>
  <c r="H9" i="3"/>
  <c r="H27" i="3"/>
  <c r="H19" i="3"/>
  <c r="E26" i="3"/>
  <c r="E18" i="3"/>
  <c r="E33" i="3"/>
  <c r="E25" i="3"/>
  <c r="E17" i="3"/>
  <c r="E32" i="3"/>
  <c r="E24" i="3"/>
  <c r="E16" i="3"/>
  <c r="E29" i="3"/>
  <c r="E21" i="3"/>
  <c r="E31" i="3"/>
  <c r="E23" i="3"/>
  <c r="E28" i="3"/>
  <c r="E20" i="3"/>
  <c r="E27" i="3"/>
  <c r="E19" i="3"/>
  <c r="E30" i="3"/>
  <c r="E22" i="3"/>
  <c r="E15" i="3"/>
  <c r="E26" i="5"/>
  <c r="F26" i="5"/>
  <c r="J13" i="5"/>
  <c r="J29" i="3"/>
  <c r="J21" i="3"/>
  <c r="J8" i="3"/>
  <c r="J28" i="3"/>
  <c r="J20" i="3"/>
  <c r="J9" i="3"/>
  <c r="J27" i="3"/>
  <c r="J19" i="3"/>
  <c r="J10" i="3"/>
  <c r="J32" i="3"/>
  <c r="J24" i="3"/>
  <c r="J16" i="3"/>
  <c r="J13" i="3"/>
  <c r="J26" i="3"/>
  <c r="J18" i="3"/>
  <c r="J31" i="3"/>
  <c r="J23" i="3"/>
  <c r="J15" i="3"/>
  <c r="J14" i="3"/>
  <c r="J30" i="3"/>
  <c r="J22" i="3"/>
  <c r="J17" i="3"/>
  <c r="J25" i="3"/>
  <c r="J12" i="3"/>
  <c r="J11" i="3"/>
  <c r="J33" i="3"/>
  <c r="J21" i="5"/>
  <c r="J15" i="5"/>
  <c r="J9" i="5"/>
  <c r="J11" i="5"/>
  <c r="K28" i="3"/>
  <c r="K20" i="3"/>
  <c r="K9" i="3"/>
  <c r="K27" i="3"/>
  <c r="K19" i="3"/>
  <c r="K10" i="3"/>
  <c r="K26" i="3"/>
  <c r="K18" i="3"/>
  <c r="K11" i="3"/>
  <c r="K31" i="3"/>
  <c r="K23" i="3"/>
  <c r="K15" i="3"/>
  <c r="K14" i="3"/>
  <c r="K33" i="3"/>
  <c r="K25" i="3"/>
  <c r="K30" i="3"/>
  <c r="K22" i="3"/>
  <c r="K29" i="3"/>
  <c r="K21" i="3"/>
  <c r="K8" i="3"/>
  <c r="K13" i="3"/>
  <c r="K12" i="3"/>
  <c r="K24" i="3"/>
  <c r="K17" i="3"/>
  <c r="K16" i="3"/>
  <c r="K32" i="3"/>
  <c r="F33" i="3"/>
  <c r="F25" i="3"/>
  <c r="F17" i="3"/>
  <c r="F12" i="3"/>
  <c r="F32" i="3"/>
  <c r="F24" i="3"/>
  <c r="F16" i="3"/>
  <c r="F13" i="3"/>
  <c r="F31" i="3"/>
  <c r="F23" i="3"/>
  <c r="F15" i="3"/>
  <c r="F14" i="3"/>
  <c r="F28" i="3"/>
  <c r="F20" i="3"/>
  <c r="F9" i="3"/>
  <c r="F30" i="3"/>
  <c r="F22" i="3"/>
  <c r="F27" i="3"/>
  <c r="F19" i="3"/>
  <c r="F10" i="3"/>
  <c r="F26" i="3"/>
  <c r="F18" i="3"/>
  <c r="F11" i="3"/>
  <c r="F29" i="3"/>
  <c r="F8" i="3"/>
  <c r="F21" i="3"/>
  <c r="D26" i="5"/>
  <c r="J6" i="5"/>
  <c r="I26" i="5"/>
  <c r="G32" i="3"/>
  <c r="G24" i="3"/>
  <c r="G16" i="3"/>
  <c r="G13" i="3"/>
  <c r="G31" i="3"/>
  <c r="G23" i="3"/>
  <c r="G15" i="3"/>
  <c r="G14" i="3"/>
  <c r="G30" i="3"/>
  <c r="G22" i="3"/>
  <c r="G27" i="3"/>
  <c r="G19" i="3"/>
  <c r="G10" i="3"/>
  <c r="G29" i="3"/>
  <c r="G21" i="3"/>
  <c r="G26" i="3"/>
  <c r="G18" i="3"/>
  <c r="G11" i="3"/>
  <c r="G33" i="3"/>
  <c r="G25" i="3"/>
  <c r="G17" i="3"/>
  <c r="G12" i="3"/>
  <c r="G9" i="3"/>
  <c r="G8" i="3"/>
  <c r="G28" i="3"/>
  <c r="G20" i="3"/>
  <c r="J23" i="5"/>
  <c r="J17" i="5"/>
  <c r="J19" i="5"/>
  <c r="L7" i="3" a="1"/>
  <c r="I23" i="3" l="1"/>
  <c r="I27" i="3"/>
  <c r="I33" i="3"/>
  <c r="I15" i="3"/>
  <c r="I18" i="3"/>
  <c r="I16" i="3"/>
  <c r="I20" i="3"/>
  <c r="I24" i="3"/>
  <c r="I28" i="3"/>
  <c r="I26" i="3"/>
  <c r="I32" i="3"/>
  <c r="I19" i="3"/>
  <c r="I30" i="3"/>
  <c r="J26" i="5"/>
  <c r="I21" i="3"/>
  <c r="I31" i="3"/>
  <c r="I17" i="3"/>
  <c r="I29" i="3"/>
  <c r="I25" i="3"/>
  <c r="L7" i="3"/>
  <c r="L18" i="3" s="1"/>
  <c r="J34" i="3"/>
  <c r="K34" i="3"/>
  <c r="F34" i="3"/>
  <c r="H34" i="3"/>
  <c r="G34" i="3"/>
  <c r="E34" i="3"/>
  <c r="L10" i="3"/>
  <c r="L26" i="3"/>
  <c r="L11" i="3"/>
  <c r="L12" i="3"/>
  <c r="L8" i="3"/>
  <c r="L9" i="3"/>
  <c r="L13" i="3"/>
  <c r="L14" i="3"/>
  <c r="L28" i="3" l="1"/>
  <c r="L21" i="3"/>
  <c r="L22" i="3"/>
  <c r="L19" i="3"/>
  <c r="L15" i="3"/>
  <c r="L30" i="3"/>
  <c r="L27" i="3"/>
  <c r="I34" i="3"/>
  <c r="L17" i="3"/>
  <c r="L20" i="3"/>
  <c r="L25" i="3"/>
  <c r="L31" i="3"/>
  <c r="L29" i="3"/>
  <c r="L33" i="3"/>
  <c r="L16" i="3"/>
  <c r="L24" i="3"/>
  <c r="L23" i="3"/>
  <c r="L32" i="3"/>
  <c r="L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<sst xmlns="http://schemas.openxmlformats.org/spreadsheetml/2006/main" count="104" uniqueCount="44">
  <si>
    <t>Tanggal</t>
  </si>
  <si>
    <t>Keterangan</t>
  </si>
  <si>
    <t>Nominal</t>
  </si>
  <si>
    <t>Saldo</t>
  </si>
  <si>
    <t>POS</t>
  </si>
  <si>
    <t>Kode</t>
  </si>
  <si>
    <t>KAS</t>
  </si>
  <si>
    <t>REK</t>
  </si>
  <si>
    <t>Gopay</t>
  </si>
  <si>
    <t>DLL</t>
  </si>
  <si>
    <t>BCA</t>
  </si>
  <si>
    <t>JL</t>
  </si>
  <si>
    <t>Petty Cash</t>
  </si>
  <si>
    <t>BSI</t>
  </si>
  <si>
    <t>MKN</t>
  </si>
  <si>
    <t>DANA</t>
  </si>
  <si>
    <t>ONG</t>
  </si>
  <si>
    <t>IN</t>
  </si>
  <si>
    <t>PAY</t>
  </si>
  <si>
    <t>PKN</t>
  </si>
  <si>
    <t>MTR</t>
  </si>
  <si>
    <t>INF</t>
  </si>
  <si>
    <t>INET</t>
  </si>
  <si>
    <t>HUT</t>
  </si>
  <si>
    <t>BLJR</t>
  </si>
  <si>
    <t>TOOL</t>
  </si>
  <si>
    <t>TOOLS</t>
  </si>
  <si>
    <t>ADM</t>
  </si>
  <si>
    <t>UKT</t>
  </si>
  <si>
    <t>LES</t>
  </si>
  <si>
    <t>OFF</t>
  </si>
  <si>
    <t>BUKU</t>
  </si>
  <si>
    <t>Baris terakhir yang ada isinya</t>
  </si>
  <si>
    <t>Tahun</t>
  </si>
  <si>
    <t>Periode</t>
  </si>
  <si>
    <t>Awal</t>
  </si>
  <si>
    <t>Akhir</t>
  </si>
  <si>
    <t>Saldo Sebelumnya</t>
  </si>
  <si>
    <t>Sisa Saldo</t>
  </si>
  <si>
    <t>Rekap 1 Bulan full</t>
  </si>
  <si>
    <t>Rekap</t>
  </si>
  <si>
    <t>Kas</t>
  </si>
  <si>
    <t>Total</t>
  </si>
  <si>
    <t>Sisa Saldo Sebelumnya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</si>
</sst>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p&quot;* #,##0.00_-;\-&quot;Rp&quot;* #,##0.00_-;_-&quot;Rp&quot;* &quot;-&quot;??_-;_-@_-"/>
    <numFmt numFmtId="164" formatCode="_-&quot;Rp&quot;* #,##0_-;\-&quot;Rp&quot;* #,##0_-;_-&quot;Rp&quot;* &quot;-&quot;_-;_-@"/>
    <numFmt numFmtId="165" formatCode="[$-F800]dddd\,\ mmmm\ dd\,\ yyyy"/>
    <numFmt numFmtId="166" formatCode="m/d/yyyy"/>
    <numFmt numFmtId="167" formatCode="_-&quot;Rp&quot;* #,##0.00_-;\-&quot;Rp&quot;* #,##0.00_-;_-&quot;Rp&quot;* &quot;-&quot;??_-;_-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/>
    <xf numFmtId="16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4" fontId="3" fillId="0" borderId="1" xfId="0" applyNumberFormat="1" applyFont="1" applyBorder="1"/>
    <xf numFmtId="0" fontId="4" fillId="0" borderId="1" xfId="0" applyFont="1" applyBorder="1"/>
    <xf numFmtId="16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16" fontId="0" fillId="0" borderId="0" xfId="0" applyNumberFormat="1"/>
    <xf numFmtId="164" fontId="2" fillId="0" borderId="2" xfId="0" applyNumberFormat="1" applyFont="1" applyBorder="1"/>
    <xf numFmtId="0" fontId="1" fillId="0" borderId="2" xfId="0" applyFont="1" applyBorder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44" fontId="0" fillId="0" borderId="0" xfId="0" applyNumberFormat="1"/>
    <xf numFmtId="14" fontId="1" fillId="0" borderId="1" xfId="0" applyNumberFormat="1" applyFont="1" applyBorder="1"/>
    <xf numFmtId="165" fontId="1" fillId="0" borderId="0" xfId="0" applyNumberFormat="1" applyFont="1"/>
    <xf numFmtId="14" fontId="0" fillId="0" borderId="1" xfId="0" applyNumberFormat="1" applyBorder="1"/>
    <xf numFmtId="166" fontId="1" fillId="0" borderId="0" xfId="0" applyNumberFormat="1" applyFont="1"/>
    <xf numFmtId="0" fontId="5" fillId="0" borderId="0" xfId="0" applyFont="1"/>
    <xf numFmtId="0" fontId="2" fillId="0" borderId="0" xfId="0" applyFont="1"/>
    <xf numFmtId="44" fontId="0" fillId="0" borderId="1" xfId="0" applyNumberFormat="1" applyBorder="1"/>
    <xf numFmtId="9" fontId="0" fillId="0" borderId="0" xfId="1" applyFont="1"/>
    <xf numFmtId="167" fontId="2" fillId="0" borderId="0" xfId="0" applyNumberFormat="1" applyFont="1"/>
    <xf numFmtId="0" fontId="1" fillId="0" borderId="3" xfId="0" applyFont="1" applyBorder="1"/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44" fontId="0" fillId="0" borderId="6" xfId="0" applyNumberFormat="1" applyBorder="1"/>
    <xf numFmtId="0" fontId="0" fillId="0" borderId="0" xfId="0" applyBorder="1"/>
    <xf numFmtId="44" fontId="0" fillId="0" borderId="0" xfId="0" applyNumberFormat="1" applyBorder="1"/>
    <xf numFmtId="44" fontId="1" fillId="0" borderId="0" xfId="0" applyNumberFormat="1" applyFont="1" applyBorder="1"/>
    <xf numFmtId="0" fontId="1" fillId="0" borderId="0" xfId="0" applyFont="1" applyBorder="1"/>
    <xf numFmtId="14" fontId="0" fillId="0" borderId="1" xfId="0" applyNumberFormat="1" applyBorder="1" applyAlignment="1">
      <alignment horizontal="center"/>
    </xf>
    <xf numFmtId="0" fontId="1" fillId="0" borderId="7" xfId="0" applyFont="1" applyBorder="1"/>
    <xf numFmtId="44" fontId="0" fillId="0" borderId="8" xfId="0" applyNumberFormat="1" applyBorder="1"/>
    <xf numFmtId="44" fontId="0" fillId="0" borderId="9" xfId="0" applyNumberFormat="1" applyBorder="1"/>
    <xf numFmtId="0" fontId="1" fillId="0" borderId="10" xfId="0" applyFont="1" applyBorder="1"/>
    <xf numFmtId="44" fontId="0" fillId="0" borderId="11" xfId="0" applyNumberFormat="1" applyBorder="1"/>
    <xf numFmtId="0" fontId="1" fillId="0" borderId="12" xfId="0" applyFont="1" applyBorder="1"/>
    <xf numFmtId="44" fontId="0" fillId="0" borderId="13" xfId="0" applyNumberFormat="1" applyBorder="1"/>
    <xf numFmtId="44" fontId="0" fillId="0" borderId="14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 Sisa</a:t>
            </a:r>
            <a:r>
              <a:rPr lang="en-ID" baseline="0"/>
              <a:t> Saldo bulan lalu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 cap="sq" cmpd="tri"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ln>
                      <a:noFill/>
                    </a:ln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'Summary-Yearly'!$F$6:$L$6</c:f>
              <c:numCache>
                <c:formatCode>m/d/yyyy</c:formatCode>
                <c:ptCount val="7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</c:v>
                </c:pt>
              </c:numCache>
            </c:numRef>
          </c:cat>
          <c:val>
            <c:numRef>
              <c:f>'Summary-Yearly'!$F$8:$L$8</c:f>
              <c:numCache>
                <c:formatCode>_("Rp"* #,##0.00_);_("Rp"* \(#,##0.00\);_("Rp"*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2-4F6D-96ED-786B557D12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axId val="345990383"/>
        <c:axId val="346311263"/>
      </c:areaChart>
      <c:dateAx>
        <c:axId val="3459903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11263"/>
        <c:crosses val="autoZero"/>
        <c:auto val="1"/>
        <c:lblOffset val="100"/>
        <c:baseTimeUnit val="days"/>
      </c:dateAx>
      <c:valAx>
        <c:axId val="34631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p&quot;* #,##0.00_);_(&quot;Rp&quot;* \(#,##0.00\);_(&quot;Rp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9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208263</xdr:colOff>
      <xdr:row>0</xdr:row>
      <xdr:rowOff>0</xdr:rowOff>
    </xdr:from>
    <xdr:to>
      <xdr:col>23</xdr:col>
      <xdr:colOff>216086</xdr:colOff>
      <xdr:row>28</xdr:row>
      <xdr:rowOff>38311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04928-78C5-4212-A6D0-E7224069E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zzam\cashflow2.xlsx" TargetMode="External"/><Relationship Id="rId1" Type="http://schemas.openxmlformats.org/officeDocument/2006/relationships/externalLinkPath" Target="file:///D:\Azzam\cashflow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shflow(Improv)"/>
      <sheetName val="Summary-Yearly"/>
      <sheetName val="Summary-Monthly"/>
      <sheetName val="Summary-Daily"/>
      <sheetName val="26 Agustus-28 September"/>
      <sheetName val="28 September- 28 Oktober"/>
      <sheetName val="28 Oktober - 28 November"/>
      <sheetName val="28 November - 22 Desember"/>
      <sheetName val="22 Desember 23- 26 Januari 2024"/>
      <sheetName val="Planning"/>
      <sheetName val="Time Block"/>
    </sheetNames>
    <sheetDataSet>
      <sheetData sheetId="0">
        <row r="1">
          <cell r="B1" t="str">
            <v>Tanggal</v>
          </cell>
          <cell r="D1" t="str">
            <v>Nominal</v>
          </cell>
          <cell r="F1" t="str">
            <v>POS</v>
          </cell>
          <cell r="G1" t="str">
            <v>Kode</v>
          </cell>
          <cell r="H1" t="str">
            <v>KAS</v>
          </cell>
        </row>
        <row r="2">
          <cell r="B2">
            <v>44684</v>
          </cell>
          <cell r="D2">
            <v>450000</v>
          </cell>
          <cell r="F2" t="str">
            <v>K</v>
          </cell>
          <cell r="G2" t="str">
            <v>REK</v>
          </cell>
          <cell r="H2" t="str">
            <v>Gopay</v>
          </cell>
        </row>
        <row r="3">
          <cell r="B3">
            <v>44684</v>
          </cell>
          <cell r="D3">
            <v>411016</v>
          </cell>
          <cell r="F3" t="str">
            <v>D</v>
          </cell>
          <cell r="G3" t="str">
            <v>DLL</v>
          </cell>
          <cell r="H3" t="str">
            <v>Gopay</v>
          </cell>
        </row>
        <row r="4">
          <cell r="B4">
            <v>44684</v>
          </cell>
          <cell r="D4">
            <v>12000</v>
          </cell>
          <cell r="F4" t="str">
            <v>K</v>
          </cell>
          <cell r="G4" t="str">
            <v>REK</v>
          </cell>
          <cell r="H4" t="str">
            <v>Gopay</v>
          </cell>
        </row>
        <row r="5">
          <cell r="B5">
            <v>44684</v>
          </cell>
          <cell r="D5">
            <v>2540</v>
          </cell>
          <cell r="F5" t="str">
            <v>K</v>
          </cell>
          <cell r="G5" t="str">
            <v>REK</v>
          </cell>
          <cell r="H5" t="str">
            <v>Gopay</v>
          </cell>
        </row>
        <row r="6">
          <cell r="B6">
            <v>44684</v>
          </cell>
          <cell r="D6">
            <v>1995</v>
          </cell>
          <cell r="F6" t="str">
            <v>K</v>
          </cell>
          <cell r="G6" t="str">
            <v>REK</v>
          </cell>
          <cell r="H6" t="str">
            <v>Gopay</v>
          </cell>
        </row>
        <row r="7">
          <cell r="B7">
            <v>44684</v>
          </cell>
          <cell r="D7">
            <v>27800</v>
          </cell>
          <cell r="F7" t="str">
            <v>D</v>
          </cell>
          <cell r="G7" t="str">
            <v>DLL</v>
          </cell>
          <cell r="H7" t="str">
            <v>Gopay</v>
          </cell>
        </row>
        <row r="8">
          <cell r="B8">
            <v>44690</v>
          </cell>
          <cell r="D8">
            <v>19200</v>
          </cell>
          <cell r="F8" t="str">
            <v>D</v>
          </cell>
          <cell r="G8" t="str">
            <v>MKN</v>
          </cell>
          <cell r="H8" t="str">
            <v>Gopay</v>
          </cell>
        </row>
        <row r="9">
          <cell r="B9">
            <v>44711</v>
          </cell>
          <cell r="D9">
            <v>3984</v>
          </cell>
          <cell r="F9" t="str">
            <v>D</v>
          </cell>
          <cell r="G9" t="str">
            <v>DLL</v>
          </cell>
          <cell r="H9" t="str">
            <v>Gopay</v>
          </cell>
        </row>
        <row r="10">
          <cell r="B10">
            <v>44711</v>
          </cell>
          <cell r="D10">
            <v>4535</v>
          </cell>
          <cell r="F10" t="str">
            <v>D</v>
          </cell>
          <cell r="G10" t="str">
            <v>DLL</v>
          </cell>
          <cell r="H10" t="str">
            <v>Gopay</v>
          </cell>
        </row>
        <row r="11">
          <cell r="B11">
            <v>44932</v>
          </cell>
          <cell r="D11">
            <v>40000</v>
          </cell>
          <cell r="F11" t="str">
            <v>K</v>
          </cell>
          <cell r="G11" t="str">
            <v>REK</v>
          </cell>
          <cell r="H11" t="str">
            <v>Gopay</v>
          </cell>
        </row>
        <row r="12">
          <cell r="B12">
            <v>44932</v>
          </cell>
          <cell r="D12">
            <v>30000</v>
          </cell>
          <cell r="F12" t="str">
            <v>D</v>
          </cell>
          <cell r="G12" t="str">
            <v>MKN</v>
          </cell>
          <cell r="H12" t="str">
            <v>Gopay</v>
          </cell>
        </row>
        <row r="13">
          <cell r="B13">
            <v>44939</v>
          </cell>
          <cell r="D13">
            <v>25000</v>
          </cell>
          <cell r="F13" t="str">
            <v>K</v>
          </cell>
          <cell r="G13" t="str">
            <v>REK</v>
          </cell>
          <cell r="H13" t="str">
            <v>Gopay</v>
          </cell>
        </row>
        <row r="14">
          <cell r="B14">
            <v>44939</v>
          </cell>
          <cell r="D14">
            <v>31000</v>
          </cell>
          <cell r="F14" t="str">
            <v>D</v>
          </cell>
          <cell r="G14" t="str">
            <v>MKN</v>
          </cell>
          <cell r="H14" t="str">
            <v>Gopay</v>
          </cell>
        </row>
        <row r="15">
          <cell r="B15">
            <v>44941</v>
          </cell>
          <cell r="D15">
            <v>4000</v>
          </cell>
          <cell r="F15" t="str">
            <v>D</v>
          </cell>
          <cell r="G15" t="str">
            <v>MKN</v>
          </cell>
          <cell r="H15" t="str">
            <v>Gopay</v>
          </cell>
        </row>
        <row r="16">
          <cell r="B16">
            <v>44942</v>
          </cell>
          <cell r="D16">
            <v>15000</v>
          </cell>
          <cell r="F16" t="str">
            <v>K</v>
          </cell>
          <cell r="G16" t="str">
            <v>REK</v>
          </cell>
          <cell r="H16" t="str">
            <v>Gopay</v>
          </cell>
        </row>
        <row r="17">
          <cell r="B17">
            <v>44942</v>
          </cell>
          <cell r="D17">
            <v>15000</v>
          </cell>
          <cell r="F17" t="str">
            <v>D</v>
          </cell>
          <cell r="G17" t="str">
            <v>ONG</v>
          </cell>
          <cell r="H17" t="str">
            <v>Gopay</v>
          </cell>
        </row>
        <row r="18">
          <cell r="B18">
            <v>44942</v>
          </cell>
          <cell r="D18">
            <v>7000</v>
          </cell>
          <cell r="F18" t="str">
            <v>K</v>
          </cell>
          <cell r="G18" t="str">
            <v>REK</v>
          </cell>
          <cell r="H18" t="str">
            <v>Gopay</v>
          </cell>
        </row>
        <row r="19">
          <cell r="B19">
            <v>45050</v>
          </cell>
          <cell r="D19">
            <v>20000</v>
          </cell>
          <cell r="F19" t="str">
            <v>K</v>
          </cell>
          <cell r="G19" t="str">
            <v>REK</v>
          </cell>
          <cell r="H19" t="str">
            <v>Gopay</v>
          </cell>
        </row>
        <row r="20">
          <cell r="B20">
            <v>45050</v>
          </cell>
          <cell r="D20">
            <v>20000</v>
          </cell>
          <cell r="F20" t="str">
            <v>D</v>
          </cell>
          <cell r="G20" t="str">
            <v>ONG</v>
          </cell>
          <cell r="H20" t="str">
            <v>Gopay</v>
          </cell>
        </row>
        <row r="21">
          <cell r="B21">
            <v>45149</v>
          </cell>
          <cell r="D21">
            <v>37150</v>
          </cell>
          <cell r="F21" t="str">
            <v>K</v>
          </cell>
          <cell r="G21" t="str">
            <v>REK</v>
          </cell>
          <cell r="H21" t="str">
            <v>Gopay</v>
          </cell>
        </row>
        <row r="22">
          <cell r="B22">
            <v>45153</v>
          </cell>
          <cell r="D22">
            <v>40000</v>
          </cell>
          <cell r="F22" t="str">
            <v>K</v>
          </cell>
          <cell r="G22" t="str">
            <v>REK</v>
          </cell>
          <cell r="H22" t="str">
            <v>BCA</v>
          </cell>
        </row>
        <row r="23">
          <cell r="B23">
            <v>45153</v>
          </cell>
          <cell r="D23">
            <v>15000</v>
          </cell>
          <cell r="F23" t="str">
            <v>K</v>
          </cell>
          <cell r="G23" t="str">
            <v>IN</v>
          </cell>
          <cell r="H23" t="str">
            <v>JL</v>
          </cell>
        </row>
        <row r="24">
          <cell r="B24">
            <v>45154</v>
          </cell>
          <cell r="D24">
            <v>5500</v>
          </cell>
          <cell r="F24" t="str">
            <v>D</v>
          </cell>
          <cell r="G24" t="str">
            <v>ONG</v>
          </cell>
          <cell r="H24" t="str">
            <v>JL</v>
          </cell>
        </row>
        <row r="25">
          <cell r="B25">
            <v>45156</v>
          </cell>
          <cell r="D25">
            <v>5500</v>
          </cell>
          <cell r="F25" t="str">
            <v>D</v>
          </cell>
          <cell r="G25" t="str">
            <v>ONG</v>
          </cell>
          <cell r="H25" t="str">
            <v>JL</v>
          </cell>
        </row>
        <row r="26">
          <cell r="B26">
            <v>45159</v>
          </cell>
          <cell r="D26">
            <v>18500</v>
          </cell>
          <cell r="F26" t="str">
            <v>K</v>
          </cell>
          <cell r="G26" t="str">
            <v>IN</v>
          </cell>
          <cell r="H26" t="str">
            <v>JL</v>
          </cell>
        </row>
        <row r="27">
          <cell r="B27">
            <v>45159</v>
          </cell>
          <cell r="D27">
            <v>5500</v>
          </cell>
          <cell r="F27" t="str">
            <v>D</v>
          </cell>
          <cell r="G27" t="str">
            <v>ONG</v>
          </cell>
          <cell r="H27" t="str">
            <v>JL</v>
          </cell>
        </row>
        <row r="28">
          <cell r="B28">
            <v>45160</v>
          </cell>
          <cell r="D28">
            <v>7000</v>
          </cell>
          <cell r="F28" t="str">
            <v>D</v>
          </cell>
          <cell r="G28" t="str">
            <v>ONG</v>
          </cell>
          <cell r="H28" t="str">
            <v>JL</v>
          </cell>
        </row>
        <row r="29">
          <cell r="B29">
            <v>45160</v>
          </cell>
          <cell r="D29">
            <v>5080</v>
          </cell>
          <cell r="F29" t="str">
            <v>K</v>
          </cell>
          <cell r="G29" t="str">
            <v>REK</v>
          </cell>
          <cell r="H29" t="str">
            <v>Gopay</v>
          </cell>
        </row>
        <row r="30">
          <cell r="B30">
            <v>45161</v>
          </cell>
          <cell r="D30">
            <v>7000</v>
          </cell>
          <cell r="F30" t="str">
            <v>D</v>
          </cell>
          <cell r="G30" t="str">
            <v>ONG</v>
          </cell>
          <cell r="H30" t="str">
            <v>JL</v>
          </cell>
        </row>
        <row r="31">
          <cell r="B31">
            <v>45161</v>
          </cell>
          <cell r="D31">
            <v>48500</v>
          </cell>
          <cell r="F31" t="str">
            <v>K</v>
          </cell>
          <cell r="G31" t="str">
            <v>IN</v>
          </cell>
          <cell r="H31" t="str">
            <v>JL</v>
          </cell>
        </row>
        <row r="32">
          <cell r="B32">
            <v>45162</v>
          </cell>
          <cell r="D32">
            <v>7000</v>
          </cell>
          <cell r="F32" t="str">
            <v>D</v>
          </cell>
          <cell r="G32" t="str">
            <v>ONG</v>
          </cell>
          <cell r="H32" t="str">
            <v>JL</v>
          </cell>
        </row>
        <row r="33">
          <cell r="B33">
            <v>45163</v>
          </cell>
          <cell r="D33">
            <v>133000</v>
          </cell>
          <cell r="F33" t="str">
            <v>K</v>
          </cell>
          <cell r="G33" t="str">
            <v>PAY</v>
          </cell>
          <cell r="H33" t="str">
            <v>Petty Cash</v>
          </cell>
        </row>
        <row r="34">
          <cell r="B34">
            <v>45163</v>
          </cell>
          <cell r="D34">
            <v>1270000</v>
          </cell>
          <cell r="F34" t="str">
            <v>K</v>
          </cell>
          <cell r="G34" t="str">
            <v>PAY</v>
          </cell>
          <cell r="H34" t="str">
            <v>BSI</v>
          </cell>
        </row>
        <row r="35">
          <cell r="B35">
            <v>45163</v>
          </cell>
          <cell r="D35">
            <v>7000</v>
          </cell>
          <cell r="F35" t="str">
            <v>D</v>
          </cell>
          <cell r="G35" t="str">
            <v>ONG</v>
          </cell>
          <cell r="H35" t="str">
            <v>JL</v>
          </cell>
        </row>
        <row r="36">
          <cell r="B36">
            <v>45164</v>
          </cell>
          <cell r="D36">
            <v>300000</v>
          </cell>
          <cell r="F36" t="str">
            <v>K</v>
          </cell>
          <cell r="G36" t="str">
            <v>REK</v>
          </cell>
          <cell r="H36" t="str">
            <v>Petty Cash</v>
          </cell>
        </row>
        <row r="37">
          <cell r="B37">
            <v>45164</v>
          </cell>
          <cell r="D37">
            <v>60000</v>
          </cell>
          <cell r="F37" t="str">
            <v>D</v>
          </cell>
          <cell r="G37" t="str">
            <v>MKN</v>
          </cell>
          <cell r="H37" t="str">
            <v>Petty Cash</v>
          </cell>
        </row>
        <row r="38">
          <cell r="B38">
            <v>45164</v>
          </cell>
          <cell r="D38">
            <v>25000</v>
          </cell>
          <cell r="F38" t="str">
            <v>D</v>
          </cell>
          <cell r="G38" t="str">
            <v>PKN</v>
          </cell>
          <cell r="H38" t="str">
            <v>Petty Cash</v>
          </cell>
        </row>
        <row r="39">
          <cell r="B39">
            <v>45164</v>
          </cell>
          <cell r="D39">
            <v>300000</v>
          </cell>
          <cell r="F39" t="str">
            <v>D</v>
          </cell>
          <cell r="G39" t="str">
            <v>REK</v>
          </cell>
          <cell r="H39" t="str">
            <v>BSI</v>
          </cell>
        </row>
        <row r="40">
          <cell r="B40">
            <v>45164</v>
          </cell>
          <cell r="D40">
            <v>2787000</v>
          </cell>
          <cell r="F40" t="str">
            <v>K</v>
          </cell>
          <cell r="G40" t="str">
            <v>PAY</v>
          </cell>
          <cell r="H40" t="str">
            <v>BCA</v>
          </cell>
        </row>
        <row r="41">
          <cell r="B41">
            <v>45165</v>
          </cell>
          <cell r="D41">
            <v>300000</v>
          </cell>
          <cell r="F41" t="str">
            <v>D</v>
          </cell>
          <cell r="G41" t="str">
            <v>MTR</v>
          </cell>
          <cell r="H41" t="str">
            <v>Petty Cash</v>
          </cell>
        </row>
        <row r="42">
          <cell r="B42">
            <v>45165</v>
          </cell>
          <cell r="D42">
            <v>500000</v>
          </cell>
          <cell r="F42" t="str">
            <v>K</v>
          </cell>
          <cell r="G42" t="str">
            <v>REK</v>
          </cell>
          <cell r="H42" t="str">
            <v>Petty Cash</v>
          </cell>
        </row>
        <row r="43">
          <cell r="B43">
            <v>45165</v>
          </cell>
          <cell r="D43">
            <v>185000</v>
          </cell>
          <cell r="F43" t="str">
            <v>D</v>
          </cell>
          <cell r="G43" t="str">
            <v>PKN</v>
          </cell>
          <cell r="H43" t="str">
            <v>Petty Cash</v>
          </cell>
        </row>
        <row r="44">
          <cell r="B44">
            <v>45165</v>
          </cell>
          <cell r="D44">
            <v>140000</v>
          </cell>
          <cell r="F44" t="str">
            <v>D</v>
          </cell>
          <cell r="G44" t="str">
            <v>PKN</v>
          </cell>
          <cell r="H44" t="str">
            <v>Petty Cash</v>
          </cell>
        </row>
        <row r="45">
          <cell r="B45">
            <v>45165</v>
          </cell>
          <cell r="D45">
            <v>150000</v>
          </cell>
          <cell r="F45" t="str">
            <v>D</v>
          </cell>
          <cell r="G45" t="str">
            <v>PKN</v>
          </cell>
          <cell r="H45" t="str">
            <v>Petty Cash</v>
          </cell>
        </row>
        <row r="46">
          <cell r="B46">
            <v>45165</v>
          </cell>
          <cell r="D46">
            <v>500000</v>
          </cell>
          <cell r="F46" t="str">
            <v>D</v>
          </cell>
          <cell r="G46" t="str">
            <v>REK</v>
          </cell>
          <cell r="H46" t="str">
            <v>BSI</v>
          </cell>
        </row>
        <row r="47">
          <cell r="B47">
            <v>45166</v>
          </cell>
          <cell r="D47">
            <v>19000</v>
          </cell>
          <cell r="F47" t="str">
            <v>D</v>
          </cell>
          <cell r="G47" t="str">
            <v>MKN</v>
          </cell>
          <cell r="H47" t="str">
            <v>Petty Cash</v>
          </cell>
        </row>
        <row r="48">
          <cell r="B48">
            <v>45166</v>
          </cell>
          <cell r="D48">
            <v>19000</v>
          </cell>
          <cell r="F48" t="str">
            <v>D</v>
          </cell>
          <cell r="G48" t="str">
            <v>MKN</v>
          </cell>
          <cell r="H48" t="str">
            <v>Petty Cash</v>
          </cell>
        </row>
        <row r="49">
          <cell r="B49">
            <v>45166</v>
          </cell>
          <cell r="D49">
            <v>7000</v>
          </cell>
          <cell r="F49" t="str">
            <v>D</v>
          </cell>
          <cell r="G49" t="str">
            <v>ONG</v>
          </cell>
          <cell r="H49" t="str">
            <v>JL</v>
          </cell>
        </row>
        <row r="50">
          <cell r="B50">
            <v>45166</v>
          </cell>
          <cell r="D50">
            <v>238500</v>
          </cell>
          <cell r="F50" t="str">
            <v>D</v>
          </cell>
          <cell r="G50" t="str">
            <v>INF</v>
          </cell>
          <cell r="H50" t="str">
            <v>BCA</v>
          </cell>
        </row>
        <row r="51">
          <cell r="B51">
            <v>45167</v>
          </cell>
          <cell r="D51">
            <v>50000</v>
          </cell>
          <cell r="F51" t="str">
            <v>K</v>
          </cell>
          <cell r="G51" t="str">
            <v>REK</v>
          </cell>
          <cell r="H51" t="str">
            <v>Petty Cash</v>
          </cell>
        </row>
        <row r="52">
          <cell r="B52">
            <v>45167</v>
          </cell>
          <cell r="D52">
            <v>20000</v>
          </cell>
          <cell r="F52" t="str">
            <v>D</v>
          </cell>
          <cell r="G52" t="str">
            <v>MKN</v>
          </cell>
          <cell r="H52" t="str">
            <v>Petty Cash</v>
          </cell>
        </row>
        <row r="53">
          <cell r="B53">
            <v>45167</v>
          </cell>
          <cell r="D53">
            <v>20000</v>
          </cell>
          <cell r="F53" t="str">
            <v>D</v>
          </cell>
          <cell r="G53" t="str">
            <v>MKN</v>
          </cell>
          <cell r="H53" t="str">
            <v>Petty Cash</v>
          </cell>
        </row>
        <row r="54">
          <cell r="B54">
            <v>45167</v>
          </cell>
          <cell r="D54">
            <v>100000</v>
          </cell>
          <cell r="F54" t="str">
            <v>K</v>
          </cell>
          <cell r="G54" t="str">
            <v>REK</v>
          </cell>
          <cell r="H54" t="str">
            <v>Petty Cash</v>
          </cell>
        </row>
        <row r="55">
          <cell r="B55">
            <v>45167</v>
          </cell>
          <cell r="D55">
            <v>53000</v>
          </cell>
          <cell r="F55" t="str">
            <v>D</v>
          </cell>
          <cell r="G55" t="str">
            <v>MKN</v>
          </cell>
          <cell r="H55" t="str">
            <v>Petty Cash</v>
          </cell>
        </row>
        <row r="56">
          <cell r="B56">
            <v>45167</v>
          </cell>
          <cell r="D56">
            <v>100000</v>
          </cell>
          <cell r="F56" t="str">
            <v>D</v>
          </cell>
          <cell r="G56" t="str">
            <v>REK</v>
          </cell>
          <cell r="H56" t="str">
            <v>BSI</v>
          </cell>
        </row>
        <row r="57">
          <cell r="B57">
            <v>45167</v>
          </cell>
          <cell r="D57">
            <v>7000</v>
          </cell>
          <cell r="F57" t="str">
            <v>D</v>
          </cell>
          <cell r="G57" t="str">
            <v>ONG</v>
          </cell>
          <cell r="H57" t="str">
            <v>JL</v>
          </cell>
        </row>
        <row r="58">
          <cell r="B58">
            <v>45168</v>
          </cell>
          <cell r="D58">
            <v>5000</v>
          </cell>
          <cell r="F58" t="str">
            <v>D</v>
          </cell>
          <cell r="G58" t="str">
            <v>MKN</v>
          </cell>
          <cell r="H58" t="str">
            <v>Petty Cash</v>
          </cell>
        </row>
        <row r="59">
          <cell r="B59">
            <v>45168</v>
          </cell>
          <cell r="D59">
            <v>20000</v>
          </cell>
          <cell r="F59" t="str">
            <v>D</v>
          </cell>
          <cell r="G59" t="str">
            <v>MKN</v>
          </cell>
          <cell r="H59" t="str">
            <v>Petty Cash</v>
          </cell>
        </row>
        <row r="60">
          <cell r="B60">
            <v>45168</v>
          </cell>
          <cell r="D60">
            <v>80000</v>
          </cell>
          <cell r="F60" t="str">
            <v>D</v>
          </cell>
          <cell r="G60" t="str">
            <v>INET</v>
          </cell>
          <cell r="H60" t="str">
            <v>BSI</v>
          </cell>
        </row>
        <row r="61">
          <cell r="B61">
            <v>45168</v>
          </cell>
          <cell r="D61">
            <v>7000</v>
          </cell>
          <cell r="F61" t="str">
            <v>D</v>
          </cell>
          <cell r="G61" t="str">
            <v>ONG</v>
          </cell>
          <cell r="H61" t="str">
            <v>JL</v>
          </cell>
        </row>
        <row r="62">
          <cell r="B62">
            <v>45169</v>
          </cell>
          <cell r="D62">
            <v>13000</v>
          </cell>
          <cell r="F62" t="str">
            <v>D</v>
          </cell>
          <cell r="G62" t="str">
            <v>MKN</v>
          </cell>
          <cell r="H62" t="str">
            <v>Petty Cash</v>
          </cell>
        </row>
        <row r="63">
          <cell r="B63">
            <v>45169</v>
          </cell>
          <cell r="D63">
            <v>19000</v>
          </cell>
          <cell r="F63" t="str">
            <v>D</v>
          </cell>
          <cell r="G63" t="str">
            <v>MKN</v>
          </cell>
          <cell r="H63" t="str">
            <v>Petty Cash</v>
          </cell>
        </row>
        <row r="64">
          <cell r="B64">
            <v>45169</v>
          </cell>
          <cell r="D64">
            <v>14000</v>
          </cell>
          <cell r="F64" t="str">
            <v>D</v>
          </cell>
          <cell r="G64" t="str">
            <v>MKN</v>
          </cell>
          <cell r="H64" t="str">
            <v>Petty Cash</v>
          </cell>
        </row>
        <row r="65">
          <cell r="B65">
            <v>45169</v>
          </cell>
          <cell r="D65">
            <v>19000</v>
          </cell>
          <cell r="F65" t="str">
            <v>D</v>
          </cell>
          <cell r="G65" t="str">
            <v>MKN</v>
          </cell>
          <cell r="H65" t="str">
            <v>Petty Cash</v>
          </cell>
        </row>
        <row r="66">
          <cell r="B66">
            <v>45169</v>
          </cell>
          <cell r="D66">
            <v>100000</v>
          </cell>
          <cell r="F66" t="str">
            <v>K</v>
          </cell>
          <cell r="G66" t="str">
            <v>REK</v>
          </cell>
          <cell r="H66" t="str">
            <v>Petty Cash</v>
          </cell>
        </row>
        <row r="67">
          <cell r="B67">
            <v>45169</v>
          </cell>
          <cell r="D67">
            <v>7000</v>
          </cell>
          <cell r="F67" t="str">
            <v>D</v>
          </cell>
          <cell r="G67" t="str">
            <v>MKN</v>
          </cell>
          <cell r="H67" t="str">
            <v>Petty Cash</v>
          </cell>
        </row>
        <row r="68">
          <cell r="B68">
            <v>45169</v>
          </cell>
          <cell r="D68">
            <v>25000</v>
          </cell>
          <cell r="F68" t="str">
            <v>D</v>
          </cell>
          <cell r="G68" t="str">
            <v>PKN</v>
          </cell>
          <cell r="H68" t="str">
            <v>Petty Cash</v>
          </cell>
        </row>
        <row r="69">
          <cell r="B69">
            <v>45169</v>
          </cell>
          <cell r="D69">
            <v>50000</v>
          </cell>
          <cell r="F69" t="str">
            <v>D</v>
          </cell>
          <cell r="G69" t="str">
            <v>ONG</v>
          </cell>
          <cell r="H69" t="str">
            <v>BSI</v>
          </cell>
        </row>
        <row r="70">
          <cell r="B70">
            <v>45169</v>
          </cell>
          <cell r="D70">
            <v>50000</v>
          </cell>
          <cell r="F70" t="str">
            <v>K</v>
          </cell>
          <cell r="G70" t="str">
            <v>INF</v>
          </cell>
          <cell r="H70" t="str">
            <v>BSI</v>
          </cell>
        </row>
        <row r="71">
          <cell r="B71">
            <v>45169</v>
          </cell>
          <cell r="D71">
            <v>48500</v>
          </cell>
          <cell r="F71" t="str">
            <v>K</v>
          </cell>
          <cell r="G71" t="str">
            <v>IN</v>
          </cell>
          <cell r="H71" t="str">
            <v>JL</v>
          </cell>
        </row>
        <row r="72">
          <cell r="B72">
            <v>45169</v>
          </cell>
          <cell r="D72">
            <v>7000</v>
          </cell>
          <cell r="F72" t="str">
            <v>D</v>
          </cell>
          <cell r="G72" t="str">
            <v>ONG</v>
          </cell>
          <cell r="H72" t="str">
            <v>JL</v>
          </cell>
        </row>
        <row r="73">
          <cell r="B73">
            <v>45169</v>
          </cell>
          <cell r="D73">
            <v>500000</v>
          </cell>
          <cell r="F73" t="str">
            <v>D</v>
          </cell>
          <cell r="G73" t="str">
            <v>HUT</v>
          </cell>
          <cell r="H73" t="str">
            <v>BCA</v>
          </cell>
        </row>
        <row r="74">
          <cell r="B74">
            <v>45170</v>
          </cell>
          <cell r="D74">
            <v>13000</v>
          </cell>
          <cell r="F74" t="str">
            <v>D</v>
          </cell>
          <cell r="G74" t="str">
            <v>MKN</v>
          </cell>
          <cell r="H74" t="str">
            <v>Petty Cash</v>
          </cell>
        </row>
        <row r="75">
          <cell r="B75">
            <v>45170</v>
          </cell>
          <cell r="D75">
            <v>100000</v>
          </cell>
          <cell r="F75" t="str">
            <v>K</v>
          </cell>
          <cell r="G75" t="str">
            <v>REK</v>
          </cell>
          <cell r="H75" t="str">
            <v>Petty Cash</v>
          </cell>
        </row>
        <row r="76">
          <cell r="B76">
            <v>45170</v>
          </cell>
          <cell r="D76">
            <v>18000</v>
          </cell>
          <cell r="F76" t="str">
            <v>D</v>
          </cell>
          <cell r="G76" t="str">
            <v>MKN</v>
          </cell>
          <cell r="H76" t="str">
            <v>Petty Cash</v>
          </cell>
        </row>
        <row r="77">
          <cell r="B77">
            <v>45170</v>
          </cell>
          <cell r="D77">
            <v>9000</v>
          </cell>
          <cell r="F77" t="str">
            <v>D</v>
          </cell>
          <cell r="G77" t="str">
            <v>MKN</v>
          </cell>
          <cell r="H77" t="str">
            <v>Petty Cash</v>
          </cell>
        </row>
        <row r="78">
          <cell r="B78">
            <v>45170</v>
          </cell>
          <cell r="D78">
            <v>100000</v>
          </cell>
          <cell r="F78" t="str">
            <v>D</v>
          </cell>
          <cell r="G78" t="str">
            <v>REK</v>
          </cell>
          <cell r="H78" t="str">
            <v>BSI</v>
          </cell>
        </row>
        <row r="79">
          <cell r="B79">
            <v>45170</v>
          </cell>
          <cell r="D79">
            <v>7000</v>
          </cell>
          <cell r="F79" t="str">
            <v>D</v>
          </cell>
          <cell r="G79" t="str">
            <v>ONG</v>
          </cell>
          <cell r="H79" t="str">
            <v>JL</v>
          </cell>
        </row>
        <row r="80">
          <cell r="B80">
            <v>45170</v>
          </cell>
          <cell r="D80">
            <v>100000</v>
          </cell>
          <cell r="F80" t="str">
            <v>D</v>
          </cell>
          <cell r="G80" t="str">
            <v>REK</v>
          </cell>
          <cell r="H80" t="str">
            <v>BCA</v>
          </cell>
        </row>
        <row r="81">
          <cell r="B81">
            <v>45171</v>
          </cell>
          <cell r="D81">
            <v>7000</v>
          </cell>
          <cell r="F81" t="str">
            <v>D</v>
          </cell>
          <cell r="G81" t="str">
            <v>MKN</v>
          </cell>
          <cell r="H81" t="str">
            <v>Petty Cash</v>
          </cell>
        </row>
        <row r="82">
          <cell r="B82">
            <v>45171</v>
          </cell>
          <cell r="D82">
            <v>28000</v>
          </cell>
          <cell r="F82" t="str">
            <v>D</v>
          </cell>
          <cell r="G82" t="str">
            <v>ONG</v>
          </cell>
          <cell r="H82" t="str">
            <v>Petty Cash</v>
          </cell>
        </row>
        <row r="83">
          <cell r="B83">
            <v>45172</v>
          </cell>
          <cell r="D83">
            <v>300000</v>
          </cell>
          <cell r="F83" t="str">
            <v>K</v>
          </cell>
          <cell r="G83" t="str">
            <v>REK</v>
          </cell>
          <cell r="H83" t="str">
            <v>Petty Cash</v>
          </cell>
        </row>
        <row r="84">
          <cell r="B84">
            <v>45172</v>
          </cell>
          <cell r="D84">
            <v>230000</v>
          </cell>
          <cell r="F84" t="str">
            <v>D</v>
          </cell>
          <cell r="G84" t="str">
            <v>INF</v>
          </cell>
          <cell r="H84" t="str">
            <v>Petty Cash</v>
          </cell>
        </row>
        <row r="85">
          <cell r="B85">
            <v>45172</v>
          </cell>
          <cell r="D85">
            <v>12000</v>
          </cell>
          <cell r="F85" t="str">
            <v>D</v>
          </cell>
          <cell r="G85" t="str">
            <v>DLL</v>
          </cell>
          <cell r="H85" t="str">
            <v>Petty Cash</v>
          </cell>
        </row>
        <row r="86">
          <cell r="B86">
            <v>45172</v>
          </cell>
          <cell r="D86">
            <v>6000</v>
          </cell>
          <cell r="F86" t="str">
            <v>D</v>
          </cell>
          <cell r="G86" t="str">
            <v>MKN</v>
          </cell>
          <cell r="H86" t="str">
            <v>Petty Cash</v>
          </cell>
        </row>
        <row r="87">
          <cell r="B87">
            <v>45172</v>
          </cell>
          <cell r="D87">
            <v>300000</v>
          </cell>
          <cell r="F87" t="str">
            <v>D</v>
          </cell>
          <cell r="G87" t="str">
            <v>REK</v>
          </cell>
          <cell r="H87" t="str">
            <v>BCA</v>
          </cell>
        </row>
        <row r="88">
          <cell r="B88">
            <v>45173</v>
          </cell>
          <cell r="D88">
            <v>7000</v>
          </cell>
          <cell r="F88" t="str">
            <v>D</v>
          </cell>
          <cell r="G88" t="str">
            <v>MKN</v>
          </cell>
          <cell r="H88" t="str">
            <v>Petty Cash</v>
          </cell>
        </row>
        <row r="89">
          <cell r="B89">
            <v>45173</v>
          </cell>
          <cell r="D89">
            <v>5000</v>
          </cell>
          <cell r="F89" t="str">
            <v>D</v>
          </cell>
          <cell r="G89" t="str">
            <v>MKN</v>
          </cell>
          <cell r="H89" t="str">
            <v>Petty Cash</v>
          </cell>
        </row>
        <row r="90">
          <cell r="B90">
            <v>45173</v>
          </cell>
          <cell r="D90">
            <v>14000</v>
          </cell>
          <cell r="F90" t="str">
            <v>D</v>
          </cell>
          <cell r="G90" t="str">
            <v>MKN</v>
          </cell>
          <cell r="H90" t="str">
            <v>Petty Cash</v>
          </cell>
        </row>
        <row r="91">
          <cell r="B91">
            <v>45173</v>
          </cell>
          <cell r="D91">
            <v>7000</v>
          </cell>
          <cell r="F91" t="str">
            <v>D</v>
          </cell>
          <cell r="G91" t="str">
            <v>MKN</v>
          </cell>
          <cell r="H91" t="str">
            <v>Petty Cash</v>
          </cell>
        </row>
        <row r="92">
          <cell r="B92">
            <v>45173</v>
          </cell>
          <cell r="D92">
            <v>7000</v>
          </cell>
          <cell r="F92" t="str">
            <v>D</v>
          </cell>
          <cell r="G92" t="str">
            <v>ONG</v>
          </cell>
          <cell r="H92" t="str">
            <v>JL</v>
          </cell>
        </row>
        <row r="93">
          <cell r="B93">
            <v>45174</v>
          </cell>
          <cell r="D93">
            <v>2000</v>
          </cell>
          <cell r="F93" t="str">
            <v>D</v>
          </cell>
          <cell r="G93" t="str">
            <v>DLL</v>
          </cell>
          <cell r="H93" t="str">
            <v>Petty Cash</v>
          </cell>
        </row>
        <row r="94">
          <cell r="B94">
            <v>45174</v>
          </cell>
          <cell r="D94">
            <v>17000</v>
          </cell>
          <cell r="F94" t="str">
            <v>D</v>
          </cell>
          <cell r="G94" t="str">
            <v>MKN</v>
          </cell>
          <cell r="H94" t="str">
            <v>Petty Cash</v>
          </cell>
        </row>
        <row r="95">
          <cell r="B95">
            <v>45174</v>
          </cell>
          <cell r="D95">
            <v>15000</v>
          </cell>
          <cell r="F95" t="str">
            <v>D</v>
          </cell>
          <cell r="G95" t="str">
            <v>MKN</v>
          </cell>
          <cell r="H95" t="str">
            <v>Petty Cash</v>
          </cell>
        </row>
        <row r="96">
          <cell r="B96">
            <v>45174</v>
          </cell>
          <cell r="D96">
            <v>7000</v>
          </cell>
          <cell r="F96" t="str">
            <v>D</v>
          </cell>
          <cell r="G96" t="str">
            <v>ONG</v>
          </cell>
          <cell r="H96" t="str">
            <v>JL</v>
          </cell>
        </row>
        <row r="97">
          <cell r="B97">
            <v>45175</v>
          </cell>
          <cell r="D97">
            <v>18000</v>
          </cell>
          <cell r="F97" t="str">
            <v>D</v>
          </cell>
          <cell r="G97" t="str">
            <v>MKN</v>
          </cell>
          <cell r="H97" t="str">
            <v>Petty Cash</v>
          </cell>
        </row>
        <row r="98">
          <cell r="B98">
            <v>45175</v>
          </cell>
          <cell r="D98">
            <v>7000</v>
          </cell>
          <cell r="F98" t="str">
            <v>D</v>
          </cell>
          <cell r="G98" t="str">
            <v>ONG</v>
          </cell>
          <cell r="H98" t="str">
            <v>JL</v>
          </cell>
        </row>
        <row r="99">
          <cell r="B99">
            <v>45176</v>
          </cell>
          <cell r="D99">
            <v>9000</v>
          </cell>
          <cell r="F99" t="str">
            <v>D</v>
          </cell>
          <cell r="G99" t="str">
            <v>ONG</v>
          </cell>
          <cell r="H99" t="str">
            <v>Petty Cash</v>
          </cell>
        </row>
        <row r="100">
          <cell r="B100">
            <v>45176</v>
          </cell>
          <cell r="D100">
            <v>7000</v>
          </cell>
          <cell r="F100" t="str">
            <v>D</v>
          </cell>
          <cell r="G100" t="str">
            <v>ONG</v>
          </cell>
          <cell r="H100" t="str">
            <v>JL</v>
          </cell>
        </row>
        <row r="101">
          <cell r="B101">
            <v>45177</v>
          </cell>
          <cell r="D101">
            <v>10000</v>
          </cell>
          <cell r="F101" t="str">
            <v>D</v>
          </cell>
          <cell r="G101" t="str">
            <v>MKN</v>
          </cell>
          <cell r="H101" t="str">
            <v>Petty Cash</v>
          </cell>
        </row>
        <row r="102">
          <cell r="B102">
            <v>45177</v>
          </cell>
          <cell r="D102">
            <v>13000</v>
          </cell>
          <cell r="F102" t="str">
            <v>D</v>
          </cell>
          <cell r="G102" t="str">
            <v>MKN</v>
          </cell>
          <cell r="H102" t="str">
            <v>Petty Cash</v>
          </cell>
        </row>
        <row r="103">
          <cell r="B103">
            <v>45177</v>
          </cell>
          <cell r="D103">
            <v>12400</v>
          </cell>
          <cell r="F103" t="str">
            <v>D</v>
          </cell>
          <cell r="G103" t="str">
            <v>MKN</v>
          </cell>
          <cell r="H103" t="str">
            <v>Petty Cash</v>
          </cell>
        </row>
        <row r="104">
          <cell r="B104">
            <v>45177</v>
          </cell>
          <cell r="D104">
            <v>7000</v>
          </cell>
          <cell r="F104" t="str">
            <v>D</v>
          </cell>
          <cell r="G104" t="str">
            <v>ONG</v>
          </cell>
          <cell r="H104" t="str">
            <v>JL</v>
          </cell>
        </row>
        <row r="105">
          <cell r="B105">
            <v>45178</v>
          </cell>
          <cell r="D105">
            <v>100000</v>
          </cell>
          <cell r="F105" t="str">
            <v>K</v>
          </cell>
          <cell r="G105" t="str">
            <v>REK</v>
          </cell>
          <cell r="H105" t="str">
            <v>Petty Cash</v>
          </cell>
        </row>
        <row r="106">
          <cell r="B106">
            <v>45178</v>
          </cell>
          <cell r="D106">
            <v>50000</v>
          </cell>
          <cell r="F106" t="str">
            <v>D</v>
          </cell>
          <cell r="G106" t="str">
            <v>MKN</v>
          </cell>
          <cell r="H106" t="str">
            <v>Petty Cash</v>
          </cell>
        </row>
        <row r="107">
          <cell r="B107">
            <v>45178</v>
          </cell>
          <cell r="D107">
            <v>100000</v>
          </cell>
          <cell r="F107" t="str">
            <v>D</v>
          </cell>
          <cell r="G107" t="str">
            <v>REK</v>
          </cell>
          <cell r="H107" t="str">
            <v>BSI</v>
          </cell>
        </row>
        <row r="108">
          <cell r="B108">
            <v>45179</v>
          </cell>
          <cell r="D108">
            <v>15000</v>
          </cell>
          <cell r="F108" t="str">
            <v>D</v>
          </cell>
          <cell r="G108" t="str">
            <v>MKN</v>
          </cell>
          <cell r="H108" t="str">
            <v>Petty Cash</v>
          </cell>
        </row>
        <row r="109">
          <cell r="B109">
            <v>45179</v>
          </cell>
          <cell r="D109">
            <v>100000</v>
          </cell>
          <cell r="F109" t="str">
            <v>K</v>
          </cell>
          <cell r="G109" t="str">
            <v>PAY</v>
          </cell>
          <cell r="H109" t="str">
            <v>Petty Cash</v>
          </cell>
        </row>
        <row r="110">
          <cell r="B110">
            <v>45179</v>
          </cell>
          <cell r="D110">
            <v>33000</v>
          </cell>
          <cell r="F110" t="str">
            <v>D</v>
          </cell>
          <cell r="G110" t="str">
            <v>ONG</v>
          </cell>
          <cell r="H110" t="str">
            <v>Petty Cash</v>
          </cell>
        </row>
        <row r="111">
          <cell r="B111">
            <v>45179</v>
          </cell>
          <cell r="D111">
            <v>50000</v>
          </cell>
          <cell r="F111" t="str">
            <v>K</v>
          </cell>
          <cell r="G111" t="str">
            <v>PAY</v>
          </cell>
          <cell r="H111" t="str">
            <v>Petty Cash</v>
          </cell>
        </row>
        <row r="112">
          <cell r="B112">
            <v>45180</v>
          </cell>
          <cell r="D112">
            <v>13000</v>
          </cell>
          <cell r="F112" t="str">
            <v>D</v>
          </cell>
          <cell r="G112" t="str">
            <v>MKN</v>
          </cell>
          <cell r="H112" t="str">
            <v>Petty Cash</v>
          </cell>
        </row>
        <row r="113">
          <cell r="B113">
            <v>45180</v>
          </cell>
          <cell r="D113">
            <v>22600</v>
          </cell>
          <cell r="F113" t="str">
            <v>D</v>
          </cell>
          <cell r="G113" t="str">
            <v>MKN</v>
          </cell>
          <cell r="H113" t="str">
            <v>Petty Cash</v>
          </cell>
        </row>
        <row r="114">
          <cell r="B114">
            <v>45180</v>
          </cell>
          <cell r="D114">
            <v>50000</v>
          </cell>
          <cell r="F114" t="str">
            <v>D</v>
          </cell>
          <cell r="G114" t="str">
            <v>ONG</v>
          </cell>
          <cell r="H114" t="str">
            <v>BSI</v>
          </cell>
        </row>
        <row r="115">
          <cell r="B115">
            <v>45180</v>
          </cell>
          <cell r="D115">
            <v>48500</v>
          </cell>
          <cell r="F115" t="str">
            <v>K</v>
          </cell>
          <cell r="G115" t="str">
            <v>IN</v>
          </cell>
          <cell r="H115" t="str">
            <v>JL</v>
          </cell>
        </row>
        <row r="116">
          <cell r="B116">
            <v>45180</v>
          </cell>
          <cell r="D116">
            <v>7000</v>
          </cell>
          <cell r="F116" t="str">
            <v>D</v>
          </cell>
          <cell r="G116" t="str">
            <v>ONG</v>
          </cell>
          <cell r="H116" t="str">
            <v>JL</v>
          </cell>
        </row>
        <row r="117">
          <cell r="B117">
            <v>45181</v>
          </cell>
          <cell r="D117">
            <v>13000</v>
          </cell>
          <cell r="F117" t="str">
            <v>D</v>
          </cell>
          <cell r="G117" t="str">
            <v>MKN</v>
          </cell>
          <cell r="H117" t="str">
            <v>Petty Cash</v>
          </cell>
        </row>
        <row r="118">
          <cell r="B118">
            <v>45181</v>
          </cell>
          <cell r="D118">
            <v>19000</v>
          </cell>
          <cell r="F118" t="str">
            <v>D</v>
          </cell>
          <cell r="G118" t="str">
            <v>MKN</v>
          </cell>
          <cell r="H118" t="str">
            <v>Petty Cash</v>
          </cell>
        </row>
        <row r="119">
          <cell r="B119">
            <v>45181</v>
          </cell>
          <cell r="D119">
            <v>7000</v>
          </cell>
          <cell r="F119" t="str">
            <v>D</v>
          </cell>
          <cell r="G119" t="str">
            <v>ONG</v>
          </cell>
          <cell r="H119" t="str">
            <v>JL</v>
          </cell>
        </row>
        <row r="120">
          <cell r="B120">
            <v>45182</v>
          </cell>
          <cell r="D120">
            <v>15000</v>
          </cell>
          <cell r="F120" t="str">
            <v>D</v>
          </cell>
          <cell r="G120" t="str">
            <v>MKN</v>
          </cell>
          <cell r="H120" t="str">
            <v>Petty Cash</v>
          </cell>
        </row>
        <row r="121">
          <cell r="B121">
            <v>45182</v>
          </cell>
          <cell r="D121">
            <v>17000</v>
          </cell>
          <cell r="F121" t="str">
            <v>D</v>
          </cell>
          <cell r="G121" t="str">
            <v>MKN</v>
          </cell>
          <cell r="H121" t="str">
            <v>Petty Cash</v>
          </cell>
        </row>
        <row r="122">
          <cell r="B122">
            <v>45182</v>
          </cell>
          <cell r="D122">
            <v>4000</v>
          </cell>
          <cell r="F122" t="str">
            <v>D</v>
          </cell>
          <cell r="G122" t="str">
            <v>MKN</v>
          </cell>
          <cell r="H122" t="str">
            <v>BSI</v>
          </cell>
        </row>
        <row r="123">
          <cell r="B123">
            <v>45182</v>
          </cell>
          <cell r="D123">
            <v>7000</v>
          </cell>
          <cell r="F123" t="str">
            <v>D</v>
          </cell>
          <cell r="G123" t="str">
            <v>ONG</v>
          </cell>
          <cell r="H123" t="str">
            <v>JL</v>
          </cell>
        </row>
        <row r="124">
          <cell r="B124">
            <v>45183</v>
          </cell>
          <cell r="D124">
            <v>13000</v>
          </cell>
          <cell r="F124" t="str">
            <v>D</v>
          </cell>
          <cell r="G124" t="str">
            <v>MKN</v>
          </cell>
          <cell r="H124" t="str">
            <v>Petty Cash</v>
          </cell>
        </row>
        <row r="125">
          <cell r="B125">
            <v>45183</v>
          </cell>
          <cell r="D125">
            <v>10000</v>
          </cell>
          <cell r="F125" t="str">
            <v>D</v>
          </cell>
          <cell r="G125" t="str">
            <v>MKN</v>
          </cell>
          <cell r="H125" t="str">
            <v>Petty Cash</v>
          </cell>
        </row>
        <row r="126">
          <cell r="B126">
            <v>45183</v>
          </cell>
          <cell r="D126">
            <v>21000</v>
          </cell>
          <cell r="F126" t="str">
            <v>D</v>
          </cell>
          <cell r="G126" t="str">
            <v>MKN</v>
          </cell>
          <cell r="H126" t="str">
            <v>BSI</v>
          </cell>
        </row>
        <row r="127">
          <cell r="B127">
            <v>45183</v>
          </cell>
          <cell r="D127">
            <v>7000</v>
          </cell>
          <cell r="F127" t="str">
            <v>D</v>
          </cell>
          <cell r="G127" t="str">
            <v>ONG</v>
          </cell>
          <cell r="H127" t="str">
            <v>JL</v>
          </cell>
        </row>
        <row r="128">
          <cell r="B128">
            <v>45184</v>
          </cell>
          <cell r="D128">
            <v>13000</v>
          </cell>
          <cell r="F128" t="str">
            <v>D</v>
          </cell>
          <cell r="G128" t="str">
            <v>MKN</v>
          </cell>
          <cell r="H128" t="str">
            <v>Petty Cash</v>
          </cell>
        </row>
        <row r="129">
          <cell r="B129">
            <v>45184</v>
          </cell>
          <cell r="D129">
            <v>13000</v>
          </cell>
          <cell r="F129" t="str">
            <v>D</v>
          </cell>
          <cell r="G129" t="str">
            <v>MKN</v>
          </cell>
          <cell r="H129" t="str">
            <v>Petty Cash</v>
          </cell>
        </row>
        <row r="130">
          <cell r="B130">
            <v>45184</v>
          </cell>
          <cell r="D130">
            <v>18000</v>
          </cell>
          <cell r="F130" t="str">
            <v>D</v>
          </cell>
          <cell r="G130" t="str">
            <v>MKN</v>
          </cell>
          <cell r="H130" t="str">
            <v>Petty Cash</v>
          </cell>
        </row>
        <row r="131">
          <cell r="B131">
            <v>45184</v>
          </cell>
          <cell r="D131">
            <v>50000</v>
          </cell>
          <cell r="F131" t="str">
            <v>K</v>
          </cell>
          <cell r="G131" t="str">
            <v>REK</v>
          </cell>
          <cell r="H131" t="str">
            <v>Petty Cash</v>
          </cell>
        </row>
        <row r="132">
          <cell r="B132">
            <v>45184</v>
          </cell>
          <cell r="D132">
            <v>291100</v>
          </cell>
          <cell r="F132" t="str">
            <v>K</v>
          </cell>
          <cell r="G132" t="str">
            <v>REK</v>
          </cell>
          <cell r="H132" t="str">
            <v>BSI</v>
          </cell>
        </row>
        <row r="133">
          <cell r="B133">
            <v>45184</v>
          </cell>
          <cell r="D133">
            <v>291100</v>
          </cell>
          <cell r="F133" t="str">
            <v>D</v>
          </cell>
          <cell r="G133" t="str">
            <v>INET</v>
          </cell>
          <cell r="H133" t="str">
            <v>BSI</v>
          </cell>
        </row>
        <row r="134">
          <cell r="B134">
            <v>45184</v>
          </cell>
          <cell r="D134">
            <v>7000</v>
          </cell>
          <cell r="F134" t="str">
            <v>D</v>
          </cell>
          <cell r="G134" t="str">
            <v>ONG</v>
          </cell>
          <cell r="H134" t="str">
            <v>JL</v>
          </cell>
        </row>
        <row r="135">
          <cell r="B135">
            <v>45184</v>
          </cell>
          <cell r="D135">
            <v>45000</v>
          </cell>
          <cell r="F135" t="str">
            <v>D</v>
          </cell>
          <cell r="G135" t="str">
            <v>BLJR</v>
          </cell>
          <cell r="H135" t="str">
            <v>BCA</v>
          </cell>
        </row>
        <row r="136">
          <cell r="B136">
            <v>45184</v>
          </cell>
          <cell r="D136">
            <v>291100</v>
          </cell>
          <cell r="F136" t="str">
            <v>D</v>
          </cell>
          <cell r="G136" t="str">
            <v>REK</v>
          </cell>
          <cell r="H136" t="str">
            <v>BCA</v>
          </cell>
        </row>
        <row r="137">
          <cell r="B137">
            <v>45184</v>
          </cell>
          <cell r="D137">
            <v>2500</v>
          </cell>
          <cell r="F137" t="str">
            <v>D</v>
          </cell>
          <cell r="G137" t="str">
            <v>INET</v>
          </cell>
          <cell r="H137" t="str">
            <v>BCA</v>
          </cell>
        </row>
        <row r="138">
          <cell r="B138">
            <v>45184</v>
          </cell>
          <cell r="D138">
            <v>50000</v>
          </cell>
          <cell r="F138" t="str">
            <v>D</v>
          </cell>
          <cell r="G138" t="str">
            <v>REK</v>
          </cell>
          <cell r="H138" t="str">
            <v>BCA</v>
          </cell>
        </row>
        <row r="139">
          <cell r="B139">
            <v>45185</v>
          </cell>
          <cell r="D139">
            <v>20000</v>
          </cell>
          <cell r="F139" t="str">
            <v>D</v>
          </cell>
          <cell r="G139" t="str">
            <v>MKN</v>
          </cell>
          <cell r="H139" t="str">
            <v>Petty Cash</v>
          </cell>
        </row>
        <row r="140">
          <cell r="B140">
            <v>45185</v>
          </cell>
          <cell r="D140">
            <v>20000</v>
          </cell>
          <cell r="F140" t="str">
            <v>D</v>
          </cell>
          <cell r="G140" t="str">
            <v>ONG</v>
          </cell>
          <cell r="H140" t="str">
            <v>Petty Cash</v>
          </cell>
        </row>
        <row r="141">
          <cell r="B141">
            <v>45185</v>
          </cell>
          <cell r="D141">
            <v>5000</v>
          </cell>
          <cell r="F141" t="str">
            <v>D</v>
          </cell>
          <cell r="G141" t="str">
            <v>ONG</v>
          </cell>
          <cell r="H141" t="str">
            <v>Petty Cash</v>
          </cell>
        </row>
        <row r="142">
          <cell r="B142">
            <v>45185</v>
          </cell>
          <cell r="D142">
            <v>50000</v>
          </cell>
          <cell r="F142" t="str">
            <v>K</v>
          </cell>
          <cell r="G142" t="str">
            <v>REK</v>
          </cell>
          <cell r="H142" t="str">
            <v>Petty Cash</v>
          </cell>
        </row>
        <row r="143">
          <cell r="B143">
            <v>45185</v>
          </cell>
          <cell r="D143">
            <v>14000</v>
          </cell>
          <cell r="F143" t="str">
            <v>D</v>
          </cell>
          <cell r="G143" t="str">
            <v>MKN</v>
          </cell>
          <cell r="H143" t="str">
            <v>Petty Cash</v>
          </cell>
        </row>
        <row r="144">
          <cell r="B144">
            <v>45185</v>
          </cell>
          <cell r="D144">
            <v>9000</v>
          </cell>
          <cell r="F144" t="str">
            <v>D</v>
          </cell>
          <cell r="G144" t="str">
            <v>MKN</v>
          </cell>
          <cell r="H144" t="str">
            <v>Petty Cash</v>
          </cell>
        </row>
        <row r="145">
          <cell r="B145">
            <v>45185</v>
          </cell>
          <cell r="D145">
            <v>300000</v>
          </cell>
          <cell r="F145" t="str">
            <v>K</v>
          </cell>
          <cell r="G145" t="str">
            <v>PAY</v>
          </cell>
          <cell r="H145" t="str">
            <v>BSI</v>
          </cell>
        </row>
        <row r="146">
          <cell r="B146">
            <v>45185</v>
          </cell>
          <cell r="D146">
            <v>7000</v>
          </cell>
          <cell r="F146" t="str">
            <v>D</v>
          </cell>
          <cell r="G146" t="str">
            <v>ONG</v>
          </cell>
          <cell r="H146" t="str">
            <v>JL</v>
          </cell>
        </row>
        <row r="147">
          <cell r="B147">
            <v>45185</v>
          </cell>
          <cell r="D147">
            <v>500000</v>
          </cell>
          <cell r="F147" t="str">
            <v>K</v>
          </cell>
          <cell r="G147" t="str">
            <v>REK</v>
          </cell>
          <cell r="H147" t="str">
            <v>DANA</v>
          </cell>
        </row>
        <row r="148">
          <cell r="B148">
            <v>45185</v>
          </cell>
          <cell r="D148">
            <v>50000</v>
          </cell>
          <cell r="F148" t="str">
            <v>D</v>
          </cell>
          <cell r="G148" t="str">
            <v>REK</v>
          </cell>
          <cell r="H148" t="str">
            <v>DANA</v>
          </cell>
        </row>
        <row r="149">
          <cell r="B149">
            <v>45185</v>
          </cell>
          <cell r="D149">
            <v>750000</v>
          </cell>
          <cell r="F149" t="str">
            <v>D</v>
          </cell>
          <cell r="G149" t="str">
            <v>TOOL</v>
          </cell>
          <cell r="H149" t="str">
            <v>BCA</v>
          </cell>
        </row>
        <row r="150">
          <cell r="B150">
            <v>45185</v>
          </cell>
          <cell r="D150">
            <v>500000</v>
          </cell>
          <cell r="F150" t="str">
            <v>D</v>
          </cell>
          <cell r="G150" t="str">
            <v>REK</v>
          </cell>
          <cell r="H150" t="str">
            <v>BCA</v>
          </cell>
        </row>
        <row r="151">
          <cell r="B151">
            <v>45186</v>
          </cell>
          <cell r="D151">
            <v>19000</v>
          </cell>
          <cell r="F151" t="str">
            <v>D</v>
          </cell>
          <cell r="G151" t="str">
            <v>MKN</v>
          </cell>
          <cell r="H151" t="str">
            <v>Petty Cash</v>
          </cell>
        </row>
        <row r="152">
          <cell r="B152">
            <v>45186</v>
          </cell>
          <cell r="D152">
            <v>5000</v>
          </cell>
          <cell r="F152" t="str">
            <v>D</v>
          </cell>
          <cell r="G152" t="str">
            <v>MKN</v>
          </cell>
          <cell r="H152" t="str">
            <v>Petty Cash</v>
          </cell>
        </row>
        <row r="153">
          <cell r="B153">
            <v>45186</v>
          </cell>
          <cell r="D153">
            <v>50000</v>
          </cell>
          <cell r="F153" t="str">
            <v>K</v>
          </cell>
          <cell r="G153" t="str">
            <v>REK</v>
          </cell>
          <cell r="H153" t="str">
            <v>Petty Cash</v>
          </cell>
        </row>
        <row r="154">
          <cell r="B154">
            <v>45186</v>
          </cell>
          <cell r="D154">
            <v>10000</v>
          </cell>
          <cell r="F154" t="str">
            <v>D</v>
          </cell>
          <cell r="G154" t="str">
            <v>PKN</v>
          </cell>
          <cell r="H154" t="str">
            <v>Petty Cash</v>
          </cell>
        </row>
        <row r="155">
          <cell r="B155">
            <v>45186</v>
          </cell>
          <cell r="D155">
            <v>50000</v>
          </cell>
          <cell r="F155" t="str">
            <v>D</v>
          </cell>
          <cell r="G155" t="str">
            <v>ONG</v>
          </cell>
          <cell r="H155" t="str">
            <v>BSI</v>
          </cell>
        </row>
        <row r="156">
          <cell r="B156">
            <v>45186</v>
          </cell>
          <cell r="D156">
            <v>7000</v>
          </cell>
          <cell r="F156" t="str">
            <v>D</v>
          </cell>
          <cell r="G156" t="str">
            <v>ONG</v>
          </cell>
          <cell r="H156" t="str">
            <v>JL</v>
          </cell>
        </row>
        <row r="157">
          <cell r="B157">
            <v>45186</v>
          </cell>
          <cell r="D157">
            <v>48500</v>
          </cell>
          <cell r="F157" t="str">
            <v>K</v>
          </cell>
          <cell r="G157" t="str">
            <v>IN</v>
          </cell>
          <cell r="H157" t="str">
            <v>JL</v>
          </cell>
        </row>
        <row r="158">
          <cell r="B158">
            <v>45186</v>
          </cell>
          <cell r="D158">
            <v>50000</v>
          </cell>
          <cell r="F158" t="str">
            <v>D</v>
          </cell>
          <cell r="G158" t="str">
            <v>REK</v>
          </cell>
          <cell r="H158" t="str">
            <v>DANA</v>
          </cell>
        </row>
        <row r="159">
          <cell r="B159">
            <v>45187</v>
          </cell>
          <cell r="D159">
            <v>75000</v>
          </cell>
          <cell r="F159" t="str">
            <v>D</v>
          </cell>
          <cell r="G159" t="str">
            <v>TOOLS</v>
          </cell>
          <cell r="H159" t="str">
            <v>BSI</v>
          </cell>
        </row>
        <row r="160">
          <cell r="B160">
            <v>45187</v>
          </cell>
          <cell r="D160">
            <v>7000</v>
          </cell>
          <cell r="F160" t="str">
            <v>D</v>
          </cell>
          <cell r="G160" t="str">
            <v>ONG</v>
          </cell>
          <cell r="H160" t="str">
            <v>JL</v>
          </cell>
        </row>
        <row r="161">
          <cell r="B161">
            <v>45187</v>
          </cell>
          <cell r="D161">
            <v>2500</v>
          </cell>
          <cell r="F161" t="str">
            <v>k</v>
          </cell>
          <cell r="G161" t="str">
            <v>IN</v>
          </cell>
          <cell r="H161" t="str">
            <v>JL</v>
          </cell>
        </row>
        <row r="162">
          <cell r="B162">
            <v>45188</v>
          </cell>
          <cell r="D162">
            <v>13000</v>
          </cell>
          <cell r="F162" t="str">
            <v>D</v>
          </cell>
          <cell r="G162" t="str">
            <v>MKN</v>
          </cell>
          <cell r="H162" t="str">
            <v>Petty Cash</v>
          </cell>
        </row>
        <row r="163">
          <cell r="B163">
            <v>45188</v>
          </cell>
          <cell r="D163">
            <v>15000</v>
          </cell>
          <cell r="F163" t="str">
            <v>D</v>
          </cell>
          <cell r="G163" t="str">
            <v>MKN</v>
          </cell>
          <cell r="H163" t="str">
            <v>Petty Cash</v>
          </cell>
        </row>
        <row r="164">
          <cell r="B164">
            <v>45188</v>
          </cell>
          <cell r="D164">
            <v>7000</v>
          </cell>
          <cell r="F164" t="str">
            <v>D</v>
          </cell>
          <cell r="G164" t="str">
            <v>ONG</v>
          </cell>
          <cell r="H164" t="str">
            <v>JL</v>
          </cell>
        </row>
        <row r="165">
          <cell r="B165">
            <v>45189</v>
          </cell>
          <cell r="D165">
            <v>14000</v>
          </cell>
          <cell r="F165" t="str">
            <v>D</v>
          </cell>
          <cell r="G165" t="str">
            <v>MKN</v>
          </cell>
          <cell r="H165" t="str">
            <v>Petty Cash</v>
          </cell>
        </row>
        <row r="166">
          <cell r="B166">
            <v>45189</v>
          </cell>
          <cell r="D166">
            <v>7000</v>
          </cell>
          <cell r="F166" t="str">
            <v>D</v>
          </cell>
          <cell r="G166" t="str">
            <v>ONG</v>
          </cell>
          <cell r="H166" t="str">
            <v>JL</v>
          </cell>
        </row>
        <row r="167">
          <cell r="B167">
            <v>45189</v>
          </cell>
          <cell r="D167">
            <v>22000</v>
          </cell>
          <cell r="F167" t="str">
            <v>D</v>
          </cell>
          <cell r="G167" t="str">
            <v>MKN</v>
          </cell>
          <cell r="H167" t="str">
            <v>DANA</v>
          </cell>
        </row>
        <row r="168">
          <cell r="B168">
            <v>45190</v>
          </cell>
          <cell r="D168">
            <v>13000</v>
          </cell>
          <cell r="F168" t="str">
            <v>D</v>
          </cell>
          <cell r="G168" t="str">
            <v>MKN</v>
          </cell>
          <cell r="H168" t="str">
            <v>BSI</v>
          </cell>
        </row>
        <row r="169">
          <cell r="B169">
            <v>45190</v>
          </cell>
          <cell r="D169">
            <v>7000</v>
          </cell>
          <cell r="F169" t="str">
            <v>D</v>
          </cell>
          <cell r="G169" t="str">
            <v>ONG</v>
          </cell>
          <cell r="H169" t="str">
            <v>JL</v>
          </cell>
        </row>
        <row r="170">
          <cell r="B170">
            <v>45191</v>
          </cell>
          <cell r="D170">
            <v>100000</v>
          </cell>
          <cell r="F170" t="str">
            <v>K</v>
          </cell>
          <cell r="G170" t="str">
            <v>REK</v>
          </cell>
          <cell r="H170" t="str">
            <v>Petty Cash</v>
          </cell>
        </row>
        <row r="171">
          <cell r="B171">
            <v>45191</v>
          </cell>
          <cell r="D171">
            <v>40000</v>
          </cell>
          <cell r="F171" t="str">
            <v>D</v>
          </cell>
          <cell r="G171" t="str">
            <v>MKN</v>
          </cell>
          <cell r="H171" t="str">
            <v>Petty Cash</v>
          </cell>
        </row>
        <row r="172">
          <cell r="B172">
            <v>45191</v>
          </cell>
          <cell r="D172">
            <v>17500</v>
          </cell>
          <cell r="F172" t="str">
            <v>D</v>
          </cell>
          <cell r="G172" t="str">
            <v>MKN</v>
          </cell>
          <cell r="H172" t="str">
            <v>Petty Cash</v>
          </cell>
        </row>
        <row r="173">
          <cell r="B173">
            <v>45191</v>
          </cell>
          <cell r="D173">
            <v>2000</v>
          </cell>
          <cell r="F173" t="str">
            <v>D</v>
          </cell>
          <cell r="G173" t="str">
            <v>ONG</v>
          </cell>
          <cell r="H173" t="str">
            <v>Petty Cash</v>
          </cell>
        </row>
        <row r="174">
          <cell r="B174">
            <v>45191</v>
          </cell>
          <cell r="D174">
            <v>100000</v>
          </cell>
          <cell r="F174" t="str">
            <v>D</v>
          </cell>
          <cell r="G174" t="str">
            <v>REK</v>
          </cell>
          <cell r="H174" t="str">
            <v>BSI</v>
          </cell>
        </row>
        <row r="175">
          <cell r="B175">
            <v>45191</v>
          </cell>
          <cell r="D175">
            <v>6500</v>
          </cell>
          <cell r="F175" t="str">
            <v>D</v>
          </cell>
          <cell r="G175" t="str">
            <v>ADM</v>
          </cell>
          <cell r="H175" t="str">
            <v>BSI</v>
          </cell>
        </row>
        <row r="176">
          <cell r="B176">
            <v>45191</v>
          </cell>
          <cell r="D176">
            <v>7000</v>
          </cell>
          <cell r="F176" t="str">
            <v>D</v>
          </cell>
          <cell r="G176" t="str">
            <v>ONG</v>
          </cell>
          <cell r="H176" t="str">
            <v>JL</v>
          </cell>
        </row>
        <row r="177">
          <cell r="B177">
            <v>45191</v>
          </cell>
          <cell r="D177">
            <v>4500</v>
          </cell>
          <cell r="F177" t="str">
            <v>D</v>
          </cell>
          <cell r="G177" t="str">
            <v>ONG</v>
          </cell>
          <cell r="H177" t="str">
            <v>JL</v>
          </cell>
        </row>
        <row r="178">
          <cell r="B178">
            <v>45192</v>
          </cell>
          <cell r="D178">
            <v>100000</v>
          </cell>
          <cell r="F178" t="str">
            <v>K</v>
          </cell>
          <cell r="G178" t="str">
            <v>REK</v>
          </cell>
          <cell r="H178" t="str">
            <v>Petty Cash</v>
          </cell>
        </row>
        <row r="179">
          <cell r="B179">
            <v>45192</v>
          </cell>
          <cell r="D179">
            <v>30000</v>
          </cell>
          <cell r="F179" t="str">
            <v>D</v>
          </cell>
          <cell r="G179" t="str">
            <v>ONG</v>
          </cell>
          <cell r="H179" t="str">
            <v>Petty Cash</v>
          </cell>
        </row>
        <row r="180">
          <cell r="B180">
            <v>45192</v>
          </cell>
          <cell r="D180">
            <v>14000</v>
          </cell>
          <cell r="F180" t="str">
            <v>D</v>
          </cell>
          <cell r="G180" t="str">
            <v>MKN</v>
          </cell>
          <cell r="H180" t="str">
            <v>Petty Cash</v>
          </cell>
        </row>
        <row r="181">
          <cell r="B181">
            <v>45192</v>
          </cell>
          <cell r="D181">
            <v>7000</v>
          </cell>
          <cell r="F181" t="str">
            <v>D</v>
          </cell>
          <cell r="G181" t="str">
            <v>MKN</v>
          </cell>
          <cell r="H181" t="str">
            <v>Petty Cash</v>
          </cell>
        </row>
        <row r="182">
          <cell r="B182">
            <v>45192</v>
          </cell>
          <cell r="D182">
            <v>20000</v>
          </cell>
          <cell r="F182" t="str">
            <v>D</v>
          </cell>
          <cell r="G182" t="str">
            <v>MKN</v>
          </cell>
          <cell r="H182" t="str">
            <v>Petty Cash</v>
          </cell>
        </row>
        <row r="183">
          <cell r="B183">
            <v>45192</v>
          </cell>
          <cell r="D183">
            <v>7000</v>
          </cell>
          <cell r="F183" t="str">
            <v>D</v>
          </cell>
          <cell r="G183" t="str">
            <v>MKN</v>
          </cell>
          <cell r="H183" t="str">
            <v>Petty Cash</v>
          </cell>
        </row>
        <row r="184">
          <cell r="B184">
            <v>45192</v>
          </cell>
          <cell r="D184">
            <v>100000</v>
          </cell>
          <cell r="F184" t="str">
            <v>K</v>
          </cell>
          <cell r="G184" t="str">
            <v>REK</v>
          </cell>
          <cell r="H184" t="str">
            <v>BSI</v>
          </cell>
        </row>
        <row r="185">
          <cell r="B185">
            <v>45192</v>
          </cell>
          <cell r="D185">
            <v>100000</v>
          </cell>
          <cell r="F185" t="str">
            <v>D</v>
          </cell>
          <cell r="G185" t="str">
            <v>REK</v>
          </cell>
          <cell r="H185" t="str">
            <v>BSI</v>
          </cell>
        </row>
        <row r="186">
          <cell r="B186">
            <v>45192</v>
          </cell>
          <cell r="D186">
            <v>100000</v>
          </cell>
          <cell r="F186" t="str">
            <v>D</v>
          </cell>
          <cell r="G186" t="str">
            <v>REK</v>
          </cell>
          <cell r="H186" t="str">
            <v>DANA</v>
          </cell>
        </row>
        <row r="187">
          <cell r="B187">
            <v>45193</v>
          </cell>
          <cell r="D187">
            <v>9000</v>
          </cell>
          <cell r="F187" t="str">
            <v>D</v>
          </cell>
          <cell r="G187" t="str">
            <v>MKN</v>
          </cell>
          <cell r="H187" t="str">
            <v>Petty Cash</v>
          </cell>
        </row>
        <row r="188">
          <cell r="B188">
            <v>45193</v>
          </cell>
          <cell r="D188">
            <v>50000</v>
          </cell>
          <cell r="F188" t="str">
            <v>K</v>
          </cell>
          <cell r="G188" t="str">
            <v>PAY</v>
          </cell>
          <cell r="H188" t="str">
            <v>Petty Cash</v>
          </cell>
        </row>
        <row r="189">
          <cell r="B189">
            <v>45194</v>
          </cell>
          <cell r="D189">
            <v>18000</v>
          </cell>
          <cell r="F189" t="str">
            <v>D</v>
          </cell>
          <cell r="G189" t="str">
            <v>MKN</v>
          </cell>
          <cell r="H189" t="str">
            <v>Petty Cash</v>
          </cell>
        </row>
        <row r="190">
          <cell r="B190">
            <v>45194</v>
          </cell>
          <cell r="D190">
            <v>15000</v>
          </cell>
          <cell r="F190" t="str">
            <v>D</v>
          </cell>
          <cell r="G190" t="str">
            <v>MKN</v>
          </cell>
          <cell r="H190" t="str">
            <v>Petty Cash</v>
          </cell>
        </row>
        <row r="191">
          <cell r="B191">
            <v>45194</v>
          </cell>
          <cell r="D191">
            <v>7000</v>
          </cell>
          <cell r="F191" t="str">
            <v>D</v>
          </cell>
          <cell r="G191" t="str">
            <v>ONG</v>
          </cell>
          <cell r="H191" t="str">
            <v>JL</v>
          </cell>
        </row>
        <row r="192">
          <cell r="B192">
            <v>45195</v>
          </cell>
          <cell r="D192">
            <v>10800</v>
          </cell>
          <cell r="F192" t="str">
            <v>D</v>
          </cell>
          <cell r="G192" t="str">
            <v>MKN</v>
          </cell>
          <cell r="H192" t="str">
            <v>Petty Cash</v>
          </cell>
        </row>
        <row r="193">
          <cell r="B193">
            <v>45195</v>
          </cell>
          <cell r="D193">
            <v>7000</v>
          </cell>
          <cell r="F193" t="str">
            <v>D</v>
          </cell>
          <cell r="G193" t="str">
            <v>ONG</v>
          </cell>
          <cell r="H193" t="str">
            <v>JL</v>
          </cell>
        </row>
        <row r="194">
          <cell r="B194">
            <v>45196</v>
          </cell>
          <cell r="D194">
            <v>22000</v>
          </cell>
          <cell r="F194" t="str">
            <v>D</v>
          </cell>
          <cell r="G194" t="str">
            <v>MKN</v>
          </cell>
          <cell r="H194" t="str">
            <v>Petty Cash</v>
          </cell>
        </row>
        <row r="195">
          <cell r="B195">
            <v>45196</v>
          </cell>
          <cell r="D195">
            <v>7000</v>
          </cell>
          <cell r="F195" t="str">
            <v>D</v>
          </cell>
          <cell r="G195" t="str">
            <v>ONG</v>
          </cell>
          <cell r="H195" t="str">
            <v>JL</v>
          </cell>
        </row>
        <row r="196">
          <cell r="B196">
            <v>45197</v>
          </cell>
          <cell r="D196">
            <v>46700</v>
          </cell>
          <cell r="F196" t="str">
            <v>D</v>
          </cell>
          <cell r="G196" t="str">
            <v>MKN</v>
          </cell>
          <cell r="H196" t="str">
            <v>Petty Cash</v>
          </cell>
        </row>
        <row r="197">
          <cell r="B197">
            <v>45197</v>
          </cell>
          <cell r="D197">
            <v>4700000</v>
          </cell>
          <cell r="F197" t="str">
            <v>K</v>
          </cell>
          <cell r="G197" t="str">
            <v>REK</v>
          </cell>
          <cell r="H197" t="str">
            <v>BSI</v>
          </cell>
        </row>
        <row r="198">
          <cell r="B198">
            <v>45197</v>
          </cell>
          <cell r="D198">
            <v>4800000</v>
          </cell>
          <cell r="F198" t="str">
            <v>K</v>
          </cell>
          <cell r="G198" t="str">
            <v>PAY</v>
          </cell>
          <cell r="H198" t="str">
            <v>BCA</v>
          </cell>
        </row>
        <row r="199">
          <cell r="B199">
            <v>45197</v>
          </cell>
          <cell r="D199">
            <v>4800000</v>
          </cell>
          <cell r="F199" t="str">
            <v>D</v>
          </cell>
          <cell r="G199" t="str">
            <v>REK</v>
          </cell>
          <cell r="H199" t="str">
            <v>BCA</v>
          </cell>
        </row>
        <row r="200">
          <cell r="B200">
            <v>45197</v>
          </cell>
          <cell r="D200">
            <v>2500</v>
          </cell>
          <cell r="F200" t="str">
            <v>D</v>
          </cell>
          <cell r="G200" t="str">
            <v>ADM</v>
          </cell>
          <cell r="H200" t="str">
            <v>BCA</v>
          </cell>
        </row>
        <row r="201">
          <cell r="B201">
            <v>45198</v>
          </cell>
          <cell r="D201">
            <v>300000</v>
          </cell>
          <cell r="F201" t="str">
            <v>K</v>
          </cell>
          <cell r="G201" t="str">
            <v>REK</v>
          </cell>
          <cell r="H201" t="str">
            <v>Petty Cash</v>
          </cell>
        </row>
        <row r="202">
          <cell r="B202">
            <v>45198</v>
          </cell>
          <cell r="D202">
            <v>150000</v>
          </cell>
          <cell r="F202" t="str">
            <v>D</v>
          </cell>
          <cell r="G202" t="str">
            <v>REK</v>
          </cell>
          <cell r="H202" t="str">
            <v>Petty Cash</v>
          </cell>
        </row>
        <row r="203">
          <cell r="B203">
            <v>45198</v>
          </cell>
          <cell r="D203">
            <v>1000</v>
          </cell>
          <cell r="F203" t="str">
            <v>D</v>
          </cell>
          <cell r="G203" t="str">
            <v>ADM</v>
          </cell>
          <cell r="H203" t="str">
            <v>Petty Cash</v>
          </cell>
        </row>
        <row r="204">
          <cell r="B204">
            <v>45198</v>
          </cell>
          <cell r="D204">
            <v>22000</v>
          </cell>
          <cell r="F204" t="str">
            <v>D</v>
          </cell>
          <cell r="G204" t="str">
            <v>MKN</v>
          </cell>
          <cell r="H204" t="str">
            <v>Petty Cash</v>
          </cell>
        </row>
        <row r="205">
          <cell r="B205">
            <v>45198</v>
          </cell>
          <cell r="D205">
            <v>20000</v>
          </cell>
          <cell r="F205" t="str">
            <v>D</v>
          </cell>
          <cell r="G205" t="str">
            <v>MKN</v>
          </cell>
          <cell r="H205" t="str">
            <v>Petty Cash</v>
          </cell>
        </row>
        <row r="206">
          <cell r="B206">
            <v>45198</v>
          </cell>
          <cell r="D206">
            <v>25500</v>
          </cell>
          <cell r="F206" t="str">
            <v>D</v>
          </cell>
          <cell r="G206" t="str">
            <v>MKN</v>
          </cell>
          <cell r="H206" t="str">
            <v>BSI</v>
          </cell>
        </row>
        <row r="207">
          <cell r="B207">
            <v>45198</v>
          </cell>
          <cell r="D207">
            <v>50000</v>
          </cell>
          <cell r="F207" t="str">
            <v>K</v>
          </cell>
          <cell r="G207" t="str">
            <v>PAY</v>
          </cell>
          <cell r="H207" t="str">
            <v>BSI</v>
          </cell>
        </row>
        <row r="208">
          <cell r="B208">
            <v>45198</v>
          </cell>
          <cell r="D208">
            <v>500000</v>
          </cell>
          <cell r="F208" t="str">
            <v>D</v>
          </cell>
          <cell r="G208" t="str">
            <v>UKT</v>
          </cell>
          <cell r="H208" t="str">
            <v>BSI</v>
          </cell>
        </row>
        <row r="209">
          <cell r="B209">
            <v>45198</v>
          </cell>
          <cell r="D209">
            <v>275000</v>
          </cell>
          <cell r="F209" t="str">
            <v>D</v>
          </cell>
          <cell r="G209" t="str">
            <v>LES</v>
          </cell>
          <cell r="H209" t="str">
            <v>BSI</v>
          </cell>
        </row>
        <row r="210">
          <cell r="B210">
            <v>45198</v>
          </cell>
          <cell r="D210">
            <v>500000</v>
          </cell>
          <cell r="F210" t="str">
            <v>D</v>
          </cell>
          <cell r="G210" t="str">
            <v>HUT</v>
          </cell>
          <cell r="H210" t="str">
            <v>BSI</v>
          </cell>
        </row>
        <row r="211">
          <cell r="B211">
            <v>45198</v>
          </cell>
          <cell r="D211">
            <v>1000000</v>
          </cell>
          <cell r="F211" t="str">
            <v>D</v>
          </cell>
          <cell r="G211" t="str">
            <v>HUT</v>
          </cell>
          <cell r="H211" t="str">
            <v>BSI</v>
          </cell>
        </row>
        <row r="212">
          <cell r="B212">
            <v>45198</v>
          </cell>
          <cell r="D212">
            <v>300000</v>
          </cell>
          <cell r="F212" t="str">
            <v>D</v>
          </cell>
          <cell r="G212" t="str">
            <v>REK</v>
          </cell>
          <cell r="H212" t="str">
            <v>BSI</v>
          </cell>
        </row>
        <row r="213">
          <cell r="B213">
            <v>45198</v>
          </cell>
          <cell r="D213">
            <v>5000</v>
          </cell>
          <cell r="F213" t="str">
            <v>D</v>
          </cell>
          <cell r="G213" t="str">
            <v>ADM</v>
          </cell>
          <cell r="H213" t="str">
            <v>BSI</v>
          </cell>
        </row>
        <row r="214">
          <cell r="B214">
            <v>45198</v>
          </cell>
          <cell r="D214">
            <v>7000</v>
          </cell>
          <cell r="F214" t="str">
            <v>D</v>
          </cell>
          <cell r="G214" t="str">
            <v>ONG</v>
          </cell>
          <cell r="H214" t="str">
            <v>JL</v>
          </cell>
        </row>
        <row r="215">
          <cell r="B215">
            <v>45198</v>
          </cell>
          <cell r="D215">
            <v>150000</v>
          </cell>
          <cell r="F215" t="str">
            <v>K</v>
          </cell>
          <cell r="G215" t="str">
            <v>IN</v>
          </cell>
          <cell r="H215" t="str">
            <v>JL</v>
          </cell>
        </row>
        <row r="216">
          <cell r="B216">
            <v>45198</v>
          </cell>
          <cell r="D216">
            <v>80000</v>
          </cell>
          <cell r="F216" t="str">
            <v>D</v>
          </cell>
          <cell r="G216" t="str">
            <v>INET</v>
          </cell>
          <cell r="H216" t="str">
            <v>DANA</v>
          </cell>
        </row>
        <row r="217">
          <cell r="B217">
            <v>45199</v>
          </cell>
          <cell r="D217">
            <v>7000</v>
          </cell>
          <cell r="F217" t="str">
            <v>D</v>
          </cell>
          <cell r="G217" t="str">
            <v>MKN</v>
          </cell>
          <cell r="H217" t="str">
            <v>Petty Cash</v>
          </cell>
        </row>
        <row r="218">
          <cell r="B218">
            <v>45199</v>
          </cell>
          <cell r="D218">
            <v>20000</v>
          </cell>
          <cell r="F218" t="str">
            <v>D</v>
          </cell>
          <cell r="G218" t="str">
            <v>MKN</v>
          </cell>
          <cell r="H218" t="str">
            <v>Petty Cash</v>
          </cell>
        </row>
        <row r="219">
          <cell r="B219">
            <v>45199</v>
          </cell>
          <cell r="D219">
            <v>10000</v>
          </cell>
          <cell r="F219" t="str">
            <v>D</v>
          </cell>
          <cell r="G219" t="str">
            <v>MKN</v>
          </cell>
          <cell r="H219" t="str">
            <v>Petty Cash</v>
          </cell>
        </row>
        <row r="220">
          <cell r="B220">
            <v>45200</v>
          </cell>
          <cell r="D220">
            <v>200000</v>
          </cell>
          <cell r="F220" t="str">
            <v>K</v>
          </cell>
          <cell r="G220" t="str">
            <v>REK</v>
          </cell>
          <cell r="H220" t="str">
            <v>Petty Cash</v>
          </cell>
        </row>
        <row r="221">
          <cell r="B221">
            <v>45200</v>
          </cell>
          <cell r="D221">
            <v>50000</v>
          </cell>
          <cell r="F221" t="str">
            <v>D</v>
          </cell>
          <cell r="G221" t="str">
            <v>KES</v>
          </cell>
          <cell r="H221" t="str">
            <v>Petty Cash</v>
          </cell>
        </row>
        <row r="222">
          <cell r="B222">
            <v>45200</v>
          </cell>
          <cell r="D222">
            <v>15000</v>
          </cell>
          <cell r="F222" t="str">
            <v>D</v>
          </cell>
          <cell r="G222" t="str">
            <v>MKN</v>
          </cell>
          <cell r="H222" t="str">
            <v>Petty Cash</v>
          </cell>
        </row>
        <row r="223">
          <cell r="B223">
            <v>45200</v>
          </cell>
          <cell r="D223">
            <v>100000</v>
          </cell>
          <cell r="F223" t="str">
            <v>K</v>
          </cell>
          <cell r="G223" t="str">
            <v>PAY</v>
          </cell>
          <cell r="H223" t="str">
            <v>DANA</v>
          </cell>
        </row>
        <row r="224">
          <cell r="B224">
            <v>45200</v>
          </cell>
          <cell r="D224">
            <v>200000</v>
          </cell>
          <cell r="F224" t="str">
            <v>D</v>
          </cell>
          <cell r="G224" t="str">
            <v>REK</v>
          </cell>
          <cell r="H224" t="str">
            <v>DANA</v>
          </cell>
        </row>
        <row r="225">
          <cell r="B225">
            <v>45201</v>
          </cell>
          <cell r="D225">
            <v>22000</v>
          </cell>
          <cell r="F225" t="str">
            <v>D</v>
          </cell>
          <cell r="G225" t="str">
            <v>MKN</v>
          </cell>
          <cell r="H225" t="str">
            <v>Petty Cash</v>
          </cell>
        </row>
        <row r="226">
          <cell r="B226">
            <v>45201</v>
          </cell>
          <cell r="D226">
            <v>20000</v>
          </cell>
          <cell r="F226" t="str">
            <v>D</v>
          </cell>
          <cell r="G226" t="str">
            <v>MKN</v>
          </cell>
          <cell r="H226" t="str">
            <v>Petty Cash</v>
          </cell>
        </row>
        <row r="227">
          <cell r="B227">
            <v>45201</v>
          </cell>
          <cell r="D227">
            <v>4000</v>
          </cell>
          <cell r="F227" t="str">
            <v>D</v>
          </cell>
          <cell r="G227" t="str">
            <v>MKN</v>
          </cell>
          <cell r="H227" t="str">
            <v>Petty Cash</v>
          </cell>
        </row>
        <row r="228">
          <cell r="B228">
            <v>45201</v>
          </cell>
          <cell r="D228">
            <v>18000</v>
          </cell>
          <cell r="F228" t="str">
            <v>D</v>
          </cell>
          <cell r="G228" t="str">
            <v>MKN</v>
          </cell>
          <cell r="H228" t="str">
            <v>Petty Cash</v>
          </cell>
        </row>
        <row r="229">
          <cell r="B229">
            <v>45201</v>
          </cell>
          <cell r="D229">
            <v>7000</v>
          </cell>
          <cell r="F229" t="str">
            <v>D</v>
          </cell>
          <cell r="G229" t="str">
            <v>ONG</v>
          </cell>
          <cell r="H229" t="str">
            <v>JL</v>
          </cell>
        </row>
        <row r="230">
          <cell r="B230">
            <v>45202</v>
          </cell>
          <cell r="D230">
            <v>17000</v>
          </cell>
          <cell r="F230" t="str">
            <v>D</v>
          </cell>
          <cell r="G230" t="str">
            <v>MKN</v>
          </cell>
          <cell r="H230" t="str">
            <v>Petty Cash</v>
          </cell>
        </row>
        <row r="231">
          <cell r="B231">
            <v>45202</v>
          </cell>
          <cell r="D231">
            <v>15000</v>
          </cell>
          <cell r="F231" t="str">
            <v>D</v>
          </cell>
          <cell r="G231" t="str">
            <v>MKN</v>
          </cell>
          <cell r="H231" t="str">
            <v>Petty Cash</v>
          </cell>
        </row>
        <row r="232">
          <cell r="B232">
            <v>45202</v>
          </cell>
          <cell r="D232">
            <v>17000</v>
          </cell>
          <cell r="F232" t="str">
            <v>D</v>
          </cell>
          <cell r="G232" t="str">
            <v>MKN</v>
          </cell>
          <cell r="H232" t="str">
            <v>Petty Cash</v>
          </cell>
        </row>
        <row r="233">
          <cell r="B233">
            <v>45202</v>
          </cell>
          <cell r="D233">
            <v>300000</v>
          </cell>
          <cell r="F233" t="str">
            <v>K</v>
          </cell>
          <cell r="G233" t="str">
            <v>REK</v>
          </cell>
          <cell r="H233" t="str">
            <v>Petty Cash</v>
          </cell>
        </row>
        <row r="234">
          <cell r="B234">
            <v>45202</v>
          </cell>
          <cell r="D234">
            <v>110000</v>
          </cell>
          <cell r="F234" t="str">
            <v>D</v>
          </cell>
          <cell r="G234" t="str">
            <v>DLL</v>
          </cell>
          <cell r="H234" t="str">
            <v>Petty Cash</v>
          </cell>
        </row>
        <row r="235">
          <cell r="B235">
            <v>45202</v>
          </cell>
          <cell r="D235">
            <v>15000</v>
          </cell>
          <cell r="F235" t="str">
            <v>D</v>
          </cell>
          <cell r="G235" t="str">
            <v>MKN</v>
          </cell>
          <cell r="H235" t="str">
            <v>Petty Cash</v>
          </cell>
        </row>
        <row r="236">
          <cell r="B236">
            <v>45202</v>
          </cell>
          <cell r="D236">
            <v>140000</v>
          </cell>
          <cell r="F236" t="str">
            <v>D</v>
          </cell>
          <cell r="G236" t="str">
            <v>OFF</v>
          </cell>
          <cell r="H236" t="str">
            <v>BSI</v>
          </cell>
        </row>
        <row r="237">
          <cell r="B237">
            <v>45202</v>
          </cell>
          <cell r="D237">
            <v>300000</v>
          </cell>
          <cell r="F237" t="str">
            <v>D</v>
          </cell>
          <cell r="G237" t="str">
            <v>REK</v>
          </cell>
          <cell r="H237" t="str">
            <v>BSI</v>
          </cell>
        </row>
        <row r="238">
          <cell r="B238">
            <v>45202</v>
          </cell>
          <cell r="D238">
            <v>7000</v>
          </cell>
          <cell r="F238" t="str">
            <v>D</v>
          </cell>
          <cell r="G238" t="str">
            <v>ONG</v>
          </cell>
          <cell r="H238" t="str">
            <v>JL</v>
          </cell>
        </row>
        <row r="239">
          <cell r="B239">
            <v>45203</v>
          </cell>
          <cell r="D239">
            <v>13000</v>
          </cell>
          <cell r="F239" t="str">
            <v>D</v>
          </cell>
          <cell r="G239" t="str">
            <v>MKN</v>
          </cell>
          <cell r="H239" t="str">
            <v>Petty Cash</v>
          </cell>
        </row>
        <row r="240">
          <cell r="B240">
            <v>45203</v>
          </cell>
          <cell r="D240">
            <v>14000</v>
          </cell>
          <cell r="F240" t="str">
            <v>D</v>
          </cell>
          <cell r="G240" t="str">
            <v>MKN</v>
          </cell>
          <cell r="H240" t="str">
            <v>Petty Cash</v>
          </cell>
        </row>
        <row r="241">
          <cell r="B241">
            <v>45203</v>
          </cell>
          <cell r="D241">
            <v>130000</v>
          </cell>
          <cell r="F241" t="str">
            <v>K</v>
          </cell>
          <cell r="G241" t="str">
            <v>OFF</v>
          </cell>
          <cell r="H241" t="str">
            <v>BSI</v>
          </cell>
        </row>
        <row r="242">
          <cell r="B242">
            <v>45203</v>
          </cell>
          <cell r="D242">
            <v>7000</v>
          </cell>
          <cell r="F242" t="str">
            <v>D</v>
          </cell>
          <cell r="G242" t="str">
            <v>ONG</v>
          </cell>
          <cell r="H242" t="str">
            <v>JL</v>
          </cell>
        </row>
        <row r="243">
          <cell r="B243">
            <v>45204</v>
          </cell>
          <cell r="D243">
            <v>17000</v>
          </cell>
          <cell r="F243" t="str">
            <v>D</v>
          </cell>
          <cell r="G243" t="str">
            <v>MKN</v>
          </cell>
          <cell r="H243" t="str">
            <v>Petty Cash</v>
          </cell>
        </row>
        <row r="244">
          <cell r="B244">
            <v>45204</v>
          </cell>
          <cell r="D244">
            <v>3000</v>
          </cell>
          <cell r="F244" t="str">
            <v>D</v>
          </cell>
          <cell r="G244" t="str">
            <v>MKN</v>
          </cell>
          <cell r="H244" t="str">
            <v>Petty Cash</v>
          </cell>
        </row>
        <row r="245">
          <cell r="B245">
            <v>45204</v>
          </cell>
          <cell r="D245">
            <v>22000</v>
          </cell>
          <cell r="F245" t="str">
            <v>D</v>
          </cell>
          <cell r="G245" t="str">
            <v>MKN</v>
          </cell>
          <cell r="H245" t="str">
            <v>Petty Cash</v>
          </cell>
        </row>
        <row r="246">
          <cell r="B246">
            <v>45204</v>
          </cell>
          <cell r="D246">
            <v>7000</v>
          </cell>
          <cell r="F246" t="str">
            <v>D</v>
          </cell>
          <cell r="G246" t="str">
            <v>ONG</v>
          </cell>
          <cell r="H246" t="str">
            <v>JL</v>
          </cell>
        </row>
        <row r="247">
          <cell r="B247">
            <v>45205</v>
          </cell>
          <cell r="D247">
            <v>21000</v>
          </cell>
          <cell r="F247" t="str">
            <v>D</v>
          </cell>
          <cell r="G247" t="str">
            <v>MKN</v>
          </cell>
          <cell r="H247" t="str">
            <v>Petty Cash</v>
          </cell>
        </row>
        <row r="248">
          <cell r="B248">
            <v>45205</v>
          </cell>
          <cell r="D248">
            <v>16000</v>
          </cell>
          <cell r="F248" t="str">
            <v>D</v>
          </cell>
          <cell r="G248" t="str">
            <v>MKN</v>
          </cell>
          <cell r="H248" t="str">
            <v>Petty Cash</v>
          </cell>
        </row>
        <row r="249">
          <cell r="B249">
            <v>45205</v>
          </cell>
          <cell r="D249">
            <v>7000</v>
          </cell>
          <cell r="F249" t="str">
            <v>D</v>
          </cell>
          <cell r="G249" t="str">
            <v>ONG</v>
          </cell>
          <cell r="H249" t="str">
            <v>JL</v>
          </cell>
        </row>
        <row r="250">
          <cell r="B250">
            <v>45206</v>
          </cell>
          <cell r="D250">
            <v>21000</v>
          </cell>
          <cell r="F250" t="str">
            <v>D</v>
          </cell>
          <cell r="G250" t="str">
            <v>MKN</v>
          </cell>
          <cell r="H250" t="str">
            <v>Petty Cash</v>
          </cell>
        </row>
        <row r="251">
          <cell r="B251">
            <v>45207</v>
          </cell>
          <cell r="D251">
            <v>40000</v>
          </cell>
          <cell r="F251" t="str">
            <v>K</v>
          </cell>
          <cell r="G251" t="str">
            <v>PAY</v>
          </cell>
          <cell r="H251" t="str">
            <v>Petty Cash</v>
          </cell>
        </row>
        <row r="252">
          <cell r="B252">
            <v>45208</v>
          </cell>
          <cell r="D252">
            <v>7000</v>
          </cell>
          <cell r="F252" t="str">
            <v>D</v>
          </cell>
          <cell r="G252" t="str">
            <v>MKN</v>
          </cell>
          <cell r="H252" t="str">
            <v>Petty Cash</v>
          </cell>
        </row>
        <row r="253">
          <cell r="B253">
            <v>45208</v>
          </cell>
          <cell r="D253">
            <v>5000</v>
          </cell>
          <cell r="F253" t="str">
            <v>D</v>
          </cell>
          <cell r="G253" t="str">
            <v>ONG</v>
          </cell>
          <cell r="H253" t="str">
            <v>Petty Cash</v>
          </cell>
        </row>
        <row r="254">
          <cell r="B254">
            <v>45208</v>
          </cell>
          <cell r="D254">
            <v>10000</v>
          </cell>
          <cell r="F254" t="str">
            <v>D</v>
          </cell>
          <cell r="G254" t="str">
            <v>MKN</v>
          </cell>
          <cell r="H254" t="str">
            <v>Petty Cash</v>
          </cell>
        </row>
        <row r="255">
          <cell r="B255">
            <v>45208</v>
          </cell>
          <cell r="D255">
            <v>7000</v>
          </cell>
          <cell r="F255" t="str">
            <v>D</v>
          </cell>
          <cell r="G255" t="str">
            <v>ONG</v>
          </cell>
          <cell r="H255" t="str">
            <v>JL</v>
          </cell>
        </row>
        <row r="256">
          <cell r="B256">
            <v>45209</v>
          </cell>
          <cell r="D256">
            <v>31000</v>
          </cell>
          <cell r="F256" t="str">
            <v>D</v>
          </cell>
          <cell r="G256" t="str">
            <v>ONG</v>
          </cell>
          <cell r="H256" t="str">
            <v>Petty Cash</v>
          </cell>
        </row>
        <row r="257">
          <cell r="B257">
            <v>45209</v>
          </cell>
          <cell r="D257">
            <v>43000</v>
          </cell>
          <cell r="F257" t="str">
            <v>D</v>
          </cell>
          <cell r="G257" t="str">
            <v>MKN</v>
          </cell>
          <cell r="H257" t="str">
            <v>Petty Cash</v>
          </cell>
        </row>
        <row r="258">
          <cell r="B258">
            <v>45209</v>
          </cell>
          <cell r="D258">
            <v>18000</v>
          </cell>
          <cell r="F258" t="str">
            <v>D</v>
          </cell>
          <cell r="G258" t="str">
            <v>MKN</v>
          </cell>
          <cell r="H258" t="str">
            <v>Petty Cash</v>
          </cell>
        </row>
        <row r="259">
          <cell r="B259">
            <v>45209</v>
          </cell>
          <cell r="D259">
            <v>7000</v>
          </cell>
          <cell r="F259" t="str">
            <v>D</v>
          </cell>
          <cell r="G259" t="str">
            <v>ONG</v>
          </cell>
          <cell r="H259" t="str">
            <v>JL</v>
          </cell>
        </row>
        <row r="260">
          <cell r="B260">
            <v>45210</v>
          </cell>
          <cell r="D260">
            <v>12000</v>
          </cell>
          <cell r="F260" t="str">
            <v>D</v>
          </cell>
          <cell r="G260" t="str">
            <v>MKN</v>
          </cell>
          <cell r="H260" t="str">
            <v>Petty Cash</v>
          </cell>
        </row>
        <row r="261">
          <cell r="B261">
            <v>45210</v>
          </cell>
          <cell r="D261">
            <v>18000</v>
          </cell>
          <cell r="F261" t="str">
            <v>D</v>
          </cell>
          <cell r="G261" t="str">
            <v>MKN</v>
          </cell>
          <cell r="H261" t="str">
            <v>Petty Cash</v>
          </cell>
        </row>
        <row r="262">
          <cell r="B262">
            <v>45210</v>
          </cell>
          <cell r="D262">
            <v>6000</v>
          </cell>
          <cell r="F262" t="str">
            <v>D</v>
          </cell>
          <cell r="G262" t="str">
            <v>MKN</v>
          </cell>
          <cell r="H262" t="str">
            <v>Petty Cash</v>
          </cell>
        </row>
        <row r="263">
          <cell r="B263">
            <v>45210</v>
          </cell>
          <cell r="D263">
            <v>5000</v>
          </cell>
          <cell r="F263" t="str">
            <v>D</v>
          </cell>
          <cell r="G263" t="str">
            <v>MKN</v>
          </cell>
          <cell r="H263" t="str">
            <v>Petty Cash</v>
          </cell>
        </row>
        <row r="264">
          <cell r="B264">
            <v>45210</v>
          </cell>
          <cell r="D264">
            <v>7000</v>
          </cell>
          <cell r="F264" t="str">
            <v>D</v>
          </cell>
          <cell r="G264" t="str">
            <v>ONG</v>
          </cell>
          <cell r="H264" t="str">
            <v>JL</v>
          </cell>
        </row>
        <row r="265">
          <cell r="B265">
            <v>45211</v>
          </cell>
          <cell r="D265">
            <v>13000</v>
          </cell>
          <cell r="F265" t="str">
            <v>D</v>
          </cell>
          <cell r="G265" t="str">
            <v>MKN</v>
          </cell>
          <cell r="H265" t="str">
            <v>Petty Cash</v>
          </cell>
        </row>
        <row r="266">
          <cell r="B266">
            <v>45211</v>
          </cell>
          <cell r="D266">
            <v>9500</v>
          </cell>
          <cell r="F266" t="str">
            <v>D</v>
          </cell>
          <cell r="G266" t="str">
            <v>MKN</v>
          </cell>
          <cell r="H266" t="str">
            <v>Petty Cash</v>
          </cell>
        </row>
        <row r="267">
          <cell r="B267">
            <v>45211</v>
          </cell>
          <cell r="D267">
            <v>50000</v>
          </cell>
          <cell r="F267" t="str">
            <v>K</v>
          </cell>
          <cell r="G267" t="str">
            <v>REK</v>
          </cell>
          <cell r="H267" t="str">
            <v>Petty Cash</v>
          </cell>
        </row>
        <row r="268">
          <cell r="B268">
            <v>45211</v>
          </cell>
          <cell r="D268">
            <v>5000</v>
          </cell>
          <cell r="F268" t="str">
            <v>D</v>
          </cell>
          <cell r="G268" t="str">
            <v>ONG</v>
          </cell>
          <cell r="H268" t="str">
            <v>Petty Cash</v>
          </cell>
        </row>
        <row r="269">
          <cell r="B269">
            <v>45211</v>
          </cell>
          <cell r="D269">
            <v>6000</v>
          </cell>
          <cell r="F269" t="str">
            <v>D</v>
          </cell>
          <cell r="G269" t="str">
            <v>MKN</v>
          </cell>
          <cell r="H269" t="str">
            <v>Petty Cash</v>
          </cell>
        </row>
        <row r="270">
          <cell r="B270">
            <v>45211</v>
          </cell>
          <cell r="D270">
            <v>22000</v>
          </cell>
          <cell r="F270" t="str">
            <v>D</v>
          </cell>
          <cell r="G270" t="str">
            <v>MKN</v>
          </cell>
          <cell r="H270" t="str">
            <v>BSI</v>
          </cell>
        </row>
        <row r="271">
          <cell r="B271">
            <v>45211</v>
          </cell>
          <cell r="D271">
            <v>7000</v>
          </cell>
          <cell r="F271" t="str">
            <v>D</v>
          </cell>
          <cell r="G271" t="str">
            <v>ONG</v>
          </cell>
          <cell r="H271" t="str">
            <v>JL</v>
          </cell>
        </row>
        <row r="272">
          <cell r="B272">
            <v>45211</v>
          </cell>
          <cell r="D272">
            <v>50000</v>
          </cell>
          <cell r="F272" t="str">
            <v>D</v>
          </cell>
          <cell r="G272" t="str">
            <v>REK</v>
          </cell>
          <cell r="H272" t="str">
            <v>DANA</v>
          </cell>
        </row>
        <row r="273">
          <cell r="B273">
            <v>45212</v>
          </cell>
          <cell r="D273">
            <v>13000</v>
          </cell>
          <cell r="F273" t="str">
            <v>D</v>
          </cell>
          <cell r="G273" t="str">
            <v>MKN</v>
          </cell>
          <cell r="H273" t="str">
            <v>Petty Cash</v>
          </cell>
        </row>
        <row r="274">
          <cell r="B274">
            <v>45212</v>
          </cell>
          <cell r="D274">
            <v>300000</v>
          </cell>
          <cell r="F274" t="str">
            <v>K</v>
          </cell>
          <cell r="G274" t="str">
            <v>REK</v>
          </cell>
          <cell r="H274" t="str">
            <v>Petty Cash</v>
          </cell>
        </row>
        <row r="275">
          <cell r="B275">
            <v>45212</v>
          </cell>
          <cell r="D275">
            <v>5000</v>
          </cell>
          <cell r="F275" t="str">
            <v>D</v>
          </cell>
          <cell r="G275" t="str">
            <v>ONG</v>
          </cell>
          <cell r="H275" t="str">
            <v>Petty Cash</v>
          </cell>
        </row>
        <row r="276">
          <cell r="B276">
            <v>45212</v>
          </cell>
          <cell r="D276">
            <v>127800</v>
          </cell>
          <cell r="F276" t="str">
            <v>D</v>
          </cell>
          <cell r="G276" t="str">
            <v>DLL</v>
          </cell>
          <cell r="H276" t="str">
            <v>Petty Cash</v>
          </cell>
        </row>
        <row r="277">
          <cell r="B277">
            <v>45212</v>
          </cell>
          <cell r="D277">
            <v>63000</v>
          </cell>
          <cell r="F277" t="str">
            <v>D</v>
          </cell>
          <cell r="G277" t="str">
            <v>MKN</v>
          </cell>
          <cell r="H277" t="str">
            <v>Petty Cash</v>
          </cell>
        </row>
        <row r="278">
          <cell r="B278">
            <v>45212</v>
          </cell>
          <cell r="D278">
            <v>100000</v>
          </cell>
          <cell r="F278" t="str">
            <v>D</v>
          </cell>
          <cell r="G278" t="str">
            <v>DLL</v>
          </cell>
          <cell r="H278" t="str">
            <v>BSI</v>
          </cell>
        </row>
        <row r="279">
          <cell r="B279">
            <v>45212</v>
          </cell>
          <cell r="D279">
            <v>18000</v>
          </cell>
          <cell r="F279" t="str">
            <v>D</v>
          </cell>
          <cell r="G279" t="str">
            <v>MKN</v>
          </cell>
          <cell r="H279" t="str">
            <v>BSI</v>
          </cell>
        </row>
        <row r="280">
          <cell r="B280">
            <v>45212</v>
          </cell>
          <cell r="D280">
            <v>300000</v>
          </cell>
          <cell r="F280" t="str">
            <v>D</v>
          </cell>
          <cell r="G280" t="str">
            <v>REK</v>
          </cell>
          <cell r="H280" t="str">
            <v>BSI</v>
          </cell>
        </row>
        <row r="281">
          <cell r="B281">
            <v>45212</v>
          </cell>
          <cell r="D281">
            <v>7000</v>
          </cell>
          <cell r="F281" t="str">
            <v>D</v>
          </cell>
          <cell r="G281" t="str">
            <v>ONG</v>
          </cell>
          <cell r="H281" t="str">
            <v>JL</v>
          </cell>
        </row>
        <row r="282">
          <cell r="B282">
            <v>45214</v>
          </cell>
          <cell r="D282">
            <v>14000</v>
          </cell>
          <cell r="F282" t="str">
            <v>D</v>
          </cell>
          <cell r="G282" t="str">
            <v>MKN</v>
          </cell>
          <cell r="H282" t="str">
            <v>Petty Cash</v>
          </cell>
        </row>
        <row r="283">
          <cell r="B283">
            <v>45214</v>
          </cell>
          <cell r="D283">
            <v>9000</v>
          </cell>
          <cell r="F283" t="str">
            <v>D</v>
          </cell>
          <cell r="G283" t="str">
            <v>MKN</v>
          </cell>
          <cell r="H283" t="str">
            <v>Petty Cash</v>
          </cell>
        </row>
        <row r="284">
          <cell r="B284">
            <v>45215</v>
          </cell>
          <cell r="D284">
            <v>15000</v>
          </cell>
          <cell r="F284" t="str">
            <v>D</v>
          </cell>
          <cell r="G284" t="str">
            <v>MKN</v>
          </cell>
          <cell r="H284" t="str">
            <v>Petty Cash</v>
          </cell>
        </row>
        <row r="285">
          <cell r="B285">
            <v>45215</v>
          </cell>
          <cell r="D285">
            <v>15700</v>
          </cell>
          <cell r="F285" t="str">
            <v>D</v>
          </cell>
          <cell r="G285" t="str">
            <v>MKN</v>
          </cell>
          <cell r="H285" t="str">
            <v>Petty Cash</v>
          </cell>
        </row>
        <row r="286">
          <cell r="B286">
            <v>45215</v>
          </cell>
          <cell r="D286">
            <v>16000</v>
          </cell>
          <cell r="F286" t="str">
            <v>D</v>
          </cell>
          <cell r="G286" t="str">
            <v>MKN</v>
          </cell>
          <cell r="H286" t="str">
            <v>Petty Cash</v>
          </cell>
        </row>
        <row r="287">
          <cell r="B287">
            <v>45215</v>
          </cell>
          <cell r="D287">
            <v>53000</v>
          </cell>
          <cell r="F287" t="str">
            <v>D</v>
          </cell>
          <cell r="G287" t="str">
            <v>MKN</v>
          </cell>
          <cell r="H287" t="str">
            <v>Petty Cash</v>
          </cell>
        </row>
        <row r="288">
          <cell r="B288">
            <v>45215</v>
          </cell>
          <cell r="D288">
            <v>7000</v>
          </cell>
          <cell r="F288" t="str">
            <v>D</v>
          </cell>
          <cell r="G288" t="str">
            <v>ONG</v>
          </cell>
          <cell r="H288" t="str">
            <v>JL</v>
          </cell>
        </row>
        <row r="289">
          <cell r="B289">
            <v>45216</v>
          </cell>
          <cell r="D289">
            <v>300000</v>
          </cell>
          <cell r="F289" t="str">
            <v>K</v>
          </cell>
          <cell r="G289" t="str">
            <v>REK</v>
          </cell>
          <cell r="H289" t="str">
            <v>Petty Cash</v>
          </cell>
        </row>
        <row r="290">
          <cell r="B290">
            <v>45216</v>
          </cell>
          <cell r="D290">
            <v>15000</v>
          </cell>
          <cell r="F290" t="str">
            <v>D</v>
          </cell>
          <cell r="G290" t="str">
            <v>MKN</v>
          </cell>
          <cell r="H290" t="str">
            <v>Petty Cash</v>
          </cell>
        </row>
        <row r="291">
          <cell r="B291">
            <v>45216</v>
          </cell>
          <cell r="D291">
            <v>5000</v>
          </cell>
          <cell r="F291" t="str">
            <v>D</v>
          </cell>
          <cell r="G291" t="str">
            <v>ONG</v>
          </cell>
          <cell r="H291" t="str">
            <v>Petty Cash</v>
          </cell>
        </row>
        <row r="292">
          <cell r="B292">
            <v>45216</v>
          </cell>
          <cell r="D292">
            <v>300000</v>
          </cell>
          <cell r="F292" t="str">
            <v>D</v>
          </cell>
          <cell r="G292" t="str">
            <v>REK</v>
          </cell>
          <cell r="H292" t="str">
            <v>BSI</v>
          </cell>
        </row>
        <row r="293">
          <cell r="B293">
            <v>45216</v>
          </cell>
          <cell r="D293">
            <v>100550</v>
          </cell>
          <cell r="F293" t="str">
            <v>D</v>
          </cell>
          <cell r="G293" t="str">
            <v>DLL</v>
          </cell>
          <cell r="H293" t="str">
            <v>BSI</v>
          </cell>
        </row>
        <row r="294">
          <cell r="B294">
            <v>45216</v>
          </cell>
          <cell r="D294">
            <v>7000</v>
          </cell>
          <cell r="F294" t="str">
            <v>D</v>
          </cell>
          <cell r="G294" t="str">
            <v>ONG</v>
          </cell>
          <cell r="H294" t="str">
            <v>JL</v>
          </cell>
        </row>
        <row r="295">
          <cell r="B295">
            <v>45217</v>
          </cell>
          <cell r="D295">
            <v>15000</v>
          </cell>
          <cell r="F295" t="str">
            <v>D</v>
          </cell>
          <cell r="G295" t="str">
            <v>MKN</v>
          </cell>
          <cell r="H295" t="str">
            <v>Petty Cash</v>
          </cell>
        </row>
        <row r="296">
          <cell r="B296">
            <v>45217</v>
          </cell>
          <cell r="D296">
            <v>22000</v>
          </cell>
          <cell r="F296" t="str">
            <v>D</v>
          </cell>
          <cell r="G296" t="str">
            <v>MKN</v>
          </cell>
          <cell r="H296" t="str">
            <v>Petty Cash</v>
          </cell>
        </row>
        <row r="297">
          <cell r="B297">
            <v>45217</v>
          </cell>
          <cell r="D297">
            <v>5000</v>
          </cell>
          <cell r="F297" t="str">
            <v>D</v>
          </cell>
          <cell r="G297" t="str">
            <v>ONG</v>
          </cell>
          <cell r="H297" t="str">
            <v>Petty Cash</v>
          </cell>
        </row>
        <row r="298">
          <cell r="B298">
            <v>45217</v>
          </cell>
          <cell r="D298">
            <v>7000</v>
          </cell>
          <cell r="F298" t="str">
            <v>D</v>
          </cell>
          <cell r="G298" t="str">
            <v>ONG</v>
          </cell>
          <cell r="H298" t="str">
            <v>JL</v>
          </cell>
        </row>
        <row r="299">
          <cell r="B299">
            <v>45218</v>
          </cell>
          <cell r="D299">
            <v>15000</v>
          </cell>
          <cell r="F299" t="str">
            <v>D</v>
          </cell>
          <cell r="G299" t="str">
            <v>MKN</v>
          </cell>
          <cell r="H299" t="str">
            <v>Petty Cash</v>
          </cell>
        </row>
        <row r="300">
          <cell r="B300">
            <v>45218</v>
          </cell>
          <cell r="D300">
            <v>50000</v>
          </cell>
          <cell r="F300" t="str">
            <v>D</v>
          </cell>
          <cell r="G300" t="str">
            <v>REK</v>
          </cell>
          <cell r="H300" t="str">
            <v>Petty Cash</v>
          </cell>
        </row>
        <row r="301">
          <cell r="B301">
            <v>45218</v>
          </cell>
          <cell r="D301">
            <v>4000</v>
          </cell>
          <cell r="F301" t="str">
            <v>D</v>
          </cell>
          <cell r="G301" t="str">
            <v>ONG</v>
          </cell>
          <cell r="H301" t="str">
            <v>Petty Cash</v>
          </cell>
        </row>
        <row r="302">
          <cell r="B302">
            <v>45218</v>
          </cell>
          <cell r="D302">
            <v>18000</v>
          </cell>
          <cell r="F302" t="str">
            <v>D</v>
          </cell>
          <cell r="G302" t="str">
            <v>MKN</v>
          </cell>
          <cell r="H302" t="str">
            <v>Petty Cash</v>
          </cell>
        </row>
        <row r="303">
          <cell r="B303">
            <v>45218</v>
          </cell>
          <cell r="D303">
            <v>15000</v>
          </cell>
          <cell r="F303" t="str">
            <v>D</v>
          </cell>
          <cell r="G303" t="str">
            <v>MKN</v>
          </cell>
          <cell r="H303" t="str">
            <v>Petty Cash</v>
          </cell>
        </row>
        <row r="304">
          <cell r="B304">
            <v>45218</v>
          </cell>
          <cell r="D304">
            <v>5000</v>
          </cell>
          <cell r="F304" t="str">
            <v>D</v>
          </cell>
          <cell r="G304" t="str">
            <v>ONG</v>
          </cell>
          <cell r="H304" t="str">
            <v>Petty Cash</v>
          </cell>
        </row>
        <row r="305">
          <cell r="B305">
            <v>45218</v>
          </cell>
          <cell r="D305">
            <v>7000</v>
          </cell>
          <cell r="F305" t="str">
            <v>D</v>
          </cell>
          <cell r="G305" t="str">
            <v>ONG</v>
          </cell>
          <cell r="H305" t="str">
            <v>JL</v>
          </cell>
        </row>
        <row r="306">
          <cell r="B306">
            <v>45218</v>
          </cell>
          <cell r="D306">
            <v>50000</v>
          </cell>
          <cell r="F306" t="str">
            <v>K</v>
          </cell>
          <cell r="G306" t="str">
            <v>IN</v>
          </cell>
          <cell r="H306" t="str">
            <v>JL</v>
          </cell>
        </row>
        <row r="307">
          <cell r="B307">
            <v>45219</v>
          </cell>
          <cell r="D307">
            <v>15000</v>
          </cell>
          <cell r="F307" t="str">
            <v>D</v>
          </cell>
          <cell r="G307" t="str">
            <v>MKN</v>
          </cell>
          <cell r="H307" t="str">
            <v>Petty Cash</v>
          </cell>
        </row>
        <row r="308">
          <cell r="B308">
            <v>45219</v>
          </cell>
          <cell r="D308">
            <v>18000</v>
          </cell>
          <cell r="F308" t="str">
            <v>D</v>
          </cell>
          <cell r="G308" t="str">
            <v>MKN</v>
          </cell>
          <cell r="H308" t="str">
            <v>Petty Cash</v>
          </cell>
        </row>
        <row r="309">
          <cell r="B309">
            <v>45219</v>
          </cell>
          <cell r="D309">
            <v>15000</v>
          </cell>
          <cell r="F309" t="str">
            <v>D</v>
          </cell>
          <cell r="G309" t="str">
            <v>MKN</v>
          </cell>
          <cell r="H309" t="str">
            <v>Petty Cash</v>
          </cell>
        </row>
        <row r="310">
          <cell r="B310">
            <v>45219</v>
          </cell>
          <cell r="D310">
            <v>5000</v>
          </cell>
          <cell r="F310" t="str">
            <v>D</v>
          </cell>
          <cell r="G310" t="str">
            <v>ONG</v>
          </cell>
          <cell r="H310" t="str">
            <v>Petty Cash</v>
          </cell>
        </row>
        <row r="311">
          <cell r="B311">
            <v>45219</v>
          </cell>
          <cell r="D311">
            <v>88000</v>
          </cell>
          <cell r="F311" t="str">
            <v>D</v>
          </cell>
          <cell r="G311" t="str">
            <v>MKN</v>
          </cell>
          <cell r="H311" t="str">
            <v>Petty Cash</v>
          </cell>
        </row>
        <row r="312">
          <cell r="B312">
            <v>45219</v>
          </cell>
          <cell r="D312">
            <v>100000</v>
          </cell>
          <cell r="F312" t="str">
            <v>K</v>
          </cell>
          <cell r="G312" t="str">
            <v>REK</v>
          </cell>
          <cell r="H312" t="str">
            <v>Petty Cash</v>
          </cell>
        </row>
        <row r="313">
          <cell r="B313">
            <v>45219</v>
          </cell>
          <cell r="D313">
            <v>100000</v>
          </cell>
          <cell r="F313" t="str">
            <v>D</v>
          </cell>
          <cell r="G313" t="str">
            <v>ONG</v>
          </cell>
          <cell r="H313" t="str">
            <v>Petty Cash</v>
          </cell>
        </row>
        <row r="314">
          <cell r="B314">
            <v>45219</v>
          </cell>
          <cell r="D314">
            <v>100000</v>
          </cell>
          <cell r="F314" t="str">
            <v>D</v>
          </cell>
          <cell r="G314" t="str">
            <v>REK</v>
          </cell>
          <cell r="H314" t="str">
            <v>BSI</v>
          </cell>
        </row>
        <row r="315">
          <cell r="B315">
            <v>45219</v>
          </cell>
          <cell r="D315">
            <v>7500</v>
          </cell>
          <cell r="F315" t="str">
            <v>D</v>
          </cell>
          <cell r="G315" t="str">
            <v>ADM</v>
          </cell>
          <cell r="H315" t="str">
            <v>BSI</v>
          </cell>
        </row>
        <row r="316">
          <cell r="B316">
            <v>45219</v>
          </cell>
          <cell r="D316">
            <v>50000</v>
          </cell>
          <cell r="F316" t="str">
            <v>K</v>
          </cell>
          <cell r="G316" t="str">
            <v>REK</v>
          </cell>
          <cell r="H316" t="str">
            <v>DANA</v>
          </cell>
        </row>
        <row r="317">
          <cell r="B317">
            <v>45219</v>
          </cell>
          <cell r="D317">
            <v>50000</v>
          </cell>
          <cell r="F317" t="str">
            <v>D</v>
          </cell>
          <cell r="G317" t="str">
            <v>REK</v>
          </cell>
          <cell r="H317" t="str">
            <v>DANA</v>
          </cell>
        </row>
        <row r="318">
          <cell r="B318">
            <v>45219</v>
          </cell>
          <cell r="D318">
            <v>3000</v>
          </cell>
          <cell r="F318" t="str">
            <v>D</v>
          </cell>
          <cell r="G318" t="str">
            <v>ADM</v>
          </cell>
          <cell r="H318" t="str">
            <v>DANA</v>
          </cell>
        </row>
        <row r="319">
          <cell r="B319">
            <v>45220</v>
          </cell>
          <cell r="D319">
            <v>304100</v>
          </cell>
          <cell r="F319" t="str">
            <v>D</v>
          </cell>
          <cell r="G319" t="str">
            <v>Inet</v>
          </cell>
          <cell r="H319" t="str">
            <v>BSI</v>
          </cell>
        </row>
        <row r="320">
          <cell r="B320">
            <v>45220</v>
          </cell>
          <cell r="D320">
            <v>50500</v>
          </cell>
          <cell r="F320" t="str">
            <v>D</v>
          </cell>
          <cell r="G320" t="str">
            <v>REK</v>
          </cell>
          <cell r="H320" t="str">
            <v>BSI</v>
          </cell>
        </row>
        <row r="321">
          <cell r="B321">
            <v>45221</v>
          </cell>
          <cell r="D321">
            <v>300000</v>
          </cell>
          <cell r="F321" t="str">
            <v>D</v>
          </cell>
          <cell r="G321" t="str">
            <v>REK</v>
          </cell>
          <cell r="H321" t="str">
            <v>BSI</v>
          </cell>
        </row>
        <row r="322">
          <cell r="B322">
            <v>45221</v>
          </cell>
          <cell r="D322">
            <v>7000</v>
          </cell>
          <cell r="F322" t="str">
            <v>D</v>
          </cell>
          <cell r="G322" t="str">
            <v>ONG</v>
          </cell>
          <cell r="H322" t="str">
            <v>JL</v>
          </cell>
        </row>
        <row r="323">
          <cell r="B323">
            <v>45222</v>
          </cell>
          <cell r="D323">
            <v>7000</v>
          </cell>
          <cell r="F323" t="str">
            <v>D</v>
          </cell>
          <cell r="G323" t="str">
            <v>ONG</v>
          </cell>
          <cell r="H323" t="str">
            <v>JL</v>
          </cell>
        </row>
        <row r="324">
          <cell r="B324">
            <v>45223</v>
          </cell>
          <cell r="D324">
            <v>7000</v>
          </cell>
          <cell r="F324" t="str">
            <v>D</v>
          </cell>
          <cell r="G324" t="str">
            <v>ONG</v>
          </cell>
          <cell r="H324" t="str">
            <v>JL</v>
          </cell>
        </row>
        <row r="325">
          <cell r="B325">
            <v>45224</v>
          </cell>
          <cell r="D325">
            <v>7000</v>
          </cell>
          <cell r="F325" t="str">
            <v>D</v>
          </cell>
          <cell r="G325" t="str">
            <v>ONG</v>
          </cell>
          <cell r="H325" t="str">
            <v>JL</v>
          </cell>
        </row>
        <row r="326">
          <cell r="B326">
            <v>45224</v>
          </cell>
          <cell r="D326">
            <v>5000</v>
          </cell>
          <cell r="F326" t="str">
            <v>K</v>
          </cell>
          <cell r="G326" t="str">
            <v>REK</v>
          </cell>
          <cell r="H326" t="str">
            <v>DANA</v>
          </cell>
        </row>
        <row r="327">
          <cell r="B327">
            <v>45225</v>
          </cell>
          <cell r="D327">
            <v>7000</v>
          </cell>
          <cell r="F327" t="str">
            <v>D</v>
          </cell>
          <cell r="G327" t="str">
            <v>ONG</v>
          </cell>
          <cell r="H327" t="str">
            <v>JL</v>
          </cell>
        </row>
        <row r="328">
          <cell r="B328">
            <v>45227</v>
          </cell>
          <cell r="D328">
            <v>4900000</v>
          </cell>
          <cell r="F328" t="str">
            <v>K</v>
          </cell>
          <cell r="G328" t="str">
            <v>REK</v>
          </cell>
          <cell r="H328" t="str">
            <v>BSI</v>
          </cell>
        </row>
        <row r="329">
          <cell r="B329">
            <v>45227</v>
          </cell>
          <cell r="D329">
            <v>79500</v>
          </cell>
          <cell r="F329" t="str">
            <v>D</v>
          </cell>
          <cell r="G329" t="str">
            <v>REK</v>
          </cell>
          <cell r="H329" t="str">
            <v>BSI</v>
          </cell>
        </row>
        <row r="330">
          <cell r="B330">
            <v>45227</v>
          </cell>
          <cell r="D330">
            <v>500</v>
          </cell>
          <cell r="F330" t="str">
            <v>D</v>
          </cell>
          <cell r="G330" t="str">
            <v>ADM</v>
          </cell>
          <cell r="H330" t="str">
            <v>BSI</v>
          </cell>
        </row>
        <row r="331">
          <cell r="B331">
            <v>45227</v>
          </cell>
          <cell r="D331">
            <v>79500</v>
          </cell>
          <cell r="F331" t="str">
            <v>K</v>
          </cell>
          <cell r="G331" t="str">
            <v>REK</v>
          </cell>
          <cell r="H331" t="str">
            <v>DANA</v>
          </cell>
        </row>
        <row r="332">
          <cell r="B332">
            <v>45227</v>
          </cell>
          <cell r="D332">
            <v>80000</v>
          </cell>
          <cell r="F332" t="str">
            <v>D</v>
          </cell>
          <cell r="G332" t="str">
            <v>INET</v>
          </cell>
          <cell r="H332" t="str">
            <v>DANA</v>
          </cell>
        </row>
        <row r="333">
          <cell r="B333">
            <v>45227</v>
          </cell>
          <cell r="D333">
            <v>23500</v>
          </cell>
          <cell r="F333" t="str">
            <v>D</v>
          </cell>
          <cell r="G333" t="str">
            <v>ONG</v>
          </cell>
          <cell r="H333" t="str">
            <v>Gopay</v>
          </cell>
        </row>
        <row r="334">
          <cell r="B334">
            <v>45227</v>
          </cell>
          <cell r="D334">
            <v>25730</v>
          </cell>
          <cell r="F334" t="str">
            <v>D</v>
          </cell>
          <cell r="G334" t="str">
            <v>ONG</v>
          </cell>
          <cell r="H334" t="str">
            <v>Gopay</v>
          </cell>
        </row>
        <row r="335">
          <cell r="B335">
            <v>45227</v>
          </cell>
          <cell r="D335">
            <v>4900000</v>
          </cell>
          <cell r="F335" t="str">
            <v>K</v>
          </cell>
          <cell r="G335" t="str">
            <v>PAY</v>
          </cell>
          <cell r="H335" t="str">
            <v>BCA</v>
          </cell>
        </row>
        <row r="336">
          <cell r="B336">
            <v>45227</v>
          </cell>
          <cell r="D336">
            <v>4900000</v>
          </cell>
          <cell r="F336" t="str">
            <v>D</v>
          </cell>
          <cell r="G336" t="str">
            <v>REK</v>
          </cell>
          <cell r="H336" t="str">
            <v>BCA</v>
          </cell>
        </row>
        <row r="337">
          <cell r="B337">
            <v>45228</v>
          </cell>
          <cell r="D337">
            <v>7000</v>
          </cell>
          <cell r="F337" t="str">
            <v>D</v>
          </cell>
          <cell r="G337" t="str">
            <v>ONG</v>
          </cell>
          <cell r="H337" t="str">
            <v>JL</v>
          </cell>
        </row>
        <row r="338">
          <cell r="B338">
            <v>45229</v>
          </cell>
          <cell r="D338">
            <v>275000</v>
          </cell>
          <cell r="F338" t="str">
            <v>D</v>
          </cell>
          <cell r="G338" t="str">
            <v>LES</v>
          </cell>
          <cell r="H338" t="str">
            <v>BSI</v>
          </cell>
        </row>
        <row r="339">
          <cell r="B339">
            <v>45229</v>
          </cell>
          <cell r="D339">
            <v>25000</v>
          </cell>
          <cell r="F339" t="str">
            <v>D</v>
          </cell>
          <cell r="G339" t="str">
            <v>MKN</v>
          </cell>
          <cell r="H339" t="str">
            <v>BSI</v>
          </cell>
        </row>
        <row r="340">
          <cell r="B340">
            <v>45229</v>
          </cell>
          <cell r="D340">
            <v>4000</v>
          </cell>
          <cell r="F340" t="str">
            <v>D</v>
          </cell>
          <cell r="G340" t="str">
            <v>MKN</v>
          </cell>
          <cell r="H340" t="str">
            <v>BSI</v>
          </cell>
        </row>
        <row r="341">
          <cell r="B341">
            <v>45229</v>
          </cell>
          <cell r="D341">
            <v>700000</v>
          </cell>
          <cell r="F341" t="str">
            <v>D</v>
          </cell>
          <cell r="G341" t="str">
            <v>REK</v>
          </cell>
          <cell r="H341" t="str">
            <v>BSI</v>
          </cell>
        </row>
        <row r="342">
          <cell r="B342">
            <v>45229</v>
          </cell>
          <cell r="D342">
            <v>7000</v>
          </cell>
          <cell r="F342" t="str">
            <v>D</v>
          </cell>
          <cell r="G342" t="str">
            <v>ONG</v>
          </cell>
          <cell r="H342" t="str">
            <v>JL</v>
          </cell>
        </row>
        <row r="343">
          <cell r="B343">
            <v>45230</v>
          </cell>
          <cell r="D343">
            <v>700000</v>
          </cell>
          <cell r="F343" t="str">
            <v>K</v>
          </cell>
          <cell r="G343" t="str">
            <v>REK</v>
          </cell>
          <cell r="H343" t="str">
            <v>Petty Cash</v>
          </cell>
        </row>
        <row r="344">
          <cell r="B344">
            <v>45230</v>
          </cell>
          <cell r="D344">
            <v>14300</v>
          </cell>
          <cell r="F344" t="str">
            <v>D</v>
          </cell>
          <cell r="G344" t="str">
            <v>MKN</v>
          </cell>
          <cell r="H344" t="str">
            <v>Petty Cash</v>
          </cell>
        </row>
        <row r="345">
          <cell r="B345">
            <v>45230</v>
          </cell>
          <cell r="D345">
            <v>7400</v>
          </cell>
          <cell r="F345" t="str">
            <v>D</v>
          </cell>
          <cell r="G345" t="str">
            <v>MKN</v>
          </cell>
          <cell r="H345" t="str">
            <v>Petty Cash</v>
          </cell>
        </row>
        <row r="346">
          <cell r="B346">
            <v>45230</v>
          </cell>
          <cell r="D346">
            <v>19000</v>
          </cell>
          <cell r="F346" t="str">
            <v>D</v>
          </cell>
          <cell r="G346" t="str">
            <v>MKN</v>
          </cell>
          <cell r="H346" t="str">
            <v>Petty Cash</v>
          </cell>
        </row>
        <row r="347">
          <cell r="B347">
            <v>45230</v>
          </cell>
          <cell r="D347">
            <v>100000</v>
          </cell>
          <cell r="F347" t="str">
            <v>D</v>
          </cell>
          <cell r="G347" t="str">
            <v>REK</v>
          </cell>
          <cell r="H347" t="str">
            <v>Petty Cash</v>
          </cell>
        </row>
        <row r="348">
          <cell r="B348">
            <v>45230</v>
          </cell>
          <cell r="D348">
            <v>1300</v>
          </cell>
          <cell r="F348" t="str">
            <v>D</v>
          </cell>
          <cell r="G348" t="str">
            <v>DLL</v>
          </cell>
          <cell r="H348" t="str">
            <v>Petty Cash</v>
          </cell>
        </row>
        <row r="349">
          <cell r="B349">
            <v>45230</v>
          </cell>
          <cell r="D349">
            <v>15000</v>
          </cell>
          <cell r="F349" t="str">
            <v>D</v>
          </cell>
          <cell r="G349" t="str">
            <v>MKN</v>
          </cell>
          <cell r="H349" t="str">
            <v>Petty Cash</v>
          </cell>
        </row>
        <row r="350">
          <cell r="B350">
            <v>45230</v>
          </cell>
          <cell r="D350">
            <v>7000</v>
          </cell>
          <cell r="F350" t="str">
            <v>D</v>
          </cell>
          <cell r="G350" t="str">
            <v>ONG</v>
          </cell>
          <cell r="H350" t="str">
            <v>JL</v>
          </cell>
        </row>
        <row r="351">
          <cell r="B351">
            <v>45230</v>
          </cell>
          <cell r="D351">
            <v>100000</v>
          </cell>
          <cell r="F351" t="str">
            <v>K</v>
          </cell>
          <cell r="G351" t="str">
            <v>IN</v>
          </cell>
          <cell r="H351" t="str">
            <v>JL</v>
          </cell>
        </row>
        <row r="352">
          <cell r="B352">
            <v>45231</v>
          </cell>
          <cell r="D352">
            <v>500000</v>
          </cell>
          <cell r="F352" t="str">
            <v>D</v>
          </cell>
          <cell r="G352" t="str">
            <v>MTR</v>
          </cell>
          <cell r="H352" t="str">
            <v>Petty Cash</v>
          </cell>
        </row>
        <row r="353">
          <cell r="B353">
            <v>45231</v>
          </cell>
          <cell r="D353">
            <v>15000</v>
          </cell>
          <cell r="F353" t="str">
            <v>D</v>
          </cell>
          <cell r="G353" t="str">
            <v>MKN</v>
          </cell>
          <cell r="H353" t="str">
            <v>Petty Cash</v>
          </cell>
        </row>
        <row r="354">
          <cell r="B354">
            <v>45231</v>
          </cell>
          <cell r="D354">
            <v>28000</v>
          </cell>
          <cell r="F354" t="str">
            <v>D</v>
          </cell>
          <cell r="G354" t="str">
            <v>MKN</v>
          </cell>
          <cell r="H354" t="str">
            <v>Petty Cash</v>
          </cell>
        </row>
        <row r="355">
          <cell r="B355">
            <v>45231</v>
          </cell>
          <cell r="D355">
            <v>300000</v>
          </cell>
          <cell r="F355" t="str">
            <v>K</v>
          </cell>
          <cell r="G355" t="str">
            <v>REK</v>
          </cell>
          <cell r="H355" t="str">
            <v>Petty Cash</v>
          </cell>
        </row>
        <row r="356">
          <cell r="B356">
            <v>45231</v>
          </cell>
          <cell r="D356">
            <v>15500</v>
          </cell>
          <cell r="F356" t="str">
            <v>D</v>
          </cell>
          <cell r="G356" t="str">
            <v>MKN</v>
          </cell>
          <cell r="H356" t="str">
            <v>Petty Cash</v>
          </cell>
        </row>
        <row r="357">
          <cell r="B357">
            <v>45231</v>
          </cell>
          <cell r="D357">
            <v>19000</v>
          </cell>
          <cell r="F357" t="str">
            <v>D</v>
          </cell>
          <cell r="G357" t="str">
            <v>MKN</v>
          </cell>
          <cell r="H357" t="str">
            <v>BSI</v>
          </cell>
        </row>
        <row r="358">
          <cell r="B358">
            <v>45231</v>
          </cell>
          <cell r="D358">
            <v>300000</v>
          </cell>
          <cell r="F358" t="str">
            <v>D</v>
          </cell>
          <cell r="G358" t="str">
            <v>REK</v>
          </cell>
          <cell r="H358" t="str">
            <v>BSI</v>
          </cell>
        </row>
        <row r="359">
          <cell r="B359">
            <v>45231</v>
          </cell>
          <cell r="D359">
            <v>7000</v>
          </cell>
          <cell r="F359" t="str">
            <v>D</v>
          </cell>
          <cell r="G359" t="str">
            <v>ONG</v>
          </cell>
          <cell r="H359" t="str">
            <v>JL</v>
          </cell>
        </row>
        <row r="360">
          <cell r="B360">
            <v>45232</v>
          </cell>
          <cell r="D360">
            <v>7000</v>
          </cell>
          <cell r="F360" t="str">
            <v>D</v>
          </cell>
          <cell r="G360" t="str">
            <v>ONG</v>
          </cell>
          <cell r="H360" t="str">
            <v>JL</v>
          </cell>
        </row>
        <row r="361">
          <cell r="B361">
            <v>45233</v>
          </cell>
          <cell r="D361">
            <v>22500</v>
          </cell>
          <cell r="F361" t="str">
            <v>D</v>
          </cell>
          <cell r="G361" t="str">
            <v>MKN</v>
          </cell>
          <cell r="H361" t="str">
            <v>Petty Cash</v>
          </cell>
        </row>
        <row r="362">
          <cell r="B362">
            <v>45233</v>
          </cell>
          <cell r="D362">
            <v>19000</v>
          </cell>
          <cell r="F362" t="str">
            <v>D</v>
          </cell>
          <cell r="G362" t="str">
            <v>MKN</v>
          </cell>
          <cell r="H362" t="str">
            <v>Petty Cash</v>
          </cell>
        </row>
        <row r="363">
          <cell r="B363">
            <v>45233</v>
          </cell>
          <cell r="D363">
            <v>100000</v>
          </cell>
          <cell r="F363" t="str">
            <v>D</v>
          </cell>
          <cell r="G363" t="str">
            <v>REK</v>
          </cell>
          <cell r="H363" t="str">
            <v>Petty Cash</v>
          </cell>
        </row>
        <row r="364">
          <cell r="B364">
            <v>45233</v>
          </cell>
          <cell r="D364">
            <v>7000</v>
          </cell>
          <cell r="F364" t="str">
            <v>D</v>
          </cell>
          <cell r="G364" t="str">
            <v>ONG</v>
          </cell>
          <cell r="H364" t="str">
            <v>JL</v>
          </cell>
        </row>
        <row r="365">
          <cell r="B365">
            <v>45233</v>
          </cell>
          <cell r="D365">
            <v>100000</v>
          </cell>
          <cell r="F365" t="str">
            <v>K</v>
          </cell>
          <cell r="G365" t="str">
            <v>REK</v>
          </cell>
          <cell r="H365" t="str">
            <v>BCA</v>
          </cell>
        </row>
        <row r="366">
          <cell r="B366">
            <v>45235</v>
          </cell>
          <cell r="D366">
            <v>143000</v>
          </cell>
          <cell r="F366" t="str">
            <v>D</v>
          </cell>
          <cell r="G366" t="str">
            <v>DLL</v>
          </cell>
          <cell r="H366" t="str">
            <v>Petty Cash</v>
          </cell>
        </row>
        <row r="367">
          <cell r="B367">
            <v>45235</v>
          </cell>
          <cell r="D367">
            <v>300000</v>
          </cell>
          <cell r="F367" t="str">
            <v>K</v>
          </cell>
          <cell r="G367" t="str">
            <v>REK</v>
          </cell>
          <cell r="H367" t="str">
            <v>Petty Cash</v>
          </cell>
        </row>
        <row r="368">
          <cell r="B368">
            <v>45235</v>
          </cell>
          <cell r="D368">
            <v>40000</v>
          </cell>
          <cell r="F368" t="str">
            <v>D</v>
          </cell>
          <cell r="G368" t="str">
            <v>MKN</v>
          </cell>
          <cell r="H368" t="str">
            <v>Petty Cash</v>
          </cell>
        </row>
        <row r="369">
          <cell r="B369">
            <v>45235</v>
          </cell>
          <cell r="D369">
            <v>33000</v>
          </cell>
          <cell r="F369" t="str">
            <v>D</v>
          </cell>
          <cell r="G369" t="str">
            <v>ONG</v>
          </cell>
          <cell r="H369" t="str">
            <v>Petty Cash</v>
          </cell>
        </row>
        <row r="370">
          <cell r="B370">
            <v>45235</v>
          </cell>
          <cell r="D370">
            <v>300000</v>
          </cell>
          <cell r="F370" t="str">
            <v>D</v>
          </cell>
          <cell r="G370" t="str">
            <v>REK</v>
          </cell>
          <cell r="H370" t="str">
            <v>BSI</v>
          </cell>
        </row>
        <row r="371">
          <cell r="B371">
            <v>45236</v>
          </cell>
          <cell r="D371">
            <v>15000</v>
          </cell>
          <cell r="F371" t="str">
            <v>D</v>
          </cell>
          <cell r="G371" t="str">
            <v>MKN</v>
          </cell>
          <cell r="H371" t="str">
            <v>Petty Cash</v>
          </cell>
        </row>
        <row r="372">
          <cell r="B372">
            <v>45236</v>
          </cell>
          <cell r="D372">
            <v>18000</v>
          </cell>
          <cell r="F372" t="str">
            <v>D</v>
          </cell>
          <cell r="G372" t="str">
            <v>MKN</v>
          </cell>
          <cell r="H372" t="str">
            <v>Petty Cash</v>
          </cell>
        </row>
        <row r="373">
          <cell r="B373">
            <v>45236</v>
          </cell>
          <cell r="D373">
            <v>189700</v>
          </cell>
          <cell r="F373" t="str">
            <v>D</v>
          </cell>
          <cell r="G373" t="str">
            <v>DLL</v>
          </cell>
          <cell r="H373" t="str">
            <v>BSI</v>
          </cell>
        </row>
        <row r="374">
          <cell r="B374">
            <v>45236</v>
          </cell>
          <cell r="D374">
            <v>7000</v>
          </cell>
          <cell r="F374" t="str">
            <v>D</v>
          </cell>
          <cell r="G374" t="str">
            <v>ONG</v>
          </cell>
          <cell r="H374" t="str">
            <v>JL</v>
          </cell>
        </row>
        <row r="375">
          <cell r="B375">
            <v>45237</v>
          </cell>
          <cell r="D375">
            <v>15000</v>
          </cell>
          <cell r="F375" t="str">
            <v>D</v>
          </cell>
          <cell r="G375" t="str">
            <v>MKN</v>
          </cell>
          <cell r="H375" t="str">
            <v>BSI</v>
          </cell>
        </row>
        <row r="376">
          <cell r="B376">
            <v>45237</v>
          </cell>
          <cell r="D376">
            <v>7000</v>
          </cell>
          <cell r="F376" t="str">
            <v>D</v>
          </cell>
          <cell r="G376" t="str">
            <v>ONG</v>
          </cell>
          <cell r="H376" t="str">
            <v>JL</v>
          </cell>
        </row>
        <row r="377">
          <cell r="B377">
            <v>45238</v>
          </cell>
          <cell r="D377">
            <v>25000</v>
          </cell>
          <cell r="F377" t="str">
            <v>D</v>
          </cell>
          <cell r="G377" t="str">
            <v>MKN</v>
          </cell>
          <cell r="H377" t="str">
            <v>Petty Cash</v>
          </cell>
        </row>
        <row r="378">
          <cell r="B378">
            <v>45238</v>
          </cell>
          <cell r="D378">
            <v>17000</v>
          </cell>
          <cell r="F378" t="str">
            <v>D</v>
          </cell>
          <cell r="G378" t="str">
            <v>MKN</v>
          </cell>
          <cell r="H378" t="str">
            <v>Petty Cash</v>
          </cell>
        </row>
        <row r="379">
          <cell r="B379">
            <v>45238</v>
          </cell>
          <cell r="D379">
            <v>15000</v>
          </cell>
          <cell r="F379" t="str">
            <v>D</v>
          </cell>
          <cell r="G379" t="str">
            <v>MKN</v>
          </cell>
          <cell r="H379" t="str">
            <v>Petty Cash</v>
          </cell>
        </row>
        <row r="380">
          <cell r="B380">
            <v>45238</v>
          </cell>
          <cell r="D380">
            <v>6000</v>
          </cell>
          <cell r="F380" t="str">
            <v>D</v>
          </cell>
          <cell r="G380" t="str">
            <v>MKN</v>
          </cell>
          <cell r="H380" t="str">
            <v>Petty Cash</v>
          </cell>
        </row>
        <row r="381">
          <cell r="B381">
            <v>45238</v>
          </cell>
          <cell r="D381">
            <v>7000</v>
          </cell>
          <cell r="F381" t="str">
            <v>D</v>
          </cell>
          <cell r="G381" t="str">
            <v>ONG</v>
          </cell>
          <cell r="H381" t="str">
            <v>JL</v>
          </cell>
        </row>
        <row r="382">
          <cell r="B382">
            <v>45238</v>
          </cell>
          <cell r="D382">
            <v>10000</v>
          </cell>
          <cell r="F382" t="str">
            <v>D</v>
          </cell>
          <cell r="G382" t="str">
            <v>ONG</v>
          </cell>
          <cell r="H382" t="str">
            <v>JL</v>
          </cell>
        </row>
        <row r="383">
          <cell r="B383">
            <v>45239</v>
          </cell>
          <cell r="D383">
            <v>20000</v>
          </cell>
          <cell r="F383" t="str">
            <v>D</v>
          </cell>
          <cell r="G383" t="str">
            <v>MKN</v>
          </cell>
          <cell r="H383" t="str">
            <v>BSI</v>
          </cell>
        </row>
        <row r="384">
          <cell r="B384">
            <v>45239</v>
          </cell>
          <cell r="D384">
            <v>7000</v>
          </cell>
          <cell r="F384" t="str">
            <v>D</v>
          </cell>
          <cell r="G384" t="str">
            <v>ONG</v>
          </cell>
          <cell r="H384" t="str">
            <v>JL</v>
          </cell>
        </row>
        <row r="385">
          <cell r="B385">
            <v>45240</v>
          </cell>
          <cell r="D385">
            <v>15000</v>
          </cell>
          <cell r="F385" t="str">
            <v>D</v>
          </cell>
          <cell r="G385" t="str">
            <v>MKN</v>
          </cell>
          <cell r="H385" t="str">
            <v>Petty Cash</v>
          </cell>
        </row>
        <row r="386">
          <cell r="B386">
            <v>45240</v>
          </cell>
          <cell r="D386">
            <v>9500</v>
          </cell>
          <cell r="F386" t="str">
            <v>D</v>
          </cell>
          <cell r="G386" t="str">
            <v>MKN</v>
          </cell>
          <cell r="H386" t="str">
            <v>Petty Cash</v>
          </cell>
        </row>
        <row r="387">
          <cell r="B387">
            <v>45240</v>
          </cell>
          <cell r="D387">
            <v>24000</v>
          </cell>
          <cell r="F387" t="str">
            <v>D</v>
          </cell>
          <cell r="G387" t="str">
            <v>MKN</v>
          </cell>
          <cell r="H387" t="str">
            <v>Petty Cash</v>
          </cell>
        </row>
        <row r="388">
          <cell r="B388">
            <v>45240</v>
          </cell>
          <cell r="D388">
            <v>15100</v>
          </cell>
          <cell r="F388" t="str">
            <v>D</v>
          </cell>
          <cell r="G388" t="str">
            <v>MKN</v>
          </cell>
          <cell r="H388" t="str">
            <v>Petty Cash</v>
          </cell>
        </row>
        <row r="389">
          <cell r="B389">
            <v>45240</v>
          </cell>
          <cell r="D389">
            <v>13600</v>
          </cell>
          <cell r="F389" t="str">
            <v>D</v>
          </cell>
          <cell r="G389" t="str">
            <v>MKN</v>
          </cell>
          <cell r="H389" t="str">
            <v>Petty Cash</v>
          </cell>
        </row>
        <row r="390">
          <cell r="B390">
            <v>45240</v>
          </cell>
          <cell r="D390">
            <v>11800</v>
          </cell>
          <cell r="F390" t="str">
            <v>D</v>
          </cell>
          <cell r="G390" t="str">
            <v>MKN</v>
          </cell>
          <cell r="H390" t="str">
            <v>Petty Cash</v>
          </cell>
        </row>
        <row r="391">
          <cell r="B391">
            <v>45240</v>
          </cell>
          <cell r="D391">
            <v>7000</v>
          </cell>
          <cell r="F391" t="str">
            <v>D</v>
          </cell>
          <cell r="G391" t="str">
            <v>ONG</v>
          </cell>
          <cell r="H391" t="str">
            <v>JL</v>
          </cell>
        </row>
        <row r="392">
          <cell r="B392">
            <v>45242</v>
          </cell>
          <cell r="D392">
            <v>100000</v>
          </cell>
          <cell r="F392" t="str">
            <v>K</v>
          </cell>
          <cell r="G392" t="str">
            <v>PAY</v>
          </cell>
          <cell r="H392" t="str">
            <v>Petty Cash</v>
          </cell>
        </row>
        <row r="393">
          <cell r="B393">
            <v>45242</v>
          </cell>
          <cell r="D393">
            <v>60000</v>
          </cell>
          <cell r="F393" t="str">
            <v>D</v>
          </cell>
          <cell r="G393" t="str">
            <v>MKN</v>
          </cell>
          <cell r="H393" t="str">
            <v>Petty Cash</v>
          </cell>
        </row>
        <row r="394">
          <cell r="B394">
            <v>45242</v>
          </cell>
          <cell r="D394">
            <v>78000</v>
          </cell>
          <cell r="F394" t="str">
            <v>D</v>
          </cell>
          <cell r="G394" t="str">
            <v>MKN</v>
          </cell>
          <cell r="H394" t="str">
            <v>BSI</v>
          </cell>
        </row>
        <row r="395">
          <cell r="B395">
            <v>45242</v>
          </cell>
          <cell r="D395">
            <v>76000</v>
          </cell>
          <cell r="F395" t="str">
            <v>K</v>
          </cell>
          <cell r="G395" t="str">
            <v>REK</v>
          </cell>
          <cell r="H395" t="str">
            <v>Gopay</v>
          </cell>
        </row>
        <row r="396">
          <cell r="B396">
            <v>45242</v>
          </cell>
          <cell r="D396">
            <v>75200</v>
          </cell>
          <cell r="F396" t="str">
            <v>D</v>
          </cell>
          <cell r="G396" t="str">
            <v>MKN</v>
          </cell>
          <cell r="H396" t="str">
            <v>Gopay</v>
          </cell>
        </row>
        <row r="397">
          <cell r="B397">
            <v>45243</v>
          </cell>
          <cell r="D397">
            <v>13000</v>
          </cell>
          <cell r="F397" t="str">
            <v>D</v>
          </cell>
          <cell r="G397" t="str">
            <v>MKN</v>
          </cell>
          <cell r="H397" t="str">
            <v>Petty Cash</v>
          </cell>
        </row>
        <row r="398">
          <cell r="B398">
            <v>45243</v>
          </cell>
          <cell r="D398">
            <v>20000</v>
          </cell>
          <cell r="F398" t="str">
            <v>D</v>
          </cell>
          <cell r="G398" t="str">
            <v>MKN</v>
          </cell>
          <cell r="H398" t="str">
            <v>Petty Cash</v>
          </cell>
        </row>
        <row r="399">
          <cell r="B399">
            <v>45243</v>
          </cell>
          <cell r="D399">
            <v>7000</v>
          </cell>
          <cell r="F399" t="str">
            <v>D</v>
          </cell>
          <cell r="G399" t="str">
            <v>ONG</v>
          </cell>
          <cell r="H399" t="str">
            <v>JL</v>
          </cell>
        </row>
        <row r="400">
          <cell r="B400">
            <v>45244</v>
          </cell>
          <cell r="D400">
            <v>15000</v>
          </cell>
          <cell r="F400" t="str">
            <v>D</v>
          </cell>
          <cell r="G400" t="str">
            <v>MKN</v>
          </cell>
          <cell r="H400" t="str">
            <v>Petty Cash</v>
          </cell>
        </row>
        <row r="401">
          <cell r="B401">
            <v>45244</v>
          </cell>
          <cell r="D401">
            <v>20000</v>
          </cell>
          <cell r="F401" t="str">
            <v>D</v>
          </cell>
          <cell r="G401" t="str">
            <v>MKN</v>
          </cell>
          <cell r="H401" t="str">
            <v>Petty Cash</v>
          </cell>
        </row>
        <row r="402">
          <cell r="B402">
            <v>45244</v>
          </cell>
          <cell r="D402">
            <v>200000</v>
          </cell>
          <cell r="F402" t="str">
            <v>K</v>
          </cell>
          <cell r="G402" t="str">
            <v>REK</v>
          </cell>
          <cell r="H402" t="str">
            <v>Petty Cash</v>
          </cell>
        </row>
        <row r="403">
          <cell r="B403">
            <v>45244</v>
          </cell>
          <cell r="D403">
            <v>7000</v>
          </cell>
          <cell r="F403" t="str">
            <v>D</v>
          </cell>
          <cell r="G403" t="str">
            <v>ONG</v>
          </cell>
          <cell r="H403" t="str">
            <v>JL</v>
          </cell>
        </row>
        <row r="404">
          <cell r="B404">
            <v>45245</v>
          </cell>
          <cell r="D404">
            <v>41000</v>
          </cell>
          <cell r="F404" t="str">
            <v>D</v>
          </cell>
          <cell r="G404" t="str">
            <v>MKN</v>
          </cell>
          <cell r="H404" t="str">
            <v>Petty Cash</v>
          </cell>
        </row>
        <row r="405">
          <cell r="B405">
            <v>45245</v>
          </cell>
          <cell r="D405">
            <v>15000</v>
          </cell>
          <cell r="F405" t="str">
            <v>D</v>
          </cell>
          <cell r="G405" t="str">
            <v>MKN</v>
          </cell>
          <cell r="H405" t="str">
            <v>BSI</v>
          </cell>
        </row>
        <row r="406">
          <cell r="B406">
            <v>45245</v>
          </cell>
          <cell r="D406">
            <v>20000</v>
          </cell>
          <cell r="F406" t="str">
            <v>D</v>
          </cell>
          <cell r="G406" t="str">
            <v>MKN</v>
          </cell>
          <cell r="H406" t="str">
            <v>BSI</v>
          </cell>
        </row>
        <row r="407">
          <cell r="B407">
            <v>45245</v>
          </cell>
          <cell r="D407">
            <v>7500</v>
          </cell>
          <cell r="F407" t="str">
            <v>D</v>
          </cell>
          <cell r="G407" t="str">
            <v>ADM</v>
          </cell>
          <cell r="H407" t="str">
            <v>BSI</v>
          </cell>
        </row>
        <row r="408">
          <cell r="B408">
            <v>45245</v>
          </cell>
          <cell r="D408">
            <v>200000</v>
          </cell>
          <cell r="F408" t="str">
            <v>D</v>
          </cell>
          <cell r="G408" t="str">
            <v>REK</v>
          </cell>
          <cell r="H408" t="str">
            <v>BSI</v>
          </cell>
        </row>
        <row r="409">
          <cell r="B409">
            <v>45245</v>
          </cell>
          <cell r="D409">
            <v>7000</v>
          </cell>
          <cell r="F409" t="str">
            <v>D</v>
          </cell>
          <cell r="G409" t="str">
            <v>ONG</v>
          </cell>
          <cell r="H409" t="str">
            <v>JL</v>
          </cell>
        </row>
        <row r="410">
          <cell r="B410">
            <v>45246</v>
          </cell>
          <cell r="D410">
            <v>41000</v>
          </cell>
          <cell r="F410" t="str">
            <v>D</v>
          </cell>
          <cell r="G410" t="str">
            <v>MKN</v>
          </cell>
          <cell r="H410" t="str">
            <v>Petty Cash</v>
          </cell>
        </row>
        <row r="411">
          <cell r="B411">
            <v>45246</v>
          </cell>
          <cell r="D411">
            <v>7000</v>
          </cell>
          <cell r="F411" t="str">
            <v>D</v>
          </cell>
          <cell r="G411" t="str">
            <v>ONG</v>
          </cell>
          <cell r="H411" t="str">
            <v>JL</v>
          </cell>
        </row>
        <row r="412">
          <cell r="B412">
            <v>45247</v>
          </cell>
          <cell r="D412">
            <v>41000</v>
          </cell>
          <cell r="F412" t="str">
            <v>D</v>
          </cell>
          <cell r="G412" t="str">
            <v>MKN</v>
          </cell>
          <cell r="H412" t="str">
            <v>Petty Cash</v>
          </cell>
        </row>
        <row r="413">
          <cell r="B413">
            <v>45247</v>
          </cell>
          <cell r="D413">
            <v>7000</v>
          </cell>
          <cell r="F413" t="str">
            <v>D</v>
          </cell>
          <cell r="G413" t="str">
            <v>ONG</v>
          </cell>
          <cell r="H413" t="str">
            <v>JL</v>
          </cell>
        </row>
        <row r="414">
          <cell r="B414">
            <v>45249</v>
          </cell>
          <cell r="D414">
            <v>291100</v>
          </cell>
          <cell r="F414" t="str">
            <v>D</v>
          </cell>
          <cell r="G414" t="str">
            <v>INET</v>
          </cell>
          <cell r="H414" t="str">
            <v>BSI</v>
          </cell>
        </row>
        <row r="415">
          <cell r="B415">
            <v>45249</v>
          </cell>
          <cell r="D415">
            <v>125000</v>
          </cell>
          <cell r="F415" t="str">
            <v>D</v>
          </cell>
          <cell r="G415" t="str">
            <v>DLL</v>
          </cell>
          <cell r="H415" t="str">
            <v>BSI</v>
          </cell>
        </row>
        <row r="416">
          <cell r="B416">
            <v>45250</v>
          </cell>
          <cell r="D416">
            <v>47000</v>
          </cell>
          <cell r="F416" t="str">
            <v>D</v>
          </cell>
          <cell r="G416" t="str">
            <v>MKN</v>
          </cell>
          <cell r="H416" t="str">
            <v>Petty Cash</v>
          </cell>
        </row>
        <row r="417">
          <cell r="B417">
            <v>45250</v>
          </cell>
          <cell r="D417">
            <v>15000</v>
          </cell>
          <cell r="F417" t="str">
            <v>D</v>
          </cell>
          <cell r="G417" t="str">
            <v>MKN</v>
          </cell>
          <cell r="H417" t="str">
            <v>BSI</v>
          </cell>
        </row>
        <row r="418">
          <cell r="B418">
            <v>45250</v>
          </cell>
          <cell r="D418">
            <v>50000</v>
          </cell>
          <cell r="F418" t="str">
            <v>D</v>
          </cell>
          <cell r="G418" t="str">
            <v>MKN</v>
          </cell>
          <cell r="H418" t="str">
            <v>BSI</v>
          </cell>
        </row>
        <row r="419">
          <cell r="B419">
            <v>45250</v>
          </cell>
          <cell r="D419">
            <v>2000000</v>
          </cell>
          <cell r="F419" t="str">
            <v>D</v>
          </cell>
          <cell r="G419" t="str">
            <v>UKT</v>
          </cell>
          <cell r="H419" t="str">
            <v>BSI</v>
          </cell>
        </row>
        <row r="420">
          <cell r="B420">
            <v>45250</v>
          </cell>
          <cell r="D420">
            <v>2500</v>
          </cell>
          <cell r="F420" t="str">
            <v>D</v>
          </cell>
          <cell r="G420" t="str">
            <v>ADM</v>
          </cell>
          <cell r="H420" t="str">
            <v>BSI</v>
          </cell>
        </row>
        <row r="421">
          <cell r="B421">
            <v>45250</v>
          </cell>
          <cell r="D421">
            <v>17000</v>
          </cell>
          <cell r="F421" t="str">
            <v>D</v>
          </cell>
          <cell r="G421" t="str">
            <v>MKN</v>
          </cell>
          <cell r="H421" t="str">
            <v>BSI</v>
          </cell>
        </row>
        <row r="422">
          <cell r="B422">
            <v>45250</v>
          </cell>
          <cell r="D422">
            <v>7000</v>
          </cell>
          <cell r="F422" t="str">
            <v>D</v>
          </cell>
          <cell r="G422" t="str">
            <v>ONG</v>
          </cell>
          <cell r="H422" t="str">
            <v>JL</v>
          </cell>
        </row>
        <row r="423">
          <cell r="B423">
            <v>45251</v>
          </cell>
          <cell r="D423">
            <v>300000</v>
          </cell>
          <cell r="F423" t="str">
            <v>K</v>
          </cell>
          <cell r="G423" t="str">
            <v>REK</v>
          </cell>
          <cell r="H423" t="str">
            <v>Petty Cash</v>
          </cell>
        </row>
        <row r="424">
          <cell r="B424">
            <v>45251</v>
          </cell>
          <cell r="D424">
            <v>8000</v>
          </cell>
          <cell r="F424" t="str">
            <v>D</v>
          </cell>
          <cell r="G424" t="str">
            <v>MKN</v>
          </cell>
          <cell r="H424" t="str">
            <v>Petty Cash</v>
          </cell>
        </row>
        <row r="425">
          <cell r="B425">
            <v>45251</v>
          </cell>
          <cell r="D425">
            <v>47000</v>
          </cell>
          <cell r="F425" t="str">
            <v>D</v>
          </cell>
          <cell r="G425" t="str">
            <v>MKN</v>
          </cell>
          <cell r="H425" t="str">
            <v>Petty Cash</v>
          </cell>
        </row>
        <row r="426">
          <cell r="B426">
            <v>45251</v>
          </cell>
          <cell r="D426">
            <v>300000</v>
          </cell>
          <cell r="F426" t="str">
            <v>D</v>
          </cell>
          <cell r="G426" t="str">
            <v>REK</v>
          </cell>
          <cell r="H426" t="str">
            <v>BSI</v>
          </cell>
        </row>
        <row r="427">
          <cell r="B427">
            <v>45251</v>
          </cell>
          <cell r="D427">
            <v>7000</v>
          </cell>
          <cell r="F427" t="str">
            <v>D</v>
          </cell>
          <cell r="G427" t="str">
            <v>ONG</v>
          </cell>
          <cell r="H427" t="str">
            <v>JL</v>
          </cell>
        </row>
        <row r="428">
          <cell r="B428">
            <v>45252</v>
          </cell>
          <cell r="D428">
            <v>47000</v>
          </cell>
          <cell r="F428" t="str">
            <v>D</v>
          </cell>
          <cell r="G428" t="str">
            <v>MKN</v>
          </cell>
          <cell r="H428" t="str">
            <v>Petty Cash</v>
          </cell>
        </row>
        <row r="429">
          <cell r="B429">
            <v>45252</v>
          </cell>
          <cell r="D429">
            <v>98500</v>
          </cell>
          <cell r="F429" t="str">
            <v>D</v>
          </cell>
          <cell r="G429" t="str">
            <v>REK</v>
          </cell>
          <cell r="H429" t="str">
            <v>BSI</v>
          </cell>
        </row>
        <row r="430">
          <cell r="B430">
            <v>45252</v>
          </cell>
          <cell r="D430">
            <v>1500</v>
          </cell>
          <cell r="F430" t="str">
            <v>D</v>
          </cell>
          <cell r="G430" t="str">
            <v>ADM</v>
          </cell>
          <cell r="H430" t="str">
            <v>BSI</v>
          </cell>
        </row>
        <row r="431">
          <cell r="B431">
            <v>45252</v>
          </cell>
          <cell r="D431">
            <v>7000</v>
          </cell>
          <cell r="F431" t="str">
            <v>D</v>
          </cell>
          <cell r="G431" t="str">
            <v>ONG</v>
          </cell>
          <cell r="H431" t="str">
            <v>JL</v>
          </cell>
        </row>
        <row r="432">
          <cell r="B432">
            <v>45252</v>
          </cell>
          <cell r="D432">
            <v>98500</v>
          </cell>
          <cell r="F432" t="str">
            <v>K</v>
          </cell>
          <cell r="G432" t="str">
            <v>REK</v>
          </cell>
          <cell r="H432" t="str">
            <v>JL</v>
          </cell>
        </row>
        <row r="433">
          <cell r="B433">
            <v>45253</v>
          </cell>
          <cell r="D433">
            <v>31000</v>
          </cell>
          <cell r="F433" t="str">
            <v>D</v>
          </cell>
          <cell r="G433" t="str">
            <v>MKN</v>
          </cell>
          <cell r="H433" t="str">
            <v>Petty Cash</v>
          </cell>
        </row>
        <row r="434">
          <cell r="B434">
            <v>45253</v>
          </cell>
          <cell r="D434">
            <v>48000</v>
          </cell>
          <cell r="F434" t="str">
            <v>D</v>
          </cell>
          <cell r="G434" t="str">
            <v>MKN</v>
          </cell>
          <cell r="H434" t="str">
            <v>Petty Cash</v>
          </cell>
        </row>
        <row r="435">
          <cell r="B435">
            <v>45253</v>
          </cell>
          <cell r="D435">
            <v>7000</v>
          </cell>
          <cell r="F435" t="str">
            <v>D</v>
          </cell>
          <cell r="G435" t="str">
            <v>ONG</v>
          </cell>
          <cell r="H435" t="str">
            <v>JL</v>
          </cell>
        </row>
        <row r="436">
          <cell r="B436">
            <v>45254</v>
          </cell>
          <cell r="D436">
            <v>15000</v>
          </cell>
          <cell r="F436" t="str">
            <v>D</v>
          </cell>
          <cell r="G436" t="str">
            <v>MKN</v>
          </cell>
          <cell r="H436" t="str">
            <v>Petty Cash</v>
          </cell>
        </row>
        <row r="437">
          <cell r="B437">
            <v>45254</v>
          </cell>
          <cell r="D437">
            <v>17000</v>
          </cell>
          <cell r="F437" t="str">
            <v>D</v>
          </cell>
          <cell r="G437" t="str">
            <v>MKN</v>
          </cell>
          <cell r="H437" t="str">
            <v>Petty Cash</v>
          </cell>
        </row>
        <row r="438">
          <cell r="B438">
            <v>45254</v>
          </cell>
          <cell r="D438">
            <v>23000</v>
          </cell>
          <cell r="F438" t="str">
            <v>D</v>
          </cell>
          <cell r="G438" t="str">
            <v>MKN</v>
          </cell>
          <cell r="H438" t="str">
            <v>BSI</v>
          </cell>
        </row>
        <row r="439">
          <cell r="B439">
            <v>45254</v>
          </cell>
          <cell r="D439">
            <v>7000</v>
          </cell>
          <cell r="F439" t="str">
            <v>D</v>
          </cell>
          <cell r="G439" t="str">
            <v>ONG</v>
          </cell>
          <cell r="H439" t="str">
            <v>JL</v>
          </cell>
        </row>
        <row r="440">
          <cell r="B440">
            <v>45254</v>
          </cell>
          <cell r="D440">
            <v>3500</v>
          </cell>
          <cell r="F440" t="str">
            <v>D</v>
          </cell>
          <cell r="G440" t="str">
            <v>ONG</v>
          </cell>
          <cell r="H440" t="str">
            <v>JL</v>
          </cell>
        </row>
        <row r="441">
          <cell r="B441">
            <v>45255</v>
          </cell>
          <cell r="D441">
            <v>19000</v>
          </cell>
          <cell r="F441" t="str">
            <v>D</v>
          </cell>
          <cell r="G441" t="str">
            <v>ONG</v>
          </cell>
          <cell r="H441" t="str">
            <v>Petty Cash</v>
          </cell>
        </row>
        <row r="442">
          <cell r="B442">
            <v>45255</v>
          </cell>
          <cell r="D442">
            <v>5000</v>
          </cell>
          <cell r="F442" t="str">
            <v>D</v>
          </cell>
          <cell r="G442" t="str">
            <v>MKN</v>
          </cell>
          <cell r="H442" t="str">
            <v>Petty Cash</v>
          </cell>
        </row>
        <row r="443">
          <cell r="B443">
            <v>45255</v>
          </cell>
          <cell r="D443">
            <v>21000</v>
          </cell>
          <cell r="F443" t="str">
            <v>D</v>
          </cell>
          <cell r="G443" t="str">
            <v>ONG</v>
          </cell>
          <cell r="H443" t="str">
            <v>Petty Cash</v>
          </cell>
        </row>
        <row r="444">
          <cell r="B444">
            <v>45255</v>
          </cell>
          <cell r="D444">
            <v>12000</v>
          </cell>
          <cell r="F444" t="str">
            <v>D</v>
          </cell>
          <cell r="G444" t="str">
            <v>MKN</v>
          </cell>
          <cell r="H444" t="str">
            <v>Petty Cash</v>
          </cell>
        </row>
        <row r="445">
          <cell r="B445">
            <v>45256</v>
          </cell>
          <cell r="D445">
            <v>7000</v>
          </cell>
          <cell r="F445" t="str">
            <v>D</v>
          </cell>
          <cell r="G445" t="str">
            <v>ONG</v>
          </cell>
          <cell r="H445" t="str">
            <v>JL</v>
          </cell>
        </row>
        <row r="446">
          <cell r="B446">
            <v>45257</v>
          </cell>
          <cell r="D446">
            <v>37000</v>
          </cell>
          <cell r="F446" t="str">
            <v>D</v>
          </cell>
          <cell r="G446" t="str">
            <v>MKN</v>
          </cell>
          <cell r="H446" t="str">
            <v>Petty Cash</v>
          </cell>
        </row>
        <row r="447">
          <cell r="B447">
            <v>45258</v>
          </cell>
          <cell r="D447">
            <v>37000</v>
          </cell>
          <cell r="F447" t="str">
            <v>D</v>
          </cell>
          <cell r="G447" t="str">
            <v>MKN</v>
          </cell>
          <cell r="H447" t="str">
            <v>Petty Cash</v>
          </cell>
        </row>
        <row r="448">
          <cell r="B448">
            <v>45258</v>
          </cell>
          <cell r="D448">
            <v>300000</v>
          </cell>
          <cell r="F448" t="str">
            <v>K</v>
          </cell>
          <cell r="G448" t="str">
            <v>REK</v>
          </cell>
          <cell r="H448" t="str">
            <v>Petty Cash</v>
          </cell>
        </row>
        <row r="449">
          <cell r="B449">
            <v>45258</v>
          </cell>
          <cell r="D449">
            <v>26000</v>
          </cell>
          <cell r="F449" t="str">
            <v>D</v>
          </cell>
          <cell r="G449" t="str">
            <v>MKN</v>
          </cell>
          <cell r="H449" t="str">
            <v>Petty Cash</v>
          </cell>
        </row>
        <row r="450">
          <cell r="B450">
            <v>45258</v>
          </cell>
          <cell r="D450">
            <v>4900000</v>
          </cell>
          <cell r="F450" t="str">
            <v>K</v>
          </cell>
          <cell r="G450" t="str">
            <v>REK</v>
          </cell>
          <cell r="H450" t="str">
            <v>BSI</v>
          </cell>
        </row>
        <row r="451">
          <cell r="B451">
            <v>45258</v>
          </cell>
          <cell r="D451">
            <v>79500</v>
          </cell>
          <cell r="F451" t="str">
            <v>D</v>
          </cell>
          <cell r="G451" t="str">
            <v>REK</v>
          </cell>
          <cell r="H451" t="str">
            <v>BSI</v>
          </cell>
        </row>
        <row r="452">
          <cell r="B452">
            <v>45258</v>
          </cell>
          <cell r="D452">
            <v>500</v>
          </cell>
          <cell r="F452" t="str">
            <v>D</v>
          </cell>
          <cell r="G452" t="str">
            <v>ADM</v>
          </cell>
          <cell r="H452" t="str">
            <v>BSI</v>
          </cell>
        </row>
        <row r="453">
          <cell r="B453">
            <v>45258</v>
          </cell>
          <cell r="D453">
            <v>300000</v>
          </cell>
          <cell r="F453" t="str">
            <v>K</v>
          </cell>
          <cell r="G453" t="str">
            <v>PAY</v>
          </cell>
          <cell r="H453" t="str">
            <v>BSI</v>
          </cell>
        </row>
        <row r="454">
          <cell r="B454">
            <v>45258</v>
          </cell>
          <cell r="D454">
            <v>300000</v>
          </cell>
          <cell r="F454" t="str">
            <v>D</v>
          </cell>
          <cell r="G454" t="str">
            <v>REK</v>
          </cell>
          <cell r="H454" t="str">
            <v>BSI</v>
          </cell>
        </row>
        <row r="455">
          <cell r="B455">
            <v>45258</v>
          </cell>
          <cell r="D455">
            <v>80000</v>
          </cell>
          <cell r="F455" t="str">
            <v>K</v>
          </cell>
          <cell r="G455" t="str">
            <v>REK</v>
          </cell>
          <cell r="H455" t="str">
            <v>DANA</v>
          </cell>
        </row>
        <row r="456">
          <cell r="B456">
            <v>45258</v>
          </cell>
          <cell r="D456">
            <v>80000</v>
          </cell>
          <cell r="F456" t="str">
            <v>D</v>
          </cell>
          <cell r="G456" t="str">
            <v>INET</v>
          </cell>
          <cell r="H456" t="str">
            <v>DANA</v>
          </cell>
        </row>
        <row r="457">
          <cell r="B457">
            <v>45258</v>
          </cell>
          <cell r="D457">
            <v>4800000</v>
          </cell>
          <cell r="F457" t="str">
            <v>K</v>
          </cell>
          <cell r="G457" t="str">
            <v>PAY</v>
          </cell>
          <cell r="H457" t="str">
            <v>BCA</v>
          </cell>
        </row>
        <row r="458">
          <cell r="B458">
            <v>45258</v>
          </cell>
          <cell r="D458">
            <v>4900000</v>
          </cell>
          <cell r="F458" t="str">
            <v>D</v>
          </cell>
          <cell r="G458" t="str">
            <v>REK</v>
          </cell>
          <cell r="H458" t="str">
            <v>BCA</v>
          </cell>
        </row>
        <row r="459">
          <cell r="B459">
            <v>45259</v>
          </cell>
          <cell r="D459">
            <v>13000</v>
          </cell>
          <cell r="F459" t="str">
            <v>D</v>
          </cell>
          <cell r="G459" t="str">
            <v>MKN</v>
          </cell>
          <cell r="H459" t="str">
            <v>Petty Cash</v>
          </cell>
        </row>
        <row r="460">
          <cell r="B460">
            <v>45259</v>
          </cell>
          <cell r="D460">
            <v>11500</v>
          </cell>
          <cell r="F460" t="str">
            <v>D</v>
          </cell>
          <cell r="G460" t="str">
            <v>MKN</v>
          </cell>
          <cell r="H460" t="str">
            <v>Petty Cash</v>
          </cell>
        </row>
        <row r="461">
          <cell r="B461">
            <v>45259</v>
          </cell>
          <cell r="D461">
            <v>15000</v>
          </cell>
          <cell r="F461" t="str">
            <v>D</v>
          </cell>
          <cell r="G461" t="str">
            <v>MKN</v>
          </cell>
          <cell r="H461" t="str">
            <v>BSI</v>
          </cell>
        </row>
        <row r="462">
          <cell r="B462">
            <v>45259</v>
          </cell>
          <cell r="D462">
            <v>18000</v>
          </cell>
          <cell r="F462" t="str">
            <v>D</v>
          </cell>
          <cell r="G462" t="str">
            <v>MKN</v>
          </cell>
          <cell r="H462" t="str">
            <v>BSI</v>
          </cell>
        </row>
        <row r="463">
          <cell r="B463">
            <v>45259</v>
          </cell>
          <cell r="D463">
            <v>7000</v>
          </cell>
          <cell r="F463" t="str">
            <v>D</v>
          </cell>
          <cell r="G463" t="str">
            <v>ONG</v>
          </cell>
          <cell r="H463" t="str">
            <v>JL</v>
          </cell>
        </row>
        <row r="464">
          <cell r="B464">
            <v>45260</v>
          </cell>
          <cell r="D464">
            <v>11000</v>
          </cell>
          <cell r="F464" t="str">
            <v>D</v>
          </cell>
          <cell r="G464" t="str">
            <v>MKN</v>
          </cell>
          <cell r="H464" t="str">
            <v>Petty Cash</v>
          </cell>
        </row>
        <row r="465">
          <cell r="B465">
            <v>45260</v>
          </cell>
          <cell r="D465">
            <v>15000</v>
          </cell>
          <cell r="F465" t="str">
            <v>D</v>
          </cell>
          <cell r="G465" t="str">
            <v>MKN</v>
          </cell>
          <cell r="H465" t="str">
            <v>Petty Cash</v>
          </cell>
        </row>
        <row r="466">
          <cell r="B466">
            <v>45260</v>
          </cell>
          <cell r="D466">
            <v>15000</v>
          </cell>
          <cell r="F466" t="str">
            <v>D</v>
          </cell>
          <cell r="G466" t="str">
            <v>MKN</v>
          </cell>
          <cell r="H466" t="str">
            <v>Petty Cash</v>
          </cell>
        </row>
        <row r="467">
          <cell r="B467">
            <v>45260</v>
          </cell>
          <cell r="D467">
            <v>23500</v>
          </cell>
          <cell r="F467" t="str">
            <v>D</v>
          </cell>
          <cell r="G467" t="str">
            <v>ONG</v>
          </cell>
          <cell r="H467" t="str">
            <v>Petty Cash</v>
          </cell>
        </row>
        <row r="468">
          <cell r="B468">
            <v>45260</v>
          </cell>
          <cell r="D468">
            <v>130000</v>
          </cell>
          <cell r="F468" t="str">
            <v>D</v>
          </cell>
          <cell r="G468" t="str">
            <v>OFF</v>
          </cell>
          <cell r="H468" t="str">
            <v>BSI</v>
          </cell>
        </row>
        <row r="469">
          <cell r="B469">
            <v>45260</v>
          </cell>
          <cell r="D469">
            <v>2500</v>
          </cell>
          <cell r="F469" t="str">
            <v>D</v>
          </cell>
          <cell r="G469" t="str">
            <v>ADM</v>
          </cell>
          <cell r="H469" t="str">
            <v>BSI</v>
          </cell>
        </row>
        <row r="470">
          <cell r="B470">
            <v>45260</v>
          </cell>
          <cell r="D470">
            <v>7000</v>
          </cell>
          <cell r="F470" t="str">
            <v>D</v>
          </cell>
          <cell r="G470" t="str">
            <v>ONG</v>
          </cell>
          <cell r="H470" t="str">
            <v>JL</v>
          </cell>
        </row>
        <row r="471">
          <cell r="B471">
            <v>45260</v>
          </cell>
          <cell r="D471">
            <v>7000</v>
          </cell>
          <cell r="F471" t="str">
            <v>D</v>
          </cell>
          <cell r="G471" t="str">
            <v>ONG</v>
          </cell>
          <cell r="H471" t="str">
            <v>JL</v>
          </cell>
        </row>
        <row r="472">
          <cell r="B472">
            <v>45261</v>
          </cell>
          <cell r="D472">
            <v>40000</v>
          </cell>
          <cell r="F472" t="str">
            <v>D</v>
          </cell>
          <cell r="G472" t="str">
            <v>ONG</v>
          </cell>
          <cell r="H472" t="str">
            <v>Petty Cash</v>
          </cell>
        </row>
        <row r="473">
          <cell r="B473">
            <v>45261</v>
          </cell>
          <cell r="D473">
            <v>24000</v>
          </cell>
          <cell r="F473" t="str">
            <v>D</v>
          </cell>
          <cell r="G473" t="str">
            <v>MKN</v>
          </cell>
          <cell r="H473" t="str">
            <v>Petty Cash</v>
          </cell>
        </row>
        <row r="474">
          <cell r="B474">
            <v>45261</v>
          </cell>
          <cell r="D474">
            <v>15000</v>
          </cell>
          <cell r="F474" t="str">
            <v>D</v>
          </cell>
          <cell r="G474" t="str">
            <v>MKN</v>
          </cell>
          <cell r="H474" t="str">
            <v>Petty Cash</v>
          </cell>
        </row>
        <row r="475">
          <cell r="B475">
            <v>45261</v>
          </cell>
          <cell r="D475">
            <v>25000</v>
          </cell>
          <cell r="F475" t="str">
            <v>D</v>
          </cell>
          <cell r="G475" t="str">
            <v>MKN</v>
          </cell>
          <cell r="H475" t="str">
            <v>Petty Cash</v>
          </cell>
        </row>
        <row r="476">
          <cell r="B476">
            <v>45261</v>
          </cell>
          <cell r="D476">
            <v>7000</v>
          </cell>
          <cell r="F476" t="str">
            <v>D</v>
          </cell>
          <cell r="G476" t="str">
            <v>ONG</v>
          </cell>
          <cell r="H476" t="str">
            <v>JL</v>
          </cell>
        </row>
        <row r="477">
          <cell r="B477">
            <v>45262</v>
          </cell>
          <cell r="D477">
            <v>275000</v>
          </cell>
          <cell r="F477" t="str">
            <v>D</v>
          </cell>
          <cell r="G477" t="str">
            <v>LES</v>
          </cell>
          <cell r="H477" t="str">
            <v>BSI</v>
          </cell>
        </row>
        <row r="478">
          <cell r="B478">
            <v>45262</v>
          </cell>
          <cell r="D478">
            <v>1184</v>
          </cell>
          <cell r="F478" t="str">
            <v>D</v>
          </cell>
          <cell r="G478" t="str">
            <v>DLL</v>
          </cell>
          <cell r="H478" t="str">
            <v>BSI</v>
          </cell>
        </row>
        <row r="479">
          <cell r="B479">
            <v>45262</v>
          </cell>
          <cell r="D479">
            <v>7000</v>
          </cell>
          <cell r="F479" t="str">
            <v>D</v>
          </cell>
          <cell r="G479" t="str">
            <v>ONG</v>
          </cell>
          <cell r="H479" t="str">
            <v>JL</v>
          </cell>
        </row>
        <row r="480">
          <cell r="B480">
            <v>45263</v>
          </cell>
          <cell r="D480">
            <v>15000</v>
          </cell>
          <cell r="F480" t="str">
            <v>D</v>
          </cell>
          <cell r="G480" t="str">
            <v>MKN</v>
          </cell>
          <cell r="H480" t="str">
            <v>Petty Cash</v>
          </cell>
        </row>
        <row r="481">
          <cell r="B481">
            <v>45263</v>
          </cell>
          <cell r="D481">
            <v>2000</v>
          </cell>
          <cell r="F481" t="str">
            <v>D</v>
          </cell>
          <cell r="G481" t="str">
            <v>ONG</v>
          </cell>
          <cell r="H481" t="str">
            <v>Petty Cash</v>
          </cell>
        </row>
        <row r="482">
          <cell r="B482">
            <v>45263</v>
          </cell>
          <cell r="D482">
            <v>8800</v>
          </cell>
          <cell r="F482" t="str">
            <v>D</v>
          </cell>
          <cell r="G482" t="str">
            <v>MKN</v>
          </cell>
          <cell r="H482" t="str">
            <v>Petty Cash</v>
          </cell>
        </row>
        <row r="483">
          <cell r="B483">
            <v>45263</v>
          </cell>
          <cell r="D483">
            <v>18000</v>
          </cell>
          <cell r="F483" t="str">
            <v>D</v>
          </cell>
          <cell r="G483" t="str">
            <v>MKN</v>
          </cell>
          <cell r="H483" t="str">
            <v>Petty Cash</v>
          </cell>
        </row>
        <row r="484">
          <cell r="B484">
            <v>45263</v>
          </cell>
          <cell r="D484">
            <v>300000</v>
          </cell>
          <cell r="F484" t="str">
            <v>K</v>
          </cell>
          <cell r="G484" t="str">
            <v>REK</v>
          </cell>
          <cell r="H484" t="str">
            <v>Petty Cash</v>
          </cell>
        </row>
        <row r="485">
          <cell r="B485">
            <v>45263</v>
          </cell>
          <cell r="D485">
            <v>300000</v>
          </cell>
          <cell r="F485" t="str">
            <v>D</v>
          </cell>
          <cell r="G485" t="str">
            <v>REK</v>
          </cell>
          <cell r="H485" t="str">
            <v>BSI</v>
          </cell>
        </row>
        <row r="486">
          <cell r="B486">
            <v>45264</v>
          </cell>
          <cell r="D486">
            <v>22000</v>
          </cell>
          <cell r="F486" t="str">
            <v>D</v>
          </cell>
          <cell r="G486" t="str">
            <v>MKN</v>
          </cell>
          <cell r="H486" t="str">
            <v>Petty Cash</v>
          </cell>
        </row>
        <row r="487">
          <cell r="B487">
            <v>45264</v>
          </cell>
          <cell r="D487">
            <v>22000</v>
          </cell>
          <cell r="F487" t="str">
            <v>D</v>
          </cell>
          <cell r="G487" t="str">
            <v>MKN</v>
          </cell>
          <cell r="H487" t="str">
            <v>Petty Cash</v>
          </cell>
        </row>
        <row r="488">
          <cell r="B488">
            <v>45265</v>
          </cell>
          <cell r="D488">
            <v>17000</v>
          </cell>
          <cell r="F488" t="str">
            <v>D</v>
          </cell>
          <cell r="G488" t="str">
            <v>MKN</v>
          </cell>
          <cell r="H488" t="str">
            <v>Petty Cash</v>
          </cell>
        </row>
        <row r="489">
          <cell r="B489">
            <v>45265</v>
          </cell>
          <cell r="D489">
            <v>5000</v>
          </cell>
          <cell r="F489" t="str">
            <v>D</v>
          </cell>
          <cell r="G489" t="str">
            <v>MKN</v>
          </cell>
          <cell r="H489" t="str">
            <v>Petty Cash</v>
          </cell>
        </row>
        <row r="490">
          <cell r="B490">
            <v>45265</v>
          </cell>
          <cell r="D490">
            <v>11200</v>
          </cell>
          <cell r="F490" t="str">
            <v>D</v>
          </cell>
          <cell r="G490" t="str">
            <v>MKN</v>
          </cell>
          <cell r="H490" t="str">
            <v>Petty Cash</v>
          </cell>
        </row>
        <row r="491">
          <cell r="B491">
            <v>45265</v>
          </cell>
          <cell r="D491">
            <v>50000</v>
          </cell>
          <cell r="F491" t="str">
            <v>D</v>
          </cell>
          <cell r="G491" t="str">
            <v>REK</v>
          </cell>
          <cell r="H491" t="str">
            <v>DANA</v>
          </cell>
        </row>
        <row r="492">
          <cell r="B492">
            <v>45266</v>
          </cell>
          <cell r="D492">
            <v>15000</v>
          </cell>
          <cell r="F492" t="str">
            <v>D</v>
          </cell>
          <cell r="G492" t="str">
            <v>MKN</v>
          </cell>
          <cell r="H492" t="str">
            <v>Petty Cash</v>
          </cell>
        </row>
        <row r="493">
          <cell r="B493">
            <v>45266</v>
          </cell>
          <cell r="D493">
            <v>7000</v>
          </cell>
          <cell r="F493" t="str">
            <v>D</v>
          </cell>
          <cell r="G493" t="str">
            <v>MKN</v>
          </cell>
          <cell r="H493" t="str">
            <v>Petty Cash</v>
          </cell>
        </row>
        <row r="494">
          <cell r="B494">
            <v>45266</v>
          </cell>
          <cell r="D494">
            <v>17000</v>
          </cell>
          <cell r="F494" t="str">
            <v>D</v>
          </cell>
          <cell r="G494" t="str">
            <v>MKN</v>
          </cell>
          <cell r="H494" t="str">
            <v>Petty Cash</v>
          </cell>
        </row>
        <row r="495">
          <cell r="B495">
            <v>45266</v>
          </cell>
          <cell r="D495">
            <v>17000</v>
          </cell>
          <cell r="F495" t="str">
            <v>D</v>
          </cell>
          <cell r="G495" t="str">
            <v>MKN</v>
          </cell>
          <cell r="H495" t="str">
            <v>BSI</v>
          </cell>
        </row>
        <row r="496">
          <cell r="B496">
            <v>45266</v>
          </cell>
          <cell r="D496">
            <v>7000</v>
          </cell>
          <cell r="F496" t="str">
            <v>D</v>
          </cell>
          <cell r="G496" t="str">
            <v>ONG</v>
          </cell>
          <cell r="H496" t="str">
            <v>JL</v>
          </cell>
        </row>
        <row r="497">
          <cell r="B497">
            <v>45266</v>
          </cell>
          <cell r="D497">
            <v>4500</v>
          </cell>
          <cell r="F497" t="str">
            <v>D</v>
          </cell>
          <cell r="G497" t="str">
            <v>ONG</v>
          </cell>
          <cell r="H497" t="str">
            <v>JL</v>
          </cell>
        </row>
        <row r="498">
          <cell r="B498">
            <v>45267</v>
          </cell>
          <cell r="D498">
            <v>15000</v>
          </cell>
          <cell r="F498" t="str">
            <v>D</v>
          </cell>
          <cell r="G498" t="str">
            <v>MKN</v>
          </cell>
          <cell r="H498" t="str">
            <v>Petty Cash</v>
          </cell>
        </row>
        <row r="499">
          <cell r="B499">
            <v>45267</v>
          </cell>
          <cell r="D499">
            <v>16000</v>
          </cell>
          <cell r="F499" t="str">
            <v>D</v>
          </cell>
          <cell r="G499" t="str">
            <v>MKN</v>
          </cell>
          <cell r="H499" t="str">
            <v>BSI</v>
          </cell>
        </row>
        <row r="500">
          <cell r="B500">
            <v>45268</v>
          </cell>
          <cell r="D500">
            <v>17000</v>
          </cell>
          <cell r="F500" t="str">
            <v>D</v>
          </cell>
          <cell r="G500" t="str">
            <v>MKN</v>
          </cell>
          <cell r="H500" t="str">
            <v>Petty Cash</v>
          </cell>
        </row>
        <row r="501">
          <cell r="B501">
            <v>45268</v>
          </cell>
          <cell r="D501">
            <v>27000</v>
          </cell>
          <cell r="F501" t="str">
            <v>D</v>
          </cell>
          <cell r="G501" t="str">
            <v>MKN</v>
          </cell>
          <cell r="H501" t="str">
            <v>Petty Cash</v>
          </cell>
        </row>
        <row r="502">
          <cell r="B502">
            <v>45268</v>
          </cell>
          <cell r="D502">
            <v>21000</v>
          </cell>
          <cell r="F502" t="str">
            <v>D</v>
          </cell>
          <cell r="G502" t="str">
            <v>MKN</v>
          </cell>
          <cell r="H502" t="str">
            <v>Petty Cash</v>
          </cell>
        </row>
        <row r="503">
          <cell r="B503">
            <v>45268</v>
          </cell>
          <cell r="D503">
            <v>25000</v>
          </cell>
          <cell r="F503" t="str">
            <v>D</v>
          </cell>
          <cell r="G503" t="str">
            <v>ONG</v>
          </cell>
          <cell r="H503" t="str">
            <v>Petty Cash</v>
          </cell>
        </row>
        <row r="504">
          <cell r="B504">
            <v>45268</v>
          </cell>
          <cell r="D504">
            <v>7000</v>
          </cell>
          <cell r="F504" t="str">
            <v>D</v>
          </cell>
          <cell r="G504" t="str">
            <v>ONG</v>
          </cell>
          <cell r="H504" t="str">
            <v>JL</v>
          </cell>
        </row>
        <row r="505">
          <cell r="B505">
            <v>45269</v>
          </cell>
          <cell r="D505">
            <v>20000</v>
          </cell>
          <cell r="F505" t="str">
            <v>D</v>
          </cell>
          <cell r="G505" t="str">
            <v>DLL</v>
          </cell>
          <cell r="H505" t="str">
            <v>Petty Cash</v>
          </cell>
        </row>
        <row r="506">
          <cell r="B506">
            <v>45269</v>
          </cell>
          <cell r="D506">
            <v>300000</v>
          </cell>
          <cell r="F506" t="str">
            <v>K</v>
          </cell>
          <cell r="G506" t="str">
            <v>REK</v>
          </cell>
          <cell r="H506" t="str">
            <v>Petty Cash</v>
          </cell>
        </row>
        <row r="507">
          <cell r="B507">
            <v>45269</v>
          </cell>
          <cell r="D507">
            <v>20000</v>
          </cell>
          <cell r="F507" t="str">
            <v>D</v>
          </cell>
          <cell r="G507" t="str">
            <v>MKN</v>
          </cell>
          <cell r="H507" t="str">
            <v>Petty Cash</v>
          </cell>
        </row>
        <row r="508">
          <cell r="B508">
            <v>45269</v>
          </cell>
          <cell r="D508">
            <v>20000</v>
          </cell>
          <cell r="F508" t="str">
            <v>D</v>
          </cell>
          <cell r="G508" t="str">
            <v>MKN</v>
          </cell>
          <cell r="H508" t="str">
            <v>Petty Cash</v>
          </cell>
        </row>
        <row r="509">
          <cell r="B509">
            <v>45269</v>
          </cell>
          <cell r="D509">
            <v>170000</v>
          </cell>
          <cell r="F509" t="str">
            <v>D</v>
          </cell>
          <cell r="G509" t="str">
            <v>DLL</v>
          </cell>
          <cell r="H509" t="str">
            <v>Petty Cash</v>
          </cell>
        </row>
        <row r="510">
          <cell r="B510">
            <v>45269</v>
          </cell>
          <cell r="D510">
            <v>3000</v>
          </cell>
          <cell r="F510" t="str">
            <v>D</v>
          </cell>
          <cell r="G510" t="str">
            <v>ONG</v>
          </cell>
          <cell r="H510" t="str">
            <v>Petty Cash</v>
          </cell>
        </row>
        <row r="511">
          <cell r="B511">
            <v>45269</v>
          </cell>
          <cell r="D511">
            <v>300000</v>
          </cell>
          <cell r="F511" t="str">
            <v>D</v>
          </cell>
          <cell r="G511" t="str">
            <v>REK</v>
          </cell>
          <cell r="H511" t="str">
            <v>BSI</v>
          </cell>
        </row>
        <row r="512">
          <cell r="B512">
            <v>45269</v>
          </cell>
          <cell r="D512">
            <v>25000</v>
          </cell>
          <cell r="F512" t="str">
            <v>K</v>
          </cell>
          <cell r="G512" t="str">
            <v>REK</v>
          </cell>
          <cell r="H512" t="str">
            <v>BSI</v>
          </cell>
        </row>
        <row r="513">
          <cell r="B513">
            <v>45269</v>
          </cell>
          <cell r="D513">
            <v>7000</v>
          </cell>
          <cell r="F513" t="str">
            <v>D</v>
          </cell>
          <cell r="G513" t="str">
            <v>ONG</v>
          </cell>
          <cell r="H513" t="str">
            <v>JL</v>
          </cell>
        </row>
        <row r="514">
          <cell r="B514">
            <v>45270</v>
          </cell>
          <cell r="D514">
            <v>288600</v>
          </cell>
          <cell r="F514" t="str">
            <v>D</v>
          </cell>
          <cell r="G514" t="str">
            <v>INET</v>
          </cell>
          <cell r="H514" t="str">
            <v>BSI</v>
          </cell>
        </row>
        <row r="515">
          <cell r="B515">
            <v>45270</v>
          </cell>
          <cell r="D515">
            <v>2500</v>
          </cell>
          <cell r="F515" t="str">
            <v>D</v>
          </cell>
          <cell r="G515" t="str">
            <v>ADM</v>
          </cell>
          <cell r="H515" t="str">
            <v>BSI</v>
          </cell>
        </row>
        <row r="516">
          <cell r="B516">
            <v>45270</v>
          </cell>
          <cell r="D516">
            <v>2000000</v>
          </cell>
          <cell r="F516" t="str">
            <v>D</v>
          </cell>
          <cell r="G516" t="str">
            <v>UKT</v>
          </cell>
          <cell r="H516" t="str">
            <v>BSI</v>
          </cell>
        </row>
        <row r="517">
          <cell r="B517">
            <v>45270</v>
          </cell>
          <cell r="D517">
            <v>2500</v>
          </cell>
          <cell r="F517" t="str">
            <v>D</v>
          </cell>
          <cell r="G517" t="str">
            <v>ADM</v>
          </cell>
          <cell r="H517" t="str">
            <v>BSI</v>
          </cell>
        </row>
        <row r="518">
          <cell r="B518">
            <v>45270</v>
          </cell>
          <cell r="D518">
            <v>150000</v>
          </cell>
          <cell r="F518" t="str">
            <v>K</v>
          </cell>
          <cell r="G518" t="str">
            <v>PAY</v>
          </cell>
          <cell r="H518" t="str">
            <v>BSI</v>
          </cell>
        </row>
        <row r="519">
          <cell r="B519">
            <v>45270</v>
          </cell>
          <cell r="D519">
            <v>7000</v>
          </cell>
          <cell r="F519" t="str">
            <v>D</v>
          </cell>
          <cell r="G519" t="str">
            <v>ONG</v>
          </cell>
          <cell r="H519" t="str">
            <v>JL</v>
          </cell>
        </row>
        <row r="520">
          <cell r="B520">
            <v>45271</v>
          </cell>
          <cell r="D520">
            <v>300000</v>
          </cell>
          <cell r="F520" t="str">
            <v>K</v>
          </cell>
          <cell r="G520" t="str">
            <v>REK</v>
          </cell>
          <cell r="H520" t="str">
            <v>Petty Cash</v>
          </cell>
        </row>
        <row r="521">
          <cell r="B521">
            <v>45271</v>
          </cell>
          <cell r="D521">
            <v>5000</v>
          </cell>
          <cell r="F521" t="str">
            <v>D</v>
          </cell>
          <cell r="G521" t="str">
            <v>MKN</v>
          </cell>
          <cell r="H521" t="str">
            <v>Petty Cash</v>
          </cell>
        </row>
        <row r="522">
          <cell r="B522">
            <v>45271</v>
          </cell>
          <cell r="D522">
            <v>8000</v>
          </cell>
          <cell r="F522" t="str">
            <v>D</v>
          </cell>
          <cell r="G522" t="str">
            <v>MKN</v>
          </cell>
          <cell r="H522" t="str">
            <v>Petty Cash</v>
          </cell>
        </row>
        <row r="523">
          <cell r="B523">
            <v>45271</v>
          </cell>
          <cell r="D523">
            <v>32000</v>
          </cell>
          <cell r="F523" t="str">
            <v>D</v>
          </cell>
          <cell r="G523" t="str">
            <v>MKN</v>
          </cell>
          <cell r="H523" t="str">
            <v>Petty Cash</v>
          </cell>
        </row>
        <row r="524">
          <cell r="B524">
            <v>45271</v>
          </cell>
          <cell r="D524">
            <v>18000</v>
          </cell>
          <cell r="F524" t="str">
            <v>D</v>
          </cell>
          <cell r="G524" t="str">
            <v>MKN</v>
          </cell>
          <cell r="H524" t="str">
            <v>BSI</v>
          </cell>
        </row>
        <row r="525">
          <cell r="B525">
            <v>45271</v>
          </cell>
          <cell r="D525">
            <v>300000</v>
          </cell>
          <cell r="F525" t="str">
            <v>D</v>
          </cell>
          <cell r="G525" t="str">
            <v>REK</v>
          </cell>
          <cell r="H525" t="str">
            <v>BSI</v>
          </cell>
        </row>
        <row r="526">
          <cell r="B526">
            <v>45271</v>
          </cell>
          <cell r="D526">
            <v>7000</v>
          </cell>
          <cell r="F526" t="str">
            <v>D</v>
          </cell>
          <cell r="G526" t="str">
            <v>ONG</v>
          </cell>
          <cell r="H526" t="str">
            <v>JL</v>
          </cell>
        </row>
        <row r="527">
          <cell r="B527">
            <v>45272</v>
          </cell>
          <cell r="D527">
            <v>15000</v>
          </cell>
          <cell r="F527" t="str">
            <v>D</v>
          </cell>
          <cell r="G527" t="str">
            <v>MKN</v>
          </cell>
          <cell r="H527" t="str">
            <v>Petty Cash</v>
          </cell>
        </row>
        <row r="528">
          <cell r="B528">
            <v>45272</v>
          </cell>
          <cell r="D528">
            <v>18000</v>
          </cell>
          <cell r="F528" t="str">
            <v>D</v>
          </cell>
          <cell r="G528" t="str">
            <v>MKN</v>
          </cell>
          <cell r="H528" t="str">
            <v>Petty Cash</v>
          </cell>
        </row>
        <row r="529">
          <cell r="B529">
            <v>45272</v>
          </cell>
          <cell r="D529">
            <v>100000</v>
          </cell>
          <cell r="F529" t="str">
            <v>D</v>
          </cell>
          <cell r="G529" t="str">
            <v>REK</v>
          </cell>
          <cell r="H529" t="str">
            <v>Petty Cash</v>
          </cell>
        </row>
        <row r="530">
          <cell r="B530">
            <v>45272</v>
          </cell>
          <cell r="D530">
            <v>5000</v>
          </cell>
          <cell r="F530" t="str">
            <v>D</v>
          </cell>
          <cell r="G530" t="str">
            <v>MKN</v>
          </cell>
          <cell r="H530" t="str">
            <v>Petty Cash</v>
          </cell>
        </row>
        <row r="531">
          <cell r="B531">
            <v>45272</v>
          </cell>
          <cell r="D531">
            <v>100000</v>
          </cell>
          <cell r="F531" t="str">
            <v>K</v>
          </cell>
          <cell r="G531" t="str">
            <v>REK</v>
          </cell>
          <cell r="H531" t="str">
            <v>BSI</v>
          </cell>
        </row>
        <row r="532">
          <cell r="B532">
            <v>45272</v>
          </cell>
          <cell r="D532">
            <v>7000</v>
          </cell>
          <cell r="F532" t="str">
            <v>D</v>
          </cell>
          <cell r="G532" t="str">
            <v>ONG</v>
          </cell>
          <cell r="H532" t="str">
            <v>JL</v>
          </cell>
        </row>
        <row r="533">
          <cell r="B533">
            <v>45273</v>
          </cell>
          <cell r="D533">
            <v>15000</v>
          </cell>
          <cell r="F533" t="str">
            <v>D</v>
          </cell>
          <cell r="G533" t="str">
            <v>MKN</v>
          </cell>
          <cell r="H533" t="str">
            <v>Petty Cash</v>
          </cell>
        </row>
        <row r="534">
          <cell r="B534">
            <v>45273</v>
          </cell>
          <cell r="D534">
            <v>20000</v>
          </cell>
          <cell r="F534" t="str">
            <v>D</v>
          </cell>
          <cell r="G534" t="str">
            <v>MKN</v>
          </cell>
          <cell r="H534" t="str">
            <v>Petty Cash</v>
          </cell>
        </row>
        <row r="535">
          <cell r="B535">
            <v>45273</v>
          </cell>
          <cell r="D535">
            <v>15000</v>
          </cell>
          <cell r="F535" t="str">
            <v>D</v>
          </cell>
          <cell r="G535" t="str">
            <v>MKN</v>
          </cell>
          <cell r="H535" t="str">
            <v>Petty Cash</v>
          </cell>
        </row>
        <row r="536">
          <cell r="B536">
            <v>45273</v>
          </cell>
          <cell r="D536">
            <v>17000</v>
          </cell>
          <cell r="F536" t="str">
            <v>D</v>
          </cell>
          <cell r="G536" t="str">
            <v>MKN</v>
          </cell>
          <cell r="H536" t="str">
            <v>Petty Cash</v>
          </cell>
        </row>
        <row r="537">
          <cell r="B537">
            <v>45273</v>
          </cell>
          <cell r="D537">
            <v>98500</v>
          </cell>
          <cell r="F537" t="str">
            <v>K</v>
          </cell>
          <cell r="G537" t="str">
            <v>REK</v>
          </cell>
          <cell r="H537" t="str">
            <v>JL</v>
          </cell>
        </row>
        <row r="538">
          <cell r="B538">
            <v>45274</v>
          </cell>
          <cell r="D538">
            <v>17000</v>
          </cell>
          <cell r="F538" t="str">
            <v>D</v>
          </cell>
          <cell r="G538" t="str">
            <v>MKN</v>
          </cell>
          <cell r="H538" t="str">
            <v>Petty Cash</v>
          </cell>
        </row>
        <row r="539">
          <cell r="B539">
            <v>45274</v>
          </cell>
          <cell r="D539">
            <v>10000</v>
          </cell>
          <cell r="F539" t="str">
            <v>D</v>
          </cell>
          <cell r="G539" t="str">
            <v>MKN</v>
          </cell>
          <cell r="H539" t="str">
            <v>Petty Cash</v>
          </cell>
        </row>
        <row r="540">
          <cell r="B540">
            <v>45274</v>
          </cell>
          <cell r="D540">
            <v>5000</v>
          </cell>
          <cell r="F540" t="str">
            <v>D</v>
          </cell>
          <cell r="G540" t="str">
            <v>MKN</v>
          </cell>
          <cell r="H540" t="str">
            <v>Petty Cash</v>
          </cell>
        </row>
        <row r="541">
          <cell r="B541">
            <v>45275</v>
          </cell>
          <cell r="D541">
            <v>13000</v>
          </cell>
          <cell r="F541" t="str">
            <v>D</v>
          </cell>
          <cell r="G541" t="str">
            <v>MKN</v>
          </cell>
          <cell r="H541" t="str">
            <v>Petty Cash</v>
          </cell>
        </row>
        <row r="542">
          <cell r="B542">
            <v>45275</v>
          </cell>
          <cell r="D542">
            <v>10000</v>
          </cell>
          <cell r="F542" t="str">
            <v>D</v>
          </cell>
          <cell r="G542" t="str">
            <v>MKN</v>
          </cell>
          <cell r="H542" t="str">
            <v>Petty Cash</v>
          </cell>
        </row>
        <row r="543">
          <cell r="B543">
            <v>45275</v>
          </cell>
          <cell r="D543">
            <v>20000</v>
          </cell>
          <cell r="F543" t="str">
            <v>D</v>
          </cell>
          <cell r="G543" t="str">
            <v>MKN</v>
          </cell>
          <cell r="H543" t="str">
            <v>Petty Cash</v>
          </cell>
        </row>
        <row r="544">
          <cell r="B544">
            <v>45275</v>
          </cell>
          <cell r="D544">
            <v>15000</v>
          </cell>
          <cell r="F544" t="str">
            <v>D</v>
          </cell>
          <cell r="G544" t="str">
            <v>MKN</v>
          </cell>
          <cell r="H544" t="str">
            <v>Petty Cash</v>
          </cell>
        </row>
        <row r="545">
          <cell r="B545">
            <v>45275</v>
          </cell>
          <cell r="D545">
            <v>25000</v>
          </cell>
          <cell r="F545" t="str">
            <v>K</v>
          </cell>
          <cell r="G545" t="str">
            <v>REK</v>
          </cell>
          <cell r="H545" t="str">
            <v>BSI</v>
          </cell>
        </row>
        <row r="546">
          <cell r="B546">
            <v>45275</v>
          </cell>
          <cell r="D546">
            <v>17500</v>
          </cell>
          <cell r="F546" t="str">
            <v>D</v>
          </cell>
          <cell r="G546" t="str">
            <v>ONG</v>
          </cell>
          <cell r="H546" t="str">
            <v>JL</v>
          </cell>
        </row>
        <row r="547">
          <cell r="B547">
            <v>45275</v>
          </cell>
          <cell r="D547">
            <v>7500</v>
          </cell>
          <cell r="F547" t="str">
            <v>D</v>
          </cell>
          <cell r="G547" t="str">
            <v>ADM</v>
          </cell>
          <cell r="H547" t="str">
            <v>BCA</v>
          </cell>
        </row>
        <row r="548">
          <cell r="B548">
            <v>45276</v>
          </cell>
          <cell r="D548">
            <v>19000</v>
          </cell>
          <cell r="F548" t="str">
            <v>D</v>
          </cell>
          <cell r="G548" t="str">
            <v>MKN</v>
          </cell>
          <cell r="H548" t="str">
            <v>Petty Cash</v>
          </cell>
        </row>
        <row r="549">
          <cell r="B549">
            <v>45276</v>
          </cell>
          <cell r="D549">
            <v>14000</v>
          </cell>
          <cell r="F549" t="str">
            <v>D</v>
          </cell>
          <cell r="G549" t="str">
            <v>MKN</v>
          </cell>
          <cell r="H549" t="str">
            <v>Petty Cash</v>
          </cell>
        </row>
        <row r="550">
          <cell r="B550">
            <v>45276</v>
          </cell>
          <cell r="D550">
            <v>6000</v>
          </cell>
          <cell r="F550" t="str">
            <v>D</v>
          </cell>
          <cell r="G550" t="str">
            <v>MKN</v>
          </cell>
          <cell r="H550" t="str">
            <v>Petty Cash</v>
          </cell>
        </row>
        <row r="551">
          <cell r="B551">
            <v>45276</v>
          </cell>
          <cell r="D551">
            <v>100000</v>
          </cell>
          <cell r="F551" t="str">
            <v>K</v>
          </cell>
          <cell r="G551" t="str">
            <v>REK</v>
          </cell>
          <cell r="H551" t="str">
            <v>Petty Cash</v>
          </cell>
        </row>
        <row r="552">
          <cell r="B552">
            <v>45276</v>
          </cell>
          <cell r="D552">
            <v>98500</v>
          </cell>
          <cell r="F552" t="str">
            <v>D</v>
          </cell>
          <cell r="G552" t="str">
            <v>REK</v>
          </cell>
          <cell r="H552" t="str">
            <v>BSI</v>
          </cell>
        </row>
        <row r="553">
          <cell r="B553">
            <v>45276</v>
          </cell>
          <cell r="D553">
            <v>1500</v>
          </cell>
          <cell r="F553" t="str">
            <v>D</v>
          </cell>
          <cell r="G553" t="str">
            <v>ADM</v>
          </cell>
          <cell r="H553" t="str">
            <v>BSI</v>
          </cell>
        </row>
        <row r="554">
          <cell r="B554">
            <v>45276</v>
          </cell>
          <cell r="D554">
            <v>100000</v>
          </cell>
          <cell r="F554" t="str">
            <v>D</v>
          </cell>
          <cell r="G554" t="str">
            <v>REK</v>
          </cell>
          <cell r="H554" t="str">
            <v>BSI</v>
          </cell>
        </row>
        <row r="555">
          <cell r="B555">
            <v>45276</v>
          </cell>
          <cell r="D555">
            <v>500</v>
          </cell>
          <cell r="F555" t="str">
            <v>D</v>
          </cell>
          <cell r="G555" t="str">
            <v>ADM</v>
          </cell>
          <cell r="H555" t="str">
            <v>BSI</v>
          </cell>
        </row>
        <row r="556">
          <cell r="B556">
            <v>45276</v>
          </cell>
          <cell r="D556">
            <v>100000</v>
          </cell>
          <cell r="F556" t="str">
            <v>K</v>
          </cell>
          <cell r="G556" t="str">
            <v>REK</v>
          </cell>
          <cell r="H556" t="str">
            <v>DANA</v>
          </cell>
        </row>
        <row r="557">
          <cell r="B557">
            <v>45276</v>
          </cell>
          <cell r="D557">
            <v>100000</v>
          </cell>
          <cell r="F557" t="str">
            <v>D</v>
          </cell>
          <cell r="G557" t="str">
            <v>REK</v>
          </cell>
          <cell r="H557" t="str">
            <v>DANA</v>
          </cell>
        </row>
        <row r="558">
          <cell r="B558">
            <v>45276</v>
          </cell>
          <cell r="D558">
            <v>26638</v>
          </cell>
          <cell r="F558" t="str">
            <v>K</v>
          </cell>
          <cell r="G558" t="str">
            <v>REk</v>
          </cell>
          <cell r="H558" t="str">
            <v>DANA</v>
          </cell>
        </row>
        <row r="559">
          <cell r="B559">
            <v>45277</v>
          </cell>
          <cell r="D559">
            <v>150000</v>
          </cell>
          <cell r="F559" t="str">
            <v>D</v>
          </cell>
          <cell r="G559" t="str">
            <v>ONG</v>
          </cell>
          <cell r="H559" t="str">
            <v>Petty Cash</v>
          </cell>
        </row>
        <row r="560">
          <cell r="B560">
            <v>45277</v>
          </cell>
          <cell r="D560">
            <v>19000</v>
          </cell>
          <cell r="F560" t="str">
            <v>D</v>
          </cell>
          <cell r="G560" t="str">
            <v>MKN</v>
          </cell>
          <cell r="H560" t="str">
            <v>Petty Cash</v>
          </cell>
        </row>
        <row r="561">
          <cell r="B561">
            <v>45277</v>
          </cell>
          <cell r="D561">
            <v>300000</v>
          </cell>
          <cell r="F561" t="str">
            <v>K</v>
          </cell>
          <cell r="G561" t="str">
            <v>REK</v>
          </cell>
          <cell r="H561" t="str">
            <v>Petty Cash</v>
          </cell>
        </row>
        <row r="562">
          <cell r="B562">
            <v>45277</v>
          </cell>
          <cell r="D562">
            <v>400000</v>
          </cell>
          <cell r="F562" t="str">
            <v>K</v>
          </cell>
          <cell r="G562" t="str">
            <v>REK</v>
          </cell>
          <cell r="H562" t="str">
            <v>Petty Cash</v>
          </cell>
        </row>
        <row r="563">
          <cell r="B563">
            <v>45277</v>
          </cell>
          <cell r="D563">
            <v>300000</v>
          </cell>
          <cell r="F563" t="str">
            <v>D</v>
          </cell>
          <cell r="G563" t="str">
            <v>REK</v>
          </cell>
          <cell r="H563" t="str">
            <v>BSI</v>
          </cell>
        </row>
        <row r="564">
          <cell r="B564">
            <v>45278</v>
          </cell>
          <cell r="D564">
            <v>17000</v>
          </cell>
          <cell r="F564" t="str">
            <v>D</v>
          </cell>
          <cell r="G564" t="str">
            <v>MKN</v>
          </cell>
          <cell r="H564" t="str">
            <v>Petty Cash</v>
          </cell>
        </row>
        <row r="565">
          <cell r="B565">
            <v>45278</v>
          </cell>
          <cell r="D565">
            <v>13000</v>
          </cell>
          <cell r="F565" t="str">
            <v>D</v>
          </cell>
          <cell r="G565" t="str">
            <v>MKN</v>
          </cell>
          <cell r="H565" t="str">
            <v>Petty Cash</v>
          </cell>
        </row>
        <row r="566">
          <cell r="B566">
            <v>45278</v>
          </cell>
          <cell r="D566">
            <v>15000</v>
          </cell>
          <cell r="F566" t="str">
            <v>D</v>
          </cell>
          <cell r="G566" t="str">
            <v>MKN</v>
          </cell>
          <cell r="H566" t="str">
            <v>Petty Cash</v>
          </cell>
        </row>
        <row r="567">
          <cell r="B567">
            <v>45278</v>
          </cell>
          <cell r="D567">
            <v>26000</v>
          </cell>
          <cell r="F567" t="str">
            <v>D</v>
          </cell>
          <cell r="G567" t="str">
            <v>MKN</v>
          </cell>
          <cell r="H567" t="str">
            <v>Petty Cash</v>
          </cell>
        </row>
        <row r="568">
          <cell r="B568">
            <v>45278</v>
          </cell>
          <cell r="D568">
            <v>400000</v>
          </cell>
          <cell r="F568" t="str">
            <v>D</v>
          </cell>
          <cell r="G568" t="str">
            <v>REK</v>
          </cell>
          <cell r="H568" t="str">
            <v>BSI</v>
          </cell>
        </row>
        <row r="569">
          <cell r="B569">
            <v>45279</v>
          </cell>
          <cell r="D569">
            <v>9500</v>
          </cell>
          <cell r="F569" t="str">
            <v>D</v>
          </cell>
          <cell r="G569" t="str">
            <v>MKN</v>
          </cell>
          <cell r="H569" t="str">
            <v>Petty Cash</v>
          </cell>
        </row>
        <row r="570">
          <cell r="B570">
            <v>45280</v>
          </cell>
          <cell r="D570">
            <v>52500</v>
          </cell>
          <cell r="F570" t="str">
            <v>D</v>
          </cell>
          <cell r="G570" t="str">
            <v>MKN</v>
          </cell>
          <cell r="H570" t="str">
            <v>Petty Cash</v>
          </cell>
        </row>
        <row r="571">
          <cell r="B571">
            <v>45280</v>
          </cell>
          <cell r="D571">
            <v>101547</v>
          </cell>
          <cell r="F571" t="str">
            <v>K</v>
          </cell>
          <cell r="G571" t="str">
            <v>REK</v>
          </cell>
          <cell r="H571" t="str">
            <v>BSI</v>
          </cell>
        </row>
        <row r="572">
          <cell r="B572">
            <v>45280</v>
          </cell>
          <cell r="D572">
            <v>500</v>
          </cell>
          <cell r="F572" t="str">
            <v>D</v>
          </cell>
          <cell r="G572" t="str">
            <v>ADM</v>
          </cell>
          <cell r="H572" t="str">
            <v>BSI</v>
          </cell>
        </row>
        <row r="573">
          <cell r="B573">
            <v>45280</v>
          </cell>
          <cell r="D573">
            <v>100000</v>
          </cell>
          <cell r="F573" t="str">
            <v>D</v>
          </cell>
          <cell r="G573" t="str">
            <v>REK</v>
          </cell>
          <cell r="H573" t="str">
            <v>BSI</v>
          </cell>
        </row>
        <row r="574">
          <cell r="B574">
            <v>45281</v>
          </cell>
          <cell r="D574">
            <v>52500</v>
          </cell>
          <cell r="F574" t="str">
            <v>D</v>
          </cell>
          <cell r="G574" t="str">
            <v>MKN</v>
          </cell>
          <cell r="H574" t="str">
            <v>Petty Cash</v>
          </cell>
        </row>
        <row r="575">
          <cell r="B575">
            <v>45281</v>
          </cell>
          <cell r="D575">
            <v>16500</v>
          </cell>
          <cell r="F575" t="str">
            <v>D</v>
          </cell>
          <cell r="G575" t="str">
            <v>MKN</v>
          </cell>
          <cell r="H575" t="str">
            <v>Petty Cash</v>
          </cell>
        </row>
        <row r="576">
          <cell r="B576">
            <v>45281</v>
          </cell>
          <cell r="D576">
            <v>19000</v>
          </cell>
          <cell r="F576" t="str">
            <v>D</v>
          </cell>
          <cell r="G576" t="str">
            <v>MKN</v>
          </cell>
          <cell r="H576" t="str">
            <v>BSI</v>
          </cell>
        </row>
        <row r="577">
          <cell r="B577">
            <v>45281</v>
          </cell>
          <cell r="D577">
            <v>25000</v>
          </cell>
          <cell r="F577" t="str">
            <v>D</v>
          </cell>
          <cell r="G577" t="str">
            <v>ONG</v>
          </cell>
          <cell r="H577" t="str">
            <v>BSI</v>
          </cell>
        </row>
        <row r="578">
          <cell r="B578">
            <v>45281</v>
          </cell>
          <cell r="D578">
            <v>2000</v>
          </cell>
          <cell r="F578" t="str">
            <v>D</v>
          </cell>
          <cell r="G578" t="str">
            <v>ADM</v>
          </cell>
          <cell r="H578" t="str">
            <v>BSI</v>
          </cell>
        </row>
        <row r="579">
          <cell r="B579">
            <v>45281</v>
          </cell>
          <cell r="D579">
            <v>25000</v>
          </cell>
          <cell r="F579" t="str">
            <v>K</v>
          </cell>
          <cell r="G579" t="str">
            <v>REK</v>
          </cell>
          <cell r="H579" t="str">
            <v>Gopay</v>
          </cell>
        </row>
        <row r="580">
          <cell r="B580">
            <v>45281</v>
          </cell>
          <cell r="D580">
            <v>21500</v>
          </cell>
          <cell r="F580" t="str">
            <v>D</v>
          </cell>
          <cell r="G580" t="str">
            <v>ONG</v>
          </cell>
          <cell r="H580" t="str">
            <v>Gopay</v>
          </cell>
        </row>
        <row r="581">
          <cell r="B581">
            <v>45282</v>
          </cell>
          <cell r="D581">
            <v>25000</v>
          </cell>
          <cell r="F581" t="str">
            <v>D</v>
          </cell>
          <cell r="G581" t="str">
            <v>MKN</v>
          </cell>
          <cell r="H581" t="str">
            <v>Petty Cash</v>
          </cell>
        </row>
        <row r="582">
          <cell r="B582">
            <v>45282</v>
          </cell>
          <cell r="D582">
            <v>25000</v>
          </cell>
          <cell r="F582" t="str">
            <v>D</v>
          </cell>
          <cell r="G582" t="str">
            <v>ONG</v>
          </cell>
          <cell r="H582" t="str">
            <v>Petty Cash</v>
          </cell>
        </row>
        <row r="583">
          <cell r="B583">
            <v>45282</v>
          </cell>
          <cell r="D583">
            <v>100000</v>
          </cell>
          <cell r="F583" t="str">
            <v>D</v>
          </cell>
          <cell r="G583" t="str">
            <v>REK</v>
          </cell>
          <cell r="H583" t="str">
            <v>BSI</v>
          </cell>
        </row>
        <row r="584">
          <cell r="B584">
            <v>45282</v>
          </cell>
          <cell r="D584">
            <v>2000</v>
          </cell>
          <cell r="F584" t="str">
            <v>D</v>
          </cell>
          <cell r="G584" t="str">
            <v>ADM</v>
          </cell>
          <cell r="H584" t="str">
            <v>BSI</v>
          </cell>
        </row>
        <row r="585">
          <cell r="B585">
            <v>45282</v>
          </cell>
          <cell r="D585">
            <v>38000</v>
          </cell>
          <cell r="F585" t="str">
            <v>D</v>
          </cell>
          <cell r="G585" t="str">
            <v>ONG</v>
          </cell>
          <cell r="H585" t="str">
            <v>JL</v>
          </cell>
        </row>
        <row r="586">
          <cell r="B586">
            <v>45282</v>
          </cell>
          <cell r="D586">
            <v>100000</v>
          </cell>
          <cell r="F586" t="str">
            <v>K</v>
          </cell>
          <cell r="G586" t="str">
            <v>REK</v>
          </cell>
          <cell r="H586" t="str">
            <v>Gopay</v>
          </cell>
        </row>
        <row r="587">
          <cell r="B587">
            <v>45282</v>
          </cell>
          <cell r="D587">
            <v>26000</v>
          </cell>
          <cell r="F587" t="str">
            <v>D</v>
          </cell>
          <cell r="G587" t="str">
            <v>ONG</v>
          </cell>
          <cell r="H587" t="str">
            <v>Gopay</v>
          </cell>
        </row>
        <row r="588">
          <cell r="B588">
            <v>45283</v>
          </cell>
          <cell r="D588">
            <v>15000</v>
          </cell>
          <cell r="F588" t="str">
            <v>D</v>
          </cell>
          <cell r="G588" t="str">
            <v>MKN</v>
          </cell>
          <cell r="H588" t="str">
            <v>Petty Cash</v>
          </cell>
        </row>
        <row r="589">
          <cell r="B589">
            <v>45283</v>
          </cell>
          <cell r="D589">
            <v>6500</v>
          </cell>
          <cell r="F589" t="str">
            <v>D</v>
          </cell>
          <cell r="G589" t="str">
            <v>MKN</v>
          </cell>
          <cell r="H589" t="str">
            <v>Petty Cash</v>
          </cell>
        </row>
        <row r="590">
          <cell r="B590">
            <v>45283</v>
          </cell>
          <cell r="D590">
            <v>10000</v>
          </cell>
          <cell r="F590" t="str">
            <v>D</v>
          </cell>
          <cell r="G590" t="str">
            <v>MKN</v>
          </cell>
          <cell r="H590" t="str">
            <v>Petty Cash</v>
          </cell>
        </row>
        <row r="591">
          <cell r="B591">
            <v>45283</v>
          </cell>
          <cell r="D591">
            <v>1500</v>
          </cell>
          <cell r="F591" t="str">
            <v>D</v>
          </cell>
          <cell r="G591" t="str">
            <v>MKN</v>
          </cell>
          <cell r="H591" t="str">
            <v>Petty Cash</v>
          </cell>
        </row>
        <row r="592">
          <cell r="B592">
            <v>45283</v>
          </cell>
          <cell r="D592">
            <v>4700000</v>
          </cell>
          <cell r="F592" t="str">
            <v>K</v>
          </cell>
          <cell r="G592" t="str">
            <v>REK</v>
          </cell>
          <cell r="H592" t="str">
            <v>BSI</v>
          </cell>
        </row>
        <row r="593">
          <cell r="B593">
            <v>45283</v>
          </cell>
          <cell r="D593">
            <v>250000</v>
          </cell>
          <cell r="F593" t="str">
            <v>D</v>
          </cell>
          <cell r="G593" t="str">
            <v>DLL</v>
          </cell>
          <cell r="H593" t="str">
            <v>BSI</v>
          </cell>
        </row>
        <row r="594">
          <cell r="B594">
            <v>45283</v>
          </cell>
          <cell r="D594">
            <v>5000</v>
          </cell>
          <cell r="F594" t="str">
            <v>D</v>
          </cell>
          <cell r="G594" t="str">
            <v>ADM</v>
          </cell>
          <cell r="H594" t="str">
            <v>BSI</v>
          </cell>
        </row>
        <row r="595">
          <cell r="B595">
            <v>45283</v>
          </cell>
          <cell r="D595">
            <v>7000</v>
          </cell>
          <cell r="F595" t="str">
            <v>D</v>
          </cell>
          <cell r="G595" t="str">
            <v>ONG</v>
          </cell>
          <cell r="H595" t="str">
            <v>JL</v>
          </cell>
        </row>
        <row r="596">
          <cell r="B596">
            <v>45283</v>
          </cell>
          <cell r="D596">
            <v>4800000</v>
          </cell>
          <cell r="F596" t="str">
            <v>K</v>
          </cell>
          <cell r="G596" t="str">
            <v>PAY</v>
          </cell>
          <cell r="H596" t="str">
            <v>BCA</v>
          </cell>
        </row>
        <row r="597">
          <cell r="B597">
            <v>45283</v>
          </cell>
          <cell r="D597">
            <v>24861.210000000006</v>
          </cell>
          <cell r="F597" t="str">
            <v>D</v>
          </cell>
          <cell r="G597" t="str">
            <v>DLL</v>
          </cell>
          <cell r="H597" t="str">
            <v>BCA</v>
          </cell>
        </row>
        <row r="598">
          <cell r="B598">
            <v>45283</v>
          </cell>
          <cell r="D598">
            <v>4700000</v>
          </cell>
          <cell r="F598" t="str">
            <v>D</v>
          </cell>
          <cell r="G598" t="str">
            <v>REK</v>
          </cell>
          <cell r="H598" t="str">
            <v>BCA</v>
          </cell>
        </row>
        <row r="599">
          <cell r="B599">
            <v>45283</v>
          </cell>
          <cell r="D599">
            <v>2500</v>
          </cell>
          <cell r="F599" t="str">
            <v>D</v>
          </cell>
          <cell r="G599" t="str">
            <v>ADM</v>
          </cell>
          <cell r="H599" t="str">
            <v>BCA</v>
          </cell>
        </row>
        <row r="600">
          <cell r="B600">
            <v>45284</v>
          </cell>
          <cell r="D600">
            <v>15000</v>
          </cell>
          <cell r="F600" t="str">
            <v>D</v>
          </cell>
          <cell r="G600" t="str">
            <v>MKN</v>
          </cell>
          <cell r="H600" t="str">
            <v>Petty Cash</v>
          </cell>
        </row>
        <row r="601">
          <cell r="B601">
            <v>45284</v>
          </cell>
          <cell r="D601">
            <v>15000</v>
          </cell>
          <cell r="F601" t="str">
            <v>D</v>
          </cell>
          <cell r="G601" t="str">
            <v>MKN</v>
          </cell>
          <cell r="H601" t="str">
            <v>Petty Cash</v>
          </cell>
        </row>
        <row r="602">
          <cell r="B602">
            <v>45285</v>
          </cell>
          <cell r="D602">
            <v>20000</v>
          </cell>
          <cell r="F602" t="str">
            <v>D</v>
          </cell>
          <cell r="G602" t="str">
            <v>MKN</v>
          </cell>
          <cell r="H602" t="str">
            <v>Petty Cash</v>
          </cell>
        </row>
        <row r="603">
          <cell r="B603">
            <v>45287</v>
          </cell>
          <cell r="D603">
            <v>17000</v>
          </cell>
          <cell r="F603" t="str">
            <v>D</v>
          </cell>
          <cell r="G603" t="str">
            <v>MKN</v>
          </cell>
          <cell r="H603" t="str">
            <v>Petty Cash</v>
          </cell>
        </row>
        <row r="604">
          <cell r="B604">
            <v>45287</v>
          </cell>
          <cell r="D604">
            <v>25500</v>
          </cell>
          <cell r="F604" t="str">
            <v>D</v>
          </cell>
          <cell r="G604" t="str">
            <v>ONG</v>
          </cell>
          <cell r="H604" t="str">
            <v>Gopay</v>
          </cell>
        </row>
        <row r="605">
          <cell r="B605">
            <v>45288</v>
          </cell>
          <cell r="D605">
            <v>15000</v>
          </cell>
          <cell r="F605" t="str">
            <v>D</v>
          </cell>
          <cell r="G605" t="str">
            <v>MKN</v>
          </cell>
          <cell r="H605" t="str">
            <v>Petty Cash</v>
          </cell>
        </row>
        <row r="606">
          <cell r="B606">
            <v>45288</v>
          </cell>
          <cell r="D606">
            <v>6200</v>
          </cell>
          <cell r="F606" t="str">
            <v>D</v>
          </cell>
          <cell r="G606" t="str">
            <v>MKN</v>
          </cell>
          <cell r="H606" t="str">
            <v>Petty Cash</v>
          </cell>
        </row>
        <row r="607">
          <cell r="B607">
            <v>45288</v>
          </cell>
          <cell r="D607">
            <v>19800</v>
          </cell>
          <cell r="F607" t="str">
            <v>D</v>
          </cell>
          <cell r="G607" t="str">
            <v>MKN</v>
          </cell>
          <cell r="H607" t="str">
            <v>Petty Cash</v>
          </cell>
        </row>
        <row r="608">
          <cell r="B608">
            <v>45288</v>
          </cell>
          <cell r="D608">
            <v>5000</v>
          </cell>
          <cell r="F608" t="str">
            <v>D</v>
          </cell>
          <cell r="G608" t="str">
            <v>MKN</v>
          </cell>
          <cell r="H608" t="str">
            <v>Petty Cash</v>
          </cell>
        </row>
        <row r="609">
          <cell r="B609">
            <v>45288</v>
          </cell>
          <cell r="D609">
            <v>5000</v>
          </cell>
          <cell r="F609" t="str">
            <v>D</v>
          </cell>
          <cell r="G609" t="str">
            <v>MKN</v>
          </cell>
          <cell r="H609" t="str">
            <v>Petty Cash</v>
          </cell>
        </row>
        <row r="610">
          <cell r="B610">
            <v>45288</v>
          </cell>
          <cell r="D610">
            <v>79500</v>
          </cell>
          <cell r="F610" t="str">
            <v>D</v>
          </cell>
          <cell r="G610" t="str">
            <v>REK</v>
          </cell>
          <cell r="H610" t="str">
            <v>BSI</v>
          </cell>
        </row>
        <row r="611">
          <cell r="B611">
            <v>45288</v>
          </cell>
          <cell r="D611">
            <v>500</v>
          </cell>
          <cell r="F611" t="str">
            <v>D</v>
          </cell>
          <cell r="G611" t="str">
            <v>ADM</v>
          </cell>
          <cell r="H611" t="str">
            <v>BSI</v>
          </cell>
        </row>
        <row r="612">
          <cell r="B612">
            <v>45288</v>
          </cell>
          <cell r="D612">
            <v>79500</v>
          </cell>
          <cell r="F612" t="str">
            <v>K</v>
          </cell>
          <cell r="G612" t="str">
            <v>REk</v>
          </cell>
          <cell r="H612" t="str">
            <v>DANA</v>
          </cell>
        </row>
        <row r="613">
          <cell r="B613">
            <v>45288</v>
          </cell>
          <cell r="D613">
            <v>80000</v>
          </cell>
          <cell r="F613" t="str">
            <v>D</v>
          </cell>
          <cell r="G613" t="str">
            <v>REK</v>
          </cell>
          <cell r="H613" t="str">
            <v>DANA</v>
          </cell>
        </row>
        <row r="614">
          <cell r="B614">
            <v>45288</v>
          </cell>
          <cell r="D614">
            <v>999</v>
          </cell>
          <cell r="F614" t="str">
            <v>D</v>
          </cell>
          <cell r="G614" t="str">
            <v>ADM</v>
          </cell>
          <cell r="H614" t="str">
            <v>DANA</v>
          </cell>
        </row>
        <row r="615">
          <cell r="B615">
            <v>45288</v>
          </cell>
          <cell r="D615">
            <v>26000</v>
          </cell>
          <cell r="F615" t="str">
            <v>D</v>
          </cell>
          <cell r="G615" t="str">
            <v>ONG</v>
          </cell>
          <cell r="H615" t="str">
            <v>Gopay</v>
          </cell>
        </row>
        <row r="616">
          <cell r="B616">
            <v>45288</v>
          </cell>
          <cell r="D616">
            <v>80000</v>
          </cell>
          <cell r="F616" t="str">
            <v>K</v>
          </cell>
          <cell r="G616" t="str">
            <v>REK</v>
          </cell>
          <cell r="H616" t="str">
            <v>Gopay</v>
          </cell>
        </row>
        <row r="617">
          <cell r="B617">
            <v>45288</v>
          </cell>
          <cell r="D617">
            <v>80000</v>
          </cell>
          <cell r="F617" t="str">
            <v>D</v>
          </cell>
          <cell r="G617" t="str">
            <v>INET</v>
          </cell>
          <cell r="H617" t="str">
            <v>Gopay</v>
          </cell>
        </row>
        <row r="618">
          <cell r="B618">
            <v>45289</v>
          </cell>
          <cell r="D618">
            <v>15000</v>
          </cell>
          <cell r="F618" t="str">
            <v>D</v>
          </cell>
          <cell r="G618" t="str">
            <v>MKN</v>
          </cell>
          <cell r="H618" t="str">
            <v>Petty Cash</v>
          </cell>
        </row>
        <row r="619">
          <cell r="B619">
            <v>45289</v>
          </cell>
          <cell r="D619">
            <v>22000</v>
          </cell>
          <cell r="F619" t="str">
            <v>D</v>
          </cell>
          <cell r="G619" t="str">
            <v>MKN</v>
          </cell>
          <cell r="H619" t="str">
            <v>Petty Cash</v>
          </cell>
        </row>
        <row r="620">
          <cell r="B620">
            <v>45289</v>
          </cell>
          <cell r="D620">
            <v>17000</v>
          </cell>
          <cell r="F620" t="str">
            <v>D</v>
          </cell>
          <cell r="G620" t="str">
            <v>MKN</v>
          </cell>
          <cell r="H620" t="str">
            <v>Petty Cash</v>
          </cell>
        </row>
        <row r="621">
          <cell r="B621">
            <v>45289</v>
          </cell>
          <cell r="D621">
            <v>21000</v>
          </cell>
          <cell r="F621" t="str">
            <v>D</v>
          </cell>
          <cell r="G621" t="str">
            <v>ONG</v>
          </cell>
          <cell r="H621" t="str">
            <v>JL</v>
          </cell>
        </row>
        <row r="622">
          <cell r="B622">
            <v>45289</v>
          </cell>
          <cell r="D622">
            <v>21500</v>
          </cell>
          <cell r="F622" t="str">
            <v>D</v>
          </cell>
          <cell r="G622" t="str">
            <v>ONG</v>
          </cell>
          <cell r="H622" t="str">
            <v>Gopay</v>
          </cell>
        </row>
        <row r="623">
          <cell r="B623">
            <v>45290</v>
          </cell>
          <cell r="D623">
            <v>7500</v>
          </cell>
          <cell r="F623" t="str">
            <v>D</v>
          </cell>
          <cell r="G623" t="str">
            <v>MKN</v>
          </cell>
          <cell r="H623" t="str">
            <v>Petty Cash</v>
          </cell>
        </row>
        <row r="624">
          <cell r="B624">
            <v>45290</v>
          </cell>
          <cell r="D624">
            <v>12000</v>
          </cell>
          <cell r="F624" t="str">
            <v>D</v>
          </cell>
          <cell r="G624" t="str">
            <v>MKN</v>
          </cell>
          <cell r="H624" t="str">
            <v>Petty Cash</v>
          </cell>
        </row>
        <row r="625">
          <cell r="B625">
            <v>45290</v>
          </cell>
          <cell r="D625">
            <v>20000</v>
          </cell>
          <cell r="F625" t="str">
            <v>D</v>
          </cell>
          <cell r="G625" t="str">
            <v>MKN</v>
          </cell>
          <cell r="H625" t="str">
            <v>Petty Cash</v>
          </cell>
        </row>
        <row r="626">
          <cell r="B626">
            <v>45290</v>
          </cell>
          <cell r="D626">
            <v>100000</v>
          </cell>
          <cell r="F626" t="str">
            <v>K</v>
          </cell>
          <cell r="G626" t="str">
            <v>PAY</v>
          </cell>
          <cell r="H626" t="str">
            <v>Petty Cash</v>
          </cell>
        </row>
        <row r="627">
          <cell r="B627">
            <v>45293</v>
          </cell>
          <cell r="D627">
            <v>50000</v>
          </cell>
          <cell r="F627" t="str">
            <v>K</v>
          </cell>
          <cell r="G627" t="str">
            <v>REK</v>
          </cell>
          <cell r="H627" t="str">
            <v>Petty Cash</v>
          </cell>
        </row>
        <row r="628">
          <cell r="B628">
            <v>45293</v>
          </cell>
          <cell r="D628">
            <v>8000</v>
          </cell>
          <cell r="F628" t="str">
            <v>D</v>
          </cell>
          <cell r="G628" t="str">
            <v>MKN</v>
          </cell>
          <cell r="H628" t="str">
            <v>Petty Cash</v>
          </cell>
        </row>
        <row r="629">
          <cell r="B629">
            <v>45293</v>
          </cell>
          <cell r="D629">
            <v>12000</v>
          </cell>
          <cell r="F629" t="str">
            <v>D</v>
          </cell>
          <cell r="G629" t="str">
            <v>MKN</v>
          </cell>
          <cell r="H629" t="str">
            <v>Petty Cash</v>
          </cell>
        </row>
        <row r="630">
          <cell r="B630">
            <v>45293</v>
          </cell>
          <cell r="D630">
            <v>5000</v>
          </cell>
          <cell r="F630" t="str">
            <v>D</v>
          </cell>
          <cell r="G630" t="str">
            <v>MKN</v>
          </cell>
          <cell r="H630" t="str">
            <v>Petty Cash</v>
          </cell>
        </row>
        <row r="631">
          <cell r="B631">
            <v>45293</v>
          </cell>
          <cell r="D631">
            <v>16000</v>
          </cell>
          <cell r="F631" t="str">
            <v>D</v>
          </cell>
          <cell r="G631" t="str">
            <v>MKN</v>
          </cell>
          <cell r="H631" t="str">
            <v>Petty Cash</v>
          </cell>
        </row>
        <row r="632">
          <cell r="B632">
            <v>45293</v>
          </cell>
          <cell r="D632">
            <v>50000</v>
          </cell>
          <cell r="F632" t="str">
            <v>D</v>
          </cell>
          <cell r="G632" t="str">
            <v>REK</v>
          </cell>
          <cell r="H632" t="str">
            <v>BSI</v>
          </cell>
        </row>
        <row r="633">
          <cell r="B633">
            <v>45293</v>
          </cell>
          <cell r="D633">
            <v>500</v>
          </cell>
          <cell r="F633" t="str">
            <v>D</v>
          </cell>
          <cell r="G633" t="str">
            <v>ADM</v>
          </cell>
          <cell r="H633" t="str">
            <v>BSI</v>
          </cell>
        </row>
        <row r="634">
          <cell r="B634">
            <v>45293</v>
          </cell>
          <cell r="D634">
            <v>19000</v>
          </cell>
          <cell r="F634" t="str">
            <v>D</v>
          </cell>
          <cell r="G634" t="str">
            <v>MKN</v>
          </cell>
          <cell r="H634" t="str">
            <v>BSI</v>
          </cell>
        </row>
        <row r="635">
          <cell r="B635">
            <v>45293</v>
          </cell>
          <cell r="D635">
            <v>50000</v>
          </cell>
          <cell r="F635" t="str">
            <v>K</v>
          </cell>
          <cell r="G635" t="str">
            <v>REk</v>
          </cell>
          <cell r="H635" t="str">
            <v>DANA</v>
          </cell>
        </row>
        <row r="636">
          <cell r="B636">
            <v>45293</v>
          </cell>
          <cell r="D636">
            <v>50000</v>
          </cell>
          <cell r="F636" t="str">
            <v>D</v>
          </cell>
          <cell r="G636" t="str">
            <v>REK</v>
          </cell>
          <cell r="H636" t="str">
            <v>DANA</v>
          </cell>
        </row>
        <row r="637">
          <cell r="B637">
            <v>45294</v>
          </cell>
          <cell r="D637">
            <v>17500</v>
          </cell>
          <cell r="F637" t="str">
            <v>D</v>
          </cell>
          <cell r="G637" t="str">
            <v>ONG</v>
          </cell>
          <cell r="H637" t="str">
            <v>Petty Cash</v>
          </cell>
        </row>
        <row r="638">
          <cell r="B638">
            <v>45294</v>
          </cell>
          <cell r="D638">
            <v>14500</v>
          </cell>
          <cell r="F638" t="str">
            <v>D</v>
          </cell>
          <cell r="G638" t="str">
            <v>MKN</v>
          </cell>
          <cell r="H638" t="str">
            <v>Petty Cash</v>
          </cell>
        </row>
        <row r="639">
          <cell r="B639">
            <v>45294</v>
          </cell>
          <cell r="D639">
            <v>15000</v>
          </cell>
          <cell r="F639" t="str">
            <v>D</v>
          </cell>
          <cell r="G639" t="str">
            <v>MKN</v>
          </cell>
          <cell r="H639" t="str">
            <v>Petty Cash</v>
          </cell>
        </row>
        <row r="640">
          <cell r="B640">
            <v>45295</v>
          </cell>
          <cell r="D640">
            <v>19000</v>
          </cell>
          <cell r="F640" t="str">
            <v>D</v>
          </cell>
          <cell r="G640" t="str">
            <v>ONG</v>
          </cell>
          <cell r="H640" t="str">
            <v>Petty Cash</v>
          </cell>
        </row>
        <row r="641">
          <cell r="B641">
            <v>45295</v>
          </cell>
          <cell r="D641">
            <v>2000</v>
          </cell>
          <cell r="F641" t="str">
            <v>D</v>
          </cell>
          <cell r="G641" t="str">
            <v>MKN</v>
          </cell>
          <cell r="H641" t="str">
            <v>Petty Cash</v>
          </cell>
        </row>
        <row r="642">
          <cell r="B642">
            <v>45295</v>
          </cell>
          <cell r="D642">
            <v>19000</v>
          </cell>
          <cell r="F642" t="str">
            <v>D</v>
          </cell>
          <cell r="G642" t="str">
            <v>MKN</v>
          </cell>
          <cell r="H642" t="str">
            <v>Petty Cash</v>
          </cell>
        </row>
        <row r="643">
          <cell r="B643">
            <v>45295</v>
          </cell>
          <cell r="D643">
            <v>17000</v>
          </cell>
          <cell r="F643" t="str">
            <v>D</v>
          </cell>
          <cell r="G643" t="str">
            <v>MKN</v>
          </cell>
          <cell r="H643" t="str">
            <v>Petty Cash</v>
          </cell>
        </row>
        <row r="644">
          <cell r="B644">
            <v>45296</v>
          </cell>
          <cell r="D644">
            <v>18000</v>
          </cell>
          <cell r="F644" t="str">
            <v>D</v>
          </cell>
          <cell r="G644" t="str">
            <v>ONG</v>
          </cell>
          <cell r="H644" t="str">
            <v>Petty Cash</v>
          </cell>
        </row>
        <row r="645">
          <cell r="B645">
            <v>45296</v>
          </cell>
          <cell r="D645">
            <v>11500</v>
          </cell>
          <cell r="F645" t="str">
            <v>D</v>
          </cell>
          <cell r="G645" t="str">
            <v>MKN</v>
          </cell>
          <cell r="H645" t="str">
            <v>Petty Cash</v>
          </cell>
        </row>
        <row r="646">
          <cell r="B646">
            <v>45296</v>
          </cell>
          <cell r="D646">
            <v>18000</v>
          </cell>
          <cell r="F646" t="str">
            <v>D</v>
          </cell>
          <cell r="G646" t="str">
            <v>MKN</v>
          </cell>
          <cell r="H646" t="str">
            <v>Petty Cash</v>
          </cell>
        </row>
        <row r="647">
          <cell r="B647">
            <v>45296</v>
          </cell>
          <cell r="D647">
            <v>10000</v>
          </cell>
          <cell r="F647" t="str">
            <v>D</v>
          </cell>
          <cell r="G647" t="str">
            <v>INF</v>
          </cell>
          <cell r="H647" t="str">
            <v>Petty Cash</v>
          </cell>
        </row>
        <row r="648">
          <cell r="B648">
            <v>45296</v>
          </cell>
          <cell r="D648">
            <v>20000</v>
          </cell>
          <cell r="F648" t="str">
            <v>D</v>
          </cell>
          <cell r="G648" t="str">
            <v>MKN</v>
          </cell>
          <cell r="H648" t="str">
            <v>BSI</v>
          </cell>
        </row>
        <row r="649">
          <cell r="B649">
            <v>45296</v>
          </cell>
          <cell r="D649">
            <v>194590</v>
          </cell>
          <cell r="F649" t="str">
            <v>D</v>
          </cell>
          <cell r="G649" t="str">
            <v>REK</v>
          </cell>
          <cell r="H649" t="str">
            <v>BSI</v>
          </cell>
        </row>
        <row r="650">
          <cell r="B650">
            <v>45296</v>
          </cell>
          <cell r="D650">
            <v>2500</v>
          </cell>
          <cell r="F650" t="str">
            <v>D</v>
          </cell>
          <cell r="G650" t="str">
            <v>ADM</v>
          </cell>
          <cell r="H650" t="str">
            <v>BSI</v>
          </cell>
        </row>
        <row r="651">
          <cell r="B651">
            <v>45296</v>
          </cell>
          <cell r="D651">
            <v>110</v>
          </cell>
          <cell r="F651" t="str">
            <v>D</v>
          </cell>
          <cell r="G651" t="str">
            <v>ADM</v>
          </cell>
          <cell r="H651" t="str">
            <v>BSI</v>
          </cell>
        </row>
        <row r="652">
          <cell r="B652">
            <v>45296</v>
          </cell>
          <cell r="D652">
            <v>28000</v>
          </cell>
          <cell r="F652" t="str">
            <v>D</v>
          </cell>
          <cell r="G652" t="str">
            <v>ONG</v>
          </cell>
          <cell r="H652" t="str">
            <v>JL</v>
          </cell>
        </row>
        <row r="653">
          <cell r="B653">
            <v>45296</v>
          </cell>
          <cell r="D653">
            <v>198500</v>
          </cell>
          <cell r="F653" t="str">
            <v>K</v>
          </cell>
          <cell r="G653" t="str">
            <v>REK</v>
          </cell>
          <cell r="H653" t="str">
            <v>JL</v>
          </cell>
        </row>
        <row r="654">
          <cell r="B654">
            <v>45296</v>
          </cell>
          <cell r="D654">
            <v>5300</v>
          </cell>
          <cell r="F654" t="str">
            <v>D</v>
          </cell>
          <cell r="G654" t="str">
            <v>ONG</v>
          </cell>
          <cell r="H654" t="str">
            <v>Gopay</v>
          </cell>
        </row>
        <row r="655">
          <cell r="B655">
            <v>45297</v>
          </cell>
          <cell r="D655">
            <v>15000</v>
          </cell>
          <cell r="F655" t="str">
            <v>D</v>
          </cell>
          <cell r="G655" t="str">
            <v>MKN</v>
          </cell>
          <cell r="H655" t="str">
            <v>Petty Cash</v>
          </cell>
        </row>
        <row r="656">
          <cell r="B656">
            <v>45297</v>
          </cell>
          <cell r="D656">
            <v>4000</v>
          </cell>
          <cell r="F656" t="str">
            <v>D</v>
          </cell>
          <cell r="G656" t="str">
            <v>ONG</v>
          </cell>
          <cell r="H656" t="str">
            <v>Petty Cash</v>
          </cell>
        </row>
        <row r="657">
          <cell r="B657">
            <v>45298</v>
          </cell>
          <cell r="D657">
            <v>40000</v>
          </cell>
          <cell r="F657" t="str">
            <v>D</v>
          </cell>
          <cell r="G657" t="str">
            <v>DLL</v>
          </cell>
          <cell r="H657" t="str">
            <v>Petty Cash</v>
          </cell>
        </row>
        <row r="658">
          <cell r="B658">
            <v>45298</v>
          </cell>
          <cell r="D658">
            <v>292000</v>
          </cell>
          <cell r="F658" t="str">
            <v>D</v>
          </cell>
          <cell r="G658" t="str">
            <v>BUKU</v>
          </cell>
          <cell r="H658" t="str">
            <v>BSI</v>
          </cell>
        </row>
        <row r="659">
          <cell r="B659">
            <v>45299</v>
          </cell>
          <cell r="D659">
            <v>20000</v>
          </cell>
          <cell r="F659" t="str">
            <v>D</v>
          </cell>
          <cell r="G659" t="str">
            <v>ONG</v>
          </cell>
          <cell r="H659" t="str">
            <v>Petty Cash</v>
          </cell>
        </row>
        <row r="660">
          <cell r="B660">
            <v>45299</v>
          </cell>
          <cell r="D660">
            <v>22000</v>
          </cell>
          <cell r="F660" t="str">
            <v>D</v>
          </cell>
          <cell r="G660" t="str">
            <v>MKN</v>
          </cell>
          <cell r="H660" t="str">
            <v>Petty Cash</v>
          </cell>
        </row>
        <row r="661">
          <cell r="B661">
            <v>45299</v>
          </cell>
          <cell r="D661">
            <v>2000</v>
          </cell>
          <cell r="F661" t="str">
            <v>D</v>
          </cell>
          <cell r="G661" t="str">
            <v>DLL</v>
          </cell>
          <cell r="H661" t="str">
            <v>Petty Cash</v>
          </cell>
        </row>
        <row r="662">
          <cell r="B662">
            <v>45299</v>
          </cell>
          <cell r="D662">
            <v>15900</v>
          </cell>
          <cell r="F662" t="str">
            <v>D</v>
          </cell>
          <cell r="G662" t="str">
            <v>MKN</v>
          </cell>
          <cell r="H662" t="str">
            <v>Petty Cash</v>
          </cell>
        </row>
        <row r="663">
          <cell r="B663">
            <v>45299</v>
          </cell>
          <cell r="D663">
            <v>275000</v>
          </cell>
          <cell r="F663" t="str">
            <v>D</v>
          </cell>
          <cell r="G663" t="str">
            <v>LES</v>
          </cell>
          <cell r="H663" t="str">
            <v>BSI</v>
          </cell>
        </row>
        <row r="664">
          <cell r="B664">
            <v>45299</v>
          </cell>
          <cell r="D664">
            <v>288600</v>
          </cell>
          <cell r="F664" t="str">
            <v>D</v>
          </cell>
          <cell r="G664" t="str">
            <v>INET</v>
          </cell>
          <cell r="H664" t="str">
            <v>BSI</v>
          </cell>
        </row>
        <row r="665">
          <cell r="B665">
            <v>45299</v>
          </cell>
          <cell r="D665">
            <v>2500</v>
          </cell>
          <cell r="F665" t="str">
            <v>D</v>
          </cell>
          <cell r="G665" t="str">
            <v>ADM</v>
          </cell>
          <cell r="H665" t="str">
            <v>BSI</v>
          </cell>
        </row>
        <row r="666">
          <cell r="B666">
            <v>45299</v>
          </cell>
          <cell r="D666">
            <v>1562500</v>
          </cell>
          <cell r="F666" t="str">
            <v>D</v>
          </cell>
          <cell r="G666" t="str">
            <v>UKT</v>
          </cell>
          <cell r="H666" t="str">
            <v>BSI</v>
          </cell>
        </row>
        <row r="667">
          <cell r="B667">
            <v>45299</v>
          </cell>
          <cell r="D667">
            <v>2500</v>
          </cell>
          <cell r="F667" t="str">
            <v>D</v>
          </cell>
          <cell r="G667" t="str">
            <v>ADM</v>
          </cell>
          <cell r="H667" t="str">
            <v>BSI</v>
          </cell>
        </row>
        <row r="668">
          <cell r="B668">
            <v>45299</v>
          </cell>
          <cell r="D668">
            <v>7000</v>
          </cell>
          <cell r="F668" t="str">
            <v>D</v>
          </cell>
          <cell r="G668" t="str">
            <v>ONG</v>
          </cell>
          <cell r="H668" t="str">
            <v>JL</v>
          </cell>
        </row>
        <row r="669">
          <cell r="B669">
            <v>45300</v>
          </cell>
          <cell r="D669">
            <v>20000</v>
          </cell>
          <cell r="F669" t="str">
            <v>D</v>
          </cell>
          <cell r="G669" t="str">
            <v>ONG</v>
          </cell>
          <cell r="H669" t="str">
            <v>Petty Cash</v>
          </cell>
        </row>
        <row r="670">
          <cell r="B670">
            <v>45300</v>
          </cell>
          <cell r="D670">
            <v>3100</v>
          </cell>
          <cell r="F670" t="str">
            <v>D</v>
          </cell>
          <cell r="G670" t="str">
            <v>MKN</v>
          </cell>
          <cell r="H670" t="str">
            <v>Petty Cash</v>
          </cell>
        </row>
        <row r="671">
          <cell r="B671">
            <v>45300</v>
          </cell>
          <cell r="D671">
            <v>21000</v>
          </cell>
          <cell r="F671" t="str">
            <v>D</v>
          </cell>
          <cell r="G671" t="str">
            <v>MKN</v>
          </cell>
          <cell r="H671" t="str">
            <v>BSI</v>
          </cell>
        </row>
        <row r="672">
          <cell r="B672">
            <v>45300</v>
          </cell>
          <cell r="D672">
            <v>7000</v>
          </cell>
          <cell r="F672" t="str">
            <v>D</v>
          </cell>
          <cell r="G672" t="str">
            <v>ONG</v>
          </cell>
          <cell r="H672" t="str">
            <v>JL</v>
          </cell>
        </row>
        <row r="673">
          <cell r="B673">
            <v>45301</v>
          </cell>
          <cell r="D673">
            <v>24000</v>
          </cell>
          <cell r="F673" t="str">
            <v>D</v>
          </cell>
          <cell r="G673" t="str">
            <v>ONG</v>
          </cell>
          <cell r="H673" t="str">
            <v>Petty Cash</v>
          </cell>
        </row>
        <row r="674">
          <cell r="B674">
            <v>45301</v>
          </cell>
          <cell r="D674">
            <v>12000</v>
          </cell>
          <cell r="F674" t="str">
            <v>D</v>
          </cell>
          <cell r="G674" t="str">
            <v>MKN</v>
          </cell>
          <cell r="H674" t="str">
            <v>Petty Cash</v>
          </cell>
        </row>
        <row r="675">
          <cell r="B675">
            <v>45301</v>
          </cell>
          <cell r="D675">
            <v>20000</v>
          </cell>
          <cell r="F675" t="str">
            <v>D</v>
          </cell>
          <cell r="G675" t="str">
            <v>MKN</v>
          </cell>
          <cell r="H675" t="str">
            <v>BSI</v>
          </cell>
        </row>
        <row r="676">
          <cell r="B676">
            <v>45301</v>
          </cell>
          <cell r="D676">
            <v>7000</v>
          </cell>
          <cell r="F676" t="str">
            <v>D</v>
          </cell>
          <cell r="G676" t="str">
            <v>ONG</v>
          </cell>
          <cell r="H676" t="str">
            <v>JL</v>
          </cell>
        </row>
        <row r="677">
          <cell r="B677">
            <v>45302</v>
          </cell>
          <cell r="D677">
            <v>300000</v>
          </cell>
          <cell r="F677" t="str">
            <v>K</v>
          </cell>
          <cell r="G677" t="str">
            <v>REK</v>
          </cell>
          <cell r="H677" t="str">
            <v>Petty Cash</v>
          </cell>
        </row>
        <row r="678">
          <cell r="B678">
            <v>45302</v>
          </cell>
          <cell r="D678">
            <v>15500</v>
          </cell>
          <cell r="F678" t="str">
            <v>D</v>
          </cell>
          <cell r="G678" t="str">
            <v>MKN</v>
          </cell>
          <cell r="H678" t="str">
            <v>Petty Cash</v>
          </cell>
        </row>
        <row r="679">
          <cell r="B679">
            <v>45302</v>
          </cell>
          <cell r="D679">
            <v>2000</v>
          </cell>
          <cell r="F679" t="str">
            <v>D</v>
          </cell>
          <cell r="G679" t="str">
            <v>ADM</v>
          </cell>
          <cell r="H679" t="str">
            <v>BSI</v>
          </cell>
        </row>
        <row r="680">
          <cell r="B680">
            <v>45302</v>
          </cell>
          <cell r="D680">
            <v>100000</v>
          </cell>
          <cell r="F680" t="str">
            <v>D</v>
          </cell>
          <cell r="G680" t="str">
            <v>REK</v>
          </cell>
          <cell r="H680" t="str">
            <v>BSI</v>
          </cell>
        </row>
        <row r="681">
          <cell r="B681">
            <v>45302</v>
          </cell>
          <cell r="D681">
            <v>8000</v>
          </cell>
          <cell r="F681" t="str">
            <v>D</v>
          </cell>
          <cell r="G681" t="str">
            <v>ADM</v>
          </cell>
          <cell r="H681" t="str">
            <v>BSI</v>
          </cell>
        </row>
        <row r="682">
          <cell r="B682">
            <v>45302</v>
          </cell>
          <cell r="D682">
            <v>300000</v>
          </cell>
          <cell r="F682" t="str">
            <v>D</v>
          </cell>
          <cell r="G682" t="str">
            <v>REK</v>
          </cell>
          <cell r="H682" t="str">
            <v>BSI</v>
          </cell>
        </row>
        <row r="683">
          <cell r="B683">
            <v>45302</v>
          </cell>
          <cell r="D683">
            <v>7000</v>
          </cell>
          <cell r="F683" t="str">
            <v>D</v>
          </cell>
          <cell r="G683" t="str">
            <v>ONG</v>
          </cell>
          <cell r="H683" t="str">
            <v>JL</v>
          </cell>
        </row>
        <row r="684">
          <cell r="B684">
            <v>45302</v>
          </cell>
          <cell r="D684">
            <v>100000</v>
          </cell>
          <cell r="F684" t="str">
            <v>K</v>
          </cell>
          <cell r="G684" t="str">
            <v>REK</v>
          </cell>
          <cell r="H684" t="str">
            <v>Gopay</v>
          </cell>
        </row>
        <row r="685">
          <cell r="B685">
            <v>45302</v>
          </cell>
          <cell r="D685">
            <v>23000</v>
          </cell>
          <cell r="F685" t="str">
            <v>D</v>
          </cell>
          <cell r="G685" t="str">
            <v>ONG</v>
          </cell>
          <cell r="H685" t="str">
            <v>Gopay</v>
          </cell>
        </row>
        <row r="686">
          <cell r="B686">
            <v>45303</v>
          </cell>
          <cell r="D686">
            <v>6000</v>
          </cell>
          <cell r="F686" t="str">
            <v>D</v>
          </cell>
          <cell r="G686" t="str">
            <v>MKN</v>
          </cell>
          <cell r="H686" t="str">
            <v>Petty Cash</v>
          </cell>
        </row>
        <row r="687">
          <cell r="B687">
            <v>45303</v>
          </cell>
          <cell r="D687">
            <v>50000</v>
          </cell>
          <cell r="F687" t="str">
            <v>D</v>
          </cell>
          <cell r="G687" t="str">
            <v>REK</v>
          </cell>
          <cell r="H687" t="str">
            <v>Petty Cash</v>
          </cell>
        </row>
        <row r="688">
          <cell r="B688">
            <v>45303</v>
          </cell>
          <cell r="D688">
            <v>20000</v>
          </cell>
          <cell r="F688" t="str">
            <v>D</v>
          </cell>
          <cell r="G688" t="str">
            <v>REK</v>
          </cell>
          <cell r="H688" t="str">
            <v>Petty Cash</v>
          </cell>
        </row>
        <row r="689">
          <cell r="B689">
            <v>45303</v>
          </cell>
          <cell r="D689">
            <v>10000</v>
          </cell>
          <cell r="F689" t="str">
            <v>D</v>
          </cell>
          <cell r="G689" t="str">
            <v>INF</v>
          </cell>
          <cell r="H689" t="str">
            <v>Petty Cash</v>
          </cell>
        </row>
        <row r="690">
          <cell r="B690">
            <v>45303</v>
          </cell>
          <cell r="D690">
            <v>22000</v>
          </cell>
          <cell r="F690" t="str">
            <v>D</v>
          </cell>
          <cell r="G690" t="str">
            <v>MKN</v>
          </cell>
          <cell r="H690" t="str">
            <v>BSI</v>
          </cell>
        </row>
        <row r="691">
          <cell r="B691">
            <v>45303</v>
          </cell>
          <cell r="D691">
            <v>7000</v>
          </cell>
          <cell r="F691" t="str">
            <v>D</v>
          </cell>
          <cell r="G691" t="str">
            <v>ONG</v>
          </cell>
          <cell r="H691" t="str">
            <v>JL</v>
          </cell>
        </row>
        <row r="692">
          <cell r="B692">
            <v>45303</v>
          </cell>
          <cell r="D692">
            <v>23000</v>
          </cell>
          <cell r="F692" t="str">
            <v>D</v>
          </cell>
          <cell r="G692" t="str">
            <v>ONG</v>
          </cell>
          <cell r="H692" t="str">
            <v>Gopay</v>
          </cell>
        </row>
        <row r="693">
          <cell r="B693">
            <v>45303</v>
          </cell>
          <cell r="D693">
            <v>23500</v>
          </cell>
          <cell r="F693" t="str">
            <v>D</v>
          </cell>
          <cell r="G693" t="str">
            <v>ONG</v>
          </cell>
          <cell r="H693" t="str">
            <v>Gopay</v>
          </cell>
        </row>
        <row r="694">
          <cell r="B694">
            <v>45303</v>
          </cell>
          <cell r="D694">
            <v>50000</v>
          </cell>
          <cell r="F694" t="str">
            <v>K</v>
          </cell>
          <cell r="G694" t="str">
            <v>REK</v>
          </cell>
          <cell r="H694" t="str">
            <v>BCA</v>
          </cell>
        </row>
        <row r="695">
          <cell r="B695">
            <v>45303</v>
          </cell>
          <cell r="D695">
            <v>20000</v>
          </cell>
          <cell r="F695" t="str">
            <v>K</v>
          </cell>
          <cell r="G695" t="str">
            <v>REK</v>
          </cell>
          <cell r="H695" t="str">
            <v>BCA</v>
          </cell>
        </row>
        <row r="696">
          <cell r="B696">
            <v>45303</v>
          </cell>
          <cell r="D696">
            <v>500</v>
          </cell>
          <cell r="F696" t="str">
            <v>K</v>
          </cell>
          <cell r="G696" t="str">
            <v>PAY</v>
          </cell>
          <cell r="H696" t="str">
            <v>BCA</v>
          </cell>
        </row>
        <row r="697">
          <cell r="B697">
            <v>45304</v>
          </cell>
          <cell r="D697">
            <v>42000</v>
          </cell>
          <cell r="F697" t="str">
            <v>D</v>
          </cell>
          <cell r="G697" t="str">
            <v>MKN</v>
          </cell>
          <cell r="H697" t="str">
            <v>Petty Cash</v>
          </cell>
        </row>
        <row r="698">
          <cell r="B698">
            <v>45305</v>
          </cell>
          <cell r="D698">
            <v>22500</v>
          </cell>
          <cell r="F698" t="str">
            <v>D</v>
          </cell>
          <cell r="G698" t="str">
            <v>MKN</v>
          </cell>
          <cell r="H698" t="str">
            <v>Petty Cash</v>
          </cell>
        </row>
        <row r="699">
          <cell r="B699">
            <v>45306</v>
          </cell>
          <cell r="D699">
            <v>15000</v>
          </cell>
          <cell r="F699" t="str">
            <v>D</v>
          </cell>
          <cell r="G699" t="str">
            <v>ONG</v>
          </cell>
          <cell r="H699" t="str">
            <v>Petty Cash</v>
          </cell>
        </row>
        <row r="700">
          <cell r="B700">
            <v>45306</v>
          </cell>
          <cell r="D700">
            <v>18000</v>
          </cell>
          <cell r="F700" t="str">
            <v>D</v>
          </cell>
          <cell r="G700" t="str">
            <v>MKN</v>
          </cell>
          <cell r="H700" t="str">
            <v>Petty Cash</v>
          </cell>
        </row>
        <row r="701">
          <cell r="B701">
            <v>45306</v>
          </cell>
          <cell r="D701">
            <v>17000</v>
          </cell>
          <cell r="F701" t="str">
            <v>D</v>
          </cell>
          <cell r="G701" t="str">
            <v>MKN</v>
          </cell>
          <cell r="H701" t="str">
            <v>BSI</v>
          </cell>
        </row>
        <row r="702">
          <cell r="B702">
            <v>45306</v>
          </cell>
          <cell r="D702">
            <v>3500</v>
          </cell>
          <cell r="F702" t="str">
            <v>D</v>
          </cell>
          <cell r="G702" t="str">
            <v>ONG</v>
          </cell>
          <cell r="H702" t="str">
            <v>JL</v>
          </cell>
        </row>
        <row r="703">
          <cell r="B703">
            <v>45306</v>
          </cell>
          <cell r="D703">
            <v>22500</v>
          </cell>
          <cell r="F703" t="str">
            <v>D</v>
          </cell>
          <cell r="G703" t="str">
            <v>ONG</v>
          </cell>
          <cell r="H703" t="str">
            <v>Gopay</v>
          </cell>
        </row>
        <row r="704">
          <cell r="B704">
            <v>45307</v>
          </cell>
          <cell r="D704">
            <v>15000</v>
          </cell>
          <cell r="F704" t="str">
            <v>D</v>
          </cell>
          <cell r="G704" t="str">
            <v>MKN</v>
          </cell>
          <cell r="H704" t="str">
            <v>Petty Cash</v>
          </cell>
        </row>
        <row r="705">
          <cell r="B705">
            <v>45307</v>
          </cell>
          <cell r="D705">
            <v>2000</v>
          </cell>
          <cell r="F705" t="str">
            <v>D</v>
          </cell>
          <cell r="G705" t="str">
            <v>ADM</v>
          </cell>
          <cell r="H705" t="str">
            <v>BSI</v>
          </cell>
        </row>
        <row r="706">
          <cell r="B706">
            <v>45307</v>
          </cell>
          <cell r="D706">
            <v>200000</v>
          </cell>
          <cell r="F706" t="str">
            <v>D</v>
          </cell>
          <cell r="G706" t="str">
            <v>REK</v>
          </cell>
          <cell r="H706" t="str">
            <v>BSI</v>
          </cell>
        </row>
        <row r="707">
          <cell r="B707">
            <v>45307</v>
          </cell>
          <cell r="D707">
            <v>19000</v>
          </cell>
          <cell r="F707" t="str">
            <v>D</v>
          </cell>
          <cell r="G707" t="str">
            <v>MKN</v>
          </cell>
          <cell r="H707" t="str">
            <v>BSI</v>
          </cell>
        </row>
        <row r="708">
          <cell r="B708">
            <v>45307</v>
          </cell>
          <cell r="D708">
            <v>7000</v>
          </cell>
          <cell r="F708" t="str">
            <v>D</v>
          </cell>
          <cell r="G708" t="str">
            <v>ONG</v>
          </cell>
          <cell r="H708" t="str">
            <v>JL</v>
          </cell>
        </row>
        <row r="709">
          <cell r="B709">
            <v>45307</v>
          </cell>
          <cell r="D709">
            <v>200000</v>
          </cell>
          <cell r="F709" t="str">
            <v>K</v>
          </cell>
          <cell r="G709" t="str">
            <v>REK</v>
          </cell>
          <cell r="H709" t="str">
            <v>Gopay</v>
          </cell>
        </row>
        <row r="710">
          <cell r="B710">
            <v>45307</v>
          </cell>
          <cell r="D710">
            <v>19500</v>
          </cell>
          <cell r="F710" t="str">
            <v>D</v>
          </cell>
          <cell r="G710" t="str">
            <v>ONG</v>
          </cell>
          <cell r="H710" t="str">
            <v>Gopay</v>
          </cell>
        </row>
        <row r="711">
          <cell r="B711">
            <v>45308</v>
          </cell>
          <cell r="D711">
            <v>16000</v>
          </cell>
          <cell r="F711" t="str">
            <v>D</v>
          </cell>
          <cell r="G711" t="str">
            <v>MKN</v>
          </cell>
          <cell r="H711" t="str">
            <v>BSI</v>
          </cell>
        </row>
        <row r="712">
          <cell r="B712">
            <v>45308</v>
          </cell>
          <cell r="D712">
            <v>7000</v>
          </cell>
          <cell r="F712" t="str">
            <v>D</v>
          </cell>
          <cell r="G712" t="str">
            <v>ONG</v>
          </cell>
          <cell r="H712" t="str">
            <v>JL</v>
          </cell>
        </row>
        <row r="713">
          <cell r="B713">
            <v>45308</v>
          </cell>
          <cell r="D713">
            <v>18000</v>
          </cell>
          <cell r="F713" t="str">
            <v>D</v>
          </cell>
          <cell r="G713" t="str">
            <v>ONG</v>
          </cell>
          <cell r="H713" t="str">
            <v>Gopay</v>
          </cell>
        </row>
        <row r="714">
          <cell r="B714">
            <v>45309</v>
          </cell>
          <cell r="D714">
            <v>5000</v>
          </cell>
          <cell r="F714" t="str">
            <v>D</v>
          </cell>
          <cell r="G714" t="str">
            <v>REK</v>
          </cell>
          <cell r="H714" t="str">
            <v>Petty Cash</v>
          </cell>
        </row>
        <row r="715">
          <cell r="B715">
            <v>45309</v>
          </cell>
          <cell r="D715">
            <v>5000</v>
          </cell>
          <cell r="F715" t="str">
            <v>D</v>
          </cell>
          <cell r="G715" t="str">
            <v>MKN</v>
          </cell>
          <cell r="H715" t="str">
            <v>Petty Cash</v>
          </cell>
        </row>
        <row r="716">
          <cell r="B716">
            <v>45309</v>
          </cell>
          <cell r="D716">
            <v>18200</v>
          </cell>
          <cell r="F716" t="str">
            <v>D</v>
          </cell>
          <cell r="G716" t="str">
            <v>MKN</v>
          </cell>
          <cell r="H716" t="str">
            <v>Petty Cash</v>
          </cell>
        </row>
        <row r="717">
          <cell r="B717">
            <v>45309</v>
          </cell>
          <cell r="D717">
            <v>15000</v>
          </cell>
          <cell r="F717" t="str">
            <v>D</v>
          </cell>
          <cell r="G717" t="str">
            <v>MKN</v>
          </cell>
          <cell r="H717" t="str">
            <v>Petty Cash</v>
          </cell>
        </row>
        <row r="718">
          <cell r="B718">
            <v>45309</v>
          </cell>
          <cell r="D718">
            <v>5000</v>
          </cell>
          <cell r="F718" t="str">
            <v>D</v>
          </cell>
          <cell r="G718" t="str">
            <v>MKN</v>
          </cell>
          <cell r="H718" t="str">
            <v>Petty Cash</v>
          </cell>
        </row>
        <row r="719">
          <cell r="B719">
            <v>45309</v>
          </cell>
          <cell r="D719">
            <v>775000</v>
          </cell>
          <cell r="F719" t="str">
            <v>D</v>
          </cell>
          <cell r="G719" t="str">
            <v>UKT</v>
          </cell>
          <cell r="H719" t="str">
            <v>BSI</v>
          </cell>
        </row>
        <row r="720">
          <cell r="B720">
            <v>45309</v>
          </cell>
          <cell r="D720">
            <v>2500</v>
          </cell>
          <cell r="F720" t="str">
            <v>D</v>
          </cell>
          <cell r="G720" t="str">
            <v>ADM</v>
          </cell>
          <cell r="H720" t="str">
            <v>BSI</v>
          </cell>
        </row>
        <row r="721">
          <cell r="B721">
            <v>45309</v>
          </cell>
          <cell r="D721">
            <v>21000</v>
          </cell>
          <cell r="F721" t="str">
            <v>D</v>
          </cell>
          <cell r="G721" t="str">
            <v>MKN</v>
          </cell>
          <cell r="H721" t="str">
            <v>BSI</v>
          </cell>
        </row>
        <row r="722">
          <cell r="B722">
            <v>45309</v>
          </cell>
          <cell r="D722">
            <v>2500</v>
          </cell>
          <cell r="F722" t="str">
            <v>D</v>
          </cell>
          <cell r="G722" t="str">
            <v>ADM</v>
          </cell>
          <cell r="H722" t="str">
            <v>BSI</v>
          </cell>
        </row>
        <row r="723">
          <cell r="B723">
            <v>45309</v>
          </cell>
          <cell r="D723">
            <v>7000</v>
          </cell>
          <cell r="F723" t="str">
            <v>D</v>
          </cell>
          <cell r="G723" t="str">
            <v>ONG</v>
          </cell>
          <cell r="H723" t="str">
            <v>JL</v>
          </cell>
        </row>
        <row r="724">
          <cell r="B724">
            <v>45309</v>
          </cell>
          <cell r="D724">
            <v>18000</v>
          </cell>
          <cell r="F724" t="str">
            <v>D</v>
          </cell>
          <cell r="G724" t="str">
            <v>ONG</v>
          </cell>
          <cell r="H724" t="str">
            <v>Gopay</v>
          </cell>
        </row>
        <row r="725">
          <cell r="B725">
            <v>45309</v>
          </cell>
          <cell r="D725">
            <v>5000</v>
          </cell>
          <cell r="F725" t="str">
            <v>K</v>
          </cell>
          <cell r="G725" t="str">
            <v>REK</v>
          </cell>
          <cell r="H725" t="str">
            <v>BCA</v>
          </cell>
        </row>
        <row r="726">
          <cell r="B726">
            <v>45310</v>
          </cell>
          <cell r="D726">
            <v>10000</v>
          </cell>
          <cell r="F726" t="str">
            <v>D</v>
          </cell>
          <cell r="G726" t="str">
            <v>DLL</v>
          </cell>
          <cell r="H726" t="str">
            <v>Petty Cash</v>
          </cell>
        </row>
        <row r="727">
          <cell r="B727">
            <v>45310</v>
          </cell>
          <cell r="D727">
            <v>25000</v>
          </cell>
          <cell r="F727" t="str">
            <v>D</v>
          </cell>
          <cell r="G727" t="str">
            <v>MKN</v>
          </cell>
          <cell r="H727" t="str">
            <v>BSI</v>
          </cell>
        </row>
        <row r="728">
          <cell r="B728">
            <v>45310</v>
          </cell>
          <cell r="D728">
            <v>7000</v>
          </cell>
          <cell r="F728" t="str">
            <v>D</v>
          </cell>
          <cell r="G728" t="str">
            <v>ONG</v>
          </cell>
          <cell r="H728" t="str">
            <v>JL</v>
          </cell>
        </row>
        <row r="729">
          <cell r="B729">
            <v>45310</v>
          </cell>
          <cell r="D729">
            <v>18000</v>
          </cell>
          <cell r="F729" t="str">
            <v>D</v>
          </cell>
          <cell r="G729" t="str">
            <v>ONG</v>
          </cell>
          <cell r="H729" t="str">
            <v>Gopay</v>
          </cell>
        </row>
        <row r="730">
          <cell r="B730">
            <v>45310</v>
          </cell>
          <cell r="D730">
            <v>11000</v>
          </cell>
          <cell r="F730" t="str">
            <v>D</v>
          </cell>
          <cell r="G730" t="str">
            <v>ONG</v>
          </cell>
          <cell r="H730" t="str">
            <v>Gopay</v>
          </cell>
        </row>
        <row r="731">
          <cell r="B731">
            <v>45310</v>
          </cell>
          <cell r="D731">
            <v>7500</v>
          </cell>
          <cell r="F731" t="str">
            <v>D</v>
          </cell>
          <cell r="G731" t="str">
            <v>ADM</v>
          </cell>
          <cell r="H731" t="str">
            <v>BCA</v>
          </cell>
        </row>
        <row r="732">
          <cell r="B732">
            <v>45312</v>
          </cell>
          <cell r="D732">
            <v>50000</v>
          </cell>
          <cell r="F732" t="str">
            <v>K</v>
          </cell>
          <cell r="G732" t="str">
            <v>REK</v>
          </cell>
          <cell r="H732" t="str">
            <v>Petty Cash</v>
          </cell>
        </row>
        <row r="733">
          <cell r="B733">
            <v>45312</v>
          </cell>
          <cell r="D733">
            <v>6800</v>
          </cell>
          <cell r="F733" t="str">
            <v>D</v>
          </cell>
          <cell r="G733" t="str">
            <v>DLL</v>
          </cell>
          <cell r="H733" t="str">
            <v>Petty Cash</v>
          </cell>
        </row>
        <row r="734">
          <cell r="B734">
            <v>45312</v>
          </cell>
          <cell r="D734">
            <v>8000</v>
          </cell>
          <cell r="F734" t="str">
            <v>D</v>
          </cell>
          <cell r="G734" t="str">
            <v>MKN</v>
          </cell>
          <cell r="H734" t="str">
            <v>Petty Cash</v>
          </cell>
        </row>
        <row r="735">
          <cell r="B735">
            <v>45312</v>
          </cell>
          <cell r="D735">
            <v>20000</v>
          </cell>
          <cell r="F735" t="str">
            <v>D</v>
          </cell>
          <cell r="G735" t="str">
            <v>MKN</v>
          </cell>
          <cell r="H735" t="str">
            <v>Petty Cash</v>
          </cell>
        </row>
        <row r="736">
          <cell r="B736">
            <v>45312</v>
          </cell>
          <cell r="D736">
            <v>200000</v>
          </cell>
          <cell r="F736" t="str">
            <v>D</v>
          </cell>
          <cell r="G736" t="str">
            <v>REK</v>
          </cell>
          <cell r="H736" t="str">
            <v>BSI</v>
          </cell>
        </row>
        <row r="737">
          <cell r="B737">
            <v>45312</v>
          </cell>
          <cell r="D737">
            <v>2000</v>
          </cell>
          <cell r="F737" t="str">
            <v>D</v>
          </cell>
          <cell r="G737" t="str">
            <v>ADM</v>
          </cell>
          <cell r="H737" t="str">
            <v>BSI</v>
          </cell>
        </row>
        <row r="738">
          <cell r="B738">
            <v>45312</v>
          </cell>
          <cell r="D738">
            <v>29000</v>
          </cell>
          <cell r="F738" t="str">
            <v>D</v>
          </cell>
          <cell r="G738" t="str">
            <v>ONG</v>
          </cell>
          <cell r="H738" t="str">
            <v>Gopay</v>
          </cell>
        </row>
        <row r="739">
          <cell r="B739">
            <v>45312</v>
          </cell>
          <cell r="D739">
            <v>200000</v>
          </cell>
          <cell r="F739" t="str">
            <v>K</v>
          </cell>
          <cell r="G739" t="str">
            <v>REK</v>
          </cell>
          <cell r="H739" t="str">
            <v>Gopay</v>
          </cell>
        </row>
        <row r="740">
          <cell r="B740">
            <v>45312</v>
          </cell>
          <cell r="D740">
            <v>30500</v>
          </cell>
          <cell r="F740" t="str">
            <v>D</v>
          </cell>
          <cell r="G740" t="str">
            <v>ONG</v>
          </cell>
          <cell r="H740" t="str">
            <v>Gopay</v>
          </cell>
        </row>
        <row r="741">
          <cell r="B741">
            <v>45312</v>
          </cell>
          <cell r="D741">
            <v>13500</v>
          </cell>
          <cell r="F741" t="str">
            <v>D</v>
          </cell>
          <cell r="G741" t="str">
            <v>ONG</v>
          </cell>
          <cell r="H741" t="str">
            <v>Gopay</v>
          </cell>
        </row>
        <row r="742">
          <cell r="B742">
            <v>45312</v>
          </cell>
          <cell r="D742">
            <v>50000</v>
          </cell>
          <cell r="F742" t="str">
            <v>D</v>
          </cell>
          <cell r="G742" t="str">
            <v>DLL</v>
          </cell>
          <cell r="H742" t="str">
            <v>Gopay</v>
          </cell>
        </row>
        <row r="743">
          <cell r="B743">
            <v>45312</v>
          </cell>
          <cell r="D743">
            <v>50000</v>
          </cell>
          <cell r="F743" t="str">
            <v>D</v>
          </cell>
          <cell r="G743" t="str">
            <v>REK</v>
          </cell>
          <cell r="H743" t="str">
            <v>Gopay</v>
          </cell>
        </row>
        <row r="744">
          <cell r="B744">
            <v>45313</v>
          </cell>
          <cell r="D744">
            <v>47000</v>
          </cell>
          <cell r="F744" t="str">
            <v>D</v>
          </cell>
          <cell r="G744" t="str">
            <v>MKN</v>
          </cell>
          <cell r="H744" t="str">
            <v>Petty Cash</v>
          </cell>
        </row>
        <row r="745">
          <cell r="B745">
            <v>45313</v>
          </cell>
          <cell r="D745">
            <v>4000</v>
          </cell>
          <cell r="F745" t="str">
            <v>D</v>
          </cell>
          <cell r="G745" t="str">
            <v>MKN</v>
          </cell>
          <cell r="H745" t="str">
            <v>BSI</v>
          </cell>
        </row>
        <row r="746">
          <cell r="B746">
            <v>45313</v>
          </cell>
          <cell r="D746">
            <v>17000</v>
          </cell>
          <cell r="F746" t="str">
            <v>D</v>
          </cell>
          <cell r="G746" t="str">
            <v>MKN</v>
          </cell>
          <cell r="H746" t="str">
            <v>BSI</v>
          </cell>
        </row>
        <row r="747">
          <cell r="B747">
            <v>45313</v>
          </cell>
          <cell r="D747">
            <v>2500</v>
          </cell>
          <cell r="F747" t="str">
            <v>D</v>
          </cell>
          <cell r="G747" t="str">
            <v>ADM</v>
          </cell>
          <cell r="H747" t="str">
            <v>BSI</v>
          </cell>
        </row>
        <row r="748">
          <cell r="B748">
            <v>45313</v>
          </cell>
          <cell r="D748">
            <v>7000</v>
          </cell>
          <cell r="F748" t="str">
            <v>D</v>
          </cell>
          <cell r="G748" t="str">
            <v>ONG</v>
          </cell>
          <cell r="H748" t="str">
            <v>JL</v>
          </cell>
        </row>
        <row r="749">
          <cell r="B749">
            <v>45313</v>
          </cell>
          <cell r="D749">
            <v>22500</v>
          </cell>
          <cell r="F749" t="str">
            <v>D</v>
          </cell>
          <cell r="G749" t="str">
            <v>ONG</v>
          </cell>
          <cell r="H749" t="str">
            <v>Gopay</v>
          </cell>
        </row>
        <row r="750">
          <cell r="B750">
            <v>45313</v>
          </cell>
          <cell r="D750">
            <v>14700</v>
          </cell>
          <cell r="F750" t="str">
            <v>D</v>
          </cell>
          <cell r="G750" t="str">
            <v>MKN</v>
          </cell>
          <cell r="H750" t="str">
            <v>Gopay</v>
          </cell>
        </row>
        <row r="751">
          <cell r="B751">
            <v>45313</v>
          </cell>
          <cell r="D751">
            <v>15000</v>
          </cell>
          <cell r="F751" t="str">
            <v>D</v>
          </cell>
          <cell r="G751" t="str">
            <v>MKN</v>
          </cell>
          <cell r="H751" t="str">
            <v>Gopay</v>
          </cell>
        </row>
        <row r="752">
          <cell r="B752">
            <v>45313</v>
          </cell>
          <cell r="D752">
            <v>2500</v>
          </cell>
          <cell r="F752" t="str">
            <v>D</v>
          </cell>
          <cell r="G752" t="str">
            <v>ADM</v>
          </cell>
          <cell r="H752" t="str">
            <v>BCA</v>
          </cell>
        </row>
        <row r="753">
          <cell r="B753">
            <v>45314</v>
          </cell>
          <cell r="D753">
            <v>3000</v>
          </cell>
          <cell r="F753" t="str">
            <v>D</v>
          </cell>
          <cell r="G753" t="str">
            <v>MKN</v>
          </cell>
          <cell r="H753" t="str">
            <v>Petty Cash</v>
          </cell>
        </row>
        <row r="754">
          <cell r="B754">
            <v>45314</v>
          </cell>
          <cell r="D754">
            <v>21000</v>
          </cell>
          <cell r="F754" t="str">
            <v>D</v>
          </cell>
          <cell r="G754" t="str">
            <v>MKN</v>
          </cell>
          <cell r="H754" t="str">
            <v>BSI</v>
          </cell>
        </row>
        <row r="755">
          <cell r="B755">
            <v>45314</v>
          </cell>
          <cell r="D755">
            <v>7000</v>
          </cell>
          <cell r="F755" t="str">
            <v>D</v>
          </cell>
          <cell r="G755" t="str">
            <v>ONG</v>
          </cell>
          <cell r="H755" t="str">
            <v>JL</v>
          </cell>
        </row>
        <row r="756">
          <cell r="B756">
            <v>45314</v>
          </cell>
          <cell r="D756">
            <v>20500</v>
          </cell>
          <cell r="F756" t="str">
            <v>D</v>
          </cell>
          <cell r="G756" t="str">
            <v>ONG</v>
          </cell>
          <cell r="H756" t="str">
            <v>Gopay</v>
          </cell>
        </row>
        <row r="757">
          <cell r="B757">
            <v>45315</v>
          </cell>
          <cell r="D757">
            <v>20000</v>
          </cell>
          <cell r="F757" t="str">
            <v>D</v>
          </cell>
          <cell r="G757" t="str">
            <v>MKN</v>
          </cell>
          <cell r="H757" t="str">
            <v>BSI</v>
          </cell>
        </row>
        <row r="758">
          <cell r="B758">
            <v>45315</v>
          </cell>
          <cell r="D758">
            <v>7000</v>
          </cell>
          <cell r="F758" t="str">
            <v>D</v>
          </cell>
          <cell r="G758" t="str">
            <v>ONG</v>
          </cell>
          <cell r="H758" t="str">
            <v>JL</v>
          </cell>
        </row>
        <row r="759">
          <cell r="B759">
            <v>45315</v>
          </cell>
          <cell r="D759">
            <v>20500</v>
          </cell>
          <cell r="F759" t="str">
            <v>D</v>
          </cell>
          <cell r="G759" t="str">
            <v>ONG</v>
          </cell>
          <cell r="H759" t="str">
            <v>Gopay</v>
          </cell>
        </row>
        <row r="760">
          <cell r="B760">
            <v>45315</v>
          </cell>
          <cell r="D760">
            <v>2200</v>
          </cell>
          <cell r="F760" t="str">
            <v>D</v>
          </cell>
          <cell r="G760" t="str">
            <v>ADM</v>
          </cell>
          <cell r="H760" t="str">
            <v>Gopay</v>
          </cell>
        </row>
        <row r="761">
          <cell r="B761">
            <v>45316</v>
          </cell>
          <cell r="D761">
            <v>19000</v>
          </cell>
          <cell r="F761" t="str">
            <v>D</v>
          </cell>
          <cell r="G761" t="str">
            <v>MKN</v>
          </cell>
          <cell r="H761" t="str">
            <v>BSI</v>
          </cell>
        </row>
        <row r="762">
          <cell r="B762">
            <v>45316</v>
          </cell>
          <cell r="D762">
            <v>7000</v>
          </cell>
          <cell r="F762" t="str">
            <v>D</v>
          </cell>
          <cell r="G762" t="str">
            <v>ONG</v>
          </cell>
          <cell r="H762" t="str">
            <v>JL</v>
          </cell>
        </row>
        <row r="763">
          <cell r="B763">
            <v>45316</v>
          </cell>
          <cell r="D763">
            <v>20500</v>
          </cell>
          <cell r="F763" t="str">
            <v>D</v>
          </cell>
          <cell r="G763" t="str">
            <v>ONG</v>
          </cell>
          <cell r="H763" t="str">
            <v>Gopay</v>
          </cell>
        </row>
        <row r="764">
          <cell r="B764">
            <v>45317</v>
          </cell>
          <cell r="D764">
            <v>17000</v>
          </cell>
          <cell r="F764" t="str">
            <v>D</v>
          </cell>
          <cell r="G764" t="str">
            <v>MKN</v>
          </cell>
          <cell r="H764" t="str">
            <v>BSI</v>
          </cell>
        </row>
        <row r="765">
          <cell r="B765">
            <v>45317</v>
          </cell>
          <cell r="D765">
            <v>4000</v>
          </cell>
          <cell r="F765" t="str">
            <v>D</v>
          </cell>
          <cell r="G765" t="str">
            <v>MKN</v>
          </cell>
          <cell r="H765" t="str">
            <v>BSI</v>
          </cell>
        </row>
        <row r="766">
          <cell r="B766">
            <v>45317</v>
          </cell>
          <cell r="D766">
            <v>15500</v>
          </cell>
          <cell r="F766" t="str">
            <v>D</v>
          </cell>
          <cell r="G766" t="str">
            <v>MKN</v>
          </cell>
          <cell r="H766" t="str">
            <v>BSI</v>
          </cell>
        </row>
        <row r="767">
          <cell r="B767">
            <v>45317</v>
          </cell>
          <cell r="D767">
            <v>7000</v>
          </cell>
          <cell r="F767" t="str">
            <v>D</v>
          </cell>
          <cell r="G767" t="str">
            <v>ONG</v>
          </cell>
          <cell r="H767" t="str">
            <v>JL</v>
          </cell>
        </row>
        <row r="768">
          <cell r="B768">
            <v>45317</v>
          </cell>
          <cell r="D768">
            <v>20500</v>
          </cell>
          <cell r="F768" t="str">
            <v>D</v>
          </cell>
          <cell r="G768" t="str">
            <v>ONG</v>
          </cell>
          <cell r="H768" t="str">
            <v>Gopay</v>
          </cell>
        </row>
        <row r="769">
          <cell r="B769">
            <v>45317</v>
          </cell>
          <cell r="D769">
            <v>11500</v>
          </cell>
          <cell r="F769" t="str">
            <v>K</v>
          </cell>
          <cell r="G769" t="str">
            <v>PAY</v>
          </cell>
          <cell r="H769" t="str">
            <v>Gopay</v>
          </cell>
        </row>
        <row r="770">
          <cell r="B770">
            <v>45317</v>
          </cell>
          <cell r="D770">
            <v>21500</v>
          </cell>
          <cell r="F770" t="str">
            <v>D</v>
          </cell>
          <cell r="G770" t="str">
            <v>ONG</v>
          </cell>
          <cell r="H770" t="str">
            <v>Gopay</v>
          </cell>
        </row>
        <row r="771">
          <cell r="B771">
            <v>45317</v>
          </cell>
          <cell r="D771">
            <v>4865280</v>
          </cell>
          <cell r="F771" t="str">
            <v>K</v>
          </cell>
          <cell r="G771" t="str">
            <v>PAY</v>
          </cell>
          <cell r="H771" t="str">
            <v>BCA</v>
          </cell>
        </row>
        <row r="772">
          <cell r="B772">
            <v>45318</v>
          </cell>
          <cell r="D772">
            <v>2000</v>
          </cell>
          <cell r="F772" t="str">
            <v>D</v>
          </cell>
          <cell r="G772" t="str">
            <v>ADM</v>
          </cell>
          <cell r="H772" t="str">
            <v>BSI</v>
          </cell>
        </row>
        <row r="773">
          <cell r="B773">
            <v>45318</v>
          </cell>
          <cell r="D773">
            <v>100000</v>
          </cell>
          <cell r="F773" t="str">
            <v>D</v>
          </cell>
          <cell r="G773" t="str">
            <v>REK</v>
          </cell>
          <cell r="H773" t="str">
            <v>BSI</v>
          </cell>
        </row>
        <row r="774">
          <cell r="B774">
            <v>45318</v>
          </cell>
          <cell r="D774">
            <v>100000</v>
          </cell>
          <cell r="F774" t="str">
            <v>K</v>
          </cell>
          <cell r="G774" t="str">
            <v>REK</v>
          </cell>
          <cell r="H774" t="str">
            <v>Gopay</v>
          </cell>
        </row>
        <row r="775">
          <cell r="B775">
            <v>45318</v>
          </cell>
          <cell r="D775">
            <v>65000</v>
          </cell>
          <cell r="F775" t="str">
            <v>D</v>
          </cell>
          <cell r="G775" t="str">
            <v>INET</v>
          </cell>
          <cell r="H775" t="str">
            <v>Gopay</v>
          </cell>
        </row>
        <row r="776">
          <cell r="B776">
            <v>45318</v>
          </cell>
          <cell r="D776">
            <v>6200</v>
          </cell>
          <cell r="F776" t="str">
            <v>D</v>
          </cell>
          <cell r="G776" t="str">
            <v>MKN</v>
          </cell>
          <cell r="H776" t="str">
            <v>Gopay</v>
          </cell>
        </row>
        <row r="777">
          <cell r="B777">
            <v>45320</v>
          </cell>
          <cell r="D777">
            <v>4800000</v>
          </cell>
          <cell r="F777" t="str">
            <v>D</v>
          </cell>
          <cell r="G777" t="str">
            <v>REK</v>
          </cell>
          <cell r="H777" t="str">
            <v>BCA</v>
          </cell>
        </row>
        <row r="778">
          <cell r="B778">
            <v>45320</v>
          </cell>
          <cell r="D778">
            <v>6500</v>
          </cell>
          <cell r="F778" t="str">
            <v>D</v>
          </cell>
          <cell r="G778" t="str">
            <v>ADM</v>
          </cell>
          <cell r="H778" t="str">
            <v>BCA</v>
          </cell>
        </row>
        <row r="779">
          <cell r="B779">
            <v>45320</v>
          </cell>
          <cell r="D779">
            <v>4800000</v>
          </cell>
          <cell r="F779" t="str">
            <v>K</v>
          </cell>
          <cell r="G779" t="str">
            <v>REK</v>
          </cell>
          <cell r="H779" t="str">
            <v>BSI</v>
          </cell>
        </row>
        <row r="780">
          <cell r="B780">
            <v>45320</v>
          </cell>
          <cell r="D780">
            <v>200000</v>
          </cell>
          <cell r="F780" t="str">
            <v>D</v>
          </cell>
          <cell r="G780" t="str">
            <v>REK</v>
          </cell>
          <cell r="H780" t="str">
            <v>BSI</v>
          </cell>
        </row>
        <row r="781">
          <cell r="B781">
            <v>45320</v>
          </cell>
          <cell r="D781">
            <v>2000</v>
          </cell>
          <cell r="F781" t="str">
            <v>D</v>
          </cell>
          <cell r="G781" t="str">
            <v>ADM</v>
          </cell>
          <cell r="H781" t="str">
            <v>BSI</v>
          </cell>
        </row>
        <row r="782">
          <cell r="B782">
            <v>45320</v>
          </cell>
          <cell r="D782">
            <v>200000</v>
          </cell>
          <cell r="F782" t="str">
            <v>K</v>
          </cell>
          <cell r="G782" t="str">
            <v>REK</v>
          </cell>
          <cell r="H782" t="str">
            <v>Gopay</v>
          </cell>
        </row>
        <row r="783">
          <cell r="B783">
            <v>45320</v>
          </cell>
          <cell r="D783">
            <v>17000</v>
          </cell>
          <cell r="F783" t="str">
            <v>D</v>
          </cell>
          <cell r="G783" t="str">
            <v>ONG</v>
          </cell>
          <cell r="H783" t="str">
            <v>Gopay</v>
          </cell>
        </row>
        <row r="784">
          <cell r="B784">
            <v>45320</v>
          </cell>
          <cell r="D784">
            <v>17000</v>
          </cell>
          <cell r="F784" t="str">
            <v>D</v>
          </cell>
          <cell r="G784" t="str">
            <v>ONG</v>
          </cell>
          <cell r="H784" t="str">
            <v>Gopay</v>
          </cell>
        </row>
        <row r="785">
          <cell r="B785">
            <v>45320</v>
          </cell>
          <cell r="D785">
            <v>7000</v>
          </cell>
          <cell r="F785" t="str">
            <v>D</v>
          </cell>
          <cell r="G785" t="str">
            <v>ONG</v>
          </cell>
          <cell r="H785" t="str">
            <v>JL</v>
          </cell>
        </row>
        <row r="786">
          <cell r="B786">
            <v>45321</v>
          </cell>
          <cell r="D786">
            <v>15000</v>
          </cell>
          <cell r="F786" t="str">
            <v>D</v>
          </cell>
          <cell r="G786" t="str">
            <v>MKN</v>
          </cell>
          <cell r="H786" t="str">
            <v>BSI</v>
          </cell>
        </row>
        <row r="787">
          <cell r="B787">
            <v>45321</v>
          </cell>
          <cell r="D787">
            <v>19000</v>
          </cell>
          <cell r="F787" t="str">
            <v>D</v>
          </cell>
          <cell r="G787" t="str">
            <v>MKN</v>
          </cell>
          <cell r="H787" t="str">
            <v>BSI</v>
          </cell>
        </row>
        <row r="788">
          <cell r="B788">
            <v>45321</v>
          </cell>
          <cell r="D788">
            <v>5000</v>
          </cell>
          <cell r="F788" t="str">
            <v>D</v>
          </cell>
          <cell r="G788" t="str">
            <v>MKN</v>
          </cell>
          <cell r="H788" t="str">
            <v>BSI</v>
          </cell>
        </row>
        <row r="789">
          <cell r="B789">
            <v>45321</v>
          </cell>
          <cell r="D789">
            <v>15.5</v>
          </cell>
          <cell r="F789" t="str">
            <v>D</v>
          </cell>
          <cell r="G789" t="str">
            <v>MKN</v>
          </cell>
          <cell r="H789" t="str">
            <v>BSI</v>
          </cell>
        </row>
        <row r="790">
          <cell r="B790">
            <v>45321</v>
          </cell>
          <cell r="D790">
            <v>7000</v>
          </cell>
          <cell r="F790" t="str">
            <v>D</v>
          </cell>
          <cell r="G790" t="str">
            <v>ONG</v>
          </cell>
          <cell r="H790" t="str">
            <v>JL</v>
          </cell>
        </row>
        <row r="791">
          <cell r="B791">
            <v>45321</v>
          </cell>
          <cell r="D791">
            <v>20500</v>
          </cell>
          <cell r="F791" t="str">
            <v>D</v>
          </cell>
          <cell r="G791" t="str">
            <v>ONG</v>
          </cell>
          <cell r="H791" t="str">
            <v>Gopay</v>
          </cell>
        </row>
        <row r="792">
          <cell r="B792">
            <v>45322</v>
          </cell>
          <cell r="D792">
            <v>23000</v>
          </cell>
          <cell r="F792" t="str">
            <v>D</v>
          </cell>
          <cell r="G792" t="str">
            <v>MKN</v>
          </cell>
          <cell r="H792" t="str">
            <v>BSI</v>
          </cell>
        </row>
        <row r="793">
          <cell r="B793">
            <v>45322</v>
          </cell>
          <cell r="D793">
            <v>7000</v>
          </cell>
          <cell r="F793" t="str">
            <v>D</v>
          </cell>
          <cell r="G793" t="str">
            <v>ONG</v>
          </cell>
          <cell r="H793" t="str">
            <v>JL</v>
          </cell>
        </row>
        <row r="794">
          <cell r="B794">
            <v>45322</v>
          </cell>
          <cell r="D794">
            <v>20500</v>
          </cell>
          <cell r="F794" t="str">
            <v>D</v>
          </cell>
          <cell r="G794" t="str">
            <v>ONG</v>
          </cell>
          <cell r="H794" t="str">
            <v>Gopay</v>
          </cell>
        </row>
        <row r="795">
          <cell r="B795">
            <v>45322</v>
          </cell>
          <cell r="D795">
            <v>31600</v>
          </cell>
          <cell r="F795" t="str">
            <v>D</v>
          </cell>
          <cell r="G795" t="str">
            <v>MKN</v>
          </cell>
          <cell r="H795" t="str">
            <v>Gopay</v>
          </cell>
        </row>
        <row r="796">
          <cell r="B796">
            <v>45322</v>
          </cell>
          <cell r="D796">
            <v>15500</v>
          </cell>
          <cell r="F796" t="str">
            <v>D</v>
          </cell>
          <cell r="G796" t="str">
            <v>MKN</v>
          </cell>
          <cell r="H796" t="str">
            <v>Gopay</v>
          </cell>
        </row>
        <row r="797">
          <cell r="B797">
            <v>45323</v>
          </cell>
          <cell r="D797">
            <v>15000</v>
          </cell>
          <cell r="F797" t="str">
            <v>D</v>
          </cell>
          <cell r="G797" t="str">
            <v>MKN</v>
          </cell>
          <cell r="H797" t="str">
            <v>BSI</v>
          </cell>
        </row>
        <row r="798">
          <cell r="B798">
            <v>45323</v>
          </cell>
          <cell r="D798">
            <v>7000</v>
          </cell>
          <cell r="F798" t="str">
            <v>D</v>
          </cell>
          <cell r="G798" t="str">
            <v>ONG</v>
          </cell>
          <cell r="H798" t="str">
            <v>JL</v>
          </cell>
        </row>
        <row r="799">
          <cell r="B799">
            <v>45323</v>
          </cell>
          <cell r="D799">
            <v>20500</v>
          </cell>
          <cell r="F799" t="str">
            <v>D</v>
          </cell>
          <cell r="G799" t="str">
            <v>ONG</v>
          </cell>
          <cell r="H799" t="str">
            <v>Gopay</v>
          </cell>
        </row>
        <row r="800">
          <cell r="B800">
            <v>45323</v>
          </cell>
          <cell r="D800">
            <v>20200</v>
          </cell>
          <cell r="F800" t="str">
            <v>D</v>
          </cell>
          <cell r="G800" t="str">
            <v>MKN</v>
          </cell>
          <cell r="H800" t="str">
            <v>Gopay</v>
          </cell>
        </row>
        <row r="801">
          <cell r="B801">
            <v>45323</v>
          </cell>
          <cell r="D801">
            <v>13000</v>
          </cell>
          <cell r="F801" t="str">
            <v>D</v>
          </cell>
          <cell r="G801" t="str">
            <v>MKN</v>
          </cell>
          <cell r="H801" t="str">
            <v>Gopay</v>
          </cell>
        </row>
        <row r="802">
          <cell r="B802">
            <v>45323</v>
          </cell>
          <cell r="D802">
            <v>10400</v>
          </cell>
          <cell r="F802" t="str">
            <v>D</v>
          </cell>
          <cell r="G802" t="str">
            <v>MKN</v>
          </cell>
          <cell r="H802" t="str">
            <v>Gopay</v>
          </cell>
        </row>
        <row r="803">
          <cell r="B803">
            <v>45323</v>
          </cell>
          <cell r="D803">
            <v>19000</v>
          </cell>
          <cell r="F803" t="str">
            <v>D</v>
          </cell>
          <cell r="G803" t="str">
            <v>ONG</v>
          </cell>
          <cell r="H803" t="str">
            <v>Gopay</v>
          </cell>
        </row>
        <row r="804">
          <cell r="B804">
            <v>45324</v>
          </cell>
          <cell r="D804">
            <v>33000</v>
          </cell>
          <cell r="F804" t="str">
            <v>D</v>
          </cell>
          <cell r="G804" t="str">
            <v>MKN</v>
          </cell>
          <cell r="H804" t="str">
            <v>BSI</v>
          </cell>
        </row>
        <row r="805">
          <cell r="B805">
            <v>45324</v>
          </cell>
          <cell r="D805">
            <v>200000</v>
          </cell>
          <cell r="F805" t="str">
            <v>D</v>
          </cell>
          <cell r="G805" t="str">
            <v>REK</v>
          </cell>
          <cell r="H805" t="str">
            <v>BSI</v>
          </cell>
        </row>
        <row r="806">
          <cell r="B806">
            <v>45324</v>
          </cell>
          <cell r="D806">
            <v>2000</v>
          </cell>
          <cell r="F806" t="str">
            <v>D</v>
          </cell>
          <cell r="G806" t="str">
            <v>ONG</v>
          </cell>
          <cell r="H806" t="str">
            <v>BSI</v>
          </cell>
        </row>
        <row r="807">
          <cell r="B807">
            <v>45324</v>
          </cell>
          <cell r="D807">
            <v>20500</v>
          </cell>
          <cell r="F807" t="str">
            <v>D</v>
          </cell>
          <cell r="G807" t="str">
            <v>ONG</v>
          </cell>
          <cell r="H807" t="str">
            <v>Gopay</v>
          </cell>
        </row>
        <row r="808">
          <cell r="B808">
            <v>45324</v>
          </cell>
          <cell r="D808">
            <v>200000</v>
          </cell>
          <cell r="F808" t="str">
            <v>K</v>
          </cell>
          <cell r="G808" t="str">
            <v>REK</v>
          </cell>
          <cell r="H808" t="str">
            <v>Gopay</v>
          </cell>
        </row>
        <row r="809">
          <cell r="B809">
            <v>45324</v>
          </cell>
          <cell r="D809">
            <v>21500</v>
          </cell>
          <cell r="F809" t="str">
            <v>D</v>
          </cell>
          <cell r="G809" t="str">
            <v>ONG</v>
          </cell>
          <cell r="H809" t="str">
            <v>Gopay</v>
          </cell>
        </row>
        <row r="810">
          <cell r="B810">
            <v>45324</v>
          </cell>
          <cell r="D810">
            <v>15500</v>
          </cell>
          <cell r="F810" t="str">
            <v>D</v>
          </cell>
          <cell r="G810" t="str">
            <v>MKN</v>
          </cell>
          <cell r="H810" t="str">
            <v>Gopay</v>
          </cell>
        </row>
        <row r="811">
          <cell r="B811">
            <v>45325</v>
          </cell>
          <cell r="D811">
            <v>288600</v>
          </cell>
          <cell r="F811" t="str">
            <v>D</v>
          </cell>
          <cell r="G811" t="str">
            <v>INET</v>
          </cell>
          <cell r="H811" t="str">
            <v>BSI</v>
          </cell>
        </row>
        <row r="812">
          <cell r="B812">
            <v>45325</v>
          </cell>
          <cell r="D812">
            <v>2500</v>
          </cell>
          <cell r="F812" t="str">
            <v>D</v>
          </cell>
          <cell r="G812" t="str">
            <v>ADM</v>
          </cell>
          <cell r="H812" t="str">
            <v>BSI</v>
          </cell>
        </row>
        <row r="813">
          <cell r="B813">
            <v>45325</v>
          </cell>
          <cell r="D813">
            <v>275000</v>
          </cell>
          <cell r="F813" t="str">
            <v>D</v>
          </cell>
          <cell r="G813" t="str">
            <v>DLL</v>
          </cell>
          <cell r="H813" t="str">
            <v>BSI</v>
          </cell>
        </row>
      </sheetData>
      <sheetData sheetId="1">
        <row r="2">
          <cell r="A2">
            <v>813</v>
          </cell>
        </row>
        <row r="4">
          <cell r="E4">
            <v>2023</v>
          </cell>
          <cell r="F4">
            <v>2023</v>
          </cell>
          <cell r="G4">
            <v>2023</v>
          </cell>
          <cell r="H4">
            <v>2023</v>
          </cell>
          <cell r="I4">
            <v>2023</v>
          </cell>
          <cell r="J4">
            <v>2023</v>
          </cell>
          <cell r="K4">
            <v>2024</v>
          </cell>
          <cell r="L4">
            <v>2024</v>
          </cell>
        </row>
        <row r="5">
          <cell r="E5">
            <v>7</v>
          </cell>
          <cell r="F5">
            <v>8</v>
          </cell>
          <cell r="G5">
            <v>9</v>
          </cell>
          <cell r="H5">
            <v>10</v>
          </cell>
          <cell r="I5">
            <v>11</v>
          </cell>
          <cell r="J5">
            <v>12</v>
          </cell>
          <cell r="K5">
            <v>1</v>
          </cell>
          <cell r="L5">
            <v>2</v>
          </cell>
        </row>
        <row r="6">
          <cell r="F6">
            <v>45163</v>
          </cell>
          <cell r="G6">
            <v>45197</v>
          </cell>
          <cell r="H6">
            <v>45227</v>
          </cell>
          <cell r="I6">
            <v>45258</v>
          </cell>
          <cell r="J6">
            <v>45283</v>
          </cell>
          <cell r="K6">
            <v>45317</v>
          </cell>
          <cell r="L6">
            <v>45348</v>
          </cell>
        </row>
        <row r="8">
          <cell r="F8">
            <v>133730</v>
          </cell>
          <cell r="G8">
            <v>500330</v>
          </cell>
          <cell r="H8">
            <v>514980</v>
          </cell>
          <cell r="I8">
            <v>362250</v>
          </cell>
          <cell r="J8">
            <v>1102651</v>
          </cell>
          <cell r="K8">
            <v>578290.78999999911</v>
          </cell>
          <cell r="L8">
            <v>4319055.2899999991</v>
          </cell>
        </row>
        <row r="16">
          <cell r="D16" t="str">
            <v>REK</v>
          </cell>
          <cell r="M16">
            <v>-561905</v>
          </cell>
        </row>
        <row r="17">
          <cell r="D17" t="str">
            <v>MKN</v>
          </cell>
          <cell r="M17">
            <v>-5505500</v>
          </cell>
        </row>
        <row r="18">
          <cell r="D18" t="str">
            <v>PKN</v>
          </cell>
          <cell r="M18">
            <v>-535000</v>
          </cell>
        </row>
        <row r="19">
          <cell r="D19" t="str">
            <v>MTR</v>
          </cell>
          <cell r="M19">
            <v>-800000</v>
          </cell>
        </row>
        <row r="20">
          <cell r="D20" t="str">
            <v>ONG</v>
          </cell>
          <cell r="M20">
            <v>-2241030</v>
          </cell>
        </row>
        <row r="21">
          <cell r="D21" t="str">
            <v>INF</v>
          </cell>
          <cell r="M21">
            <v>-438500</v>
          </cell>
        </row>
        <row r="22">
          <cell r="D22" t="str">
            <v>DLL</v>
          </cell>
          <cell r="M22">
            <v>-1486195.21</v>
          </cell>
        </row>
        <row r="23">
          <cell r="D23" t="str">
            <v>IN</v>
          </cell>
          <cell r="M23">
            <v>448000</v>
          </cell>
        </row>
        <row r="24">
          <cell r="D24" t="str">
            <v>BUKU</v>
          </cell>
          <cell r="M24">
            <v>-292000</v>
          </cell>
        </row>
        <row r="25">
          <cell r="D25" t="str">
            <v>INET</v>
          </cell>
          <cell r="M25">
            <v>-1866000</v>
          </cell>
        </row>
        <row r="26">
          <cell r="D26" t="str">
            <v>ADM</v>
          </cell>
          <cell r="M26">
            <v>-110309</v>
          </cell>
        </row>
        <row r="27">
          <cell r="D27" t="str">
            <v>HUT</v>
          </cell>
          <cell r="M27">
            <v>-2000000</v>
          </cell>
        </row>
        <row r="28">
          <cell r="D28" t="str">
            <v>BLJR</v>
          </cell>
          <cell r="M28">
            <v>-45000</v>
          </cell>
        </row>
        <row r="29">
          <cell r="D29" t="str">
            <v>TOOL</v>
          </cell>
          <cell r="M29">
            <v>-750000</v>
          </cell>
        </row>
        <row r="30">
          <cell r="D30" t="str">
            <v>TOOLS</v>
          </cell>
          <cell r="M30">
            <v>-75000</v>
          </cell>
        </row>
        <row r="31">
          <cell r="D31" t="str">
            <v>UKT</v>
          </cell>
          <cell r="M31">
            <v>-6837500</v>
          </cell>
        </row>
        <row r="32">
          <cell r="D32" t="str">
            <v>OFF</v>
          </cell>
          <cell r="M32">
            <v>-140000</v>
          </cell>
        </row>
        <row r="33">
          <cell r="D33" t="str">
            <v>LES</v>
          </cell>
          <cell r="M33">
            <v>-1100000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9E0C-DA17-434E-8CB3-87785BA73A6B}">
  <dimension ref="B1:Q814"/>
  <sheetViews>
    <sheetView workbookViewId="0">
      <selection activeCell="B2" sqref="B2"/>
    </sheetView>
  </sheetViews>
  <sheetFormatPr defaultRowHeight="15" x14ac:dyDescent="0.25"/>
  <cols>
    <col min="2" max="2" width="7.7109375" bestFit="1" customWidth="1"/>
    <col min="3" max="3" width="37.28515625" bestFit="1" customWidth="1"/>
    <col min="4" max="4" width="14.140625" bestFit="1" customWidth="1"/>
    <col min="5" max="5" width="12.85546875" bestFit="1" customWidth="1"/>
    <col min="6" max="6" width="4.5703125" bestFit="1" customWidth="1"/>
    <col min="7" max="7" width="6.7109375" bestFit="1" customWidth="1"/>
    <col min="8" max="8" width="10.28515625" bestFit="1" customWidth="1"/>
  </cols>
  <sheetData>
    <row r="1" spans="2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17" x14ac:dyDescent="0.25">
      <c r="B2" s="2"/>
      <c r="C2" s="3"/>
      <c r="D2" s="4"/>
      <c r="E2" s="5"/>
      <c r="F2" s="3"/>
      <c r="G2" s="3"/>
      <c r="H2" s="6"/>
    </row>
    <row r="3" spans="2:17" x14ac:dyDescent="0.25">
      <c r="B3" s="2"/>
      <c r="C3" s="3"/>
      <c r="D3" s="4"/>
      <c r="E3" s="5"/>
      <c r="F3" s="3"/>
      <c r="G3" s="3"/>
      <c r="H3" s="6"/>
      <c r="Q3" t="s">
        <v>8</v>
      </c>
    </row>
    <row r="4" spans="2:17" x14ac:dyDescent="0.25">
      <c r="B4" s="2"/>
      <c r="C4" s="3"/>
      <c r="D4" s="4"/>
      <c r="E4" s="5"/>
      <c r="F4" s="3"/>
      <c r="G4" s="3"/>
      <c r="H4" s="6"/>
      <c r="Q4" t="s">
        <v>10</v>
      </c>
    </row>
    <row r="5" spans="2:17" x14ac:dyDescent="0.25">
      <c r="B5" s="2"/>
      <c r="C5" s="3"/>
      <c r="D5" s="4"/>
      <c r="E5" s="5"/>
      <c r="F5" s="3"/>
      <c r="G5" s="3"/>
      <c r="H5" s="6"/>
      <c r="Q5" t="s">
        <v>11</v>
      </c>
    </row>
    <row r="6" spans="2:17" x14ac:dyDescent="0.25">
      <c r="B6" s="2"/>
      <c r="C6" s="3"/>
      <c r="D6" s="4"/>
      <c r="E6" s="5"/>
      <c r="F6" s="3"/>
      <c r="G6" s="3"/>
      <c r="H6" s="6"/>
      <c r="Q6" t="s">
        <v>12</v>
      </c>
    </row>
    <row r="7" spans="2:17" x14ac:dyDescent="0.25">
      <c r="B7" s="2"/>
      <c r="C7" s="3"/>
      <c r="D7" s="4"/>
      <c r="E7" s="5"/>
      <c r="F7" s="3"/>
      <c r="G7" s="3"/>
      <c r="H7" s="6"/>
      <c r="Q7" t="s">
        <v>13</v>
      </c>
    </row>
    <row r="8" spans="2:17" x14ac:dyDescent="0.25">
      <c r="B8" s="2"/>
      <c r="C8" s="3"/>
      <c r="D8" s="4"/>
      <c r="E8" s="5"/>
      <c r="F8" s="3"/>
      <c r="G8" s="3"/>
      <c r="H8" s="6"/>
      <c r="Q8" t="s">
        <v>15</v>
      </c>
    </row>
    <row r="9" spans="2:17" x14ac:dyDescent="0.25">
      <c r="B9" s="2"/>
      <c r="C9" s="3"/>
      <c r="D9" s="4"/>
      <c r="E9" s="5"/>
      <c r="F9" s="3"/>
      <c r="G9" s="3"/>
      <c r="H9" s="6"/>
    </row>
    <row r="10" spans="2:17" x14ac:dyDescent="0.25">
      <c r="B10" s="2"/>
      <c r="C10" s="3"/>
      <c r="D10" s="4"/>
      <c r="E10" s="5"/>
      <c r="F10" s="3"/>
      <c r="G10" s="3"/>
      <c r="H10" s="6"/>
    </row>
    <row r="11" spans="2:17" x14ac:dyDescent="0.25">
      <c r="B11" s="2"/>
      <c r="C11" s="3"/>
      <c r="D11" s="4"/>
      <c r="E11" s="5"/>
      <c r="F11" s="3"/>
      <c r="G11" s="3"/>
      <c r="H11" s="6"/>
    </row>
    <row r="12" spans="2:17" x14ac:dyDescent="0.25">
      <c r="B12" s="2"/>
      <c r="C12" s="3"/>
      <c r="D12" s="4"/>
      <c r="E12" s="5"/>
      <c r="F12" s="3"/>
      <c r="G12" s="3"/>
      <c r="H12" s="6"/>
    </row>
    <row r="13" spans="2:17" x14ac:dyDescent="0.25">
      <c r="B13" s="2"/>
      <c r="C13" s="3"/>
      <c r="D13" s="4"/>
      <c r="E13" s="5"/>
      <c r="F13" s="3"/>
      <c r="G13" s="3"/>
      <c r="H13" s="6"/>
    </row>
    <row r="14" spans="2:17" x14ac:dyDescent="0.25">
      <c r="B14" s="2"/>
      <c r="C14" s="3"/>
      <c r="D14" s="4"/>
      <c r="E14" s="5"/>
      <c r="F14" s="3"/>
      <c r="G14" s="3"/>
      <c r="H14" s="6"/>
    </row>
    <row r="15" spans="2:17" x14ac:dyDescent="0.25">
      <c r="B15" s="2"/>
      <c r="C15" s="3"/>
      <c r="D15" s="4"/>
      <c r="E15" s="5"/>
      <c r="F15" s="3"/>
      <c r="G15" s="3"/>
      <c r="H15" s="6"/>
    </row>
    <row r="16" spans="2:17" x14ac:dyDescent="0.25">
      <c r="B16" s="2"/>
      <c r="C16" s="3"/>
      <c r="D16" s="4"/>
      <c r="E16" s="5"/>
      <c r="F16" s="3"/>
      <c r="G16" s="3"/>
      <c r="H16" s="6"/>
    </row>
    <row r="17" spans="2:8" x14ac:dyDescent="0.25">
      <c r="B17" s="2"/>
      <c r="C17" s="3"/>
      <c r="D17" s="4"/>
      <c r="E17" s="5"/>
      <c r="F17" s="3"/>
      <c r="G17" s="3"/>
      <c r="H17" s="6"/>
    </row>
    <row r="18" spans="2:8" x14ac:dyDescent="0.25">
      <c r="B18" s="2"/>
      <c r="C18" s="3"/>
      <c r="D18" s="4"/>
      <c r="E18" s="5"/>
      <c r="F18" s="3"/>
      <c r="G18" s="3"/>
      <c r="H18" s="6"/>
    </row>
    <row r="19" spans="2:8" x14ac:dyDescent="0.25">
      <c r="B19" s="2"/>
      <c r="C19" s="3"/>
      <c r="D19" s="4"/>
      <c r="E19" s="5"/>
      <c r="F19" s="3"/>
      <c r="G19" s="3"/>
      <c r="H19" s="6"/>
    </row>
    <row r="20" spans="2:8" x14ac:dyDescent="0.25">
      <c r="B20" s="2"/>
      <c r="C20" s="3"/>
      <c r="D20" s="4"/>
      <c r="E20" s="5"/>
      <c r="F20" s="3"/>
      <c r="G20" s="3"/>
      <c r="H20" s="6"/>
    </row>
    <row r="21" spans="2:8" x14ac:dyDescent="0.25">
      <c r="B21" s="2"/>
      <c r="C21" s="3"/>
      <c r="D21" s="4"/>
      <c r="E21" s="5"/>
      <c r="F21" s="3"/>
      <c r="G21" s="3"/>
      <c r="H21" s="6"/>
    </row>
    <row r="22" spans="2:8" x14ac:dyDescent="0.25">
      <c r="B22" s="2"/>
      <c r="C22" s="3"/>
      <c r="D22" s="4"/>
      <c r="E22" s="5"/>
      <c r="F22" s="3"/>
      <c r="G22" s="1"/>
      <c r="H22" s="6"/>
    </row>
    <row r="23" spans="2:8" x14ac:dyDescent="0.25">
      <c r="B23" s="2"/>
      <c r="C23" s="3"/>
      <c r="D23" s="4"/>
      <c r="E23" s="5"/>
      <c r="F23" s="3"/>
      <c r="G23" s="1"/>
      <c r="H23" s="6"/>
    </row>
    <row r="24" spans="2:8" x14ac:dyDescent="0.25">
      <c r="B24" s="2"/>
      <c r="C24" s="3"/>
      <c r="D24" s="4"/>
      <c r="E24" s="5"/>
      <c r="F24" s="3"/>
      <c r="G24" s="1"/>
      <c r="H24" s="6"/>
    </row>
    <row r="25" spans="2:8" x14ac:dyDescent="0.25">
      <c r="B25" s="2"/>
      <c r="C25" s="3"/>
      <c r="D25" s="4"/>
      <c r="E25" s="5"/>
      <c r="F25" s="3"/>
      <c r="G25" s="1"/>
      <c r="H25" s="6"/>
    </row>
    <row r="26" spans="2:8" x14ac:dyDescent="0.25">
      <c r="B26" s="2"/>
      <c r="C26" s="3"/>
      <c r="D26" s="4"/>
      <c r="E26" s="5"/>
      <c r="F26" s="3"/>
      <c r="G26" s="1"/>
      <c r="H26" s="6"/>
    </row>
    <row r="27" spans="2:8" x14ac:dyDescent="0.25">
      <c r="B27" s="2"/>
      <c r="C27" s="3"/>
      <c r="D27" s="4"/>
      <c r="E27" s="5"/>
      <c r="F27" s="3"/>
      <c r="G27" s="1"/>
      <c r="H27" s="6"/>
    </row>
    <row r="28" spans="2:8" x14ac:dyDescent="0.25">
      <c r="B28" s="2"/>
      <c r="C28" s="3"/>
      <c r="D28" s="4"/>
      <c r="E28" s="5"/>
      <c r="F28" s="3"/>
      <c r="G28" s="1"/>
      <c r="H28" s="6"/>
    </row>
    <row r="29" spans="2:8" x14ac:dyDescent="0.25">
      <c r="B29" s="2"/>
      <c r="C29" s="3"/>
      <c r="D29" s="4"/>
      <c r="E29" s="5"/>
      <c r="F29" s="3"/>
      <c r="G29" s="3"/>
      <c r="H29" s="6"/>
    </row>
    <row r="30" spans="2:8" x14ac:dyDescent="0.25">
      <c r="B30" s="2"/>
      <c r="C30" s="3"/>
      <c r="D30" s="4"/>
      <c r="E30" s="5"/>
      <c r="F30" s="3"/>
      <c r="G30" s="1"/>
      <c r="H30" s="6"/>
    </row>
    <row r="31" spans="2:8" x14ac:dyDescent="0.25">
      <c r="B31" s="2"/>
      <c r="C31" s="3"/>
      <c r="D31" s="4"/>
      <c r="E31" s="5"/>
      <c r="F31" s="3"/>
      <c r="G31" s="1"/>
      <c r="H31" s="6"/>
    </row>
    <row r="32" spans="2:8" x14ac:dyDescent="0.25">
      <c r="B32" s="2"/>
      <c r="C32" s="3"/>
      <c r="D32" s="4"/>
      <c r="E32" s="5"/>
      <c r="F32" s="3"/>
      <c r="G32" s="1"/>
      <c r="H32" s="6"/>
    </row>
    <row r="33" spans="2:8" x14ac:dyDescent="0.25">
      <c r="B33" s="7"/>
      <c r="C33" s="8"/>
      <c r="D33" s="5"/>
      <c r="E33" s="5"/>
      <c r="F33" s="8"/>
      <c r="G33" s="6"/>
      <c r="H33" s="6"/>
    </row>
    <row r="34" spans="2:8" x14ac:dyDescent="0.25">
      <c r="B34" s="2"/>
      <c r="C34" s="3"/>
      <c r="D34" s="4"/>
      <c r="E34" s="5"/>
      <c r="F34" s="3"/>
      <c r="G34" s="1"/>
      <c r="H34" s="6"/>
    </row>
    <row r="35" spans="2:8" x14ac:dyDescent="0.25">
      <c r="B35" s="2"/>
      <c r="C35" s="3"/>
      <c r="D35" s="4"/>
      <c r="E35" s="5"/>
      <c r="F35" s="3"/>
      <c r="G35" s="1"/>
      <c r="H35" s="6"/>
    </row>
    <row r="36" spans="2:8" x14ac:dyDescent="0.25">
      <c r="B36" s="7"/>
      <c r="C36" s="8"/>
      <c r="D36" s="5"/>
      <c r="E36" s="5"/>
      <c r="F36" s="8"/>
      <c r="G36" s="6"/>
      <c r="H36" s="6"/>
    </row>
    <row r="37" spans="2:8" x14ac:dyDescent="0.25">
      <c r="B37" s="7"/>
      <c r="C37" s="8"/>
      <c r="D37" s="5"/>
      <c r="E37" s="5"/>
      <c r="F37" s="8"/>
      <c r="G37" s="6"/>
      <c r="H37" s="6"/>
    </row>
    <row r="38" spans="2:8" x14ac:dyDescent="0.25">
      <c r="B38" s="7"/>
      <c r="C38" s="8"/>
      <c r="D38" s="5"/>
      <c r="E38" s="5"/>
      <c r="F38" s="8"/>
      <c r="G38" s="6"/>
      <c r="H38" s="6"/>
    </row>
    <row r="39" spans="2:8" x14ac:dyDescent="0.25">
      <c r="B39" s="2"/>
      <c r="C39" s="3"/>
      <c r="D39" s="4"/>
      <c r="E39" s="5"/>
      <c r="F39" s="3"/>
      <c r="G39" s="1"/>
      <c r="H39" s="6"/>
    </row>
    <row r="40" spans="2:8" x14ac:dyDescent="0.25">
      <c r="B40" s="2"/>
      <c r="C40" s="3"/>
      <c r="D40" s="4"/>
      <c r="E40" s="5"/>
      <c r="F40" s="3"/>
      <c r="G40" s="1"/>
      <c r="H40" s="6"/>
    </row>
    <row r="41" spans="2:8" x14ac:dyDescent="0.25">
      <c r="B41" s="7"/>
      <c r="C41" s="8"/>
      <c r="D41" s="5"/>
      <c r="E41" s="5"/>
      <c r="F41" s="8"/>
      <c r="G41" s="6"/>
      <c r="H41" s="6"/>
    </row>
    <row r="42" spans="2:8" x14ac:dyDescent="0.25">
      <c r="B42" s="7"/>
      <c r="C42" s="8"/>
      <c r="D42" s="5"/>
      <c r="E42" s="5"/>
      <c r="F42" s="8"/>
      <c r="G42" s="6"/>
      <c r="H42" s="6"/>
    </row>
    <row r="43" spans="2:8" x14ac:dyDescent="0.25">
      <c r="B43" s="7"/>
      <c r="C43" s="8"/>
      <c r="D43" s="5"/>
      <c r="E43" s="5"/>
      <c r="F43" s="8"/>
      <c r="G43" s="6"/>
      <c r="H43" s="6"/>
    </row>
    <row r="44" spans="2:8" x14ac:dyDescent="0.25">
      <c r="B44" s="7"/>
      <c r="C44" s="8"/>
      <c r="D44" s="5"/>
      <c r="E44" s="5"/>
      <c r="F44" s="8"/>
      <c r="G44" s="6"/>
      <c r="H44" s="6"/>
    </row>
    <row r="45" spans="2:8" x14ac:dyDescent="0.25">
      <c r="B45" s="7"/>
      <c r="C45" s="8"/>
      <c r="D45" s="5"/>
      <c r="E45" s="5"/>
      <c r="F45" s="8"/>
      <c r="G45" s="6"/>
      <c r="H45" s="6"/>
    </row>
    <row r="46" spans="2:8" x14ac:dyDescent="0.25">
      <c r="B46" s="2"/>
      <c r="C46" s="3"/>
      <c r="D46" s="4"/>
      <c r="E46" s="5"/>
      <c r="F46" s="3"/>
      <c r="G46" s="1"/>
      <c r="H46" s="6"/>
    </row>
    <row r="47" spans="2:8" x14ac:dyDescent="0.25">
      <c r="B47" s="7"/>
      <c r="C47" s="8"/>
      <c r="D47" s="5"/>
      <c r="E47" s="5"/>
      <c r="F47" s="8"/>
      <c r="G47" s="6"/>
      <c r="H47" s="6"/>
    </row>
    <row r="48" spans="2:8" x14ac:dyDescent="0.25">
      <c r="B48" s="7"/>
      <c r="C48" s="8"/>
      <c r="D48" s="5"/>
      <c r="E48" s="5"/>
      <c r="F48" s="8"/>
      <c r="G48" s="6"/>
      <c r="H48" s="6"/>
    </row>
    <row r="49" spans="2:8" x14ac:dyDescent="0.25">
      <c r="B49" s="2"/>
      <c r="C49" s="3"/>
      <c r="D49" s="4"/>
      <c r="E49" s="5"/>
      <c r="F49" s="3"/>
      <c r="G49" s="1"/>
      <c r="H49" s="6"/>
    </row>
    <row r="50" spans="2:8" x14ac:dyDescent="0.25">
      <c r="B50" s="2"/>
      <c r="C50" s="3"/>
      <c r="D50" s="4"/>
      <c r="E50" s="5"/>
      <c r="F50" s="3"/>
      <c r="G50" s="1"/>
      <c r="H50" s="6"/>
    </row>
    <row r="51" spans="2:8" x14ac:dyDescent="0.25">
      <c r="B51" s="7"/>
      <c r="C51" s="8"/>
      <c r="D51" s="5"/>
      <c r="E51" s="5"/>
      <c r="F51" s="8"/>
      <c r="G51" s="6"/>
      <c r="H51" s="6"/>
    </row>
    <row r="52" spans="2:8" x14ac:dyDescent="0.25">
      <c r="B52" s="7"/>
      <c r="C52" s="8"/>
      <c r="D52" s="5"/>
      <c r="E52" s="5"/>
      <c r="F52" s="8"/>
      <c r="G52" s="6"/>
      <c r="H52" s="6"/>
    </row>
    <row r="53" spans="2:8" x14ac:dyDescent="0.25">
      <c r="B53" s="7"/>
      <c r="C53" s="8"/>
      <c r="D53" s="5"/>
      <c r="E53" s="5"/>
      <c r="F53" s="8"/>
      <c r="G53" s="6"/>
      <c r="H53" s="6"/>
    </row>
    <row r="54" spans="2:8" x14ac:dyDescent="0.25">
      <c r="B54" s="7"/>
      <c r="C54" s="8"/>
      <c r="D54" s="5"/>
      <c r="E54" s="5"/>
      <c r="F54" s="8"/>
      <c r="G54" s="6"/>
      <c r="H54" s="6"/>
    </row>
    <row r="55" spans="2:8" x14ac:dyDescent="0.25">
      <c r="B55" s="7"/>
      <c r="C55" s="8"/>
      <c r="D55" s="5"/>
      <c r="E55" s="5"/>
      <c r="F55" s="8"/>
      <c r="G55" s="6"/>
      <c r="H55" s="6"/>
    </row>
    <row r="56" spans="2:8" x14ac:dyDescent="0.25">
      <c r="B56" s="2"/>
      <c r="C56" s="3"/>
      <c r="D56" s="4"/>
      <c r="E56" s="5"/>
      <c r="F56" s="3"/>
      <c r="G56" s="1"/>
      <c r="H56" s="6"/>
    </row>
    <row r="57" spans="2:8" x14ac:dyDescent="0.25">
      <c r="B57" s="2"/>
      <c r="C57" s="3"/>
      <c r="D57" s="4"/>
      <c r="E57" s="5"/>
      <c r="F57" s="3"/>
      <c r="G57" s="1"/>
      <c r="H57" s="6"/>
    </row>
    <row r="58" spans="2:8" x14ac:dyDescent="0.25">
      <c r="B58" s="7"/>
      <c r="C58" s="8"/>
      <c r="D58" s="5"/>
      <c r="E58" s="5"/>
      <c r="F58" s="8"/>
      <c r="G58" s="6"/>
      <c r="H58" s="6"/>
    </row>
    <row r="59" spans="2:8" x14ac:dyDescent="0.25">
      <c r="B59" s="7"/>
      <c r="C59" s="8"/>
      <c r="D59" s="5"/>
      <c r="E59" s="5"/>
      <c r="F59" s="8"/>
      <c r="G59" s="6"/>
      <c r="H59" s="6"/>
    </row>
    <row r="60" spans="2:8" x14ac:dyDescent="0.25">
      <c r="B60" s="2"/>
      <c r="C60" s="3"/>
      <c r="D60" s="4"/>
      <c r="E60" s="5"/>
      <c r="F60" s="3"/>
      <c r="G60" s="1"/>
      <c r="H60" s="6"/>
    </row>
    <row r="61" spans="2:8" x14ac:dyDescent="0.25">
      <c r="B61" s="2"/>
      <c r="C61" s="3"/>
      <c r="D61" s="4"/>
      <c r="E61" s="5"/>
      <c r="F61" s="3"/>
      <c r="G61" s="1"/>
      <c r="H61" s="6"/>
    </row>
    <row r="62" spans="2:8" x14ac:dyDescent="0.25">
      <c r="B62" s="7"/>
      <c r="C62" s="8"/>
      <c r="D62" s="5"/>
      <c r="E62" s="5"/>
      <c r="F62" s="8"/>
      <c r="G62" s="6"/>
      <c r="H62" s="6"/>
    </row>
    <row r="63" spans="2:8" x14ac:dyDescent="0.25">
      <c r="B63" s="7"/>
      <c r="C63" s="8"/>
      <c r="D63" s="5"/>
      <c r="E63" s="5"/>
      <c r="F63" s="8"/>
      <c r="G63" s="6"/>
      <c r="H63" s="6"/>
    </row>
    <row r="64" spans="2:8" x14ac:dyDescent="0.25">
      <c r="B64" s="7"/>
      <c r="C64" s="8"/>
      <c r="D64" s="5"/>
      <c r="E64" s="5"/>
      <c r="F64" s="8"/>
      <c r="G64" s="6"/>
      <c r="H64" s="6"/>
    </row>
    <row r="65" spans="2:8" x14ac:dyDescent="0.25">
      <c r="B65" s="7"/>
      <c r="C65" s="8"/>
      <c r="D65" s="5"/>
      <c r="E65" s="5"/>
      <c r="F65" s="8"/>
      <c r="G65" s="6"/>
      <c r="H65" s="6"/>
    </row>
    <row r="66" spans="2:8" x14ac:dyDescent="0.25">
      <c r="B66" s="7"/>
      <c r="C66" s="8"/>
      <c r="D66" s="5"/>
      <c r="E66" s="5"/>
      <c r="F66" s="8"/>
      <c r="G66" s="6"/>
      <c r="H66" s="6"/>
    </row>
    <row r="67" spans="2:8" x14ac:dyDescent="0.25">
      <c r="B67" s="7"/>
      <c r="C67" s="8"/>
      <c r="D67" s="5"/>
      <c r="E67" s="5"/>
      <c r="F67" s="8"/>
      <c r="G67" s="6"/>
      <c r="H67" s="6"/>
    </row>
    <row r="68" spans="2:8" x14ac:dyDescent="0.25">
      <c r="B68" s="7"/>
      <c r="C68" s="8"/>
      <c r="D68" s="5"/>
      <c r="E68" s="5"/>
      <c r="F68" s="8"/>
      <c r="G68" s="6"/>
      <c r="H68" s="6"/>
    </row>
    <row r="69" spans="2:8" x14ac:dyDescent="0.25">
      <c r="B69" s="2"/>
      <c r="C69" s="3"/>
      <c r="D69" s="4"/>
      <c r="E69" s="5"/>
      <c r="F69" s="3"/>
      <c r="G69" s="1"/>
      <c r="H69" s="6"/>
    </row>
    <row r="70" spans="2:8" x14ac:dyDescent="0.25">
      <c r="B70" s="2"/>
      <c r="C70" s="3"/>
      <c r="D70" s="4"/>
      <c r="E70" s="5"/>
      <c r="F70" s="3"/>
      <c r="G70" s="1"/>
      <c r="H70" s="6"/>
    </row>
    <row r="71" spans="2:8" x14ac:dyDescent="0.25">
      <c r="B71" s="2"/>
      <c r="C71" s="3"/>
      <c r="D71" s="4"/>
      <c r="E71" s="5"/>
      <c r="F71" s="3"/>
      <c r="G71" s="1"/>
      <c r="H71" s="6"/>
    </row>
    <row r="72" spans="2:8" x14ac:dyDescent="0.25">
      <c r="B72" s="2"/>
      <c r="C72" s="3"/>
      <c r="D72" s="4"/>
      <c r="E72" s="5"/>
      <c r="F72" s="3"/>
      <c r="G72" s="1"/>
      <c r="H72" s="6"/>
    </row>
    <row r="73" spans="2:8" x14ac:dyDescent="0.25">
      <c r="B73" s="2"/>
      <c r="C73" s="3"/>
      <c r="D73" s="4"/>
      <c r="E73" s="5"/>
      <c r="F73" s="3"/>
      <c r="G73" s="1"/>
      <c r="H73" s="6"/>
    </row>
    <row r="74" spans="2:8" x14ac:dyDescent="0.25">
      <c r="B74" s="7"/>
      <c r="C74" s="8"/>
      <c r="D74" s="5"/>
      <c r="E74" s="5"/>
      <c r="F74" s="8"/>
      <c r="G74" s="6"/>
      <c r="H74" s="6"/>
    </row>
    <row r="75" spans="2:8" x14ac:dyDescent="0.25">
      <c r="B75" s="7"/>
      <c r="C75" s="8"/>
      <c r="D75" s="5"/>
      <c r="E75" s="5"/>
      <c r="F75" s="8"/>
      <c r="G75" s="6"/>
      <c r="H75" s="6"/>
    </row>
    <row r="76" spans="2:8" x14ac:dyDescent="0.25">
      <c r="B76" s="7"/>
      <c r="C76" s="8"/>
      <c r="D76" s="5"/>
      <c r="E76" s="5"/>
      <c r="F76" s="8"/>
      <c r="G76" s="6"/>
      <c r="H76" s="6"/>
    </row>
    <row r="77" spans="2:8" x14ac:dyDescent="0.25">
      <c r="B77" s="7"/>
      <c r="C77" s="8"/>
      <c r="D77" s="5"/>
      <c r="E77" s="5"/>
      <c r="F77" s="8"/>
      <c r="G77" s="6"/>
      <c r="H77" s="6"/>
    </row>
    <row r="78" spans="2:8" x14ac:dyDescent="0.25">
      <c r="B78" s="2"/>
      <c r="C78" s="3"/>
      <c r="D78" s="4"/>
      <c r="E78" s="5"/>
      <c r="F78" s="3"/>
      <c r="G78" s="1"/>
      <c r="H78" s="6"/>
    </row>
    <row r="79" spans="2:8" x14ac:dyDescent="0.25">
      <c r="B79" s="2"/>
      <c r="C79" s="3"/>
      <c r="D79" s="4"/>
      <c r="E79" s="5"/>
      <c r="F79" s="3"/>
      <c r="G79" s="1"/>
      <c r="H79" s="6"/>
    </row>
    <row r="80" spans="2:8" x14ac:dyDescent="0.25">
      <c r="B80" s="2"/>
      <c r="C80" s="3"/>
      <c r="D80" s="4"/>
      <c r="E80" s="5"/>
      <c r="F80" s="3"/>
      <c r="G80" s="1"/>
      <c r="H80" s="6"/>
    </row>
    <row r="81" spans="2:8" x14ac:dyDescent="0.25">
      <c r="B81" s="7"/>
      <c r="C81" s="8"/>
      <c r="D81" s="5"/>
      <c r="E81" s="5"/>
      <c r="F81" s="8"/>
      <c r="G81" s="6"/>
      <c r="H81" s="6"/>
    </row>
    <row r="82" spans="2:8" x14ac:dyDescent="0.25">
      <c r="B82" s="7"/>
      <c r="C82" s="8"/>
      <c r="D82" s="5"/>
      <c r="E82" s="5"/>
      <c r="F82" s="8"/>
      <c r="G82" s="6"/>
      <c r="H82" s="6"/>
    </row>
    <row r="83" spans="2:8" x14ac:dyDescent="0.25">
      <c r="B83" s="7"/>
      <c r="C83" s="8"/>
      <c r="D83" s="5"/>
      <c r="E83" s="5"/>
      <c r="F83" s="8"/>
      <c r="G83" s="6"/>
      <c r="H83" s="6"/>
    </row>
    <row r="84" spans="2:8" x14ac:dyDescent="0.25">
      <c r="B84" s="7"/>
      <c r="C84" s="8"/>
      <c r="D84" s="5"/>
      <c r="E84" s="5"/>
      <c r="F84" s="8"/>
      <c r="G84" s="6"/>
      <c r="H84" s="6"/>
    </row>
    <row r="85" spans="2:8" x14ac:dyDescent="0.25">
      <c r="B85" s="7"/>
      <c r="C85" s="8"/>
      <c r="D85" s="5"/>
      <c r="E85" s="5"/>
      <c r="F85" s="8"/>
      <c r="G85" s="6"/>
      <c r="H85" s="6"/>
    </row>
    <row r="86" spans="2:8" x14ac:dyDescent="0.25">
      <c r="B86" s="7"/>
      <c r="C86" s="8"/>
      <c r="D86" s="5"/>
      <c r="E86" s="5"/>
      <c r="F86" s="8"/>
      <c r="G86" s="6"/>
      <c r="H86" s="6"/>
    </row>
    <row r="87" spans="2:8" x14ac:dyDescent="0.25">
      <c r="B87" s="2"/>
      <c r="C87" s="3"/>
      <c r="D87" s="4"/>
      <c r="E87" s="5"/>
      <c r="F87" s="3"/>
      <c r="G87" s="1"/>
      <c r="H87" s="6"/>
    </row>
    <row r="88" spans="2:8" x14ac:dyDescent="0.25">
      <c r="B88" s="7"/>
      <c r="C88" s="8"/>
      <c r="D88" s="5"/>
      <c r="E88" s="5"/>
      <c r="F88" s="8"/>
      <c r="G88" s="6"/>
      <c r="H88" s="6"/>
    </row>
    <row r="89" spans="2:8" x14ac:dyDescent="0.25">
      <c r="B89" s="7"/>
      <c r="C89" s="8"/>
      <c r="D89" s="5"/>
      <c r="E89" s="5"/>
      <c r="F89" s="8"/>
      <c r="G89" s="6"/>
      <c r="H89" s="6"/>
    </row>
    <row r="90" spans="2:8" x14ac:dyDescent="0.25">
      <c r="B90" s="7"/>
      <c r="C90" s="8"/>
      <c r="D90" s="5"/>
      <c r="E90" s="5"/>
      <c r="F90" s="8"/>
      <c r="G90" s="6"/>
      <c r="H90" s="6"/>
    </row>
    <row r="91" spans="2:8" x14ac:dyDescent="0.25">
      <c r="B91" s="7"/>
      <c r="C91" s="8"/>
      <c r="D91" s="5"/>
      <c r="E91" s="5"/>
      <c r="F91" s="8"/>
      <c r="G91" s="6"/>
      <c r="H91" s="6"/>
    </row>
    <row r="92" spans="2:8" x14ac:dyDescent="0.25">
      <c r="B92" s="2"/>
      <c r="C92" s="3"/>
      <c r="D92" s="4"/>
      <c r="E92" s="5"/>
      <c r="F92" s="3"/>
      <c r="G92" s="1"/>
      <c r="H92" s="6"/>
    </row>
    <row r="93" spans="2:8" x14ac:dyDescent="0.25">
      <c r="B93" s="7"/>
      <c r="C93" s="8"/>
      <c r="D93" s="5"/>
      <c r="E93" s="5"/>
      <c r="F93" s="8"/>
      <c r="G93" s="6"/>
      <c r="H93" s="6"/>
    </row>
    <row r="94" spans="2:8" x14ac:dyDescent="0.25">
      <c r="B94" s="7"/>
      <c r="C94" s="8"/>
      <c r="D94" s="5"/>
      <c r="E94" s="5"/>
      <c r="F94" s="8"/>
      <c r="G94" s="6"/>
      <c r="H94" s="6"/>
    </row>
    <row r="95" spans="2:8" x14ac:dyDescent="0.25">
      <c r="B95" s="7"/>
      <c r="C95" s="8"/>
      <c r="D95" s="5"/>
      <c r="E95" s="5"/>
      <c r="F95" s="8"/>
      <c r="G95" s="6"/>
      <c r="H95" s="6"/>
    </row>
    <row r="96" spans="2:8" x14ac:dyDescent="0.25">
      <c r="B96" s="2"/>
      <c r="C96" s="3"/>
      <c r="D96" s="4"/>
      <c r="E96" s="5"/>
      <c r="F96" s="3"/>
      <c r="G96" s="1"/>
      <c r="H96" s="6"/>
    </row>
    <row r="97" spans="2:8" x14ac:dyDescent="0.25">
      <c r="B97" s="7"/>
      <c r="C97" s="8"/>
      <c r="D97" s="5"/>
      <c r="E97" s="5"/>
      <c r="F97" s="8"/>
      <c r="G97" s="6"/>
      <c r="H97" s="6"/>
    </row>
    <row r="98" spans="2:8" x14ac:dyDescent="0.25">
      <c r="B98" s="2"/>
      <c r="C98" s="3"/>
      <c r="D98" s="4"/>
      <c r="E98" s="5"/>
      <c r="F98" s="3"/>
      <c r="G98" s="1"/>
      <c r="H98" s="6"/>
    </row>
    <row r="99" spans="2:8" x14ac:dyDescent="0.25">
      <c r="B99" s="7"/>
      <c r="C99" s="8"/>
      <c r="D99" s="5"/>
      <c r="E99" s="5"/>
      <c r="F99" s="8"/>
      <c r="G99" s="6"/>
      <c r="H99" s="6"/>
    </row>
    <row r="100" spans="2:8" x14ac:dyDescent="0.25">
      <c r="B100" s="2"/>
      <c r="C100" s="3"/>
      <c r="D100" s="4"/>
      <c r="E100" s="5"/>
      <c r="F100" s="3"/>
      <c r="G100" s="1"/>
      <c r="H100" s="6"/>
    </row>
    <row r="101" spans="2:8" x14ac:dyDescent="0.25">
      <c r="B101" s="7"/>
      <c r="C101" s="8"/>
      <c r="D101" s="5"/>
      <c r="E101" s="5"/>
      <c r="F101" s="8"/>
      <c r="G101" s="6"/>
      <c r="H101" s="6"/>
    </row>
    <row r="102" spans="2:8" x14ac:dyDescent="0.25">
      <c r="B102" s="7"/>
      <c r="C102" s="8"/>
      <c r="D102" s="5"/>
      <c r="E102" s="5"/>
      <c r="F102" s="8"/>
      <c r="G102" s="6"/>
      <c r="H102" s="6"/>
    </row>
    <row r="103" spans="2:8" x14ac:dyDescent="0.25">
      <c r="B103" s="7"/>
      <c r="C103" s="8"/>
      <c r="D103" s="5"/>
      <c r="E103" s="5"/>
      <c r="F103" s="8"/>
      <c r="G103" s="6"/>
      <c r="H103" s="6"/>
    </row>
    <row r="104" spans="2:8" x14ac:dyDescent="0.25">
      <c r="B104" s="2"/>
      <c r="C104" s="3"/>
      <c r="D104" s="4"/>
      <c r="E104" s="5"/>
      <c r="F104" s="3"/>
      <c r="G104" s="1"/>
      <c r="H104" s="6"/>
    </row>
    <row r="105" spans="2:8" x14ac:dyDescent="0.25">
      <c r="B105" s="7"/>
      <c r="C105" s="8"/>
      <c r="D105" s="5"/>
      <c r="E105" s="5"/>
      <c r="F105" s="8"/>
      <c r="G105" s="6"/>
      <c r="H105" s="6"/>
    </row>
    <row r="106" spans="2:8" x14ac:dyDescent="0.25">
      <c r="B106" s="7"/>
      <c r="C106" s="8"/>
      <c r="D106" s="5"/>
      <c r="E106" s="5"/>
      <c r="F106" s="8"/>
      <c r="G106" s="6"/>
      <c r="H106" s="6"/>
    </row>
    <row r="107" spans="2:8" x14ac:dyDescent="0.25">
      <c r="B107" s="2"/>
      <c r="C107" s="3"/>
      <c r="D107" s="4"/>
      <c r="E107" s="5"/>
      <c r="F107" s="3"/>
      <c r="G107" s="1"/>
      <c r="H107" s="6"/>
    </row>
    <row r="108" spans="2:8" x14ac:dyDescent="0.25">
      <c r="B108" s="7"/>
      <c r="C108" s="8"/>
      <c r="D108" s="5"/>
      <c r="E108" s="5"/>
      <c r="F108" s="8"/>
      <c r="G108" s="6"/>
      <c r="H108" s="6"/>
    </row>
    <row r="109" spans="2:8" x14ac:dyDescent="0.25">
      <c r="B109" s="7"/>
      <c r="C109" s="8"/>
      <c r="D109" s="5"/>
      <c r="E109" s="5"/>
      <c r="F109" s="8"/>
      <c r="G109" s="6"/>
      <c r="H109" s="6"/>
    </row>
    <row r="110" spans="2:8" x14ac:dyDescent="0.25">
      <c r="B110" s="7"/>
      <c r="C110" s="8"/>
      <c r="D110" s="5"/>
      <c r="E110" s="5"/>
      <c r="F110" s="8"/>
      <c r="G110" s="6"/>
      <c r="H110" s="6"/>
    </row>
    <row r="111" spans="2:8" x14ac:dyDescent="0.25">
      <c r="B111" s="7"/>
      <c r="C111" s="8"/>
      <c r="D111" s="5"/>
      <c r="E111" s="5"/>
      <c r="F111" s="8"/>
      <c r="G111" s="6"/>
      <c r="H111" s="6"/>
    </row>
    <row r="112" spans="2:8" x14ac:dyDescent="0.25">
      <c r="B112" s="7"/>
      <c r="C112" s="8"/>
      <c r="D112" s="5"/>
      <c r="E112" s="5"/>
      <c r="F112" s="8"/>
      <c r="G112" s="6"/>
      <c r="H112" s="6"/>
    </row>
    <row r="113" spans="2:8" x14ac:dyDescent="0.25">
      <c r="B113" s="7"/>
      <c r="C113" s="8"/>
      <c r="D113" s="5"/>
      <c r="E113" s="5"/>
      <c r="F113" s="8"/>
      <c r="G113" s="6"/>
      <c r="H113" s="6"/>
    </row>
    <row r="114" spans="2:8" x14ac:dyDescent="0.25">
      <c r="B114" s="2"/>
      <c r="C114" s="3"/>
      <c r="D114" s="4"/>
      <c r="E114" s="5"/>
      <c r="F114" s="3"/>
      <c r="G114" s="1"/>
      <c r="H114" s="6"/>
    </row>
    <row r="115" spans="2:8" x14ac:dyDescent="0.25">
      <c r="B115" s="2"/>
      <c r="C115" s="3"/>
      <c r="D115" s="4"/>
      <c r="E115" s="5"/>
      <c r="F115" s="3"/>
      <c r="G115" s="1"/>
      <c r="H115" s="6"/>
    </row>
    <row r="116" spans="2:8" x14ac:dyDescent="0.25">
      <c r="B116" s="2"/>
      <c r="C116" s="3"/>
      <c r="D116" s="4"/>
      <c r="E116" s="5"/>
      <c r="F116" s="3"/>
      <c r="G116" s="1"/>
      <c r="H116" s="6"/>
    </row>
    <row r="117" spans="2:8" x14ac:dyDescent="0.25">
      <c r="B117" s="7"/>
      <c r="C117" s="8"/>
      <c r="D117" s="5"/>
      <c r="E117" s="5"/>
      <c r="F117" s="8"/>
      <c r="G117" s="6"/>
      <c r="H117" s="6"/>
    </row>
    <row r="118" spans="2:8" x14ac:dyDescent="0.25">
      <c r="B118" s="7"/>
      <c r="C118" s="8"/>
      <c r="D118" s="5"/>
      <c r="E118" s="5"/>
      <c r="F118" s="8"/>
      <c r="G118" s="6"/>
      <c r="H118" s="6"/>
    </row>
    <row r="119" spans="2:8" x14ac:dyDescent="0.25">
      <c r="B119" s="2"/>
      <c r="C119" s="3"/>
      <c r="D119" s="4"/>
      <c r="E119" s="5"/>
      <c r="F119" s="3"/>
      <c r="G119" s="1"/>
      <c r="H119" s="6"/>
    </row>
    <row r="120" spans="2:8" x14ac:dyDescent="0.25">
      <c r="B120" s="7"/>
      <c r="C120" s="6"/>
      <c r="D120" s="5"/>
      <c r="E120" s="5"/>
      <c r="F120" s="8"/>
      <c r="G120" s="6"/>
      <c r="H120" s="6"/>
    </row>
    <row r="121" spans="2:8" x14ac:dyDescent="0.25">
      <c r="B121" s="7"/>
      <c r="C121" s="6"/>
      <c r="D121" s="5"/>
      <c r="E121" s="5"/>
      <c r="F121" s="8"/>
      <c r="G121" s="6"/>
      <c r="H121" s="6"/>
    </row>
    <row r="122" spans="2:8" x14ac:dyDescent="0.25">
      <c r="B122" s="2"/>
      <c r="C122" s="1"/>
      <c r="D122" s="4"/>
      <c r="E122" s="5"/>
      <c r="F122" s="1"/>
      <c r="G122" s="1"/>
      <c r="H122" s="6"/>
    </row>
    <row r="123" spans="2:8" x14ac:dyDescent="0.25">
      <c r="B123" s="2"/>
      <c r="C123" s="3"/>
      <c r="D123" s="4"/>
      <c r="E123" s="5"/>
      <c r="F123" s="3"/>
      <c r="G123" s="1"/>
      <c r="H123" s="6"/>
    </row>
    <row r="124" spans="2:8" x14ac:dyDescent="0.25">
      <c r="B124" s="7"/>
      <c r="C124" s="6"/>
      <c r="D124" s="5"/>
      <c r="E124" s="5"/>
      <c r="F124" s="8"/>
      <c r="G124" s="6"/>
      <c r="H124" s="6"/>
    </row>
    <row r="125" spans="2:8" x14ac:dyDescent="0.25">
      <c r="B125" s="7"/>
      <c r="C125" s="6"/>
      <c r="D125" s="5"/>
      <c r="E125" s="5"/>
      <c r="F125" s="6"/>
      <c r="G125" s="6"/>
      <c r="H125" s="6"/>
    </row>
    <row r="126" spans="2:8" x14ac:dyDescent="0.25">
      <c r="B126" s="2"/>
      <c r="C126" s="1"/>
      <c r="D126" s="4"/>
      <c r="E126" s="5"/>
      <c r="F126" s="1"/>
      <c r="G126" s="1"/>
      <c r="H126" s="6"/>
    </row>
    <row r="127" spans="2:8" x14ac:dyDescent="0.25">
      <c r="B127" s="2"/>
      <c r="C127" s="3"/>
      <c r="D127" s="4"/>
      <c r="E127" s="5"/>
      <c r="F127" s="3"/>
      <c r="G127" s="1"/>
      <c r="H127" s="6"/>
    </row>
    <row r="128" spans="2:8" x14ac:dyDescent="0.25">
      <c r="B128" s="7"/>
      <c r="C128" s="6"/>
      <c r="D128" s="5"/>
      <c r="E128" s="5"/>
      <c r="F128" s="8"/>
      <c r="G128" s="6"/>
      <c r="H128" s="6"/>
    </row>
    <row r="129" spans="2:8" x14ac:dyDescent="0.25">
      <c r="B129" s="7"/>
      <c r="C129" s="6"/>
      <c r="D129" s="5"/>
      <c r="E129" s="5"/>
      <c r="F129" s="8"/>
      <c r="G129" s="6"/>
      <c r="H129" s="6"/>
    </row>
    <row r="130" spans="2:8" x14ac:dyDescent="0.25">
      <c r="B130" s="7"/>
      <c r="C130" s="6"/>
      <c r="D130" s="5"/>
      <c r="E130" s="5"/>
      <c r="F130" s="8"/>
      <c r="G130" s="6"/>
      <c r="H130" s="6"/>
    </row>
    <row r="131" spans="2:8" x14ac:dyDescent="0.25">
      <c r="B131" s="7"/>
      <c r="C131" s="6"/>
      <c r="D131" s="5"/>
      <c r="E131" s="5"/>
      <c r="F131" s="6"/>
      <c r="G131" s="6"/>
      <c r="H131" s="6"/>
    </row>
    <row r="132" spans="2:8" x14ac:dyDescent="0.25">
      <c r="B132" s="2"/>
      <c r="C132" s="3"/>
      <c r="D132" s="4"/>
      <c r="E132" s="5"/>
      <c r="F132" s="1"/>
      <c r="G132" s="1"/>
      <c r="H132" s="6"/>
    </row>
    <row r="133" spans="2:8" x14ac:dyDescent="0.25">
      <c r="B133" s="2"/>
      <c r="C133" s="3"/>
      <c r="D133" s="4"/>
      <c r="E133" s="5"/>
      <c r="F133" s="1"/>
      <c r="G133" s="1"/>
      <c r="H133" s="6"/>
    </row>
    <row r="134" spans="2:8" x14ac:dyDescent="0.25">
      <c r="B134" s="2"/>
      <c r="C134" s="3"/>
      <c r="D134" s="4"/>
      <c r="E134" s="5"/>
      <c r="F134" s="3"/>
      <c r="G134" s="1"/>
      <c r="H134" s="6"/>
    </row>
    <row r="135" spans="2:8" x14ac:dyDescent="0.25">
      <c r="B135" s="2"/>
      <c r="C135" s="3"/>
      <c r="D135" s="4"/>
      <c r="E135" s="5"/>
      <c r="F135" s="1"/>
      <c r="G135" s="1"/>
      <c r="H135" s="6"/>
    </row>
    <row r="136" spans="2:8" x14ac:dyDescent="0.25">
      <c r="B136" s="2"/>
      <c r="C136" s="3"/>
      <c r="D136" s="4"/>
      <c r="E136" s="5"/>
      <c r="F136" s="1"/>
      <c r="G136" s="1"/>
      <c r="H136" s="6"/>
    </row>
    <row r="137" spans="2:8" x14ac:dyDescent="0.25">
      <c r="B137" s="2"/>
      <c r="C137" s="3"/>
      <c r="D137" s="4"/>
      <c r="E137" s="5"/>
      <c r="F137" s="1"/>
      <c r="G137" s="1"/>
      <c r="H137" s="6"/>
    </row>
    <row r="138" spans="2:8" x14ac:dyDescent="0.25">
      <c r="B138" s="2"/>
      <c r="C138" s="3"/>
      <c r="D138" s="4"/>
      <c r="E138" s="5"/>
      <c r="F138" s="1"/>
      <c r="G138" s="1"/>
      <c r="H138" s="6"/>
    </row>
    <row r="139" spans="2:8" x14ac:dyDescent="0.25">
      <c r="B139" s="7"/>
      <c r="C139" s="6"/>
      <c r="D139" s="5"/>
      <c r="E139" s="5"/>
      <c r="F139" s="6"/>
      <c r="G139" s="6"/>
      <c r="H139" s="6"/>
    </row>
    <row r="140" spans="2:8" x14ac:dyDescent="0.25">
      <c r="B140" s="7"/>
      <c r="C140" s="6"/>
      <c r="D140" s="5"/>
      <c r="E140" s="5"/>
      <c r="F140" s="6"/>
      <c r="G140" s="6"/>
      <c r="H140" s="6"/>
    </row>
    <row r="141" spans="2:8" x14ac:dyDescent="0.25">
      <c r="B141" s="7"/>
      <c r="C141" s="6"/>
      <c r="D141" s="5"/>
      <c r="E141" s="5"/>
      <c r="F141" s="6"/>
      <c r="G141" s="6"/>
      <c r="H141" s="6"/>
    </row>
    <row r="142" spans="2:8" x14ac:dyDescent="0.25">
      <c r="B142" s="7"/>
      <c r="C142" s="6"/>
      <c r="D142" s="5"/>
      <c r="E142" s="5"/>
      <c r="F142" s="6"/>
      <c r="G142" s="6"/>
      <c r="H142" s="6"/>
    </row>
    <row r="143" spans="2:8" x14ac:dyDescent="0.25">
      <c r="B143" s="7"/>
      <c r="C143" s="6"/>
      <c r="D143" s="5"/>
      <c r="E143" s="5"/>
      <c r="F143" s="6"/>
      <c r="G143" s="6"/>
      <c r="H143" s="6"/>
    </row>
    <row r="144" spans="2:8" x14ac:dyDescent="0.25">
      <c r="B144" s="7"/>
      <c r="C144" s="6"/>
      <c r="D144" s="5"/>
      <c r="E144" s="5"/>
      <c r="F144" s="6"/>
      <c r="G144" s="6"/>
      <c r="H144" s="6"/>
    </row>
    <row r="145" spans="2:8" x14ac:dyDescent="0.25">
      <c r="B145" s="2"/>
      <c r="C145" s="3"/>
      <c r="D145" s="4"/>
      <c r="E145" s="5"/>
      <c r="F145" s="1"/>
      <c r="G145" s="1"/>
      <c r="H145" s="6"/>
    </row>
    <row r="146" spans="2:8" x14ac:dyDescent="0.25">
      <c r="B146" s="2"/>
      <c r="C146" s="3"/>
      <c r="D146" s="4"/>
      <c r="E146" s="5"/>
      <c r="F146" s="3"/>
      <c r="G146" s="1"/>
      <c r="H146" s="6"/>
    </row>
    <row r="147" spans="2:8" x14ac:dyDescent="0.25">
      <c r="B147" s="2"/>
      <c r="C147" s="3"/>
      <c r="D147" s="4"/>
      <c r="E147" s="5"/>
      <c r="F147" s="3"/>
      <c r="G147" s="1"/>
      <c r="H147" s="6"/>
    </row>
    <row r="148" spans="2:8" x14ac:dyDescent="0.25">
      <c r="B148" s="2"/>
      <c r="C148" s="3"/>
      <c r="D148" s="4"/>
      <c r="E148" s="5"/>
      <c r="F148" s="3"/>
      <c r="G148" s="3"/>
      <c r="H148" s="6"/>
    </row>
    <row r="149" spans="2:8" x14ac:dyDescent="0.25">
      <c r="B149" s="2"/>
      <c r="C149" s="3"/>
      <c r="D149" s="4"/>
      <c r="E149" s="5"/>
      <c r="F149" s="1"/>
      <c r="G149" s="1"/>
      <c r="H149" s="6"/>
    </row>
    <row r="150" spans="2:8" x14ac:dyDescent="0.25">
      <c r="B150" s="2"/>
      <c r="C150" s="3"/>
      <c r="D150" s="4"/>
      <c r="E150" s="5"/>
      <c r="F150" s="1"/>
      <c r="G150" s="1"/>
      <c r="H150" s="6"/>
    </row>
    <row r="151" spans="2:8" x14ac:dyDescent="0.25">
      <c r="B151" s="7"/>
      <c r="C151" s="6"/>
      <c r="D151" s="5"/>
      <c r="E151" s="5"/>
      <c r="F151" s="6"/>
      <c r="G151" s="6"/>
      <c r="H151" s="6"/>
    </row>
    <row r="152" spans="2:8" x14ac:dyDescent="0.25">
      <c r="B152" s="7"/>
      <c r="C152" s="6"/>
      <c r="D152" s="5"/>
      <c r="E152" s="5"/>
      <c r="F152" s="6"/>
      <c r="G152" s="6"/>
      <c r="H152" s="6"/>
    </row>
    <row r="153" spans="2:8" x14ac:dyDescent="0.25">
      <c r="B153" s="7"/>
      <c r="C153" s="6"/>
      <c r="D153" s="5"/>
      <c r="E153" s="5"/>
      <c r="F153" s="6"/>
      <c r="G153" s="6"/>
      <c r="H153" s="6"/>
    </row>
    <row r="154" spans="2:8" x14ac:dyDescent="0.25">
      <c r="B154" s="7"/>
      <c r="C154" s="6"/>
      <c r="D154" s="5"/>
      <c r="E154" s="5"/>
      <c r="F154" s="6"/>
      <c r="G154" s="6"/>
      <c r="H154" s="6"/>
    </row>
    <row r="155" spans="2:8" x14ac:dyDescent="0.25">
      <c r="B155" s="2"/>
      <c r="C155" s="3"/>
      <c r="D155" s="4"/>
      <c r="E155" s="5"/>
      <c r="F155" s="1"/>
      <c r="G155" s="1"/>
      <c r="H155" s="6"/>
    </row>
    <row r="156" spans="2:8" x14ac:dyDescent="0.25">
      <c r="B156" s="2"/>
      <c r="C156" s="3"/>
      <c r="D156" s="4"/>
      <c r="E156" s="5"/>
      <c r="F156" s="3"/>
      <c r="G156" s="1"/>
      <c r="H156" s="6"/>
    </row>
    <row r="157" spans="2:8" x14ac:dyDescent="0.25">
      <c r="B157" s="2"/>
      <c r="C157" s="1"/>
      <c r="D157" s="4"/>
      <c r="E157" s="5"/>
      <c r="F157" s="1"/>
      <c r="G157" s="1"/>
      <c r="H157" s="6"/>
    </row>
    <row r="158" spans="2:8" x14ac:dyDescent="0.25">
      <c r="B158" s="2"/>
      <c r="C158" s="3"/>
      <c r="D158" s="4"/>
      <c r="E158" s="5"/>
      <c r="F158" s="3"/>
      <c r="G158" s="3"/>
      <c r="H158" s="6"/>
    </row>
    <row r="159" spans="2:8" x14ac:dyDescent="0.25">
      <c r="B159" s="2"/>
      <c r="C159" s="1"/>
      <c r="D159" s="4"/>
      <c r="E159" s="5"/>
      <c r="F159" s="1"/>
      <c r="G159" s="1"/>
      <c r="H159" s="6"/>
    </row>
    <row r="160" spans="2:8" x14ac:dyDescent="0.25">
      <c r="B160" s="2"/>
      <c r="C160" s="3"/>
      <c r="D160" s="4"/>
      <c r="E160" s="5"/>
      <c r="F160" s="1"/>
      <c r="G160" s="1"/>
      <c r="H160" s="6"/>
    </row>
    <row r="161" spans="2:8" x14ac:dyDescent="0.25">
      <c r="B161" s="2"/>
      <c r="C161" s="1"/>
      <c r="D161" s="4"/>
      <c r="E161" s="5"/>
      <c r="F161" s="1"/>
      <c r="G161" s="1"/>
      <c r="H161" s="6"/>
    </row>
    <row r="162" spans="2:8" x14ac:dyDescent="0.25">
      <c r="B162" s="7"/>
      <c r="C162" s="6"/>
      <c r="D162" s="5"/>
      <c r="E162" s="5"/>
      <c r="F162" s="6"/>
      <c r="G162" s="6"/>
      <c r="H162" s="6"/>
    </row>
    <row r="163" spans="2:8" x14ac:dyDescent="0.25">
      <c r="B163" s="7"/>
      <c r="C163" s="6"/>
      <c r="D163" s="5"/>
      <c r="E163" s="5"/>
      <c r="F163" s="6"/>
      <c r="G163" s="6"/>
      <c r="H163" s="6"/>
    </row>
    <row r="164" spans="2:8" x14ac:dyDescent="0.25">
      <c r="B164" s="2"/>
      <c r="C164" s="3"/>
      <c r="D164" s="4"/>
      <c r="E164" s="5"/>
      <c r="F164" s="1"/>
      <c r="G164" s="1"/>
      <c r="H164" s="6"/>
    </row>
    <row r="165" spans="2:8" x14ac:dyDescent="0.25">
      <c r="B165" s="7"/>
      <c r="C165" s="6"/>
      <c r="D165" s="5"/>
      <c r="E165" s="5"/>
      <c r="F165" s="6"/>
      <c r="G165" s="6"/>
      <c r="H165" s="6"/>
    </row>
    <row r="166" spans="2:8" x14ac:dyDescent="0.25">
      <c r="B166" s="2"/>
      <c r="C166" s="3"/>
      <c r="D166" s="4"/>
      <c r="E166" s="5"/>
      <c r="F166" s="1"/>
      <c r="G166" s="1"/>
      <c r="H166" s="6"/>
    </row>
    <row r="167" spans="2:8" x14ac:dyDescent="0.25">
      <c r="B167" s="2"/>
      <c r="C167" s="3"/>
      <c r="D167" s="4"/>
      <c r="E167" s="5"/>
      <c r="F167" s="3"/>
      <c r="G167" s="3"/>
      <c r="H167" s="6"/>
    </row>
    <row r="168" spans="2:8" x14ac:dyDescent="0.25">
      <c r="B168" s="2"/>
      <c r="C168" s="1"/>
      <c r="D168" s="4"/>
      <c r="E168" s="5"/>
      <c r="F168" s="1"/>
      <c r="G168" s="1"/>
      <c r="H168" s="6"/>
    </row>
    <row r="169" spans="2:8" x14ac:dyDescent="0.25">
      <c r="B169" s="2"/>
      <c r="C169" s="3"/>
      <c r="D169" s="4"/>
      <c r="E169" s="5"/>
      <c r="F169" s="1"/>
      <c r="G169" s="1"/>
      <c r="H169" s="6"/>
    </row>
    <row r="170" spans="2:8" x14ac:dyDescent="0.25">
      <c r="B170" s="7"/>
      <c r="C170" s="6"/>
      <c r="D170" s="5"/>
      <c r="E170" s="5"/>
      <c r="F170" s="6"/>
      <c r="G170" s="6"/>
      <c r="H170" s="6"/>
    </row>
    <row r="171" spans="2:8" x14ac:dyDescent="0.25">
      <c r="B171" s="7"/>
      <c r="C171" s="6"/>
      <c r="D171" s="5"/>
      <c r="E171" s="5"/>
      <c r="F171" s="6"/>
      <c r="G171" s="6"/>
      <c r="H171" s="6"/>
    </row>
    <row r="172" spans="2:8" x14ac:dyDescent="0.25">
      <c r="B172" s="7"/>
      <c r="C172" s="6"/>
      <c r="D172" s="5"/>
      <c r="E172" s="5"/>
      <c r="F172" s="6"/>
      <c r="G172" s="6"/>
      <c r="H172" s="6"/>
    </row>
    <row r="173" spans="2:8" x14ac:dyDescent="0.25">
      <c r="B173" s="7"/>
      <c r="C173" s="6"/>
      <c r="D173" s="5"/>
      <c r="E173" s="5"/>
      <c r="F173" s="6"/>
      <c r="G173" s="6"/>
      <c r="H173" s="6"/>
    </row>
    <row r="174" spans="2:8" x14ac:dyDescent="0.25">
      <c r="B174" s="2"/>
      <c r="C174" s="1"/>
      <c r="D174" s="4"/>
      <c r="E174" s="5"/>
      <c r="F174" s="1"/>
      <c r="G174" s="1"/>
      <c r="H174" s="6"/>
    </row>
    <row r="175" spans="2:8" x14ac:dyDescent="0.25">
      <c r="B175" s="2"/>
      <c r="C175" s="1"/>
      <c r="D175" s="4"/>
      <c r="E175" s="5"/>
      <c r="F175" s="1"/>
      <c r="G175" s="1"/>
      <c r="H175" s="6"/>
    </row>
    <row r="176" spans="2:8" x14ac:dyDescent="0.25">
      <c r="B176" s="2"/>
      <c r="C176" s="3"/>
      <c r="D176" s="4"/>
      <c r="E176" s="5"/>
      <c r="F176" s="1"/>
      <c r="G176" s="1"/>
      <c r="H176" s="6"/>
    </row>
    <row r="177" spans="2:8" x14ac:dyDescent="0.25">
      <c r="B177" s="2"/>
      <c r="C177" s="1"/>
      <c r="D177" s="4"/>
      <c r="E177" s="5"/>
      <c r="F177" s="1"/>
      <c r="G177" s="1"/>
      <c r="H177" s="6"/>
    </row>
    <row r="178" spans="2:8" x14ac:dyDescent="0.25">
      <c r="B178" s="7"/>
      <c r="C178" s="6"/>
      <c r="D178" s="5"/>
      <c r="E178" s="5"/>
      <c r="F178" s="6"/>
      <c r="G178" s="6"/>
      <c r="H178" s="6"/>
    </row>
    <row r="179" spans="2:8" x14ac:dyDescent="0.25">
      <c r="B179" s="7"/>
      <c r="C179" s="6"/>
      <c r="D179" s="5"/>
      <c r="E179" s="5"/>
      <c r="F179" s="6"/>
      <c r="G179" s="6"/>
      <c r="H179" s="6"/>
    </row>
    <row r="180" spans="2:8" x14ac:dyDescent="0.25">
      <c r="B180" s="7"/>
      <c r="C180" s="6"/>
      <c r="D180" s="5"/>
      <c r="E180" s="5"/>
      <c r="F180" s="6"/>
      <c r="G180" s="6"/>
      <c r="H180" s="6"/>
    </row>
    <row r="181" spans="2:8" x14ac:dyDescent="0.25">
      <c r="B181" s="7"/>
      <c r="C181" s="6"/>
      <c r="D181" s="5"/>
      <c r="E181" s="5"/>
      <c r="F181" s="6"/>
      <c r="G181" s="6"/>
      <c r="H181" s="6"/>
    </row>
    <row r="182" spans="2:8" x14ac:dyDescent="0.25">
      <c r="B182" s="7"/>
      <c r="C182" s="6"/>
      <c r="D182" s="5"/>
      <c r="E182" s="5"/>
      <c r="F182" s="6"/>
      <c r="G182" s="6"/>
      <c r="H182" s="6"/>
    </row>
    <row r="183" spans="2:8" x14ac:dyDescent="0.25">
      <c r="B183" s="7"/>
      <c r="C183" s="6"/>
      <c r="D183" s="5"/>
      <c r="E183" s="5"/>
      <c r="F183" s="6"/>
      <c r="G183" s="6"/>
      <c r="H183" s="6"/>
    </row>
    <row r="184" spans="2:8" x14ac:dyDescent="0.25">
      <c r="B184" s="2"/>
      <c r="C184" s="1"/>
      <c r="D184" s="4"/>
      <c r="E184" s="5"/>
      <c r="F184" s="1"/>
      <c r="G184" s="1"/>
      <c r="H184" s="6"/>
    </row>
    <row r="185" spans="2:8" x14ac:dyDescent="0.25">
      <c r="B185" s="2"/>
      <c r="C185" s="1"/>
      <c r="D185" s="4"/>
      <c r="E185" s="5"/>
      <c r="F185" s="1"/>
      <c r="G185" s="1"/>
      <c r="H185" s="6"/>
    </row>
    <row r="186" spans="2:8" x14ac:dyDescent="0.25">
      <c r="B186" s="2"/>
      <c r="C186" s="3"/>
      <c r="D186" s="4"/>
      <c r="E186" s="5"/>
      <c r="F186" s="3"/>
      <c r="G186" s="3"/>
      <c r="H186" s="6"/>
    </row>
    <row r="187" spans="2:8" x14ac:dyDescent="0.25">
      <c r="B187" s="7"/>
      <c r="C187" s="6"/>
      <c r="D187" s="5"/>
      <c r="E187" s="5"/>
      <c r="F187" s="6"/>
      <c r="G187" s="6"/>
      <c r="H187" s="6"/>
    </row>
    <row r="188" spans="2:8" x14ac:dyDescent="0.25">
      <c r="B188" s="7"/>
      <c r="C188" s="6"/>
      <c r="D188" s="5"/>
      <c r="E188" s="5"/>
      <c r="F188" s="6"/>
      <c r="G188" s="6"/>
      <c r="H188" s="6"/>
    </row>
    <row r="189" spans="2:8" x14ac:dyDescent="0.25">
      <c r="B189" s="7"/>
      <c r="C189" s="6"/>
      <c r="D189" s="5"/>
      <c r="E189" s="5"/>
      <c r="F189" s="6"/>
      <c r="G189" s="6"/>
      <c r="H189" s="6"/>
    </row>
    <row r="190" spans="2:8" x14ac:dyDescent="0.25">
      <c r="B190" s="7"/>
      <c r="C190" s="6"/>
      <c r="D190" s="5"/>
      <c r="E190" s="5"/>
      <c r="F190" s="6"/>
      <c r="G190" s="6"/>
      <c r="H190" s="6"/>
    </row>
    <row r="191" spans="2:8" x14ac:dyDescent="0.25">
      <c r="B191" s="2"/>
      <c r="C191" s="3"/>
      <c r="D191" s="4"/>
      <c r="E191" s="5"/>
      <c r="F191" s="1"/>
      <c r="G191" s="1"/>
      <c r="H191" s="6"/>
    </row>
    <row r="192" spans="2:8" x14ac:dyDescent="0.25">
      <c r="B192" s="7"/>
      <c r="C192" s="6"/>
      <c r="D192" s="5"/>
      <c r="E192" s="5"/>
      <c r="F192" s="6"/>
      <c r="G192" s="6"/>
      <c r="H192" s="6"/>
    </row>
    <row r="193" spans="2:8" x14ac:dyDescent="0.25">
      <c r="B193" s="2"/>
      <c r="C193" s="3"/>
      <c r="D193" s="4"/>
      <c r="E193" s="5"/>
      <c r="F193" s="1"/>
      <c r="G193" s="1"/>
      <c r="H193" s="6"/>
    </row>
    <row r="194" spans="2:8" x14ac:dyDescent="0.25">
      <c r="B194" s="7"/>
      <c r="C194" s="6"/>
      <c r="D194" s="5"/>
      <c r="E194" s="5"/>
      <c r="F194" s="6"/>
      <c r="G194" s="6"/>
      <c r="H194" s="6"/>
    </row>
    <row r="195" spans="2:8" x14ac:dyDescent="0.25">
      <c r="B195" s="2"/>
      <c r="C195" s="3"/>
      <c r="D195" s="4"/>
      <c r="E195" s="5"/>
      <c r="F195" s="1"/>
      <c r="G195" s="1"/>
      <c r="H195" s="6"/>
    </row>
    <row r="196" spans="2:8" x14ac:dyDescent="0.25">
      <c r="B196" s="7"/>
      <c r="C196" s="6"/>
      <c r="D196" s="5"/>
      <c r="E196" s="5"/>
      <c r="F196" s="6"/>
      <c r="G196" s="6"/>
      <c r="H196" s="6"/>
    </row>
    <row r="197" spans="2:8" x14ac:dyDescent="0.25">
      <c r="B197" s="2"/>
      <c r="C197" s="1"/>
      <c r="D197" s="4"/>
      <c r="E197" s="5"/>
      <c r="F197" s="1"/>
      <c r="G197" s="1"/>
      <c r="H197" s="6"/>
    </row>
    <row r="198" spans="2:8" x14ac:dyDescent="0.25">
      <c r="B198" s="2"/>
      <c r="C198" s="3"/>
      <c r="D198" s="4"/>
      <c r="E198" s="5"/>
      <c r="F198" s="1"/>
      <c r="G198" s="1"/>
      <c r="H198" s="6"/>
    </row>
    <row r="199" spans="2:8" x14ac:dyDescent="0.25">
      <c r="B199" s="2"/>
      <c r="C199" s="3"/>
      <c r="D199" s="4"/>
      <c r="E199" s="5"/>
      <c r="F199" s="1"/>
      <c r="G199" s="1"/>
      <c r="H199" s="6"/>
    </row>
    <row r="200" spans="2:8" x14ac:dyDescent="0.25">
      <c r="B200" s="2"/>
      <c r="C200" s="3"/>
      <c r="D200" s="4"/>
      <c r="E200" s="5"/>
      <c r="F200" s="1"/>
      <c r="G200" s="1"/>
      <c r="H200" s="6"/>
    </row>
    <row r="201" spans="2:8" x14ac:dyDescent="0.25">
      <c r="B201" s="7"/>
      <c r="C201" s="6"/>
      <c r="D201" s="5"/>
      <c r="E201" s="5"/>
      <c r="F201" s="6"/>
      <c r="G201" s="6"/>
      <c r="H201" s="6"/>
    </row>
    <row r="202" spans="2:8" x14ac:dyDescent="0.25">
      <c r="B202" s="7"/>
      <c r="C202" s="6"/>
      <c r="D202" s="5"/>
      <c r="E202" s="5"/>
      <c r="F202" s="6"/>
      <c r="G202" s="6"/>
      <c r="H202" s="6"/>
    </row>
    <row r="203" spans="2:8" x14ac:dyDescent="0.25">
      <c r="B203" s="7"/>
      <c r="C203" s="6"/>
      <c r="D203" s="5"/>
      <c r="E203" s="5"/>
      <c r="F203" s="6"/>
      <c r="G203" s="6"/>
      <c r="H203" s="6"/>
    </row>
    <row r="204" spans="2:8" x14ac:dyDescent="0.25">
      <c r="B204" s="7"/>
      <c r="C204" s="6"/>
      <c r="D204" s="5"/>
      <c r="E204" s="5"/>
      <c r="F204" s="6"/>
      <c r="G204" s="6"/>
      <c r="H204" s="6"/>
    </row>
    <row r="205" spans="2:8" x14ac:dyDescent="0.25">
      <c r="B205" s="7"/>
      <c r="C205" s="6"/>
      <c r="D205" s="5"/>
      <c r="E205" s="5"/>
      <c r="F205" s="6"/>
      <c r="G205" s="6"/>
      <c r="H205" s="6"/>
    </row>
    <row r="206" spans="2:8" x14ac:dyDescent="0.25">
      <c r="B206" s="2"/>
      <c r="C206" s="1"/>
      <c r="D206" s="4"/>
      <c r="E206" s="5"/>
      <c r="F206" s="1"/>
      <c r="G206" s="1"/>
      <c r="H206" s="6"/>
    </row>
    <row r="207" spans="2:8" x14ac:dyDescent="0.25">
      <c r="B207" s="2"/>
      <c r="C207" s="1"/>
      <c r="D207" s="4"/>
      <c r="E207" s="5"/>
      <c r="F207" s="1"/>
      <c r="G207" s="1"/>
      <c r="H207" s="6"/>
    </row>
    <row r="208" spans="2:8" x14ac:dyDescent="0.25">
      <c r="B208" s="2"/>
      <c r="C208" s="1"/>
      <c r="D208" s="4"/>
      <c r="E208" s="5"/>
      <c r="F208" s="1"/>
      <c r="G208" s="1"/>
      <c r="H208" s="6"/>
    </row>
    <row r="209" spans="2:8" x14ac:dyDescent="0.25">
      <c r="B209" s="2"/>
      <c r="C209" s="1"/>
      <c r="D209" s="4"/>
      <c r="E209" s="5"/>
      <c r="F209" s="1"/>
      <c r="G209" s="1"/>
      <c r="H209" s="6"/>
    </row>
    <row r="210" spans="2:8" x14ac:dyDescent="0.25">
      <c r="B210" s="2"/>
      <c r="C210" s="1"/>
      <c r="D210" s="4"/>
      <c r="E210" s="5"/>
      <c r="F210" s="1"/>
      <c r="G210" s="1"/>
      <c r="H210" s="6"/>
    </row>
    <row r="211" spans="2:8" x14ac:dyDescent="0.25">
      <c r="B211" s="2"/>
      <c r="C211" s="1"/>
      <c r="D211" s="4"/>
      <c r="E211" s="5"/>
      <c r="F211" s="1"/>
      <c r="G211" s="1"/>
      <c r="H211" s="6"/>
    </row>
    <row r="212" spans="2:8" x14ac:dyDescent="0.25">
      <c r="B212" s="2"/>
      <c r="C212" s="1"/>
      <c r="D212" s="4"/>
      <c r="E212" s="5"/>
      <c r="F212" s="1"/>
      <c r="G212" s="1"/>
      <c r="H212" s="6"/>
    </row>
    <row r="213" spans="2:8" x14ac:dyDescent="0.25">
      <c r="B213" s="2"/>
      <c r="C213" s="1"/>
      <c r="D213" s="4"/>
      <c r="E213" s="5"/>
      <c r="F213" s="1"/>
      <c r="G213" s="1"/>
      <c r="H213" s="6"/>
    </row>
    <row r="214" spans="2:8" x14ac:dyDescent="0.25">
      <c r="B214" s="2"/>
      <c r="C214" s="3"/>
      <c r="D214" s="4"/>
      <c r="E214" s="5"/>
      <c r="F214" s="1"/>
      <c r="G214" s="1"/>
      <c r="H214" s="6"/>
    </row>
    <row r="215" spans="2:8" x14ac:dyDescent="0.25">
      <c r="B215" s="2"/>
      <c r="C215" s="3"/>
      <c r="D215" s="4"/>
      <c r="E215" s="5"/>
      <c r="F215" s="1"/>
      <c r="G215" s="1"/>
      <c r="H215" s="6"/>
    </row>
    <row r="216" spans="2:8" x14ac:dyDescent="0.25">
      <c r="B216" s="2"/>
      <c r="C216" s="3"/>
      <c r="D216" s="4"/>
      <c r="E216" s="5"/>
      <c r="F216" s="3"/>
      <c r="G216" s="3"/>
      <c r="H216" s="6"/>
    </row>
    <row r="217" spans="2:8" x14ac:dyDescent="0.25">
      <c r="B217" s="7"/>
      <c r="C217" s="6"/>
      <c r="D217" s="5"/>
      <c r="E217" s="5"/>
      <c r="F217" s="6"/>
      <c r="G217" s="6"/>
      <c r="H217" s="6"/>
    </row>
    <row r="218" spans="2:8" x14ac:dyDescent="0.25">
      <c r="B218" s="7"/>
      <c r="C218" s="6"/>
      <c r="D218" s="5"/>
      <c r="E218" s="5"/>
      <c r="F218" s="6"/>
      <c r="G218" s="6"/>
      <c r="H218" s="6"/>
    </row>
    <row r="219" spans="2:8" x14ac:dyDescent="0.25">
      <c r="B219" s="7"/>
      <c r="C219" s="6"/>
      <c r="D219" s="5"/>
      <c r="E219" s="5"/>
      <c r="F219" s="6"/>
      <c r="G219" s="6"/>
      <c r="H219" s="6"/>
    </row>
    <row r="220" spans="2:8" x14ac:dyDescent="0.25">
      <c r="B220" s="7"/>
      <c r="C220" s="6"/>
      <c r="D220" s="5"/>
      <c r="E220" s="5"/>
      <c r="F220" s="6"/>
      <c r="G220" s="6"/>
      <c r="H220" s="6"/>
    </row>
    <row r="221" spans="2:8" x14ac:dyDescent="0.25">
      <c r="B221" s="7"/>
      <c r="C221" s="6"/>
      <c r="D221" s="5"/>
      <c r="E221" s="5"/>
      <c r="F221" s="6"/>
      <c r="G221" s="6"/>
      <c r="H221" s="6"/>
    </row>
    <row r="222" spans="2:8" x14ac:dyDescent="0.25">
      <c r="B222" s="7"/>
      <c r="C222" s="6"/>
      <c r="D222" s="5"/>
      <c r="E222" s="5"/>
      <c r="F222" s="6"/>
      <c r="G222" s="6"/>
      <c r="H222" s="6"/>
    </row>
    <row r="223" spans="2:8" x14ac:dyDescent="0.25">
      <c r="B223" s="2"/>
      <c r="C223" s="3"/>
      <c r="D223" s="4"/>
      <c r="E223" s="5"/>
      <c r="F223" s="3"/>
      <c r="G223" s="3"/>
      <c r="H223" s="6"/>
    </row>
    <row r="224" spans="2:8" x14ac:dyDescent="0.25">
      <c r="B224" s="2"/>
      <c r="C224" s="3"/>
      <c r="D224" s="4"/>
      <c r="E224" s="5"/>
      <c r="F224" s="3"/>
      <c r="G224" s="3"/>
      <c r="H224" s="6"/>
    </row>
    <row r="225" spans="2:8" x14ac:dyDescent="0.25">
      <c r="B225" s="7"/>
      <c r="C225" s="6"/>
      <c r="D225" s="5"/>
      <c r="E225" s="5"/>
      <c r="F225" s="6"/>
      <c r="G225" s="6"/>
      <c r="H225" s="6"/>
    </row>
    <row r="226" spans="2:8" x14ac:dyDescent="0.25">
      <c r="B226" s="7"/>
      <c r="C226" s="6"/>
      <c r="D226" s="5"/>
      <c r="E226" s="5"/>
      <c r="F226" s="6"/>
      <c r="G226" s="6"/>
      <c r="H226" s="6"/>
    </row>
    <row r="227" spans="2:8" x14ac:dyDescent="0.25">
      <c r="B227" s="7"/>
      <c r="C227" s="6"/>
      <c r="D227" s="5"/>
      <c r="E227" s="5"/>
      <c r="F227" s="6"/>
      <c r="G227" s="6"/>
      <c r="H227" s="6"/>
    </row>
    <row r="228" spans="2:8" x14ac:dyDescent="0.25">
      <c r="B228" s="7"/>
      <c r="C228" s="6"/>
      <c r="D228" s="5"/>
      <c r="E228" s="5"/>
      <c r="F228" s="6"/>
      <c r="G228" s="6"/>
      <c r="H228" s="6"/>
    </row>
    <row r="229" spans="2:8" x14ac:dyDescent="0.25">
      <c r="B229" s="2"/>
      <c r="C229" s="3"/>
      <c r="D229" s="4"/>
      <c r="E229" s="5"/>
      <c r="F229" s="1"/>
      <c r="G229" s="1"/>
      <c r="H229" s="6"/>
    </row>
    <row r="230" spans="2:8" x14ac:dyDescent="0.25">
      <c r="B230" s="7"/>
      <c r="C230" s="6"/>
      <c r="D230" s="5"/>
      <c r="E230" s="5"/>
      <c r="F230" s="6"/>
      <c r="G230" s="6"/>
      <c r="H230" s="6"/>
    </row>
    <row r="231" spans="2:8" x14ac:dyDescent="0.25">
      <c r="B231" s="7"/>
      <c r="C231" s="6"/>
      <c r="D231" s="5"/>
      <c r="E231" s="5"/>
      <c r="F231" s="6"/>
      <c r="G231" s="6"/>
      <c r="H231" s="6"/>
    </row>
    <row r="232" spans="2:8" x14ac:dyDescent="0.25">
      <c r="B232" s="7"/>
      <c r="C232" s="6"/>
      <c r="D232" s="5"/>
      <c r="E232" s="5"/>
      <c r="F232" s="6"/>
      <c r="G232" s="6"/>
      <c r="H232" s="6"/>
    </row>
    <row r="233" spans="2:8" x14ac:dyDescent="0.25">
      <c r="B233" s="7"/>
      <c r="C233" s="6"/>
      <c r="D233" s="5"/>
      <c r="E233" s="5"/>
      <c r="F233" s="6"/>
      <c r="G233" s="6"/>
      <c r="H233" s="6"/>
    </row>
    <row r="234" spans="2:8" x14ac:dyDescent="0.25">
      <c r="B234" s="7"/>
      <c r="C234" s="6"/>
      <c r="D234" s="5"/>
      <c r="E234" s="5"/>
      <c r="F234" s="6"/>
      <c r="G234" s="6"/>
      <c r="H234" s="6"/>
    </row>
    <row r="235" spans="2:8" x14ac:dyDescent="0.25">
      <c r="B235" s="7"/>
      <c r="C235" s="6"/>
      <c r="D235" s="5"/>
      <c r="E235" s="5"/>
      <c r="F235" s="6"/>
      <c r="G235" s="6"/>
      <c r="H235" s="6"/>
    </row>
    <row r="236" spans="2:8" x14ac:dyDescent="0.25">
      <c r="B236" s="2"/>
      <c r="C236" s="1"/>
      <c r="D236" s="4"/>
      <c r="E236" s="5"/>
      <c r="F236" s="1"/>
      <c r="G236" s="1"/>
      <c r="H236" s="6"/>
    </row>
    <row r="237" spans="2:8" x14ac:dyDescent="0.25">
      <c r="B237" s="2"/>
      <c r="C237" s="1"/>
      <c r="D237" s="4"/>
      <c r="E237" s="5"/>
      <c r="F237" s="1"/>
      <c r="G237" s="1"/>
      <c r="H237" s="6"/>
    </row>
    <row r="238" spans="2:8" x14ac:dyDescent="0.25">
      <c r="B238" s="2"/>
      <c r="C238" s="3"/>
      <c r="D238" s="4"/>
      <c r="E238" s="5"/>
      <c r="F238" s="1"/>
      <c r="G238" s="1"/>
      <c r="H238" s="6"/>
    </row>
    <row r="239" spans="2:8" x14ac:dyDescent="0.25">
      <c r="B239" s="7"/>
      <c r="C239" s="6"/>
      <c r="D239" s="5"/>
      <c r="E239" s="5"/>
      <c r="F239" s="6"/>
      <c r="G239" s="6"/>
      <c r="H239" s="6"/>
    </row>
    <row r="240" spans="2:8" x14ac:dyDescent="0.25">
      <c r="B240" s="7"/>
      <c r="C240" s="6"/>
      <c r="D240" s="5"/>
      <c r="E240" s="5"/>
      <c r="F240" s="6"/>
      <c r="G240" s="6"/>
      <c r="H240" s="6"/>
    </row>
    <row r="241" spans="2:8" x14ac:dyDescent="0.25">
      <c r="B241" s="2"/>
      <c r="C241" s="1"/>
      <c r="D241" s="4"/>
      <c r="E241" s="5"/>
      <c r="F241" s="1"/>
      <c r="G241" s="1"/>
      <c r="H241" s="6"/>
    </row>
    <row r="242" spans="2:8" x14ac:dyDescent="0.25">
      <c r="B242" s="2"/>
      <c r="C242" s="3"/>
      <c r="D242" s="4"/>
      <c r="E242" s="5"/>
      <c r="F242" s="1"/>
      <c r="G242" s="1"/>
      <c r="H242" s="6"/>
    </row>
    <row r="243" spans="2:8" x14ac:dyDescent="0.25">
      <c r="B243" s="7"/>
      <c r="C243" s="6"/>
      <c r="D243" s="5"/>
      <c r="E243" s="5"/>
      <c r="F243" s="6"/>
      <c r="G243" s="6"/>
      <c r="H243" s="6"/>
    </row>
    <row r="244" spans="2:8" x14ac:dyDescent="0.25">
      <c r="B244" s="7"/>
      <c r="C244" s="6"/>
      <c r="D244" s="5"/>
      <c r="E244" s="5"/>
      <c r="F244" s="6"/>
      <c r="G244" s="6"/>
      <c r="H244" s="6"/>
    </row>
    <row r="245" spans="2:8" x14ac:dyDescent="0.25">
      <c r="B245" s="7"/>
      <c r="C245" s="6"/>
      <c r="D245" s="5"/>
      <c r="E245" s="5"/>
      <c r="F245" s="6"/>
      <c r="G245" s="6"/>
      <c r="H245" s="6"/>
    </row>
    <row r="246" spans="2:8" x14ac:dyDescent="0.25">
      <c r="B246" s="2"/>
      <c r="C246" s="3"/>
      <c r="D246" s="4"/>
      <c r="E246" s="5"/>
      <c r="F246" s="1"/>
      <c r="G246" s="1"/>
      <c r="H246" s="6"/>
    </row>
    <row r="247" spans="2:8" x14ac:dyDescent="0.25">
      <c r="B247" s="7"/>
      <c r="C247" s="6"/>
      <c r="D247" s="5"/>
      <c r="E247" s="5"/>
      <c r="F247" s="6"/>
      <c r="G247" s="6"/>
      <c r="H247" s="6"/>
    </row>
    <row r="248" spans="2:8" x14ac:dyDescent="0.25">
      <c r="B248" s="7"/>
      <c r="C248" s="6"/>
      <c r="D248" s="5"/>
      <c r="E248" s="5"/>
      <c r="F248" s="6"/>
      <c r="G248" s="6"/>
      <c r="H248" s="6"/>
    </row>
    <row r="249" spans="2:8" x14ac:dyDescent="0.25">
      <c r="B249" s="2"/>
      <c r="C249" s="3"/>
      <c r="D249" s="4"/>
      <c r="E249" s="5"/>
      <c r="F249" s="1"/>
      <c r="G249" s="1"/>
      <c r="H249" s="6"/>
    </row>
    <row r="250" spans="2:8" x14ac:dyDescent="0.25">
      <c r="B250" s="7"/>
      <c r="C250" s="6"/>
      <c r="D250" s="5"/>
      <c r="E250" s="5"/>
      <c r="F250" s="6"/>
      <c r="G250" s="6"/>
      <c r="H250" s="6"/>
    </row>
    <row r="251" spans="2:8" x14ac:dyDescent="0.25">
      <c r="B251" s="7"/>
      <c r="C251" s="6"/>
      <c r="D251" s="5"/>
      <c r="E251" s="5"/>
      <c r="F251" s="6"/>
      <c r="G251" s="6"/>
      <c r="H251" s="6"/>
    </row>
    <row r="252" spans="2:8" x14ac:dyDescent="0.25">
      <c r="B252" s="7"/>
      <c r="C252" s="6"/>
      <c r="D252" s="5"/>
      <c r="E252" s="5"/>
      <c r="F252" s="6"/>
      <c r="G252" s="6"/>
      <c r="H252" s="6"/>
    </row>
    <row r="253" spans="2:8" x14ac:dyDescent="0.25">
      <c r="B253" s="7"/>
      <c r="C253" s="6"/>
      <c r="D253" s="5"/>
      <c r="E253" s="5"/>
      <c r="F253" s="6"/>
      <c r="G253" s="6"/>
      <c r="H253" s="6"/>
    </row>
    <row r="254" spans="2:8" x14ac:dyDescent="0.25">
      <c r="B254" s="7"/>
      <c r="C254" s="6"/>
      <c r="D254" s="5"/>
      <c r="E254" s="5"/>
      <c r="F254" s="6"/>
      <c r="G254" s="6"/>
      <c r="H254" s="6"/>
    </row>
    <row r="255" spans="2:8" x14ac:dyDescent="0.25">
      <c r="B255" s="2"/>
      <c r="C255" s="3"/>
      <c r="D255" s="4"/>
      <c r="E255" s="5"/>
      <c r="F255" s="1"/>
      <c r="G255" s="1"/>
      <c r="H255" s="6"/>
    </row>
    <row r="256" spans="2:8" x14ac:dyDescent="0.25">
      <c r="B256" s="7"/>
      <c r="C256" s="6"/>
      <c r="D256" s="5"/>
      <c r="E256" s="5"/>
      <c r="F256" s="6"/>
      <c r="G256" s="6"/>
      <c r="H256" s="6"/>
    </row>
    <row r="257" spans="2:8" x14ac:dyDescent="0.25">
      <c r="B257" s="7"/>
      <c r="C257" s="6"/>
      <c r="D257" s="5"/>
      <c r="E257" s="5"/>
      <c r="F257" s="6"/>
      <c r="G257" s="6"/>
      <c r="H257" s="6"/>
    </row>
    <row r="258" spans="2:8" x14ac:dyDescent="0.25">
      <c r="B258" s="7"/>
      <c r="C258" s="6"/>
      <c r="D258" s="5"/>
      <c r="E258" s="5"/>
      <c r="F258" s="6"/>
      <c r="G258" s="6"/>
      <c r="H258" s="6"/>
    </row>
    <row r="259" spans="2:8" x14ac:dyDescent="0.25">
      <c r="B259" s="2"/>
      <c r="C259" s="3"/>
      <c r="D259" s="4"/>
      <c r="E259" s="5"/>
      <c r="F259" s="1"/>
      <c r="G259" s="1"/>
      <c r="H259" s="6"/>
    </row>
    <row r="260" spans="2:8" x14ac:dyDescent="0.25">
      <c r="B260" s="7"/>
      <c r="C260" s="6"/>
      <c r="D260" s="5"/>
      <c r="E260" s="5"/>
      <c r="F260" s="6"/>
      <c r="G260" s="6"/>
      <c r="H260" s="6"/>
    </row>
    <row r="261" spans="2:8" x14ac:dyDescent="0.25">
      <c r="B261" s="7"/>
      <c r="C261" s="6"/>
      <c r="D261" s="5"/>
      <c r="E261" s="5"/>
      <c r="F261" s="6"/>
      <c r="G261" s="6"/>
      <c r="H261" s="6"/>
    </row>
    <row r="262" spans="2:8" x14ac:dyDescent="0.25">
      <c r="B262" s="7"/>
      <c r="C262" s="6"/>
      <c r="D262" s="5"/>
      <c r="E262" s="5"/>
      <c r="F262" s="6"/>
      <c r="G262" s="6"/>
      <c r="H262" s="6"/>
    </row>
    <row r="263" spans="2:8" x14ac:dyDescent="0.25">
      <c r="B263" s="7"/>
      <c r="C263" s="6"/>
      <c r="D263" s="5"/>
      <c r="E263" s="5"/>
      <c r="F263" s="6"/>
      <c r="G263" s="6"/>
      <c r="H263" s="6"/>
    </row>
    <row r="264" spans="2:8" x14ac:dyDescent="0.25">
      <c r="B264" s="2"/>
      <c r="C264" s="3"/>
      <c r="D264" s="4"/>
      <c r="E264" s="5"/>
      <c r="F264" s="1"/>
      <c r="G264" s="1"/>
      <c r="H264" s="6"/>
    </row>
    <row r="265" spans="2:8" x14ac:dyDescent="0.25">
      <c r="B265" s="7"/>
      <c r="C265" s="6"/>
      <c r="D265" s="5"/>
      <c r="E265" s="5"/>
      <c r="F265" s="6"/>
      <c r="G265" s="6"/>
      <c r="H265" s="6"/>
    </row>
    <row r="266" spans="2:8" x14ac:dyDescent="0.25">
      <c r="B266" s="7"/>
      <c r="C266" s="6"/>
      <c r="D266" s="5"/>
      <c r="E266" s="5"/>
      <c r="F266" s="6"/>
      <c r="G266" s="6"/>
      <c r="H266" s="6"/>
    </row>
    <row r="267" spans="2:8" x14ac:dyDescent="0.25">
      <c r="B267" s="7"/>
      <c r="C267" s="6"/>
      <c r="D267" s="5"/>
      <c r="E267" s="5"/>
      <c r="F267" s="6"/>
      <c r="G267" s="6"/>
      <c r="H267" s="6"/>
    </row>
    <row r="268" spans="2:8" x14ac:dyDescent="0.25">
      <c r="B268" s="7"/>
      <c r="C268" s="6"/>
      <c r="D268" s="5"/>
      <c r="E268" s="5"/>
      <c r="F268" s="6"/>
      <c r="G268" s="6"/>
      <c r="H268" s="6"/>
    </row>
    <row r="269" spans="2:8" x14ac:dyDescent="0.25">
      <c r="B269" s="7"/>
      <c r="C269" s="6"/>
      <c r="D269" s="5"/>
      <c r="E269" s="5"/>
      <c r="F269" s="6"/>
      <c r="G269" s="6"/>
      <c r="H269" s="6"/>
    </row>
    <row r="270" spans="2:8" x14ac:dyDescent="0.25">
      <c r="B270" s="2"/>
      <c r="C270" s="1"/>
      <c r="D270" s="4"/>
      <c r="E270" s="5"/>
      <c r="F270" s="1"/>
      <c r="G270" s="1"/>
      <c r="H270" s="6"/>
    </row>
    <row r="271" spans="2:8" x14ac:dyDescent="0.25">
      <c r="B271" s="2"/>
      <c r="C271" s="3"/>
      <c r="D271" s="4"/>
      <c r="E271" s="5"/>
      <c r="F271" s="1"/>
      <c r="G271" s="1"/>
      <c r="H271" s="6"/>
    </row>
    <row r="272" spans="2:8" x14ac:dyDescent="0.25">
      <c r="B272" s="2"/>
      <c r="C272" s="3"/>
      <c r="D272" s="4"/>
      <c r="E272" s="5"/>
      <c r="F272" s="3"/>
      <c r="G272" s="3"/>
      <c r="H272" s="6"/>
    </row>
    <row r="273" spans="2:8" x14ac:dyDescent="0.25">
      <c r="B273" s="7"/>
      <c r="C273" s="6"/>
      <c r="D273" s="5"/>
      <c r="E273" s="5"/>
      <c r="F273" s="6"/>
      <c r="G273" s="6"/>
      <c r="H273" s="6"/>
    </row>
    <row r="274" spans="2:8" x14ac:dyDescent="0.25">
      <c r="B274" s="7"/>
      <c r="C274" s="6"/>
      <c r="D274" s="5"/>
      <c r="E274" s="5"/>
      <c r="F274" s="6"/>
      <c r="G274" s="6"/>
      <c r="H274" s="6"/>
    </row>
    <row r="275" spans="2:8" x14ac:dyDescent="0.25">
      <c r="B275" s="7"/>
      <c r="C275" s="6"/>
      <c r="D275" s="5"/>
      <c r="E275" s="5"/>
      <c r="F275" s="6"/>
      <c r="G275" s="6"/>
      <c r="H275" s="6"/>
    </row>
    <row r="276" spans="2:8" x14ac:dyDescent="0.25">
      <c r="B276" s="7"/>
      <c r="C276" s="6"/>
      <c r="D276" s="5"/>
      <c r="E276" s="5"/>
      <c r="F276" s="6"/>
      <c r="G276" s="6"/>
      <c r="H276" s="6"/>
    </row>
    <row r="277" spans="2:8" x14ac:dyDescent="0.25">
      <c r="B277" s="7"/>
      <c r="C277" s="6"/>
      <c r="D277" s="5"/>
      <c r="E277" s="5"/>
      <c r="F277" s="6"/>
      <c r="G277" s="6"/>
      <c r="H277" s="6"/>
    </row>
    <row r="278" spans="2:8" x14ac:dyDescent="0.25">
      <c r="B278" s="2"/>
      <c r="C278" s="1"/>
      <c r="D278" s="4"/>
      <c r="E278" s="5"/>
      <c r="F278" s="1"/>
      <c r="G278" s="1"/>
      <c r="H278" s="6"/>
    </row>
    <row r="279" spans="2:8" x14ac:dyDescent="0.25">
      <c r="B279" s="2"/>
      <c r="C279" s="1"/>
      <c r="D279" s="4"/>
      <c r="E279" s="5"/>
      <c r="F279" s="1"/>
      <c r="G279" s="1"/>
      <c r="H279" s="6"/>
    </row>
    <row r="280" spans="2:8" x14ac:dyDescent="0.25">
      <c r="B280" s="2"/>
      <c r="C280" s="1"/>
      <c r="D280" s="4"/>
      <c r="E280" s="5"/>
      <c r="F280" s="1"/>
      <c r="G280" s="1"/>
      <c r="H280" s="6"/>
    </row>
    <row r="281" spans="2:8" x14ac:dyDescent="0.25">
      <c r="B281" s="2"/>
      <c r="C281" s="3"/>
      <c r="D281" s="4"/>
      <c r="E281" s="5"/>
      <c r="F281" s="1"/>
      <c r="G281" s="1"/>
      <c r="H281" s="6"/>
    </row>
    <row r="282" spans="2:8" x14ac:dyDescent="0.25">
      <c r="B282" s="7"/>
      <c r="C282" s="6"/>
      <c r="D282" s="5"/>
      <c r="E282" s="5"/>
      <c r="F282" s="6"/>
      <c r="G282" s="6"/>
      <c r="H282" s="6"/>
    </row>
    <row r="283" spans="2:8" x14ac:dyDescent="0.25">
      <c r="B283" s="7"/>
      <c r="C283" s="6"/>
      <c r="D283" s="5"/>
      <c r="E283" s="5"/>
      <c r="F283" s="6"/>
      <c r="G283" s="6"/>
      <c r="H283" s="6"/>
    </row>
    <row r="284" spans="2:8" x14ac:dyDescent="0.25">
      <c r="B284" s="7"/>
      <c r="C284" s="6"/>
      <c r="D284" s="5"/>
      <c r="E284" s="5"/>
      <c r="F284" s="6"/>
      <c r="G284" s="6"/>
      <c r="H284" s="6"/>
    </row>
    <row r="285" spans="2:8" x14ac:dyDescent="0.25">
      <c r="B285" s="7"/>
      <c r="C285" s="6"/>
      <c r="D285" s="5"/>
      <c r="E285" s="5"/>
      <c r="F285" s="6"/>
      <c r="G285" s="6"/>
      <c r="H285" s="6"/>
    </row>
    <row r="286" spans="2:8" x14ac:dyDescent="0.25">
      <c r="B286" s="7"/>
      <c r="C286" s="6"/>
      <c r="D286" s="5"/>
      <c r="E286" s="5"/>
      <c r="F286" s="6"/>
      <c r="G286" s="6"/>
      <c r="H286" s="6"/>
    </row>
    <row r="287" spans="2:8" x14ac:dyDescent="0.25">
      <c r="B287" s="7"/>
      <c r="C287" s="6"/>
      <c r="D287" s="5"/>
      <c r="E287" s="5"/>
      <c r="F287" s="6"/>
      <c r="G287" s="6"/>
      <c r="H287" s="6"/>
    </row>
    <row r="288" spans="2:8" x14ac:dyDescent="0.25">
      <c r="B288" s="2"/>
      <c r="C288" s="3"/>
      <c r="D288" s="4"/>
      <c r="E288" s="5"/>
      <c r="F288" s="1"/>
      <c r="G288" s="1"/>
      <c r="H288" s="6"/>
    </row>
    <row r="289" spans="2:8" x14ac:dyDescent="0.25">
      <c r="B289" s="7"/>
      <c r="C289" s="6"/>
      <c r="D289" s="5"/>
      <c r="E289" s="5"/>
      <c r="F289" s="6"/>
      <c r="G289" s="6"/>
      <c r="H289" s="6"/>
    </row>
    <row r="290" spans="2:8" x14ac:dyDescent="0.25">
      <c r="B290" s="7"/>
      <c r="C290" s="6"/>
      <c r="D290" s="5"/>
      <c r="E290" s="5"/>
      <c r="F290" s="6"/>
      <c r="G290" s="6"/>
      <c r="H290" s="6"/>
    </row>
    <row r="291" spans="2:8" x14ac:dyDescent="0.25">
      <c r="B291" s="7"/>
      <c r="C291" s="6"/>
      <c r="D291" s="5"/>
      <c r="E291" s="5"/>
      <c r="F291" s="6"/>
      <c r="G291" s="6"/>
      <c r="H291" s="6"/>
    </row>
    <row r="292" spans="2:8" x14ac:dyDescent="0.25">
      <c r="B292" s="2"/>
      <c r="C292" s="1"/>
      <c r="D292" s="4"/>
      <c r="E292" s="5"/>
      <c r="F292" s="1"/>
      <c r="G292" s="1"/>
      <c r="H292" s="6"/>
    </row>
    <row r="293" spans="2:8" x14ac:dyDescent="0.25">
      <c r="B293" s="2"/>
      <c r="C293" s="1"/>
      <c r="D293" s="4"/>
      <c r="E293" s="5"/>
      <c r="F293" s="1"/>
      <c r="G293" s="1"/>
      <c r="H293" s="6"/>
    </row>
    <row r="294" spans="2:8" x14ac:dyDescent="0.25">
      <c r="B294" s="2"/>
      <c r="C294" s="3"/>
      <c r="D294" s="4"/>
      <c r="E294" s="5"/>
      <c r="F294" s="1"/>
      <c r="G294" s="1"/>
      <c r="H294" s="6"/>
    </row>
    <row r="295" spans="2:8" x14ac:dyDescent="0.25">
      <c r="B295" s="7"/>
      <c r="C295" s="6"/>
      <c r="D295" s="5"/>
      <c r="E295" s="5"/>
      <c r="F295" s="6"/>
      <c r="G295" s="6"/>
      <c r="H295" s="6"/>
    </row>
    <row r="296" spans="2:8" x14ac:dyDescent="0.25">
      <c r="B296" s="7"/>
      <c r="C296" s="6"/>
      <c r="D296" s="5"/>
      <c r="E296" s="5"/>
      <c r="F296" s="6"/>
      <c r="G296" s="6"/>
      <c r="H296" s="6"/>
    </row>
    <row r="297" spans="2:8" x14ac:dyDescent="0.25">
      <c r="B297" s="7"/>
      <c r="C297" s="6"/>
      <c r="D297" s="5"/>
      <c r="E297" s="5"/>
      <c r="F297" s="6"/>
      <c r="G297" s="6"/>
      <c r="H297" s="6"/>
    </row>
    <row r="298" spans="2:8" x14ac:dyDescent="0.25">
      <c r="B298" s="2"/>
      <c r="C298" s="3"/>
      <c r="D298" s="4"/>
      <c r="E298" s="5"/>
      <c r="F298" s="1"/>
      <c r="G298" s="1"/>
      <c r="H298" s="6"/>
    </row>
    <row r="299" spans="2:8" x14ac:dyDescent="0.25">
      <c r="B299" s="7"/>
      <c r="C299" s="6"/>
      <c r="D299" s="5"/>
      <c r="E299" s="5"/>
      <c r="F299" s="6"/>
      <c r="G299" s="6"/>
      <c r="H299" s="6"/>
    </row>
    <row r="300" spans="2:8" x14ac:dyDescent="0.25">
      <c r="B300" s="7"/>
      <c r="C300" s="6"/>
      <c r="D300" s="5"/>
      <c r="E300" s="5"/>
      <c r="F300" s="6"/>
      <c r="G300" s="6"/>
      <c r="H300" s="6"/>
    </row>
    <row r="301" spans="2:8" x14ac:dyDescent="0.25">
      <c r="B301" s="7"/>
      <c r="C301" s="6"/>
      <c r="D301" s="5"/>
      <c r="E301" s="5"/>
      <c r="F301" s="6"/>
      <c r="G301" s="6"/>
      <c r="H301" s="6"/>
    </row>
    <row r="302" spans="2:8" x14ac:dyDescent="0.25">
      <c r="B302" s="7"/>
      <c r="C302" s="6"/>
      <c r="D302" s="5"/>
      <c r="E302" s="5"/>
      <c r="F302" s="6"/>
      <c r="G302" s="6"/>
      <c r="H302" s="6"/>
    </row>
    <row r="303" spans="2:8" x14ac:dyDescent="0.25">
      <c r="B303" s="7"/>
      <c r="C303" s="6"/>
      <c r="D303" s="5"/>
      <c r="E303" s="5"/>
      <c r="F303" s="6"/>
      <c r="G303" s="6"/>
      <c r="H303" s="6"/>
    </row>
    <row r="304" spans="2:8" x14ac:dyDescent="0.25">
      <c r="B304" s="7"/>
      <c r="C304" s="6"/>
      <c r="D304" s="5"/>
      <c r="E304" s="5"/>
      <c r="F304" s="6"/>
      <c r="G304" s="6"/>
      <c r="H304" s="6"/>
    </row>
    <row r="305" spans="2:8" x14ac:dyDescent="0.25">
      <c r="B305" s="2"/>
      <c r="C305" s="3"/>
      <c r="D305" s="4"/>
      <c r="E305" s="5"/>
      <c r="F305" s="1"/>
      <c r="G305" s="1"/>
      <c r="H305" s="6"/>
    </row>
    <row r="306" spans="2:8" x14ac:dyDescent="0.25">
      <c r="B306" s="2"/>
      <c r="C306" s="3"/>
      <c r="D306" s="4"/>
      <c r="E306" s="5"/>
      <c r="F306" s="1"/>
      <c r="G306" s="1"/>
      <c r="H306" s="6"/>
    </row>
    <row r="307" spans="2:8" x14ac:dyDescent="0.25">
      <c r="B307" s="7"/>
      <c r="C307" s="6"/>
      <c r="D307" s="5"/>
      <c r="E307" s="5"/>
      <c r="F307" s="6"/>
      <c r="G307" s="6"/>
      <c r="H307" s="6"/>
    </row>
    <row r="308" spans="2:8" x14ac:dyDescent="0.25">
      <c r="B308" s="7"/>
      <c r="C308" s="6"/>
      <c r="D308" s="5"/>
      <c r="E308" s="5"/>
      <c r="F308" s="6"/>
      <c r="G308" s="6"/>
      <c r="H308" s="6"/>
    </row>
    <row r="309" spans="2:8" x14ac:dyDescent="0.25">
      <c r="B309" s="7"/>
      <c r="C309" s="6"/>
      <c r="D309" s="5"/>
      <c r="E309" s="5"/>
      <c r="F309" s="6"/>
      <c r="G309" s="6"/>
      <c r="H309" s="6"/>
    </row>
    <row r="310" spans="2:8" x14ac:dyDescent="0.25">
      <c r="B310" s="7"/>
      <c r="C310" s="6"/>
      <c r="D310" s="5"/>
      <c r="E310" s="5"/>
      <c r="F310" s="6"/>
      <c r="G310" s="6"/>
      <c r="H310" s="6"/>
    </row>
    <row r="311" spans="2:8" x14ac:dyDescent="0.25">
      <c r="B311" s="7"/>
      <c r="C311" s="6"/>
      <c r="D311" s="5"/>
      <c r="E311" s="5"/>
      <c r="F311" s="6"/>
      <c r="G311" s="6"/>
      <c r="H311" s="6"/>
    </row>
    <row r="312" spans="2:8" x14ac:dyDescent="0.25">
      <c r="B312" s="7"/>
      <c r="C312" s="6"/>
      <c r="D312" s="5"/>
      <c r="E312" s="5"/>
      <c r="F312" s="6"/>
      <c r="G312" s="6"/>
      <c r="H312" s="6"/>
    </row>
    <row r="313" spans="2:8" x14ac:dyDescent="0.25">
      <c r="B313" s="7"/>
      <c r="C313" s="6"/>
      <c r="D313" s="5"/>
      <c r="E313" s="5"/>
      <c r="F313" s="6"/>
      <c r="G313" s="6"/>
      <c r="H313" s="6"/>
    </row>
    <row r="314" spans="2:8" x14ac:dyDescent="0.25">
      <c r="B314" s="2"/>
      <c r="C314" s="1"/>
      <c r="D314" s="4"/>
      <c r="E314" s="5"/>
      <c r="F314" s="1"/>
      <c r="G314" s="1"/>
      <c r="H314" s="6"/>
    </row>
    <row r="315" spans="2:8" x14ac:dyDescent="0.25">
      <c r="B315" s="2"/>
      <c r="C315" s="1"/>
      <c r="D315" s="4"/>
      <c r="E315" s="5"/>
      <c r="F315" s="1"/>
      <c r="G315" s="1"/>
      <c r="H315" s="6"/>
    </row>
    <row r="316" spans="2:8" x14ac:dyDescent="0.25">
      <c r="B316" s="2"/>
      <c r="C316" s="3"/>
      <c r="D316" s="4"/>
      <c r="E316" s="5"/>
      <c r="F316" s="3"/>
      <c r="G316" s="3"/>
      <c r="H316" s="6"/>
    </row>
    <row r="317" spans="2:8" x14ac:dyDescent="0.25">
      <c r="B317" s="2"/>
      <c r="C317" s="3"/>
      <c r="D317" s="4"/>
      <c r="E317" s="5"/>
      <c r="F317" s="3"/>
      <c r="G317" s="3"/>
      <c r="H317" s="6"/>
    </row>
    <row r="318" spans="2:8" x14ac:dyDescent="0.25">
      <c r="B318" s="2"/>
      <c r="C318" s="3"/>
      <c r="D318" s="4"/>
      <c r="E318" s="5"/>
      <c r="F318" s="3"/>
      <c r="G318" s="3"/>
      <c r="H318" s="6"/>
    </row>
    <row r="319" spans="2:8" x14ac:dyDescent="0.25">
      <c r="B319" s="2"/>
      <c r="C319" s="1"/>
      <c r="D319" s="4"/>
      <c r="E319" s="5"/>
      <c r="F319" s="1"/>
      <c r="G319" s="1"/>
      <c r="H319" s="6"/>
    </row>
    <row r="320" spans="2:8" x14ac:dyDescent="0.25">
      <c r="B320" s="2"/>
      <c r="C320" s="1"/>
      <c r="D320" s="4"/>
      <c r="E320" s="5"/>
      <c r="F320" s="1"/>
      <c r="G320" s="1"/>
      <c r="H320" s="6"/>
    </row>
    <row r="321" spans="2:8" x14ac:dyDescent="0.25">
      <c r="B321" s="2"/>
      <c r="C321" s="1"/>
      <c r="D321" s="4"/>
      <c r="E321" s="5"/>
      <c r="F321" s="1"/>
      <c r="G321" s="1"/>
      <c r="H321" s="6"/>
    </row>
    <row r="322" spans="2:8" x14ac:dyDescent="0.25">
      <c r="B322" s="2"/>
      <c r="C322" s="3"/>
      <c r="D322" s="4"/>
      <c r="E322" s="5"/>
      <c r="F322" s="1"/>
      <c r="G322" s="1"/>
      <c r="H322" s="6"/>
    </row>
    <row r="323" spans="2:8" x14ac:dyDescent="0.25">
      <c r="B323" s="2"/>
      <c r="C323" s="3"/>
      <c r="D323" s="4"/>
      <c r="E323" s="5"/>
      <c r="F323" s="1"/>
      <c r="G323" s="1"/>
      <c r="H323" s="6"/>
    </row>
    <row r="324" spans="2:8" x14ac:dyDescent="0.25">
      <c r="B324" s="2"/>
      <c r="C324" s="3"/>
      <c r="D324" s="4"/>
      <c r="E324" s="5"/>
      <c r="F324" s="1"/>
      <c r="G324" s="1"/>
      <c r="H324" s="6"/>
    </row>
    <row r="325" spans="2:8" x14ac:dyDescent="0.25">
      <c r="B325" s="2"/>
      <c r="C325" s="3"/>
      <c r="D325" s="4"/>
      <c r="E325" s="5"/>
      <c r="F325" s="1"/>
      <c r="G325" s="1"/>
      <c r="H325" s="6"/>
    </row>
    <row r="326" spans="2:8" x14ac:dyDescent="0.25">
      <c r="B326" s="2"/>
      <c r="C326" s="3"/>
      <c r="D326" s="4"/>
      <c r="E326" s="5"/>
      <c r="F326" s="3"/>
      <c r="G326" s="3"/>
      <c r="H326" s="6"/>
    </row>
    <row r="327" spans="2:8" x14ac:dyDescent="0.25">
      <c r="B327" s="2"/>
      <c r="C327" s="3"/>
      <c r="D327" s="4"/>
      <c r="E327" s="5"/>
      <c r="F327" s="1"/>
      <c r="G327" s="1"/>
      <c r="H327" s="6"/>
    </row>
    <row r="328" spans="2:8" x14ac:dyDescent="0.25">
      <c r="B328" s="2"/>
      <c r="C328" s="1"/>
      <c r="D328" s="4"/>
      <c r="E328" s="5"/>
      <c r="F328" s="1"/>
      <c r="G328" s="1"/>
      <c r="H328" s="6"/>
    </row>
    <row r="329" spans="2:8" x14ac:dyDescent="0.25">
      <c r="B329" s="2"/>
      <c r="C329" s="1"/>
      <c r="D329" s="4"/>
      <c r="E329" s="5"/>
      <c r="F329" s="1"/>
      <c r="G329" s="1"/>
      <c r="H329" s="6"/>
    </row>
    <row r="330" spans="2:8" x14ac:dyDescent="0.25">
      <c r="B330" s="2"/>
      <c r="C330" s="1"/>
      <c r="D330" s="4"/>
      <c r="E330" s="5"/>
      <c r="F330" s="1"/>
      <c r="G330" s="1"/>
      <c r="H330" s="6"/>
    </row>
    <row r="331" spans="2:8" x14ac:dyDescent="0.25">
      <c r="B331" s="2"/>
      <c r="C331" s="3"/>
      <c r="D331" s="4"/>
      <c r="E331" s="5"/>
      <c r="F331" s="3"/>
      <c r="G331" s="3"/>
      <c r="H331" s="6"/>
    </row>
    <row r="332" spans="2:8" x14ac:dyDescent="0.25">
      <c r="B332" s="2"/>
      <c r="C332" s="3"/>
      <c r="D332" s="4"/>
      <c r="E332" s="5"/>
      <c r="F332" s="3"/>
      <c r="G332" s="3"/>
      <c r="H332" s="6"/>
    </row>
    <row r="333" spans="2:8" x14ac:dyDescent="0.25">
      <c r="B333" s="2"/>
      <c r="C333" s="3"/>
      <c r="D333" s="4"/>
      <c r="E333" s="5"/>
      <c r="F333" s="3"/>
      <c r="G333" s="3"/>
      <c r="H333" s="6"/>
    </row>
    <row r="334" spans="2:8" x14ac:dyDescent="0.25">
      <c r="B334" s="2"/>
      <c r="C334" s="3"/>
      <c r="D334" s="4"/>
      <c r="E334" s="5"/>
      <c r="F334" s="3"/>
      <c r="G334" s="3"/>
      <c r="H334" s="6"/>
    </row>
    <row r="335" spans="2:8" x14ac:dyDescent="0.25">
      <c r="B335" s="2"/>
      <c r="C335" s="3"/>
      <c r="D335" s="4"/>
      <c r="E335" s="5"/>
      <c r="F335" s="1"/>
      <c r="G335" s="1"/>
      <c r="H335" s="6"/>
    </row>
    <row r="336" spans="2:8" x14ac:dyDescent="0.25">
      <c r="B336" s="2"/>
      <c r="C336" s="3"/>
      <c r="D336" s="4"/>
      <c r="E336" s="5"/>
      <c r="F336" s="1"/>
      <c r="G336" s="1"/>
      <c r="H336" s="6"/>
    </row>
    <row r="337" spans="2:8" x14ac:dyDescent="0.25">
      <c r="B337" s="2"/>
      <c r="C337" s="3"/>
      <c r="D337" s="4"/>
      <c r="E337" s="5"/>
      <c r="F337" s="1"/>
      <c r="G337" s="1"/>
      <c r="H337" s="6"/>
    </row>
    <row r="338" spans="2:8" x14ac:dyDescent="0.25">
      <c r="B338" s="2"/>
      <c r="C338" s="1"/>
      <c r="D338" s="4"/>
      <c r="E338" s="5"/>
      <c r="F338" s="1"/>
      <c r="G338" s="1"/>
      <c r="H338" s="6"/>
    </row>
    <row r="339" spans="2:8" x14ac:dyDescent="0.25">
      <c r="B339" s="2"/>
      <c r="C339" s="1"/>
      <c r="D339" s="4"/>
      <c r="E339" s="5"/>
      <c r="F339" s="1"/>
      <c r="G339" s="1"/>
      <c r="H339" s="6"/>
    </row>
    <row r="340" spans="2:8" x14ac:dyDescent="0.25">
      <c r="B340" s="2"/>
      <c r="C340" s="1"/>
      <c r="D340" s="4"/>
      <c r="E340" s="5"/>
      <c r="F340" s="1"/>
      <c r="G340" s="1"/>
      <c r="H340" s="6"/>
    </row>
    <row r="341" spans="2:8" x14ac:dyDescent="0.25">
      <c r="B341" s="2"/>
      <c r="C341" s="1"/>
      <c r="D341" s="4"/>
      <c r="E341" s="5"/>
      <c r="F341" s="1"/>
      <c r="G341" s="1"/>
      <c r="H341" s="6"/>
    </row>
    <row r="342" spans="2:8" x14ac:dyDescent="0.25">
      <c r="B342" s="2"/>
      <c r="C342" s="3"/>
      <c r="D342" s="4"/>
      <c r="E342" s="5"/>
      <c r="F342" s="1"/>
      <c r="G342" s="1"/>
      <c r="H342" s="6"/>
    </row>
    <row r="343" spans="2:8" x14ac:dyDescent="0.25">
      <c r="B343" s="7"/>
      <c r="C343" s="6"/>
      <c r="D343" s="5"/>
      <c r="E343" s="5"/>
      <c r="F343" s="6"/>
      <c r="G343" s="6"/>
      <c r="H343" s="6"/>
    </row>
    <row r="344" spans="2:8" x14ac:dyDescent="0.25">
      <c r="B344" s="7"/>
      <c r="C344" s="6"/>
      <c r="D344" s="5"/>
      <c r="E344" s="5"/>
      <c r="F344" s="6"/>
      <c r="G344" s="6"/>
      <c r="H344" s="6"/>
    </row>
    <row r="345" spans="2:8" x14ac:dyDescent="0.25">
      <c r="B345" s="7"/>
      <c r="C345" s="6"/>
      <c r="D345" s="5"/>
      <c r="E345" s="5"/>
      <c r="F345" s="6"/>
      <c r="G345" s="6"/>
      <c r="H345" s="6"/>
    </row>
    <row r="346" spans="2:8" x14ac:dyDescent="0.25">
      <c r="B346" s="7"/>
      <c r="C346" s="6"/>
      <c r="D346" s="5"/>
      <c r="E346" s="5"/>
      <c r="F346" s="6"/>
      <c r="G346" s="6"/>
      <c r="H346" s="6"/>
    </row>
    <row r="347" spans="2:8" x14ac:dyDescent="0.25">
      <c r="B347" s="7"/>
      <c r="C347" s="6"/>
      <c r="D347" s="5"/>
      <c r="E347" s="5"/>
      <c r="F347" s="6"/>
      <c r="G347" s="6"/>
      <c r="H347" s="6"/>
    </row>
    <row r="348" spans="2:8" x14ac:dyDescent="0.25">
      <c r="B348" s="7"/>
      <c r="C348" s="6"/>
      <c r="D348" s="5"/>
      <c r="E348" s="5"/>
      <c r="F348" s="6"/>
      <c r="G348" s="6"/>
      <c r="H348" s="6"/>
    </row>
    <row r="349" spans="2:8" x14ac:dyDescent="0.25">
      <c r="B349" s="7"/>
      <c r="C349" s="6"/>
      <c r="D349" s="5"/>
      <c r="E349" s="5"/>
      <c r="F349" s="6"/>
      <c r="G349" s="6"/>
      <c r="H349" s="6"/>
    </row>
    <row r="350" spans="2:8" x14ac:dyDescent="0.25">
      <c r="B350" s="2"/>
      <c r="C350" s="3"/>
      <c r="D350" s="4"/>
      <c r="E350" s="5"/>
      <c r="F350" s="1"/>
      <c r="G350" s="1"/>
      <c r="H350" s="6"/>
    </row>
    <row r="351" spans="2:8" x14ac:dyDescent="0.25">
      <c r="B351" s="2"/>
      <c r="C351" s="3"/>
      <c r="D351" s="4"/>
      <c r="E351" s="5"/>
      <c r="F351" s="1"/>
      <c r="G351" s="1"/>
      <c r="H351" s="6"/>
    </row>
    <row r="352" spans="2:8" x14ac:dyDescent="0.25">
      <c r="B352" s="7"/>
      <c r="C352" s="6"/>
      <c r="D352" s="5"/>
      <c r="E352" s="5"/>
      <c r="F352" s="6"/>
      <c r="G352" s="6"/>
      <c r="H352" s="6"/>
    </row>
    <row r="353" spans="2:8" x14ac:dyDescent="0.25">
      <c r="B353" s="7"/>
      <c r="C353" s="6"/>
      <c r="D353" s="5"/>
      <c r="E353" s="5"/>
      <c r="F353" s="6"/>
      <c r="G353" s="6"/>
      <c r="H353" s="6"/>
    </row>
    <row r="354" spans="2:8" x14ac:dyDescent="0.25">
      <c r="B354" s="7"/>
      <c r="C354" s="6"/>
      <c r="D354" s="5"/>
      <c r="E354" s="5"/>
      <c r="F354" s="6"/>
      <c r="G354" s="6"/>
      <c r="H354" s="6"/>
    </row>
    <row r="355" spans="2:8" x14ac:dyDescent="0.25">
      <c r="B355" s="7"/>
      <c r="C355" s="6"/>
      <c r="D355" s="5"/>
      <c r="E355" s="5"/>
      <c r="F355" s="6"/>
      <c r="G355" s="6"/>
      <c r="H355" s="6"/>
    </row>
    <row r="356" spans="2:8" x14ac:dyDescent="0.25">
      <c r="B356" s="7"/>
      <c r="C356" s="6"/>
      <c r="D356" s="5"/>
      <c r="E356" s="5"/>
      <c r="F356" s="6"/>
      <c r="G356" s="6"/>
      <c r="H356" s="6"/>
    </row>
    <row r="357" spans="2:8" x14ac:dyDescent="0.25">
      <c r="B357" s="2"/>
      <c r="C357" s="1"/>
      <c r="D357" s="4"/>
      <c r="E357" s="5"/>
      <c r="F357" s="1"/>
      <c r="G357" s="1"/>
      <c r="H357" s="6"/>
    </row>
    <row r="358" spans="2:8" x14ac:dyDescent="0.25">
      <c r="B358" s="2"/>
      <c r="C358" s="1"/>
      <c r="D358" s="4"/>
      <c r="E358" s="5"/>
      <c r="F358" s="1"/>
      <c r="G358" s="1"/>
      <c r="H358" s="6"/>
    </row>
    <row r="359" spans="2:8" x14ac:dyDescent="0.25">
      <c r="B359" s="2"/>
      <c r="C359" s="3"/>
      <c r="D359" s="4"/>
      <c r="E359" s="5"/>
      <c r="F359" s="1"/>
      <c r="G359" s="1"/>
      <c r="H359" s="6"/>
    </row>
    <row r="360" spans="2:8" x14ac:dyDescent="0.25">
      <c r="B360" s="2"/>
      <c r="C360" s="3"/>
      <c r="D360" s="4"/>
      <c r="E360" s="5"/>
      <c r="F360" s="1"/>
      <c r="G360" s="1"/>
      <c r="H360" s="6"/>
    </row>
    <row r="361" spans="2:8" x14ac:dyDescent="0.25">
      <c r="B361" s="7"/>
      <c r="C361" s="6"/>
      <c r="D361" s="5"/>
      <c r="E361" s="5"/>
      <c r="F361" s="6"/>
      <c r="G361" s="6"/>
      <c r="H361" s="6"/>
    </row>
    <row r="362" spans="2:8" x14ac:dyDescent="0.25">
      <c r="B362" s="7"/>
      <c r="C362" s="6"/>
      <c r="D362" s="5"/>
      <c r="E362" s="5"/>
      <c r="F362" s="6"/>
      <c r="G362" s="6"/>
      <c r="H362" s="6"/>
    </row>
    <row r="363" spans="2:8" x14ac:dyDescent="0.25">
      <c r="B363" s="7"/>
      <c r="C363" s="6"/>
      <c r="D363" s="5"/>
      <c r="E363" s="5"/>
      <c r="F363" s="6"/>
      <c r="G363" s="6"/>
      <c r="H363" s="6"/>
    </row>
    <row r="364" spans="2:8" x14ac:dyDescent="0.25">
      <c r="B364" s="2"/>
      <c r="C364" s="3"/>
      <c r="D364" s="4"/>
      <c r="E364" s="5"/>
      <c r="F364" s="1"/>
      <c r="G364" s="1"/>
      <c r="H364" s="6"/>
    </row>
    <row r="365" spans="2:8" x14ac:dyDescent="0.25">
      <c r="B365" s="2"/>
      <c r="C365" s="3"/>
      <c r="D365" s="4"/>
      <c r="E365" s="5"/>
      <c r="F365" s="1"/>
      <c r="G365" s="1"/>
      <c r="H365" s="6"/>
    </row>
    <row r="366" spans="2:8" x14ac:dyDescent="0.25">
      <c r="B366" s="7"/>
      <c r="C366" s="6"/>
      <c r="D366" s="5"/>
      <c r="E366" s="5"/>
      <c r="F366" s="6"/>
      <c r="G366" s="6"/>
      <c r="H366" s="6"/>
    </row>
    <row r="367" spans="2:8" x14ac:dyDescent="0.25">
      <c r="B367" s="7"/>
      <c r="C367" s="6"/>
      <c r="D367" s="5"/>
      <c r="E367" s="5"/>
      <c r="F367" s="6"/>
      <c r="G367" s="6"/>
      <c r="H367" s="6"/>
    </row>
    <row r="368" spans="2:8" x14ac:dyDescent="0.25">
      <c r="B368" s="7"/>
      <c r="C368" s="6"/>
      <c r="D368" s="5"/>
      <c r="E368" s="5"/>
      <c r="F368" s="6"/>
      <c r="G368" s="6"/>
      <c r="H368" s="6"/>
    </row>
    <row r="369" spans="2:8" x14ac:dyDescent="0.25">
      <c r="B369" s="7"/>
      <c r="C369" s="6"/>
      <c r="D369" s="5"/>
      <c r="E369" s="5"/>
      <c r="F369" s="6"/>
      <c r="G369" s="6"/>
      <c r="H369" s="6"/>
    </row>
    <row r="370" spans="2:8" x14ac:dyDescent="0.25">
      <c r="B370" s="2"/>
      <c r="C370" s="1"/>
      <c r="D370" s="4"/>
      <c r="E370" s="5"/>
      <c r="F370" s="1"/>
      <c r="G370" s="1"/>
      <c r="H370" s="6"/>
    </row>
    <row r="371" spans="2:8" x14ac:dyDescent="0.25">
      <c r="B371" s="7"/>
      <c r="C371" s="6"/>
      <c r="D371" s="5"/>
      <c r="E371" s="5"/>
      <c r="F371" s="6"/>
      <c r="G371" s="6"/>
      <c r="H371" s="6"/>
    </row>
    <row r="372" spans="2:8" x14ac:dyDescent="0.25">
      <c r="B372" s="7"/>
      <c r="C372" s="6"/>
      <c r="D372" s="5"/>
      <c r="E372" s="5"/>
      <c r="F372" s="6"/>
      <c r="G372" s="6"/>
      <c r="H372" s="6"/>
    </row>
    <row r="373" spans="2:8" x14ac:dyDescent="0.25">
      <c r="B373" s="2"/>
      <c r="C373" s="1"/>
      <c r="D373" s="4"/>
      <c r="E373" s="5"/>
      <c r="F373" s="1"/>
      <c r="G373" s="1"/>
      <c r="H373" s="6"/>
    </row>
    <row r="374" spans="2:8" x14ac:dyDescent="0.25">
      <c r="B374" s="2"/>
      <c r="C374" s="3"/>
      <c r="D374" s="4"/>
      <c r="E374" s="5"/>
      <c r="F374" s="1"/>
      <c r="G374" s="1"/>
      <c r="H374" s="6"/>
    </row>
    <row r="375" spans="2:8" x14ac:dyDescent="0.25">
      <c r="B375" s="2"/>
      <c r="C375" s="1"/>
      <c r="D375" s="4"/>
      <c r="E375" s="5"/>
      <c r="F375" s="1"/>
      <c r="G375" s="1"/>
      <c r="H375" s="6"/>
    </row>
    <row r="376" spans="2:8" x14ac:dyDescent="0.25">
      <c r="B376" s="2"/>
      <c r="C376" s="3"/>
      <c r="D376" s="4"/>
      <c r="E376" s="5"/>
      <c r="F376" s="1"/>
      <c r="G376" s="1"/>
      <c r="H376" s="6"/>
    </row>
    <row r="377" spans="2:8" x14ac:dyDescent="0.25">
      <c r="B377" s="7"/>
      <c r="C377" s="6"/>
      <c r="D377" s="5"/>
      <c r="E377" s="5"/>
      <c r="F377" s="6"/>
      <c r="G377" s="6"/>
      <c r="H377" s="6"/>
    </row>
    <row r="378" spans="2:8" x14ac:dyDescent="0.25">
      <c r="B378" s="7"/>
      <c r="C378" s="6"/>
      <c r="D378" s="5"/>
      <c r="E378" s="5"/>
      <c r="F378" s="6"/>
      <c r="G378" s="6"/>
      <c r="H378" s="6"/>
    </row>
    <row r="379" spans="2:8" x14ac:dyDescent="0.25">
      <c r="B379" s="7"/>
      <c r="C379" s="6"/>
      <c r="D379" s="5"/>
      <c r="E379" s="5"/>
      <c r="F379" s="6"/>
      <c r="G379" s="6"/>
      <c r="H379" s="6"/>
    </row>
    <row r="380" spans="2:8" x14ac:dyDescent="0.25">
      <c r="B380" s="7"/>
      <c r="C380" s="6"/>
      <c r="D380" s="5"/>
      <c r="E380" s="5"/>
      <c r="F380" s="6"/>
      <c r="G380" s="6"/>
      <c r="H380" s="6"/>
    </row>
    <row r="381" spans="2:8" x14ac:dyDescent="0.25">
      <c r="B381" s="2"/>
      <c r="C381" s="3"/>
      <c r="D381" s="4"/>
      <c r="E381" s="5"/>
      <c r="F381" s="1"/>
      <c r="G381" s="1"/>
      <c r="H381" s="6"/>
    </row>
    <row r="382" spans="2:8" x14ac:dyDescent="0.25">
      <c r="B382" s="2"/>
      <c r="C382" s="3"/>
      <c r="D382" s="4"/>
      <c r="E382" s="5"/>
      <c r="F382" s="1"/>
      <c r="G382" s="1"/>
      <c r="H382" s="6"/>
    </row>
    <row r="383" spans="2:8" x14ac:dyDescent="0.25">
      <c r="B383" s="2"/>
      <c r="C383" s="1"/>
      <c r="D383" s="4"/>
      <c r="E383" s="5"/>
      <c r="F383" s="1"/>
      <c r="G383" s="1"/>
      <c r="H383" s="6"/>
    </row>
    <row r="384" spans="2:8" x14ac:dyDescent="0.25">
      <c r="B384" s="2"/>
      <c r="C384" s="3"/>
      <c r="D384" s="4"/>
      <c r="E384" s="5"/>
      <c r="F384" s="1"/>
      <c r="G384" s="1"/>
      <c r="H384" s="6"/>
    </row>
    <row r="385" spans="2:8" x14ac:dyDescent="0.25">
      <c r="B385" s="7"/>
      <c r="C385" s="6"/>
      <c r="D385" s="5"/>
      <c r="E385" s="5"/>
      <c r="F385" s="6"/>
      <c r="G385" s="6"/>
      <c r="H385" s="6"/>
    </row>
    <row r="386" spans="2:8" x14ac:dyDescent="0.25">
      <c r="B386" s="7"/>
      <c r="C386" s="6"/>
      <c r="D386" s="5"/>
      <c r="E386" s="5"/>
      <c r="F386" s="6"/>
      <c r="G386" s="6"/>
      <c r="H386" s="6"/>
    </row>
    <row r="387" spans="2:8" x14ac:dyDescent="0.25">
      <c r="B387" s="7"/>
      <c r="C387" s="6"/>
      <c r="D387" s="5"/>
      <c r="E387" s="5"/>
      <c r="F387" s="6"/>
      <c r="G387" s="6"/>
      <c r="H387" s="6"/>
    </row>
    <row r="388" spans="2:8" x14ac:dyDescent="0.25">
      <c r="B388" s="7"/>
      <c r="C388" s="6"/>
      <c r="D388" s="5"/>
      <c r="E388" s="5"/>
      <c r="F388" s="6"/>
      <c r="G388" s="6"/>
      <c r="H388" s="6"/>
    </row>
    <row r="389" spans="2:8" x14ac:dyDescent="0.25">
      <c r="B389" s="7"/>
      <c r="C389" s="6"/>
      <c r="D389" s="5"/>
      <c r="E389" s="5"/>
      <c r="F389" s="6"/>
      <c r="G389" s="6"/>
      <c r="H389" s="6"/>
    </row>
    <row r="390" spans="2:8" x14ac:dyDescent="0.25">
      <c r="B390" s="7"/>
      <c r="C390" s="6"/>
      <c r="D390" s="5"/>
      <c r="E390" s="5"/>
      <c r="F390" s="6"/>
      <c r="G390" s="6"/>
      <c r="H390" s="6"/>
    </row>
    <row r="391" spans="2:8" x14ac:dyDescent="0.25">
      <c r="B391" s="2"/>
      <c r="C391" s="3"/>
      <c r="D391" s="4"/>
      <c r="E391" s="5"/>
      <c r="F391" s="1"/>
      <c r="G391" s="1"/>
      <c r="H391" s="6"/>
    </row>
    <row r="392" spans="2:8" x14ac:dyDescent="0.25">
      <c r="B392" s="7"/>
      <c r="C392" s="6"/>
      <c r="D392" s="5"/>
      <c r="E392" s="5"/>
      <c r="F392" s="6"/>
      <c r="G392" s="6"/>
      <c r="H392" s="6"/>
    </row>
    <row r="393" spans="2:8" x14ac:dyDescent="0.25">
      <c r="B393" s="7"/>
      <c r="C393" s="6"/>
      <c r="D393" s="5"/>
      <c r="E393" s="5"/>
      <c r="F393" s="6"/>
      <c r="G393" s="6"/>
      <c r="H393" s="6"/>
    </row>
    <row r="394" spans="2:8" x14ac:dyDescent="0.25">
      <c r="B394" s="2"/>
      <c r="C394" s="1"/>
      <c r="D394" s="4"/>
      <c r="E394" s="5"/>
      <c r="F394" s="1"/>
      <c r="G394" s="1"/>
      <c r="H394" s="6"/>
    </row>
    <row r="395" spans="2:8" x14ac:dyDescent="0.25">
      <c r="B395" s="2"/>
      <c r="C395" s="3"/>
      <c r="D395" s="4"/>
      <c r="E395" s="5"/>
      <c r="F395" s="3"/>
      <c r="G395" s="3"/>
      <c r="H395" s="6"/>
    </row>
    <row r="396" spans="2:8" x14ac:dyDescent="0.25">
      <c r="B396" s="2"/>
      <c r="C396" s="3"/>
      <c r="D396" s="4"/>
      <c r="E396" s="5"/>
      <c r="F396" s="3"/>
      <c r="G396" s="3"/>
      <c r="H396" s="6"/>
    </row>
    <row r="397" spans="2:8" x14ac:dyDescent="0.25">
      <c r="B397" s="7"/>
      <c r="C397" s="6"/>
      <c r="D397" s="5"/>
      <c r="E397" s="5"/>
      <c r="F397" s="6"/>
      <c r="G397" s="6"/>
      <c r="H397" s="6"/>
    </row>
    <row r="398" spans="2:8" x14ac:dyDescent="0.25">
      <c r="B398" s="7"/>
      <c r="C398" s="6"/>
      <c r="D398" s="5"/>
      <c r="E398" s="5"/>
      <c r="F398" s="6"/>
      <c r="G398" s="6"/>
      <c r="H398" s="6"/>
    </row>
    <row r="399" spans="2:8" x14ac:dyDescent="0.25">
      <c r="B399" s="2"/>
      <c r="C399" s="3"/>
      <c r="D399" s="4"/>
      <c r="E399" s="5"/>
      <c r="F399" s="1"/>
      <c r="G399" s="1"/>
      <c r="H399" s="6"/>
    </row>
    <row r="400" spans="2:8" x14ac:dyDescent="0.25">
      <c r="B400" s="7"/>
      <c r="C400" s="6"/>
      <c r="D400" s="5"/>
      <c r="E400" s="5"/>
      <c r="F400" s="6"/>
      <c r="G400" s="6"/>
      <c r="H400" s="6"/>
    </row>
    <row r="401" spans="2:8" x14ac:dyDescent="0.25">
      <c r="B401" s="7"/>
      <c r="C401" s="6"/>
      <c r="D401" s="5"/>
      <c r="E401" s="5"/>
      <c r="F401" s="6"/>
      <c r="G401" s="6"/>
      <c r="H401" s="6"/>
    </row>
    <row r="402" spans="2:8" x14ac:dyDescent="0.25">
      <c r="B402" s="7"/>
      <c r="C402" s="6"/>
      <c r="D402" s="5"/>
      <c r="E402" s="5"/>
      <c r="F402" s="6"/>
      <c r="G402" s="6"/>
      <c r="H402" s="6"/>
    </row>
    <row r="403" spans="2:8" x14ac:dyDescent="0.25">
      <c r="B403" s="2"/>
      <c r="C403" s="3"/>
      <c r="D403" s="4"/>
      <c r="E403" s="5"/>
      <c r="F403" s="1"/>
      <c r="G403" s="1"/>
      <c r="H403" s="6"/>
    </row>
    <row r="404" spans="2:8" x14ac:dyDescent="0.25">
      <c r="B404" s="7"/>
      <c r="C404" s="6"/>
      <c r="D404" s="5"/>
      <c r="E404" s="5"/>
      <c r="F404" s="6"/>
      <c r="G404" s="6"/>
      <c r="H404" s="6"/>
    </row>
    <row r="405" spans="2:8" x14ac:dyDescent="0.25">
      <c r="B405" s="2"/>
      <c r="C405" s="1"/>
      <c r="D405" s="4"/>
      <c r="E405" s="5"/>
      <c r="F405" s="1"/>
      <c r="G405" s="1"/>
      <c r="H405" s="6"/>
    </row>
    <row r="406" spans="2:8" x14ac:dyDescent="0.25">
      <c r="B406" s="2"/>
      <c r="C406" s="1"/>
      <c r="D406" s="4"/>
      <c r="E406" s="5"/>
      <c r="F406" s="1"/>
      <c r="G406" s="1"/>
      <c r="H406" s="6"/>
    </row>
    <row r="407" spans="2:8" x14ac:dyDescent="0.25">
      <c r="B407" s="2"/>
      <c r="C407" s="1"/>
      <c r="D407" s="4"/>
      <c r="E407" s="5"/>
      <c r="F407" s="1"/>
      <c r="G407" s="1"/>
      <c r="H407" s="6"/>
    </row>
    <row r="408" spans="2:8" x14ac:dyDescent="0.25">
      <c r="B408" s="2"/>
      <c r="C408" s="1"/>
      <c r="D408" s="4"/>
      <c r="E408" s="5"/>
      <c r="F408" s="1"/>
      <c r="G408" s="1"/>
      <c r="H408" s="6"/>
    </row>
    <row r="409" spans="2:8" x14ac:dyDescent="0.25">
      <c r="B409" s="2"/>
      <c r="C409" s="3"/>
      <c r="D409" s="4"/>
      <c r="E409" s="5"/>
      <c r="F409" s="1"/>
      <c r="G409" s="1"/>
      <c r="H409" s="6"/>
    </row>
    <row r="410" spans="2:8" x14ac:dyDescent="0.25">
      <c r="B410" s="7"/>
      <c r="C410" s="6"/>
      <c r="D410" s="5"/>
      <c r="E410" s="5"/>
      <c r="F410" s="6"/>
      <c r="G410" s="6"/>
      <c r="H410" s="6"/>
    </row>
    <row r="411" spans="2:8" x14ac:dyDescent="0.25">
      <c r="B411" s="2"/>
      <c r="C411" s="3"/>
      <c r="D411" s="4"/>
      <c r="E411" s="5"/>
      <c r="F411" s="1"/>
      <c r="G411" s="1"/>
      <c r="H411" s="6"/>
    </row>
    <row r="412" spans="2:8" x14ac:dyDescent="0.25">
      <c r="B412" s="7"/>
      <c r="C412" s="6"/>
      <c r="D412" s="5"/>
      <c r="E412" s="5"/>
      <c r="F412" s="6"/>
      <c r="G412" s="6"/>
      <c r="H412" s="6"/>
    </row>
    <row r="413" spans="2:8" x14ac:dyDescent="0.25">
      <c r="B413" s="2"/>
      <c r="C413" s="3"/>
      <c r="D413" s="4"/>
      <c r="E413" s="5"/>
      <c r="F413" s="1"/>
      <c r="G413" s="1"/>
      <c r="H413" s="6"/>
    </row>
    <row r="414" spans="2:8" x14ac:dyDescent="0.25">
      <c r="B414" s="2"/>
      <c r="C414" s="1"/>
      <c r="D414" s="4"/>
      <c r="E414" s="5"/>
      <c r="F414" s="1"/>
      <c r="G414" s="1"/>
      <c r="H414" s="6"/>
    </row>
    <row r="415" spans="2:8" x14ac:dyDescent="0.25">
      <c r="B415" s="2"/>
      <c r="C415" s="1"/>
      <c r="D415" s="4"/>
      <c r="E415" s="5"/>
      <c r="F415" s="1"/>
      <c r="G415" s="1"/>
      <c r="H415" s="6"/>
    </row>
    <row r="416" spans="2:8" x14ac:dyDescent="0.25">
      <c r="B416" s="7"/>
      <c r="C416" s="6"/>
      <c r="D416" s="5"/>
      <c r="E416" s="5"/>
      <c r="F416" s="6"/>
      <c r="G416" s="6"/>
      <c r="H416" s="6"/>
    </row>
    <row r="417" spans="2:8" x14ac:dyDescent="0.25">
      <c r="B417" s="2"/>
      <c r="C417" s="1"/>
      <c r="D417" s="4"/>
      <c r="E417" s="5"/>
      <c r="F417" s="1"/>
      <c r="G417" s="1"/>
      <c r="H417" s="6"/>
    </row>
    <row r="418" spans="2:8" x14ac:dyDescent="0.25">
      <c r="B418" s="2"/>
      <c r="C418" s="1"/>
      <c r="D418" s="4"/>
      <c r="E418" s="5"/>
      <c r="F418" s="1"/>
      <c r="G418" s="1"/>
      <c r="H418" s="6"/>
    </row>
    <row r="419" spans="2:8" x14ac:dyDescent="0.25">
      <c r="B419" s="2"/>
      <c r="C419" s="1"/>
      <c r="D419" s="4"/>
      <c r="E419" s="5"/>
      <c r="F419" s="1"/>
      <c r="G419" s="1"/>
      <c r="H419" s="6"/>
    </row>
    <row r="420" spans="2:8" x14ac:dyDescent="0.25">
      <c r="B420" s="2"/>
      <c r="C420" s="1"/>
      <c r="D420" s="4"/>
      <c r="E420" s="5"/>
      <c r="F420" s="1"/>
      <c r="G420" s="1"/>
      <c r="H420" s="6"/>
    </row>
    <row r="421" spans="2:8" x14ac:dyDescent="0.25">
      <c r="B421" s="2"/>
      <c r="C421" s="1"/>
      <c r="D421" s="4"/>
      <c r="E421" s="5"/>
      <c r="F421" s="1"/>
      <c r="G421" s="1"/>
      <c r="H421" s="6"/>
    </row>
    <row r="422" spans="2:8" x14ac:dyDescent="0.25">
      <c r="B422" s="2"/>
      <c r="C422" s="3"/>
      <c r="D422" s="4"/>
      <c r="E422" s="5"/>
      <c r="F422" s="1"/>
      <c r="G422" s="1"/>
      <c r="H422" s="6"/>
    </row>
    <row r="423" spans="2:8" x14ac:dyDescent="0.25">
      <c r="B423" s="7"/>
      <c r="C423" s="6"/>
      <c r="D423" s="5"/>
      <c r="E423" s="5"/>
      <c r="F423" s="6"/>
      <c r="G423" s="6"/>
      <c r="H423" s="6"/>
    </row>
    <row r="424" spans="2:8" x14ac:dyDescent="0.25">
      <c r="B424" s="7"/>
      <c r="C424" s="6"/>
      <c r="D424" s="5"/>
      <c r="E424" s="5"/>
      <c r="F424" s="6"/>
      <c r="G424" s="6"/>
      <c r="H424" s="6"/>
    </row>
    <row r="425" spans="2:8" x14ac:dyDescent="0.25">
      <c r="B425" s="7"/>
      <c r="C425" s="6"/>
      <c r="D425" s="5"/>
      <c r="E425" s="5"/>
      <c r="F425" s="6"/>
      <c r="G425" s="6"/>
      <c r="H425" s="6"/>
    </row>
    <row r="426" spans="2:8" x14ac:dyDescent="0.25">
      <c r="B426" s="2"/>
      <c r="C426" s="1"/>
      <c r="D426" s="4"/>
      <c r="E426" s="5"/>
      <c r="F426" s="1"/>
      <c r="G426" s="1"/>
      <c r="H426" s="6"/>
    </row>
    <row r="427" spans="2:8" x14ac:dyDescent="0.25">
      <c r="B427" s="2"/>
      <c r="C427" s="3"/>
      <c r="D427" s="4"/>
      <c r="E427" s="5"/>
      <c r="F427" s="1"/>
      <c r="G427" s="1"/>
      <c r="H427" s="6"/>
    </row>
    <row r="428" spans="2:8" x14ac:dyDescent="0.25">
      <c r="B428" s="7"/>
      <c r="C428" s="6"/>
      <c r="D428" s="5"/>
      <c r="E428" s="5"/>
      <c r="F428" s="6"/>
      <c r="G428" s="6"/>
      <c r="H428" s="6"/>
    </row>
    <row r="429" spans="2:8" x14ac:dyDescent="0.25">
      <c r="B429" s="2"/>
      <c r="C429" s="1"/>
      <c r="D429" s="4"/>
      <c r="E429" s="5"/>
      <c r="F429" s="1"/>
      <c r="G429" s="1"/>
      <c r="H429" s="6"/>
    </row>
    <row r="430" spans="2:8" x14ac:dyDescent="0.25">
      <c r="B430" s="2"/>
      <c r="C430" s="1"/>
      <c r="D430" s="4"/>
      <c r="E430" s="5"/>
      <c r="F430" s="1"/>
      <c r="G430" s="1"/>
      <c r="H430" s="6"/>
    </row>
    <row r="431" spans="2:8" x14ac:dyDescent="0.25">
      <c r="B431" s="2"/>
      <c r="C431" s="3"/>
      <c r="D431" s="4"/>
      <c r="E431" s="5"/>
      <c r="F431" s="1"/>
      <c r="G431" s="1"/>
      <c r="H431" s="6"/>
    </row>
    <row r="432" spans="2:8" x14ac:dyDescent="0.25">
      <c r="B432" s="2"/>
      <c r="C432" s="3"/>
      <c r="D432" s="4"/>
      <c r="E432" s="5"/>
      <c r="F432" s="1"/>
      <c r="G432" s="1"/>
      <c r="H432" s="6"/>
    </row>
    <row r="433" spans="2:8" x14ac:dyDescent="0.25">
      <c r="B433" s="7"/>
      <c r="C433" s="6"/>
      <c r="D433" s="5"/>
      <c r="E433" s="5"/>
      <c r="F433" s="6"/>
      <c r="G433" s="6"/>
      <c r="H433" s="6"/>
    </row>
    <row r="434" spans="2:8" x14ac:dyDescent="0.25">
      <c r="B434" s="7"/>
      <c r="C434" s="6"/>
      <c r="D434" s="5"/>
      <c r="E434" s="5"/>
      <c r="F434" s="6"/>
      <c r="G434" s="6"/>
      <c r="H434" s="6"/>
    </row>
    <row r="435" spans="2:8" x14ac:dyDescent="0.25">
      <c r="B435" s="2"/>
      <c r="C435" s="3"/>
      <c r="D435" s="4"/>
      <c r="E435" s="5"/>
      <c r="F435" s="1"/>
      <c r="G435" s="1"/>
      <c r="H435" s="6"/>
    </row>
    <row r="436" spans="2:8" x14ac:dyDescent="0.25">
      <c r="B436" s="7"/>
      <c r="C436" s="6"/>
      <c r="D436" s="5"/>
      <c r="E436" s="5"/>
      <c r="F436" s="6"/>
      <c r="G436" s="6"/>
      <c r="H436" s="6"/>
    </row>
    <row r="437" spans="2:8" x14ac:dyDescent="0.25">
      <c r="B437" s="7"/>
      <c r="C437" s="6"/>
      <c r="D437" s="5"/>
      <c r="E437" s="5"/>
      <c r="F437" s="6"/>
      <c r="G437" s="6"/>
      <c r="H437" s="6"/>
    </row>
    <row r="438" spans="2:8" x14ac:dyDescent="0.25">
      <c r="B438" s="2"/>
      <c r="C438" s="1"/>
      <c r="D438" s="4"/>
      <c r="E438" s="5"/>
      <c r="F438" s="1"/>
      <c r="G438" s="1"/>
      <c r="H438" s="6"/>
    </row>
    <row r="439" spans="2:8" x14ac:dyDescent="0.25">
      <c r="B439" s="2"/>
      <c r="C439" s="3"/>
      <c r="D439" s="4"/>
      <c r="E439" s="5"/>
      <c r="F439" s="1"/>
      <c r="G439" s="1"/>
      <c r="H439" s="6"/>
    </row>
    <row r="440" spans="2:8" x14ac:dyDescent="0.25">
      <c r="B440" s="2"/>
      <c r="C440" s="3"/>
      <c r="D440" s="4"/>
      <c r="E440" s="5"/>
      <c r="F440" s="1"/>
      <c r="G440" s="1"/>
      <c r="H440" s="6"/>
    </row>
    <row r="441" spans="2:8" x14ac:dyDescent="0.25">
      <c r="B441" s="7"/>
      <c r="C441" s="6"/>
      <c r="D441" s="5"/>
      <c r="E441" s="5"/>
      <c r="F441" s="6"/>
      <c r="G441" s="6"/>
      <c r="H441" s="6"/>
    </row>
    <row r="442" spans="2:8" x14ac:dyDescent="0.25">
      <c r="B442" s="7"/>
      <c r="C442" s="6"/>
      <c r="D442" s="5"/>
      <c r="E442" s="5"/>
      <c r="F442" s="6"/>
      <c r="G442" s="6"/>
      <c r="H442" s="6"/>
    </row>
    <row r="443" spans="2:8" x14ac:dyDescent="0.25">
      <c r="B443" s="7"/>
      <c r="C443" s="6"/>
      <c r="D443" s="5"/>
      <c r="E443" s="5"/>
      <c r="F443" s="6"/>
      <c r="G443" s="6"/>
      <c r="H443" s="6"/>
    </row>
    <row r="444" spans="2:8" x14ac:dyDescent="0.25">
      <c r="B444" s="7"/>
      <c r="C444" s="6"/>
      <c r="D444" s="5"/>
      <c r="E444" s="5"/>
      <c r="F444" s="6"/>
      <c r="G444" s="6"/>
      <c r="H444" s="6"/>
    </row>
    <row r="445" spans="2:8" x14ac:dyDescent="0.25">
      <c r="B445" s="2"/>
      <c r="C445" s="3"/>
      <c r="D445" s="4"/>
      <c r="E445" s="5"/>
      <c r="F445" s="1"/>
      <c r="G445" s="1"/>
      <c r="H445" s="6"/>
    </row>
    <row r="446" spans="2:8" x14ac:dyDescent="0.25">
      <c r="B446" s="7"/>
      <c r="C446" s="6"/>
      <c r="D446" s="5"/>
      <c r="E446" s="5"/>
      <c r="F446" s="6"/>
      <c r="G446" s="6"/>
      <c r="H446" s="6"/>
    </row>
    <row r="447" spans="2:8" x14ac:dyDescent="0.25">
      <c r="B447" s="7"/>
      <c r="C447" s="6"/>
      <c r="D447" s="5"/>
      <c r="E447" s="5"/>
      <c r="F447" s="6"/>
      <c r="G447" s="6"/>
      <c r="H447" s="6"/>
    </row>
    <row r="448" spans="2:8" x14ac:dyDescent="0.25">
      <c r="B448" s="7"/>
      <c r="C448" s="6"/>
      <c r="D448" s="5"/>
      <c r="E448" s="5"/>
      <c r="F448" s="6"/>
      <c r="G448" s="6"/>
      <c r="H448" s="6"/>
    </row>
    <row r="449" spans="2:8" x14ac:dyDescent="0.25">
      <c r="B449" s="7"/>
      <c r="C449" s="6"/>
      <c r="D449" s="5"/>
      <c r="E449" s="5"/>
      <c r="F449" s="6"/>
      <c r="G449" s="6"/>
      <c r="H449" s="6"/>
    </row>
    <row r="450" spans="2:8" x14ac:dyDescent="0.25">
      <c r="B450" s="2"/>
      <c r="C450" s="1"/>
      <c r="D450" s="4"/>
      <c r="E450" s="5"/>
      <c r="F450" s="1"/>
      <c r="G450" s="1"/>
      <c r="H450" s="6"/>
    </row>
    <row r="451" spans="2:8" x14ac:dyDescent="0.25">
      <c r="B451" s="2"/>
      <c r="C451" s="1"/>
      <c r="D451" s="4"/>
      <c r="E451" s="5"/>
      <c r="F451" s="1"/>
      <c r="G451" s="1"/>
      <c r="H451" s="6"/>
    </row>
    <row r="452" spans="2:8" x14ac:dyDescent="0.25">
      <c r="B452" s="2"/>
      <c r="C452" s="1"/>
      <c r="D452" s="4"/>
      <c r="E452" s="5"/>
      <c r="F452" s="1"/>
      <c r="G452" s="1"/>
      <c r="H452" s="6"/>
    </row>
    <row r="453" spans="2:8" x14ac:dyDescent="0.25">
      <c r="B453" s="2"/>
      <c r="C453" s="1"/>
      <c r="D453" s="4"/>
      <c r="E453" s="5"/>
      <c r="F453" s="1"/>
      <c r="G453" s="1"/>
      <c r="H453" s="6"/>
    </row>
    <row r="454" spans="2:8" x14ac:dyDescent="0.25">
      <c r="B454" s="2"/>
      <c r="C454" s="1"/>
      <c r="D454" s="4"/>
      <c r="E454" s="5"/>
      <c r="F454" s="1"/>
      <c r="G454" s="1"/>
      <c r="H454" s="6"/>
    </row>
    <row r="455" spans="2:8" x14ac:dyDescent="0.25">
      <c r="B455" s="2"/>
      <c r="C455" s="3"/>
      <c r="D455" s="4"/>
      <c r="E455" s="5"/>
      <c r="F455" s="3"/>
      <c r="G455" s="3"/>
      <c r="H455" s="6"/>
    </row>
    <row r="456" spans="2:8" x14ac:dyDescent="0.25">
      <c r="B456" s="2"/>
      <c r="C456" s="3"/>
      <c r="D456" s="4"/>
      <c r="E456" s="5"/>
      <c r="F456" s="3"/>
      <c r="G456" s="3"/>
      <c r="H456" s="6"/>
    </row>
    <row r="457" spans="2:8" x14ac:dyDescent="0.25">
      <c r="B457" s="2"/>
      <c r="C457" s="3"/>
      <c r="D457" s="4"/>
      <c r="E457" s="5"/>
      <c r="F457" s="1"/>
      <c r="G457" s="1"/>
      <c r="H457" s="6"/>
    </row>
    <row r="458" spans="2:8" x14ac:dyDescent="0.25">
      <c r="B458" s="2"/>
      <c r="C458" s="3"/>
      <c r="D458" s="4"/>
      <c r="E458" s="5"/>
      <c r="F458" s="1"/>
      <c r="G458" s="1"/>
      <c r="H458" s="6"/>
    </row>
    <row r="459" spans="2:8" x14ac:dyDescent="0.25">
      <c r="B459" s="7"/>
      <c r="C459" s="6"/>
      <c r="D459" s="5"/>
      <c r="E459" s="5"/>
      <c r="F459" s="6"/>
      <c r="G459" s="6"/>
      <c r="H459" s="6"/>
    </row>
    <row r="460" spans="2:8" x14ac:dyDescent="0.25">
      <c r="B460" s="7"/>
      <c r="C460" s="6"/>
      <c r="D460" s="5"/>
      <c r="E460" s="5"/>
      <c r="F460" s="6"/>
      <c r="G460" s="6"/>
      <c r="H460" s="6"/>
    </row>
    <row r="461" spans="2:8" x14ac:dyDescent="0.25">
      <c r="B461" s="2"/>
      <c r="C461" s="1"/>
      <c r="D461" s="4"/>
      <c r="E461" s="5"/>
      <c r="F461" s="1"/>
      <c r="G461" s="1"/>
      <c r="H461" s="6"/>
    </row>
    <row r="462" spans="2:8" x14ac:dyDescent="0.25">
      <c r="B462" s="2"/>
      <c r="C462" s="1"/>
      <c r="D462" s="4"/>
      <c r="E462" s="5"/>
      <c r="F462" s="1"/>
      <c r="G462" s="1"/>
      <c r="H462" s="6"/>
    </row>
    <row r="463" spans="2:8" x14ac:dyDescent="0.25">
      <c r="B463" s="2"/>
      <c r="C463" s="3"/>
      <c r="D463" s="4"/>
      <c r="E463" s="5"/>
      <c r="F463" s="1"/>
      <c r="G463" s="1"/>
      <c r="H463" s="6"/>
    </row>
    <row r="464" spans="2:8" x14ac:dyDescent="0.25">
      <c r="B464" s="7"/>
      <c r="C464" s="6"/>
      <c r="D464" s="5"/>
      <c r="E464" s="5"/>
      <c r="F464" s="6"/>
      <c r="G464" s="6"/>
      <c r="H464" s="6"/>
    </row>
    <row r="465" spans="2:8" x14ac:dyDescent="0.25">
      <c r="B465" s="7"/>
      <c r="C465" s="6"/>
      <c r="D465" s="5"/>
      <c r="E465" s="5"/>
      <c r="F465" s="6"/>
      <c r="G465" s="6"/>
      <c r="H465" s="6"/>
    </row>
    <row r="466" spans="2:8" x14ac:dyDescent="0.25">
      <c r="B466" s="7"/>
      <c r="C466" s="6"/>
      <c r="D466" s="5"/>
      <c r="E466" s="5"/>
      <c r="F466" s="6"/>
      <c r="G466" s="6"/>
      <c r="H466" s="6"/>
    </row>
    <row r="467" spans="2:8" x14ac:dyDescent="0.25">
      <c r="B467" s="7"/>
      <c r="C467" s="6"/>
      <c r="D467" s="5"/>
      <c r="E467" s="5"/>
      <c r="F467" s="6"/>
      <c r="G467" s="6"/>
      <c r="H467" s="6"/>
    </row>
    <row r="468" spans="2:8" x14ac:dyDescent="0.25">
      <c r="B468" s="2"/>
      <c r="C468" s="1"/>
      <c r="D468" s="4"/>
      <c r="E468" s="5"/>
      <c r="F468" s="1"/>
      <c r="G468" s="1"/>
      <c r="H468" s="6"/>
    </row>
    <row r="469" spans="2:8" x14ac:dyDescent="0.25">
      <c r="B469" s="2"/>
      <c r="C469" s="1"/>
      <c r="D469" s="4"/>
      <c r="E469" s="5"/>
      <c r="F469" s="1"/>
      <c r="G469" s="1"/>
      <c r="H469" s="6"/>
    </row>
    <row r="470" spans="2:8" x14ac:dyDescent="0.25">
      <c r="B470" s="2"/>
      <c r="C470" s="3"/>
      <c r="D470" s="4"/>
      <c r="E470" s="5"/>
      <c r="F470" s="1"/>
      <c r="G470" s="1"/>
      <c r="H470" s="6"/>
    </row>
    <row r="471" spans="2:8" x14ac:dyDescent="0.25">
      <c r="B471" s="2"/>
      <c r="C471" s="3"/>
      <c r="D471" s="4"/>
      <c r="E471" s="5"/>
      <c r="F471" s="1"/>
      <c r="G471" s="1"/>
      <c r="H471" s="6"/>
    </row>
    <row r="472" spans="2:8" x14ac:dyDescent="0.25">
      <c r="B472" s="7"/>
      <c r="C472" s="6"/>
      <c r="D472" s="5"/>
      <c r="E472" s="5"/>
      <c r="F472" s="6"/>
      <c r="G472" s="6"/>
      <c r="H472" s="6"/>
    </row>
    <row r="473" spans="2:8" x14ac:dyDescent="0.25">
      <c r="B473" s="7"/>
      <c r="C473" s="6"/>
      <c r="D473" s="5"/>
      <c r="E473" s="5"/>
      <c r="F473" s="6"/>
      <c r="G473" s="6"/>
      <c r="H473" s="6"/>
    </row>
    <row r="474" spans="2:8" x14ac:dyDescent="0.25">
      <c r="B474" s="7"/>
      <c r="C474" s="6"/>
      <c r="D474" s="5"/>
      <c r="E474" s="5"/>
      <c r="F474" s="6"/>
      <c r="G474" s="6"/>
      <c r="H474" s="6"/>
    </row>
    <row r="475" spans="2:8" x14ac:dyDescent="0.25">
      <c r="B475" s="7"/>
      <c r="C475" s="6"/>
      <c r="D475" s="5"/>
      <c r="E475" s="5"/>
      <c r="F475" s="6"/>
      <c r="G475" s="6"/>
      <c r="H475" s="6"/>
    </row>
    <row r="476" spans="2:8" x14ac:dyDescent="0.25">
      <c r="B476" s="2"/>
      <c r="C476" s="3"/>
      <c r="D476" s="4"/>
      <c r="E476" s="5"/>
      <c r="F476" s="1"/>
      <c r="G476" s="1"/>
      <c r="H476" s="6"/>
    </row>
    <row r="477" spans="2:8" x14ac:dyDescent="0.25">
      <c r="B477" s="2"/>
      <c r="C477" s="1"/>
      <c r="D477" s="4"/>
      <c r="E477" s="5"/>
      <c r="F477" s="1"/>
      <c r="G477" s="1"/>
      <c r="H477" s="6"/>
    </row>
    <row r="478" spans="2:8" x14ac:dyDescent="0.25">
      <c r="B478" s="2"/>
      <c r="C478" s="1"/>
      <c r="D478" s="4"/>
      <c r="E478" s="5"/>
      <c r="F478" s="1"/>
      <c r="G478" s="1"/>
      <c r="H478" s="6"/>
    </row>
    <row r="479" spans="2:8" x14ac:dyDescent="0.25">
      <c r="B479" s="2"/>
      <c r="C479" s="3"/>
      <c r="D479" s="4"/>
      <c r="E479" s="5"/>
      <c r="F479" s="1"/>
      <c r="G479" s="1"/>
      <c r="H479" s="6"/>
    </row>
    <row r="480" spans="2:8" x14ac:dyDescent="0.25">
      <c r="B480" s="7"/>
      <c r="C480" s="6"/>
      <c r="D480" s="5"/>
      <c r="E480" s="5"/>
      <c r="F480" s="6"/>
      <c r="G480" s="6"/>
      <c r="H480" s="6"/>
    </row>
    <row r="481" spans="2:8" x14ac:dyDescent="0.25">
      <c r="B481" s="7"/>
      <c r="C481" s="6"/>
      <c r="D481" s="5"/>
      <c r="E481" s="5"/>
      <c r="F481" s="6"/>
      <c r="G481" s="6"/>
      <c r="H481" s="6"/>
    </row>
    <row r="482" spans="2:8" x14ac:dyDescent="0.25">
      <c r="B482" s="7"/>
      <c r="C482" s="6"/>
      <c r="D482" s="5"/>
      <c r="E482" s="5"/>
      <c r="F482" s="6"/>
      <c r="G482" s="6"/>
      <c r="H482" s="6"/>
    </row>
    <row r="483" spans="2:8" x14ac:dyDescent="0.25">
      <c r="B483" s="7"/>
      <c r="C483" s="6"/>
      <c r="D483" s="5"/>
      <c r="E483" s="5"/>
      <c r="F483" s="6"/>
      <c r="G483" s="6"/>
      <c r="H483" s="6"/>
    </row>
    <row r="484" spans="2:8" x14ac:dyDescent="0.25">
      <c r="B484" s="7"/>
      <c r="C484" s="6"/>
      <c r="D484" s="5"/>
      <c r="E484" s="5"/>
      <c r="F484" s="6"/>
      <c r="G484" s="6"/>
      <c r="H484" s="6"/>
    </row>
    <row r="485" spans="2:8" x14ac:dyDescent="0.25">
      <c r="B485" s="2"/>
      <c r="C485" s="1"/>
      <c r="D485" s="4"/>
      <c r="E485" s="5"/>
      <c r="F485" s="1"/>
      <c r="G485" s="1"/>
      <c r="H485" s="6"/>
    </row>
    <row r="486" spans="2:8" x14ac:dyDescent="0.25">
      <c r="B486" s="7"/>
      <c r="C486" s="6"/>
      <c r="D486" s="5"/>
      <c r="E486" s="5"/>
      <c r="F486" s="6"/>
      <c r="G486" s="6"/>
      <c r="H486" s="6"/>
    </row>
    <row r="487" spans="2:8" x14ac:dyDescent="0.25">
      <c r="B487" s="7"/>
      <c r="C487" s="6"/>
      <c r="D487" s="5"/>
      <c r="E487" s="5"/>
      <c r="F487" s="6"/>
      <c r="G487" s="6"/>
      <c r="H487" s="6"/>
    </row>
    <row r="488" spans="2:8" x14ac:dyDescent="0.25">
      <c r="B488" s="7"/>
      <c r="C488" s="6"/>
      <c r="D488" s="5"/>
      <c r="E488" s="5"/>
      <c r="F488" s="6"/>
      <c r="G488" s="6"/>
      <c r="H488" s="6"/>
    </row>
    <row r="489" spans="2:8" x14ac:dyDescent="0.25">
      <c r="B489" s="7"/>
      <c r="C489" s="6"/>
      <c r="D489" s="5"/>
      <c r="E489" s="5"/>
      <c r="F489" s="6"/>
      <c r="G489" s="6"/>
      <c r="H489" s="6"/>
    </row>
    <row r="490" spans="2:8" x14ac:dyDescent="0.25">
      <c r="B490" s="7"/>
      <c r="C490" s="6"/>
      <c r="D490" s="5"/>
      <c r="E490" s="5"/>
      <c r="F490" s="6"/>
      <c r="G490" s="6"/>
      <c r="H490" s="6"/>
    </row>
    <row r="491" spans="2:8" x14ac:dyDescent="0.25">
      <c r="B491" s="2"/>
      <c r="C491" s="3"/>
      <c r="D491" s="4"/>
      <c r="E491" s="5"/>
      <c r="F491" s="3"/>
      <c r="G491" s="3"/>
      <c r="H491" s="6"/>
    </row>
    <row r="492" spans="2:8" x14ac:dyDescent="0.25">
      <c r="B492" s="7"/>
      <c r="C492" s="6"/>
      <c r="D492" s="5"/>
      <c r="E492" s="5"/>
      <c r="F492" s="6"/>
      <c r="G492" s="6"/>
      <c r="H492" s="6"/>
    </row>
    <row r="493" spans="2:8" x14ac:dyDescent="0.25">
      <c r="B493" s="7"/>
      <c r="C493" s="6"/>
      <c r="D493" s="5"/>
      <c r="E493" s="5"/>
      <c r="F493" s="6"/>
      <c r="G493" s="6"/>
      <c r="H493" s="6"/>
    </row>
    <row r="494" spans="2:8" x14ac:dyDescent="0.25">
      <c r="B494" s="7"/>
      <c r="C494" s="6"/>
      <c r="D494" s="5"/>
      <c r="E494" s="5"/>
      <c r="F494" s="6"/>
      <c r="G494" s="6"/>
      <c r="H494" s="6"/>
    </row>
    <row r="495" spans="2:8" x14ac:dyDescent="0.25">
      <c r="B495" s="2"/>
      <c r="C495" s="1"/>
      <c r="D495" s="4"/>
      <c r="E495" s="5"/>
      <c r="F495" s="1"/>
      <c r="G495" s="1"/>
      <c r="H495" s="6"/>
    </row>
    <row r="496" spans="2:8" x14ac:dyDescent="0.25">
      <c r="B496" s="2"/>
      <c r="C496" s="3"/>
      <c r="D496" s="4"/>
      <c r="E496" s="5"/>
      <c r="F496" s="1"/>
      <c r="G496" s="1"/>
      <c r="H496" s="6"/>
    </row>
    <row r="497" spans="2:8" x14ac:dyDescent="0.25">
      <c r="B497" s="2"/>
      <c r="C497" s="3"/>
      <c r="D497" s="4"/>
      <c r="E497" s="5"/>
      <c r="F497" s="1"/>
      <c r="G497" s="1"/>
      <c r="H497" s="6"/>
    </row>
    <row r="498" spans="2:8" x14ac:dyDescent="0.25">
      <c r="B498" s="7"/>
      <c r="C498" s="6"/>
      <c r="D498" s="5"/>
      <c r="E498" s="5"/>
      <c r="F498" s="6"/>
      <c r="G498" s="6"/>
      <c r="H498" s="6"/>
    </row>
    <row r="499" spans="2:8" x14ac:dyDescent="0.25">
      <c r="B499" s="2"/>
      <c r="C499" s="1"/>
      <c r="D499" s="4"/>
      <c r="E499" s="5"/>
      <c r="F499" s="1"/>
      <c r="G499" s="1"/>
      <c r="H499" s="6"/>
    </row>
    <row r="500" spans="2:8" x14ac:dyDescent="0.25">
      <c r="B500" s="7"/>
      <c r="C500" s="6"/>
      <c r="D500" s="5"/>
      <c r="E500" s="5"/>
      <c r="F500" s="6"/>
      <c r="G500" s="6"/>
      <c r="H500" s="6"/>
    </row>
    <row r="501" spans="2:8" x14ac:dyDescent="0.25">
      <c r="B501" s="7"/>
      <c r="C501" s="6"/>
      <c r="D501" s="5"/>
      <c r="E501" s="5"/>
      <c r="F501" s="6"/>
      <c r="G501" s="6"/>
      <c r="H501" s="6"/>
    </row>
    <row r="502" spans="2:8" x14ac:dyDescent="0.25">
      <c r="B502" s="7"/>
      <c r="C502" s="6"/>
      <c r="D502" s="5"/>
      <c r="E502" s="5"/>
      <c r="F502" s="6"/>
      <c r="G502" s="6"/>
      <c r="H502" s="6"/>
    </row>
    <row r="503" spans="2:8" x14ac:dyDescent="0.25">
      <c r="B503" s="7"/>
      <c r="C503" s="6"/>
      <c r="D503" s="5"/>
      <c r="E503" s="5"/>
      <c r="F503" s="6"/>
      <c r="G503" s="6"/>
      <c r="H503" s="6"/>
    </row>
    <row r="504" spans="2:8" x14ac:dyDescent="0.25">
      <c r="B504" s="2"/>
      <c r="C504" s="3"/>
      <c r="D504" s="4"/>
      <c r="E504" s="5"/>
      <c r="F504" s="1"/>
      <c r="G504" s="1"/>
      <c r="H504" s="6"/>
    </row>
    <row r="505" spans="2:8" x14ac:dyDescent="0.25">
      <c r="B505" s="7"/>
      <c r="C505" s="6"/>
      <c r="D505" s="5"/>
      <c r="E505" s="5"/>
      <c r="F505" s="6"/>
      <c r="G505" s="6"/>
      <c r="H505" s="6"/>
    </row>
    <row r="506" spans="2:8" x14ac:dyDescent="0.25">
      <c r="B506" s="7"/>
      <c r="C506" s="6"/>
      <c r="D506" s="5"/>
      <c r="E506" s="5"/>
      <c r="F506" s="6"/>
      <c r="G506" s="6"/>
      <c r="H506" s="6"/>
    </row>
    <row r="507" spans="2:8" x14ac:dyDescent="0.25">
      <c r="B507" s="7"/>
      <c r="C507" s="6"/>
      <c r="D507" s="5"/>
      <c r="E507" s="5"/>
      <c r="F507" s="6"/>
      <c r="G507" s="6"/>
      <c r="H507" s="6"/>
    </row>
    <row r="508" spans="2:8" x14ac:dyDescent="0.25">
      <c r="B508" s="7"/>
      <c r="C508" s="6"/>
      <c r="D508" s="5"/>
      <c r="E508" s="5"/>
      <c r="F508" s="6"/>
      <c r="G508" s="6"/>
      <c r="H508" s="6"/>
    </row>
    <row r="509" spans="2:8" x14ac:dyDescent="0.25">
      <c r="B509" s="7"/>
      <c r="C509" s="6"/>
      <c r="D509" s="5"/>
      <c r="E509" s="5"/>
      <c r="F509" s="6"/>
      <c r="G509" s="6"/>
      <c r="H509" s="6"/>
    </row>
    <row r="510" spans="2:8" x14ac:dyDescent="0.25">
      <c r="B510" s="7"/>
      <c r="C510" s="6"/>
      <c r="D510" s="5"/>
      <c r="E510" s="5"/>
      <c r="F510" s="6"/>
      <c r="G510" s="6"/>
      <c r="H510" s="6"/>
    </row>
    <row r="511" spans="2:8" x14ac:dyDescent="0.25">
      <c r="B511" s="2"/>
      <c r="C511" s="1"/>
      <c r="D511" s="4"/>
      <c r="E511" s="5"/>
      <c r="F511" s="1"/>
      <c r="G511" s="1"/>
      <c r="H511" s="6"/>
    </row>
    <row r="512" spans="2:8" x14ac:dyDescent="0.25">
      <c r="B512" s="2"/>
      <c r="C512" s="1"/>
      <c r="D512" s="4"/>
      <c r="E512" s="5"/>
      <c r="F512" s="1"/>
      <c r="G512" s="1"/>
      <c r="H512" s="6"/>
    </row>
    <row r="513" spans="2:8" x14ac:dyDescent="0.25">
      <c r="B513" s="2"/>
      <c r="C513" s="3"/>
      <c r="D513" s="4"/>
      <c r="E513" s="5"/>
      <c r="F513" s="1"/>
      <c r="G513" s="1"/>
      <c r="H513" s="6"/>
    </row>
    <row r="514" spans="2:8" x14ac:dyDescent="0.25">
      <c r="B514" s="2"/>
      <c r="C514" s="1"/>
      <c r="D514" s="4"/>
      <c r="E514" s="5"/>
      <c r="F514" s="1"/>
      <c r="G514" s="1"/>
      <c r="H514" s="6"/>
    </row>
    <row r="515" spans="2:8" x14ac:dyDescent="0.25">
      <c r="B515" s="2"/>
      <c r="C515" s="1"/>
      <c r="D515" s="4"/>
      <c r="E515" s="5"/>
      <c r="F515" s="1"/>
      <c r="G515" s="1"/>
      <c r="H515" s="6"/>
    </row>
    <row r="516" spans="2:8" x14ac:dyDescent="0.25">
      <c r="B516" s="2"/>
      <c r="C516" s="1"/>
      <c r="D516" s="4"/>
      <c r="E516" s="5"/>
      <c r="F516" s="1"/>
      <c r="G516" s="1"/>
      <c r="H516" s="6"/>
    </row>
    <row r="517" spans="2:8" x14ac:dyDescent="0.25">
      <c r="B517" s="2"/>
      <c r="C517" s="1"/>
      <c r="D517" s="4"/>
      <c r="E517" s="5"/>
      <c r="F517" s="1"/>
      <c r="G517" s="1"/>
      <c r="H517" s="6"/>
    </row>
    <row r="518" spans="2:8" x14ac:dyDescent="0.25">
      <c r="B518" s="2"/>
      <c r="C518" s="1"/>
      <c r="D518" s="4"/>
      <c r="E518" s="5"/>
      <c r="F518" s="1"/>
      <c r="G518" s="1"/>
      <c r="H518" s="6"/>
    </row>
    <row r="519" spans="2:8" x14ac:dyDescent="0.25">
      <c r="B519" s="2"/>
      <c r="C519" s="3"/>
      <c r="D519" s="4"/>
      <c r="E519" s="5"/>
      <c r="F519" s="1"/>
      <c r="G519" s="1"/>
      <c r="H519" s="6"/>
    </row>
    <row r="520" spans="2:8" x14ac:dyDescent="0.25">
      <c r="B520" s="7"/>
      <c r="C520" s="6"/>
      <c r="D520" s="5"/>
      <c r="E520" s="5"/>
      <c r="F520" s="6"/>
      <c r="G520" s="6"/>
      <c r="H520" s="6"/>
    </row>
    <row r="521" spans="2:8" x14ac:dyDescent="0.25">
      <c r="B521" s="7"/>
      <c r="C521" s="6"/>
      <c r="D521" s="5"/>
      <c r="E521" s="5"/>
      <c r="F521" s="6"/>
      <c r="G521" s="6"/>
      <c r="H521" s="6"/>
    </row>
    <row r="522" spans="2:8" x14ac:dyDescent="0.25">
      <c r="B522" s="7"/>
      <c r="C522" s="6"/>
      <c r="D522" s="5"/>
      <c r="E522" s="5"/>
      <c r="F522" s="6"/>
      <c r="G522" s="6"/>
      <c r="H522" s="6"/>
    </row>
    <row r="523" spans="2:8" x14ac:dyDescent="0.25">
      <c r="B523" s="7"/>
      <c r="C523" s="6"/>
      <c r="D523" s="5"/>
      <c r="E523" s="5"/>
      <c r="F523" s="6"/>
      <c r="G523" s="6"/>
      <c r="H523" s="6"/>
    </row>
    <row r="524" spans="2:8" x14ac:dyDescent="0.25">
      <c r="B524" s="2"/>
      <c r="C524" s="1"/>
      <c r="D524" s="4"/>
      <c r="E524" s="5"/>
      <c r="F524" s="1"/>
      <c r="G524" s="1"/>
      <c r="H524" s="6"/>
    </row>
    <row r="525" spans="2:8" x14ac:dyDescent="0.25">
      <c r="B525" s="2"/>
      <c r="C525" s="1"/>
      <c r="D525" s="4"/>
      <c r="E525" s="5"/>
      <c r="F525" s="1"/>
      <c r="G525" s="1"/>
      <c r="H525" s="6"/>
    </row>
    <row r="526" spans="2:8" x14ac:dyDescent="0.25">
      <c r="B526" s="2"/>
      <c r="C526" s="3"/>
      <c r="D526" s="4"/>
      <c r="E526" s="5"/>
      <c r="F526" s="1"/>
      <c r="G526" s="1"/>
      <c r="H526" s="6"/>
    </row>
    <row r="527" spans="2:8" x14ac:dyDescent="0.25">
      <c r="B527" s="7"/>
      <c r="C527" s="6"/>
      <c r="D527" s="5"/>
      <c r="E527" s="5"/>
      <c r="F527" s="6"/>
      <c r="G527" s="6"/>
      <c r="H527" s="6"/>
    </row>
    <row r="528" spans="2:8" x14ac:dyDescent="0.25">
      <c r="B528" s="7"/>
      <c r="C528" s="6"/>
      <c r="D528" s="5"/>
      <c r="E528" s="5"/>
      <c r="F528" s="6"/>
      <c r="G528" s="6"/>
      <c r="H528" s="6"/>
    </row>
    <row r="529" spans="2:8" x14ac:dyDescent="0.25">
      <c r="B529" s="7"/>
      <c r="C529" s="6"/>
      <c r="D529" s="5"/>
      <c r="E529" s="5"/>
      <c r="F529" s="6"/>
      <c r="G529" s="6"/>
      <c r="H529" s="6"/>
    </row>
    <row r="530" spans="2:8" x14ac:dyDescent="0.25">
      <c r="B530" s="7"/>
      <c r="C530" s="6"/>
      <c r="D530" s="5"/>
      <c r="E530" s="5"/>
      <c r="F530" s="6"/>
      <c r="G530" s="6"/>
      <c r="H530" s="6"/>
    </row>
    <row r="531" spans="2:8" x14ac:dyDescent="0.25">
      <c r="B531" s="2"/>
      <c r="C531" s="1"/>
      <c r="D531" s="4"/>
      <c r="E531" s="5"/>
      <c r="F531" s="1"/>
      <c r="G531" s="1"/>
      <c r="H531" s="6"/>
    </row>
    <row r="532" spans="2:8" x14ac:dyDescent="0.25">
      <c r="B532" s="2"/>
      <c r="C532" s="3"/>
      <c r="D532" s="4"/>
      <c r="E532" s="5"/>
      <c r="F532" s="1"/>
      <c r="G532" s="1"/>
      <c r="H532" s="6"/>
    </row>
    <row r="533" spans="2:8" x14ac:dyDescent="0.25">
      <c r="B533" s="7"/>
      <c r="C533" s="6"/>
      <c r="D533" s="5"/>
      <c r="E533" s="5"/>
      <c r="F533" s="6"/>
      <c r="G533" s="6"/>
      <c r="H533" s="6"/>
    </row>
    <row r="534" spans="2:8" x14ac:dyDescent="0.25">
      <c r="B534" s="7"/>
      <c r="C534" s="6"/>
      <c r="D534" s="5"/>
      <c r="E534" s="5"/>
      <c r="F534" s="6"/>
      <c r="G534" s="6"/>
      <c r="H534" s="6"/>
    </row>
    <row r="535" spans="2:8" x14ac:dyDescent="0.25">
      <c r="B535" s="7"/>
      <c r="C535" s="6"/>
      <c r="D535" s="5"/>
      <c r="E535" s="5"/>
      <c r="F535" s="6"/>
      <c r="G535" s="6"/>
      <c r="H535" s="6"/>
    </row>
    <row r="536" spans="2:8" x14ac:dyDescent="0.25">
      <c r="B536" s="7"/>
      <c r="C536" s="6"/>
      <c r="D536" s="5"/>
      <c r="E536" s="5"/>
      <c r="F536" s="6"/>
      <c r="G536" s="6"/>
      <c r="H536" s="6"/>
    </row>
    <row r="537" spans="2:8" x14ac:dyDescent="0.25">
      <c r="B537" s="2"/>
      <c r="C537" s="3"/>
      <c r="D537" s="4"/>
      <c r="E537" s="5"/>
      <c r="F537" s="1"/>
      <c r="G537" s="1"/>
      <c r="H537" s="6"/>
    </row>
    <row r="538" spans="2:8" x14ac:dyDescent="0.25">
      <c r="B538" s="7"/>
      <c r="C538" s="6"/>
      <c r="D538" s="5"/>
      <c r="E538" s="5"/>
      <c r="F538" s="6"/>
      <c r="G538" s="6"/>
      <c r="H538" s="6"/>
    </row>
    <row r="539" spans="2:8" x14ac:dyDescent="0.25">
      <c r="B539" s="7"/>
      <c r="C539" s="6"/>
      <c r="D539" s="5"/>
      <c r="E539" s="5"/>
      <c r="F539" s="6"/>
      <c r="G539" s="6"/>
      <c r="H539" s="6"/>
    </row>
    <row r="540" spans="2:8" x14ac:dyDescent="0.25">
      <c r="B540" s="7"/>
      <c r="C540" s="6"/>
      <c r="D540" s="5"/>
      <c r="E540" s="5"/>
      <c r="F540" s="6"/>
      <c r="G540" s="6"/>
      <c r="H540" s="6"/>
    </row>
    <row r="541" spans="2:8" x14ac:dyDescent="0.25">
      <c r="B541" s="7"/>
      <c r="C541" s="6"/>
      <c r="D541" s="5"/>
      <c r="E541" s="5"/>
      <c r="F541" s="6"/>
      <c r="G541" s="6"/>
      <c r="H541" s="6"/>
    </row>
    <row r="542" spans="2:8" x14ac:dyDescent="0.25">
      <c r="B542" s="7"/>
      <c r="C542" s="6"/>
      <c r="D542" s="5"/>
      <c r="E542" s="5"/>
      <c r="F542" s="6"/>
      <c r="G542" s="6"/>
      <c r="H542" s="6"/>
    </row>
    <row r="543" spans="2:8" x14ac:dyDescent="0.25">
      <c r="B543" s="7"/>
      <c r="C543" s="6"/>
      <c r="D543" s="5"/>
      <c r="E543" s="5"/>
      <c r="F543" s="6"/>
      <c r="G543" s="6"/>
      <c r="H543" s="6"/>
    </row>
    <row r="544" spans="2:8" x14ac:dyDescent="0.25">
      <c r="B544" s="7"/>
      <c r="C544" s="6"/>
      <c r="D544" s="5"/>
      <c r="E544" s="5"/>
      <c r="F544" s="6"/>
      <c r="G544" s="6"/>
      <c r="H544" s="6"/>
    </row>
    <row r="545" spans="2:8" x14ac:dyDescent="0.25">
      <c r="B545" s="2"/>
      <c r="C545" s="1"/>
      <c r="D545" s="4"/>
      <c r="E545" s="5"/>
      <c r="F545" s="1"/>
      <c r="G545" s="1"/>
      <c r="H545" s="6"/>
    </row>
    <row r="546" spans="2:8" x14ac:dyDescent="0.25">
      <c r="B546" s="2"/>
      <c r="C546" s="3"/>
      <c r="D546" s="4"/>
      <c r="E546" s="5"/>
      <c r="F546" s="1"/>
      <c r="G546" s="1"/>
      <c r="H546" s="6"/>
    </row>
    <row r="547" spans="2:8" x14ac:dyDescent="0.25">
      <c r="B547" s="2"/>
      <c r="C547" s="1"/>
      <c r="D547" s="4"/>
      <c r="E547" s="5"/>
      <c r="F547" s="1"/>
      <c r="G547" s="1"/>
      <c r="H547" s="6"/>
    </row>
    <row r="548" spans="2:8" x14ac:dyDescent="0.25">
      <c r="B548" s="7"/>
      <c r="C548" s="6"/>
      <c r="D548" s="5"/>
      <c r="E548" s="5"/>
      <c r="F548" s="6"/>
      <c r="G548" s="6"/>
      <c r="H548" s="6"/>
    </row>
    <row r="549" spans="2:8" x14ac:dyDescent="0.25">
      <c r="B549" s="7"/>
      <c r="C549" s="6"/>
      <c r="D549" s="5"/>
      <c r="E549" s="5"/>
      <c r="F549" s="6"/>
      <c r="G549" s="6"/>
      <c r="H549" s="6"/>
    </row>
    <row r="550" spans="2:8" x14ac:dyDescent="0.25">
      <c r="B550" s="7"/>
      <c r="C550" s="6"/>
      <c r="D550" s="5"/>
      <c r="E550" s="5"/>
      <c r="F550" s="6"/>
      <c r="G550" s="6"/>
      <c r="H550" s="6"/>
    </row>
    <row r="551" spans="2:8" x14ac:dyDescent="0.25">
      <c r="B551" s="7"/>
      <c r="C551" s="6"/>
      <c r="D551" s="5"/>
      <c r="E551" s="5"/>
      <c r="F551" s="6"/>
      <c r="G551" s="6"/>
      <c r="H551" s="6"/>
    </row>
    <row r="552" spans="2:8" x14ac:dyDescent="0.25">
      <c r="B552" s="2"/>
      <c r="C552" s="1"/>
      <c r="D552" s="4"/>
      <c r="E552" s="5"/>
      <c r="F552" s="1"/>
      <c r="G552" s="1"/>
      <c r="H552" s="6"/>
    </row>
    <row r="553" spans="2:8" x14ac:dyDescent="0.25">
      <c r="B553" s="2"/>
      <c r="C553" s="1"/>
      <c r="D553" s="4"/>
      <c r="E553" s="5"/>
      <c r="F553" s="1"/>
      <c r="G553" s="1"/>
      <c r="H553" s="6"/>
    </row>
    <row r="554" spans="2:8" x14ac:dyDescent="0.25">
      <c r="B554" s="2"/>
      <c r="C554" s="1"/>
      <c r="D554" s="4"/>
      <c r="E554" s="5"/>
      <c r="F554" s="1"/>
      <c r="G554" s="1"/>
      <c r="H554" s="6"/>
    </row>
    <row r="555" spans="2:8" x14ac:dyDescent="0.25">
      <c r="B555" s="2"/>
      <c r="C555" s="1"/>
      <c r="D555" s="4"/>
      <c r="E555" s="5"/>
      <c r="F555" s="1"/>
      <c r="G555" s="1"/>
      <c r="H555" s="6"/>
    </row>
    <row r="556" spans="2:8" x14ac:dyDescent="0.25">
      <c r="B556" s="2"/>
      <c r="C556" s="3"/>
      <c r="D556" s="4"/>
      <c r="E556" s="5"/>
      <c r="F556" s="3"/>
      <c r="G556" s="3"/>
      <c r="H556" s="6"/>
    </row>
    <row r="557" spans="2:8" x14ac:dyDescent="0.25">
      <c r="B557" s="2"/>
      <c r="C557" s="3"/>
      <c r="D557" s="4"/>
      <c r="E557" s="5"/>
      <c r="F557" s="3"/>
      <c r="G557" s="3"/>
      <c r="H557" s="6"/>
    </row>
    <row r="558" spans="2:8" x14ac:dyDescent="0.25">
      <c r="B558" s="2"/>
      <c r="C558" s="3"/>
      <c r="D558" s="4"/>
      <c r="E558" s="5"/>
      <c r="F558" s="3"/>
      <c r="G558" s="3"/>
      <c r="H558" s="6"/>
    </row>
    <row r="559" spans="2:8" x14ac:dyDescent="0.25">
      <c r="B559" s="7"/>
      <c r="C559" s="6"/>
      <c r="D559" s="5"/>
      <c r="E559" s="5"/>
      <c r="F559" s="6"/>
      <c r="G559" s="6"/>
      <c r="H559" s="6"/>
    </row>
    <row r="560" spans="2:8" x14ac:dyDescent="0.25">
      <c r="B560" s="7"/>
      <c r="C560" s="6"/>
      <c r="D560" s="5"/>
      <c r="E560" s="5"/>
      <c r="F560" s="6"/>
      <c r="G560" s="6"/>
      <c r="H560" s="6"/>
    </row>
    <row r="561" spans="2:8" x14ac:dyDescent="0.25">
      <c r="B561" s="7"/>
      <c r="C561" s="6"/>
      <c r="D561" s="5"/>
      <c r="E561" s="5"/>
      <c r="F561" s="6"/>
      <c r="G561" s="6"/>
      <c r="H561" s="6"/>
    </row>
    <row r="562" spans="2:8" x14ac:dyDescent="0.25">
      <c r="B562" s="7"/>
      <c r="C562" s="6"/>
      <c r="D562" s="5"/>
      <c r="E562" s="5"/>
      <c r="F562" s="6"/>
      <c r="G562" s="6"/>
      <c r="H562" s="6"/>
    </row>
    <row r="563" spans="2:8" x14ac:dyDescent="0.25">
      <c r="B563" s="2"/>
      <c r="C563" s="1"/>
      <c r="D563" s="4"/>
      <c r="E563" s="5"/>
      <c r="F563" s="1"/>
      <c r="G563" s="1"/>
      <c r="H563" s="6"/>
    </row>
    <row r="564" spans="2:8" x14ac:dyDescent="0.25">
      <c r="B564" s="7"/>
      <c r="C564" s="6"/>
      <c r="D564" s="5"/>
      <c r="E564" s="5"/>
      <c r="F564" s="6"/>
      <c r="G564" s="6"/>
      <c r="H564" s="6"/>
    </row>
    <row r="565" spans="2:8" x14ac:dyDescent="0.25">
      <c r="B565" s="7"/>
      <c r="C565" s="6"/>
      <c r="D565" s="5"/>
      <c r="E565" s="5"/>
      <c r="F565" s="6"/>
      <c r="G565" s="6"/>
      <c r="H565" s="6"/>
    </row>
    <row r="566" spans="2:8" x14ac:dyDescent="0.25">
      <c r="B566" s="7"/>
      <c r="C566" s="6"/>
      <c r="D566" s="5"/>
      <c r="E566" s="5"/>
      <c r="F566" s="6"/>
      <c r="G566" s="6"/>
      <c r="H566" s="6"/>
    </row>
    <row r="567" spans="2:8" x14ac:dyDescent="0.25">
      <c r="B567" s="7"/>
      <c r="C567" s="6"/>
      <c r="D567" s="5"/>
      <c r="E567" s="5"/>
      <c r="F567" s="6"/>
      <c r="G567" s="6"/>
      <c r="H567" s="6"/>
    </row>
    <row r="568" spans="2:8" x14ac:dyDescent="0.25">
      <c r="B568" s="2"/>
      <c r="C568" s="1"/>
      <c r="D568" s="4"/>
      <c r="E568" s="5"/>
      <c r="F568" s="1"/>
      <c r="G568" s="1"/>
      <c r="H568" s="6"/>
    </row>
    <row r="569" spans="2:8" x14ac:dyDescent="0.25">
      <c r="B569" s="7"/>
      <c r="C569" s="6"/>
      <c r="D569" s="5"/>
      <c r="E569" s="5"/>
      <c r="F569" s="6"/>
      <c r="G569" s="6"/>
      <c r="H569" s="6"/>
    </row>
    <row r="570" spans="2:8" x14ac:dyDescent="0.25">
      <c r="B570" s="7"/>
      <c r="C570" s="6"/>
      <c r="D570" s="5"/>
      <c r="E570" s="5"/>
      <c r="F570" s="6"/>
      <c r="G570" s="6"/>
      <c r="H570" s="6"/>
    </row>
    <row r="571" spans="2:8" x14ac:dyDescent="0.25">
      <c r="B571" s="2"/>
      <c r="C571" s="1"/>
      <c r="D571" s="4"/>
      <c r="E571" s="5"/>
      <c r="F571" s="1"/>
      <c r="G571" s="1"/>
      <c r="H571" s="6"/>
    </row>
    <row r="572" spans="2:8" x14ac:dyDescent="0.25">
      <c r="B572" s="2"/>
      <c r="C572" s="1"/>
      <c r="D572" s="4"/>
      <c r="E572" s="5"/>
      <c r="F572" s="1"/>
      <c r="G572" s="1"/>
      <c r="H572" s="6"/>
    </row>
    <row r="573" spans="2:8" x14ac:dyDescent="0.25">
      <c r="B573" s="2"/>
      <c r="C573" s="1"/>
      <c r="D573" s="4"/>
      <c r="E573" s="5"/>
      <c r="F573" s="1"/>
      <c r="G573" s="1"/>
      <c r="H573" s="6"/>
    </row>
    <row r="574" spans="2:8" x14ac:dyDescent="0.25">
      <c r="B574" s="7"/>
      <c r="C574" s="6"/>
      <c r="D574" s="5"/>
      <c r="E574" s="5"/>
      <c r="F574" s="6"/>
      <c r="G574" s="6"/>
      <c r="H574" s="6"/>
    </row>
    <row r="575" spans="2:8" x14ac:dyDescent="0.25">
      <c r="B575" s="7"/>
      <c r="C575" s="6"/>
      <c r="D575" s="5"/>
      <c r="E575" s="5"/>
      <c r="F575" s="6"/>
      <c r="G575" s="6"/>
      <c r="H575" s="6"/>
    </row>
    <row r="576" spans="2:8" x14ac:dyDescent="0.25">
      <c r="B576" s="2"/>
      <c r="C576" s="1"/>
      <c r="D576" s="4"/>
      <c r="E576" s="5"/>
      <c r="F576" s="1"/>
      <c r="G576" s="1"/>
      <c r="H576" s="6"/>
    </row>
    <row r="577" spans="2:8" x14ac:dyDescent="0.25">
      <c r="B577" s="2"/>
      <c r="C577" s="1"/>
      <c r="D577" s="4"/>
      <c r="E577" s="5"/>
      <c r="F577" s="1"/>
      <c r="G577" s="1"/>
      <c r="H577" s="6"/>
    </row>
    <row r="578" spans="2:8" x14ac:dyDescent="0.25">
      <c r="B578" s="2"/>
      <c r="C578" s="1"/>
      <c r="D578" s="4"/>
      <c r="E578" s="5"/>
      <c r="F578" s="1"/>
      <c r="G578" s="1"/>
      <c r="H578" s="6"/>
    </row>
    <row r="579" spans="2:8" x14ac:dyDescent="0.25">
      <c r="B579" s="2"/>
      <c r="C579" s="3"/>
      <c r="D579" s="4"/>
      <c r="E579" s="5"/>
      <c r="F579" s="3"/>
      <c r="G579" s="3"/>
      <c r="H579" s="6"/>
    </row>
    <row r="580" spans="2:8" x14ac:dyDescent="0.25">
      <c r="B580" s="2"/>
      <c r="C580" s="3"/>
      <c r="D580" s="4"/>
      <c r="E580" s="5"/>
      <c r="F580" s="3"/>
      <c r="G580" s="3"/>
      <c r="H580" s="6"/>
    </row>
    <row r="581" spans="2:8" x14ac:dyDescent="0.25">
      <c r="B581" s="7"/>
      <c r="C581" s="6"/>
      <c r="D581" s="5"/>
      <c r="E581" s="5"/>
      <c r="F581" s="6"/>
      <c r="G581" s="6"/>
      <c r="H581" s="6"/>
    </row>
    <row r="582" spans="2:8" x14ac:dyDescent="0.25">
      <c r="B582" s="7"/>
      <c r="C582" s="6"/>
      <c r="D582" s="5"/>
      <c r="E582" s="5"/>
      <c r="F582" s="6"/>
      <c r="G582" s="6"/>
      <c r="H582" s="6"/>
    </row>
    <row r="583" spans="2:8" x14ac:dyDescent="0.25">
      <c r="B583" s="2"/>
      <c r="C583" s="1"/>
      <c r="D583" s="4"/>
      <c r="E583" s="5"/>
      <c r="F583" s="1"/>
      <c r="G583" s="1"/>
      <c r="H583" s="6"/>
    </row>
    <row r="584" spans="2:8" x14ac:dyDescent="0.25">
      <c r="B584" s="2"/>
      <c r="C584" s="1"/>
      <c r="D584" s="4"/>
      <c r="E584" s="5"/>
      <c r="F584" s="1"/>
      <c r="G584" s="1"/>
      <c r="H584" s="6"/>
    </row>
    <row r="585" spans="2:8" x14ac:dyDescent="0.25">
      <c r="B585" s="2"/>
      <c r="C585" s="3"/>
      <c r="D585" s="4"/>
      <c r="E585" s="5"/>
      <c r="F585" s="1"/>
      <c r="G585" s="1"/>
      <c r="H585" s="6"/>
    </row>
    <row r="586" spans="2:8" x14ac:dyDescent="0.25">
      <c r="B586" s="2"/>
      <c r="C586" s="3"/>
      <c r="D586" s="4"/>
      <c r="E586" s="5"/>
      <c r="F586" s="3"/>
      <c r="G586" s="3"/>
      <c r="H586" s="6"/>
    </row>
    <row r="587" spans="2:8" x14ac:dyDescent="0.25">
      <c r="B587" s="2"/>
      <c r="C587" s="3"/>
      <c r="D587" s="4"/>
      <c r="E587" s="5"/>
      <c r="F587" s="3"/>
      <c r="G587" s="3"/>
      <c r="H587" s="6"/>
    </row>
    <row r="588" spans="2:8" x14ac:dyDescent="0.25">
      <c r="B588" s="7"/>
      <c r="C588" s="6"/>
      <c r="D588" s="5"/>
      <c r="E588" s="5"/>
      <c r="F588" s="6"/>
      <c r="G588" s="6"/>
      <c r="H588" s="6"/>
    </row>
    <row r="589" spans="2:8" x14ac:dyDescent="0.25">
      <c r="B589" s="7"/>
      <c r="C589" s="6"/>
      <c r="D589" s="5"/>
      <c r="E589" s="5"/>
      <c r="F589" s="6"/>
      <c r="G589" s="6"/>
      <c r="H589" s="6"/>
    </row>
    <row r="590" spans="2:8" x14ac:dyDescent="0.25">
      <c r="B590" s="7"/>
      <c r="C590" s="6"/>
      <c r="D590" s="5"/>
      <c r="E590" s="5"/>
      <c r="F590" s="6"/>
      <c r="G590" s="6"/>
      <c r="H590" s="6"/>
    </row>
    <row r="591" spans="2:8" x14ac:dyDescent="0.25">
      <c r="B591" s="7"/>
      <c r="C591" s="6"/>
      <c r="D591" s="5"/>
      <c r="E591" s="5"/>
      <c r="F591" s="6"/>
      <c r="G591" s="6"/>
      <c r="H591" s="6"/>
    </row>
    <row r="592" spans="2:8" x14ac:dyDescent="0.25">
      <c r="B592" s="2"/>
      <c r="C592" s="1"/>
      <c r="D592" s="4"/>
      <c r="E592" s="5"/>
      <c r="F592" s="1"/>
      <c r="G592" s="1"/>
      <c r="H592" s="6"/>
    </row>
    <row r="593" spans="2:8" x14ac:dyDescent="0.25">
      <c r="B593" s="2"/>
      <c r="C593" s="1"/>
      <c r="D593" s="4"/>
      <c r="E593" s="5"/>
      <c r="F593" s="1"/>
      <c r="G593" s="1"/>
      <c r="H593" s="6"/>
    </row>
    <row r="594" spans="2:8" x14ac:dyDescent="0.25">
      <c r="B594" s="2"/>
      <c r="C594" s="1"/>
      <c r="D594" s="4"/>
      <c r="E594" s="5"/>
      <c r="F594" s="1"/>
      <c r="G594" s="1"/>
      <c r="H594" s="6"/>
    </row>
    <row r="595" spans="2:8" x14ac:dyDescent="0.25">
      <c r="B595" s="2"/>
      <c r="C595" s="3"/>
      <c r="D595" s="4"/>
      <c r="E595" s="5"/>
      <c r="F595" s="1"/>
      <c r="G595" s="1"/>
      <c r="H595" s="6"/>
    </row>
    <row r="596" spans="2:8" x14ac:dyDescent="0.25">
      <c r="B596" s="2"/>
      <c r="C596" s="1"/>
      <c r="D596" s="4"/>
      <c r="E596" s="5"/>
      <c r="F596" s="1"/>
      <c r="G596" s="1"/>
      <c r="H596" s="6"/>
    </row>
    <row r="597" spans="2:8" x14ac:dyDescent="0.25">
      <c r="B597" s="2"/>
      <c r="C597" s="1"/>
      <c r="D597" s="4"/>
      <c r="E597" s="5"/>
      <c r="F597" s="1"/>
      <c r="G597" s="1"/>
      <c r="H597" s="6"/>
    </row>
    <row r="598" spans="2:8" x14ac:dyDescent="0.25">
      <c r="B598" s="2"/>
      <c r="C598" s="3"/>
      <c r="D598" s="4"/>
      <c r="E598" s="5"/>
      <c r="F598" s="1"/>
      <c r="G598" s="1"/>
      <c r="H598" s="6"/>
    </row>
    <row r="599" spans="2:8" x14ac:dyDescent="0.25">
      <c r="B599" s="2"/>
      <c r="C599" s="1"/>
      <c r="D599" s="4"/>
      <c r="E599" s="5"/>
      <c r="F599" s="1"/>
      <c r="G599" s="1"/>
      <c r="H599" s="6"/>
    </row>
    <row r="600" spans="2:8" x14ac:dyDescent="0.25">
      <c r="B600" s="7"/>
      <c r="C600" s="6"/>
      <c r="D600" s="5"/>
      <c r="E600" s="5"/>
      <c r="F600" s="6"/>
      <c r="G600" s="6"/>
      <c r="H600" s="6"/>
    </row>
    <row r="601" spans="2:8" x14ac:dyDescent="0.25">
      <c r="B601" s="7"/>
      <c r="C601" s="6"/>
      <c r="D601" s="5"/>
      <c r="E601" s="5"/>
      <c r="F601" s="6"/>
      <c r="G601" s="6"/>
      <c r="H601" s="6"/>
    </row>
    <row r="602" spans="2:8" x14ac:dyDescent="0.25">
      <c r="B602" s="7"/>
      <c r="C602" s="6"/>
      <c r="D602" s="5"/>
      <c r="E602" s="5"/>
      <c r="F602" s="6"/>
      <c r="G602" s="6"/>
      <c r="H602" s="6"/>
    </row>
    <row r="603" spans="2:8" x14ac:dyDescent="0.25">
      <c r="B603" s="7"/>
      <c r="C603" s="6"/>
      <c r="D603" s="5"/>
      <c r="E603" s="5"/>
      <c r="F603" s="6"/>
      <c r="G603" s="6"/>
      <c r="H603" s="6"/>
    </row>
    <row r="604" spans="2:8" x14ac:dyDescent="0.25">
      <c r="B604" s="2"/>
      <c r="C604" s="3"/>
      <c r="D604" s="4"/>
      <c r="E604" s="5"/>
      <c r="F604" s="3"/>
      <c r="G604" s="3"/>
      <c r="H604" s="6"/>
    </row>
    <row r="605" spans="2:8" x14ac:dyDescent="0.25">
      <c r="B605" s="7"/>
      <c r="C605" s="6"/>
      <c r="D605" s="5"/>
      <c r="E605" s="5"/>
      <c r="F605" s="6"/>
      <c r="G605" s="6"/>
      <c r="H605" s="6"/>
    </row>
    <row r="606" spans="2:8" x14ac:dyDescent="0.25">
      <c r="B606" s="7"/>
      <c r="C606" s="6"/>
      <c r="D606" s="5"/>
      <c r="E606" s="5"/>
      <c r="F606" s="6"/>
      <c r="G606" s="6"/>
      <c r="H606" s="6"/>
    </row>
    <row r="607" spans="2:8" x14ac:dyDescent="0.25">
      <c r="B607" s="7"/>
      <c r="C607" s="6"/>
      <c r="D607" s="5"/>
      <c r="E607" s="5"/>
      <c r="F607" s="6"/>
      <c r="G607" s="6"/>
      <c r="H607" s="6"/>
    </row>
    <row r="608" spans="2:8" x14ac:dyDescent="0.25">
      <c r="B608" s="7"/>
      <c r="C608" s="6"/>
      <c r="D608" s="5"/>
      <c r="E608" s="5"/>
      <c r="F608" s="6"/>
      <c r="G608" s="6"/>
      <c r="H608" s="6"/>
    </row>
    <row r="609" spans="2:8" x14ac:dyDescent="0.25">
      <c r="B609" s="7"/>
      <c r="C609" s="6"/>
      <c r="D609" s="5"/>
      <c r="E609" s="5"/>
      <c r="F609" s="6"/>
      <c r="G609" s="6"/>
      <c r="H609" s="6"/>
    </row>
    <row r="610" spans="2:8" x14ac:dyDescent="0.25">
      <c r="B610" s="2"/>
      <c r="C610" s="1"/>
      <c r="D610" s="4"/>
      <c r="E610" s="5"/>
      <c r="F610" s="1"/>
      <c r="G610" s="1"/>
      <c r="H610" s="6"/>
    </row>
    <row r="611" spans="2:8" x14ac:dyDescent="0.25">
      <c r="B611" s="2"/>
      <c r="C611" s="1"/>
      <c r="D611" s="4"/>
      <c r="E611" s="5"/>
      <c r="F611" s="1"/>
      <c r="G611" s="1"/>
      <c r="H611" s="6"/>
    </row>
    <row r="612" spans="2:8" x14ac:dyDescent="0.25">
      <c r="B612" s="2"/>
      <c r="C612" s="3"/>
      <c r="D612" s="4"/>
      <c r="E612" s="5"/>
      <c r="F612" s="3"/>
      <c r="G612" s="3"/>
      <c r="H612" s="6"/>
    </row>
    <row r="613" spans="2:8" x14ac:dyDescent="0.25">
      <c r="B613" s="2"/>
      <c r="C613" s="3"/>
      <c r="D613" s="4"/>
      <c r="E613" s="5"/>
      <c r="F613" s="3"/>
      <c r="G613" s="3"/>
      <c r="H613" s="6"/>
    </row>
    <row r="614" spans="2:8" x14ac:dyDescent="0.25">
      <c r="B614" s="2"/>
      <c r="C614" s="3"/>
      <c r="D614" s="4"/>
      <c r="E614" s="5"/>
      <c r="F614" s="3"/>
      <c r="G614" s="3"/>
      <c r="H614" s="6"/>
    </row>
    <row r="615" spans="2:8" x14ac:dyDescent="0.25">
      <c r="B615" s="2"/>
      <c r="C615" s="3"/>
      <c r="D615" s="4"/>
      <c r="E615" s="5"/>
      <c r="F615" s="3"/>
      <c r="G615" s="3"/>
      <c r="H615" s="6"/>
    </row>
    <row r="616" spans="2:8" x14ac:dyDescent="0.25">
      <c r="B616" s="2"/>
      <c r="C616" s="3"/>
      <c r="D616" s="4"/>
      <c r="E616" s="5"/>
      <c r="F616" s="3"/>
      <c r="G616" s="3"/>
      <c r="H616" s="6"/>
    </row>
    <row r="617" spans="2:8" x14ac:dyDescent="0.25">
      <c r="B617" s="2"/>
      <c r="C617" s="3"/>
      <c r="D617" s="4"/>
      <c r="E617" s="5"/>
      <c r="F617" s="3"/>
      <c r="G617" s="3"/>
      <c r="H617" s="6"/>
    </row>
    <row r="618" spans="2:8" x14ac:dyDescent="0.25">
      <c r="B618" s="7"/>
      <c r="C618" s="6"/>
      <c r="D618" s="5"/>
      <c r="E618" s="5"/>
      <c r="F618" s="6"/>
      <c r="G618" s="6"/>
      <c r="H618" s="6"/>
    </row>
    <row r="619" spans="2:8" x14ac:dyDescent="0.25">
      <c r="B619" s="7"/>
      <c r="C619" s="6"/>
      <c r="D619" s="5"/>
      <c r="E619" s="5"/>
      <c r="F619" s="6"/>
      <c r="G619" s="6"/>
      <c r="H619" s="6"/>
    </row>
    <row r="620" spans="2:8" x14ac:dyDescent="0.25">
      <c r="B620" s="7"/>
      <c r="C620" s="6"/>
      <c r="D620" s="5"/>
      <c r="E620" s="5"/>
      <c r="F620" s="6"/>
      <c r="G620" s="6"/>
      <c r="H620" s="6"/>
    </row>
    <row r="621" spans="2:8" x14ac:dyDescent="0.25">
      <c r="B621" s="2"/>
      <c r="C621" s="3"/>
      <c r="D621" s="4"/>
      <c r="E621" s="5"/>
      <c r="F621" s="1"/>
      <c r="G621" s="1"/>
      <c r="H621" s="6"/>
    </row>
    <row r="622" spans="2:8" x14ac:dyDescent="0.25">
      <c r="B622" s="2"/>
      <c r="C622" s="3"/>
      <c r="D622" s="4"/>
      <c r="E622" s="5"/>
      <c r="F622" s="3"/>
      <c r="G622" s="3"/>
      <c r="H622" s="6"/>
    </row>
    <row r="623" spans="2:8" x14ac:dyDescent="0.25">
      <c r="B623" s="7"/>
      <c r="C623" s="6"/>
      <c r="D623" s="5"/>
      <c r="E623" s="5"/>
      <c r="F623" s="6"/>
      <c r="G623" s="6"/>
      <c r="H623" s="6"/>
    </row>
    <row r="624" spans="2:8" x14ac:dyDescent="0.25">
      <c r="B624" s="7"/>
      <c r="C624" s="6"/>
      <c r="D624" s="5"/>
      <c r="E624" s="5"/>
      <c r="F624" s="6"/>
      <c r="G624" s="6"/>
      <c r="H624" s="6"/>
    </row>
    <row r="625" spans="2:8" x14ac:dyDescent="0.25">
      <c r="B625" s="7"/>
      <c r="C625" s="6"/>
      <c r="D625" s="5"/>
      <c r="E625" s="5"/>
      <c r="F625" s="6"/>
      <c r="G625" s="6"/>
      <c r="H625" s="6"/>
    </row>
    <row r="626" spans="2:8" x14ac:dyDescent="0.25">
      <c r="B626" s="7"/>
      <c r="C626" s="6"/>
      <c r="D626" s="5"/>
      <c r="E626" s="5"/>
      <c r="F626" s="6"/>
      <c r="G626" s="6"/>
      <c r="H626" s="6"/>
    </row>
    <row r="627" spans="2:8" x14ac:dyDescent="0.25">
      <c r="B627" s="7"/>
      <c r="C627" s="6"/>
      <c r="D627" s="5"/>
      <c r="E627" s="5"/>
      <c r="F627" s="6"/>
      <c r="G627" s="6"/>
      <c r="H627" s="6"/>
    </row>
    <row r="628" spans="2:8" x14ac:dyDescent="0.25">
      <c r="B628" s="7"/>
      <c r="C628" s="6"/>
      <c r="D628" s="5"/>
      <c r="E628" s="5"/>
      <c r="F628" s="6"/>
      <c r="G628" s="6"/>
      <c r="H628" s="6"/>
    </row>
    <row r="629" spans="2:8" x14ac:dyDescent="0.25">
      <c r="B629" s="7"/>
      <c r="C629" s="6"/>
      <c r="D629" s="5"/>
      <c r="E629" s="5"/>
      <c r="F629" s="6"/>
      <c r="G629" s="6"/>
      <c r="H629" s="6"/>
    </row>
    <row r="630" spans="2:8" x14ac:dyDescent="0.25">
      <c r="B630" s="7"/>
      <c r="C630" s="6"/>
      <c r="D630" s="5"/>
      <c r="E630" s="5"/>
      <c r="F630" s="6"/>
      <c r="G630" s="6"/>
      <c r="H630" s="6"/>
    </row>
    <row r="631" spans="2:8" x14ac:dyDescent="0.25">
      <c r="B631" s="7"/>
      <c r="C631" s="6"/>
      <c r="D631" s="5"/>
      <c r="E631" s="5"/>
      <c r="F631" s="6"/>
      <c r="G631" s="6"/>
      <c r="H631" s="6"/>
    </row>
    <row r="632" spans="2:8" x14ac:dyDescent="0.25">
      <c r="B632" s="2"/>
      <c r="C632" s="1"/>
      <c r="D632" s="4"/>
      <c r="E632" s="5"/>
      <c r="F632" s="1"/>
      <c r="G632" s="1"/>
      <c r="H632" s="6"/>
    </row>
    <row r="633" spans="2:8" x14ac:dyDescent="0.25">
      <c r="B633" s="2"/>
      <c r="C633" s="1"/>
      <c r="D633" s="4"/>
      <c r="E633" s="5"/>
      <c r="F633" s="1"/>
      <c r="G633" s="1"/>
      <c r="H633" s="6"/>
    </row>
    <row r="634" spans="2:8" x14ac:dyDescent="0.25">
      <c r="B634" s="2"/>
      <c r="C634" s="1"/>
      <c r="D634" s="4"/>
      <c r="E634" s="5"/>
      <c r="F634" s="1"/>
      <c r="G634" s="1"/>
      <c r="H634" s="6"/>
    </row>
    <row r="635" spans="2:8" x14ac:dyDescent="0.25">
      <c r="B635" s="2"/>
      <c r="C635" s="3"/>
      <c r="D635" s="4"/>
      <c r="E635" s="5"/>
      <c r="F635" s="3"/>
      <c r="G635" s="3"/>
      <c r="H635" s="6"/>
    </row>
    <row r="636" spans="2:8" x14ac:dyDescent="0.25">
      <c r="B636" s="2"/>
      <c r="C636" s="3"/>
      <c r="D636" s="4"/>
      <c r="E636" s="5"/>
      <c r="F636" s="3"/>
      <c r="G636" s="3"/>
      <c r="H636" s="6"/>
    </row>
    <row r="637" spans="2:8" x14ac:dyDescent="0.25">
      <c r="B637" s="7"/>
      <c r="C637" s="6"/>
      <c r="D637" s="5"/>
      <c r="E637" s="5"/>
      <c r="F637" s="6"/>
      <c r="G637" s="6"/>
      <c r="H637" s="6"/>
    </row>
    <row r="638" spans="2:8" x14ac:dyDescent="0.25">
      <c r="B638" s="7"/>
      <c r="C638" s="6"/>
      <c r="D638" s="5"/>
      <c r="E638" s="5"/>
      <c r="F638" s="6"/>
      <c r="G638" s="6"/>
      <c r="H638" s="6"/>
    </row>
    <row r="639" spans="2:8" x14ac:dyDescent="0.25">
      <c r="B639" s="7"/>
      <c r="C639" s="6"/>
      <c r="D639" s="5"/>
      <c r="E639" s="5"/>
      <c r="F639" s="6"/>
      <c r="G639" s="6"/>
      <c r="H639" s="6"/>
    </row>
    <row r="640" spans="2:8" x14ac:dyDescent="0.25">
      <c r="B640" s="7"/>
      <c r="C640" s="6"/>
      <c r="D640" s="5"/>
      <c r="E640" s="5"/>
      <c r="F640" s="6"/>
      <c r="G640" s="6"/>
      <c r="H640" s="6"/>
    </row>
    <row r="641" spans="2:8" x14ac:dyDescent="0.25">
      <c r="B641" s="7"/>
      <c r="C641" s="6"/>
      <c r="D641" s="5"/>
      <c r="E641" s="5"/>
      <c r="F641" s="6"/>
      <c r="G641" s="6"/>
      <c r="H641" s="6"/>
    </row>
    <row r="642" spans="2:8" x14ac:dyDescent="0.25">
      <c r="B642" s="7"/>
      <c r="C642" s="6"/>
      <c r="D642" s="5"/>
      <c r="E642" s="5"/>
      <c r="F642" s="6"/>
      <c r="G642" s="6"/>
      <c r="H642" s="6"/>
    </row>
    <row r="643" spans="2:8" x14ac:dyDescent="0.25">
      <c r="B643" s="7"/>
      <c r="C643" s="6"/>
      <c r="D643" s="5"/>
      <c r="E643" s="5"/>
      <c r="F643" s="6"/>
      <c r="G643" s="6"/>
      <c r="H643" s="6"/>
    </row>
    <row r="644" spans="2:8" x14ac:dyDescent="0.25">
      <c r="B644" s="7"/>
      <c r="C644" s="6"/>
      <c r="D644" s="5"/>
      <c r="E644" s="5"/>
      <c r="F644" s="6"/>
      <c r="G644" s="6"/>
      <c r="H644" s="6"/>
    </row>
    <row r="645" spans="2:8" x14ac:dyDescent="0.25">
      <c r="B645" s="7"/>
      <c r="C645" s="6"/>
      <c r="D645" s="5"/>
      <c r="E645" s="5"/>
      <c r="F645" s="6"/>
      <c r="G645" s="6"/>
      <c r="H645" s="6"/>
    </row>
    <row r="646" spans="2:8" x14ac:dyDescent="0.25">
      <c r="B646" s="7"/>
      <c r="C646" s="6"/>
      <c r="D646" s="5"/>
      <c r="E646" s="5"/>
      <c r="F646" s="6"/>
      <c r="G646" s="6"/>
      <c r="H646" s="6"/>
    </row>
    <row r="647" spans="2:8" x14ac:dyDescent="0.25">
      <c r="B647" s="7"/>
      <c r="C647" s="6"/>
      <c r="D647" s="5"/>
      <c r="E647" s="5"/>
      <c r="F647" s="6"/>
      <c r="G647" s="6"/>
      <c r="H647" s="6"/>
    </row>
    <row r="648" spans="2:8" x14ac:dyDescent="0.25">
      <c r="B648" s="2"/>
      <c r="C648" s="1"/>
      <c r="D648" s="4"/>
      <c r="E648" s="5"/>
      <c r="F648" s="1"/>
      <c r="G648" s="1"/>
      <c r="H648" s="6"/>
    </row>
    <row r="649" spans="2:8" x14ac:dyDescent="0.25">
      <c r="B649" s="2"/>
      <c r="C649" s="1"/>
      <c r="D649" s="4"/>
      <c r="E649" s="5"/>
      <c r="F649" s="1"/>
      <c r="G649" s="1"/>
      <c r="H649" s="6"/>
    </row>
    <row r="650" spans="2:8" x14ac:dyDescent="0.25">
      <c r="B650" s="2"/>
      <c r="C650" s="1"/>
      <c r="D650" s="4"/>
      <c r="E650" s="5"/>
      <c r="F650" s="1"/>
      <c r="G650" s="1"/>
      <c r="H650" s="6"/>
    </row>
    <row r="651" spans="2:8" x14ac:dyDescent="0.25">
      <c r="B651" s="2"/>
      <c r="C651" s="1"/>
      <c r="D651" s="4"/>
      <c r="E651" s="5"/>
      <c r="F651" s="1"/>
      <c r="G651" s="1"/>
      <c r="H651" s="6"/>
    </row>
    <row r="652" spans="2:8" x14ac:dyDescent="0.25">
      <c r="B652" s="2"/>
      <c r="C652" s="3"/>
      <c r="D652" s="4"/>
      <c r="E652" s="5"/>
      <c r="F652" s="1"/>
      <c r="G652" s="1"/>
      <c r="H652" s="6"/>
    </row>
    <row r="653" spans="2:8" x14ac:dyDescent="0.25">
      <c r="B653" s="2"/>
      <c r="C653" s="3"/>
      <c r="D653" s="4"/>
      <c r="E653" s="5"/>
      <c r="F653" s="1"/>
      <c r="G653" s="1"/>
      <c r="H653" s="6"/>
    </row>
    <row r="654" spans="2:8" x14ac:dyDescent="0.25">
      <c r="B654" s="2"/>
      <c r="C654" s="3"/>
      <c r="D654" s="4"/>
      <c r="E654" s="5"/>
      <c r="F654" s="3"/>
      <c r="G654" s="3"/>
      <c r="H654" s="6"/>
    </row>
    <row r="655" spans="2:8" x14ac:dyDescent="0.25">
      <c r="B655" s="7"/>
      <c r="C655" s="6"/>
      <c r="D655" s="5"/>
      <c r="E655" s="5"/>
      <c r="F655" s="6"/>
      <c r="G655" s="6"/>
      <c r="H655" s="6"/>
    </row>
    <row r="656" spans="2:8" x14ac:dyDescent="0.25">
      <c r="B656" s="7"/>
      <c r="C656" s="6"/>
      <c r="D656" s="5"/>
      <c r="E656" s="5"/>
      <c r="F656" s="6"/>
      <c r="G656" s="6"/>
      <c r="H656" s="6"/>
    </row>
    <row r="657" spans="2:8" x14ac:dyDescent="0.25">
      <c r="B657" s="7"/>
      <c r="C657" s="6"/>
      <c r="D657" s="5"/>
      <c r="E657" s="5"/>
      <c r="F657" s="6"/>
      <c r="G657" s="6"/>
      <c r="H657" s="6"/>
    </row>
    <row r="658" spans="2:8" x14ac:dyDescent="0.25">
      <c r="B658" s="2"/>
      <c r="C658" s="1"/>
      <c r="D658" s="4"/>
      <c r="E658" s="5"/>
      <c r="F658" s="1"/>
      <c r="G658" s="1"/>
      <c r="H658" s="6"/>
    </row>
    <row r="659" spans="2:8" x14ac:dyDescent="0.25">
      <c r="B659" s="7"/>
      <c r="C659" s="6"/>
      <c r="D659" s="5"/>
      <c r="E659" s="5"/>
      <c r="F659" s="6"/>
      <c r="G659" s="6"/>
      <c r="H659" s="6"/>
    </row>
    <row r="660" spans="2:8" x14ac:dyDescent="0.25">
      <c r="B660" s="7"/>
      <c r="C660" s="6"/>
      <c r="D660" s="5"/>
      <c r="E660" s="5"/>
      <c r="F660" s="6"/>
      <c r="G660" s="6"/>
      <c r="H660" s="6"/>
    </row>
    <row r="661" spans="2:8" x14ac:dyDescent="0.25">
      <c r="B661" s="7"/>
      <c r="C661" s="6"/>
      <c r="D661" s="5"/>
      <c r="E661" s="5"/>
      <c r="F661" s="6"/>
      <c r="G661" s="6"/>
      <c r="H661" s="6"/>
    </row>
    <row r="662" spans="2:8" x14ac:dyDescent="0.25">
      <c r="B662" s="7"/>
      <c r="C662" s="6"/>
      <c r="D662" s="5"/>
      <c r="E662" s="5"/>
      <c r="F662" s="6"/>
      <c r="G662" s="6"/>
      <c r="H662" s="6"/>
    </row>
    <row r="663" spans="2:8" x14ac:dyDescent="0.25">
      <c r="B663" s="2"/>
      <c r="C663" s="1"/>
      <c r="D663" s="4"/>
      <c r="E663" s="5"/>
      <c r="F663" s="1"/>
      <c r="G663" s="1"/>
      <c r="H663" s="6"/>
    </row>
    <row r="664" spans="2:8" x14ac:dyDescent="0.25">
      <c r="B664" s="2"/>
      <c r="C664" s="1"/>
      <c r="D664" s="4"/>
      <c r="E664" s="5"/>
      <c r="F664" s="1"/>
      <c r="G664" s="1"/>
      <c r="H664" s="6"/>
    </row>
    <row r="665" spans="2:8" x14ac:dyDescent="0.25">
      <c r="B665" s="2"/>
      <c r="C665" s="1"/>
      <c r="D665" s="4"/>
      <c r="E665" s="5"/>
      <c r="F665" s="1"/>
      <c r="G665" s="1"/>
      <c r="H665" s="6"/>
    </row>
    <row r="666" spans="2:8" x14ac:dyDescent="0.25">
      <c r="B666" s="2"/>
      <c r="C666" s="1"/>
      <c r="D666" s="4"/>
      <c r="E666" s="5"/>
      <c r="F666" s="1"/>
      <c r="G666" s="1"/>
      <c r="H666" s="6"/>
    </row>
    <row r="667" spans="2:8" x14ac:dyDescent="0.25">
      <c r="B667" s="2"/>
      <c r="C667" s="1"/>
      <c r="D667" s="4"/>
      <c r="E667" s="5"/>
      <c r="F667" s="1"/>
      <c r="G667" s="1"/>
      <c r="H667" s="6"/>
    </row>
    <row r="668" spans="2:8" x14ac:dyDescent="0.25">
      <c r="B668" s="2"/>
      <c r="C668" s="3"/>
      <c r="D668" s="4"/>
      <c r="E668" s="5"/>
      <c r="F668" s="1"/>
      <c r="G668" s="1"/>
      <c r="H668" s="6"/>
    </row>
    <row r="669" spans="2:8" x14ac:dyDescent="0.25">
      <c r="B669" s="7"/>
      <c r="C669" s="6"/>
      <c r="D669" s="5"/>
      <c r="E669" s="5"/>
      <c r="F669" s="6"/>
      <c r="G669" s="6"/>
      <c r="H669" s="6"/>
    </row>
    <row r="670" spans="2:8" x14ac:dyDescent="0.25">
      <c r="B670" s="7"/>
      <c r="C670" s="6"/>
      <c r="D670" s="5"/>
      <c r="E670" s="5"/>
      <c r="F670" s="6"/>
      <c r="G670" s="6"/>
      <c r="H670" s="6"/>
    </row>
    <row r="671" spans="2:8" x14ac:dyDescent="0.25">
      <c r="B671" s="2"/>
      <c r="C671" s="1"/>
      <c r="D671" s="4"/>
      <c r="E671" s="5"/>
      <c r="F671" s="1"/>
      <c r="G671" s="1"/>
      <c r="H671" s="6"/>
    </row>
    <row r="672" spans="2:8" x14ac:dyDescent="0.25">
      <c r="B672" s="2"/>
      <c r="C672" s="3"/>
      <c r="D672" s="4"/>
      <c r="E672" s="5"/>
      <c r="F672" s="1"/>
      <c r="G672" s="1"/>
      <c r="H672" s="6"/>
    </row>
    <row r="673" spans="2:8" x14ac:dyDescent="0.25">
      <c r="B673" s="7"/>
      <c r="C673" s="6"/>
      <c r="D673" s="5"/>
      <c r="E673" s="5"/>
      <c r="F673" s="6"/>
      <c r="G673" s="6"/>
      <c r="H673" s="6"/>
    </row>
    <row r="674" spans="2:8" x14ac:dyDescent="0.25">
      <c r="B674" s="7"/>
      <c r="C674" s="6"/>
      <c r="D674" s="5"/>
      <c r="E674" s="5"/>
      <c r="F674" s="6"/>
      <c r="G674" s="6"/>
      <c r="H674" s="6"/>
    </row>
    <row r="675" spans="2:8" x14ac:dyDescent="0.25">
      <c r="B675" s="2"/>
      <c r="C675" s="1"/>
      <c r="D675" s="4"/>
      <c r="E675" s="5"/>
      <c r="F675" s="1"/>
      <c r="G675" s="1"/>
      <c r="H675" s="6"/>
    </row>
    <row r="676" spans="2:8" x14ac:dyDescent="0.25">
      <c r="B676" s="2"/>
      <c r="C676" s="3"/>
      <c r="D676" s="4"/>
      <c r="E676" s="5"/>
      <c r="F676" s="1"/>
      <c r="G676" s="1"/>
      <c r="H676" s="6"/>
    </row>
    <row r="677" spans="2:8" x14ac:dyDescent="0.25">
      <c r="B677" s="7"/>
      <c r="C677" s="6"/>
      <c r="D677" s="5"/>
      <c r="E677" s="5"/>
      <c r="F677" s="6"/>
      <c r="G677" s="6"/>
      <c r="H677" s="6"/>
    </row>
    <row r="678" spans="2:8" x14ac:dyDescent="0.25">
      <c r="B678" s="7"/>
      <c r="C678" s="6"/>
      <c r="D678" s="5"/>
      <c r="E678" s="5"/>
      <c r="F678" s="6"/>
      <c r="G678" s="6"/>
      <c r="H678" s="6"/>
    </row>
    <row r="679" spans="2:8" x14ac:dyDescent="0.25">
      <c r="B679" s="2"/>
      <c r="C679" s="1"/>
      <c r="D679" s="4"/>
      <c r="E679" s="5"/>
      <c r="F679" s="1"/>
      <c r="G679" s="1"/>
      <c r="H679" s="6"/>
    </row>
    <row r="680" spans="2:8" x14ac:dyDescent="0.25">
      <c r="B680" s="2"/>
      <c r="C680" s="1"/>
      <c r="D680" s="4"/>
      <c r="E680" s="5"/>
      <c r="F680" s="1"/>
      <c r="G680" s="1"/>
      <c r="H680" s="6"/>
    </row>
    <row r="681" spans="2:8" x14ac:dyDescent="0.25">
      <c r="B681" s="2"/>
      <c r="C681" s="1"/>
      <c r="D681" s="4"/>
      <c r="E681" s="5"/>
      <c r="F681" s="1"/>
      <c r="G681" s="1"/>
      <c r="H681" s="6"/>
    </row>
    <row r="682" spans="2:8" x14ac:dyDescent="0.25">
      <c r="B682" s="2"/>
      <c r="C682" s="1"/>
      <c r="D682" s="4"/>
      <c r="E682" s="5"/>
      <c r="F682" s="1"/>
      <c r="G682" s="1"/>
      <c r="H682" s="6"/>
    </row>
    <row r="683" spans="2:8" x14ac:dyDescent="0.25">
      <c r="B683" s="2"/>
      <c r="C683" s="3"/>
      <c r="D683" s="4"/>
      <c r="E683" s="5"/>
      <c r="F683" s="1"/>
      <c r="G683" s="1"/>
      <c r="H683" s="6"/>
    </row>
    <row r="684" spans="2:8" x14ac:dyDescent="0.25">
      <c r="B684" s="2"/>
      <c r="C684" s="3"/>
      <c r="D684" s="4"/>
      <c r="E684" s="5"/>
      <c r="F684" s="3"/>
      <c r="G684" s="3"/>
      <c r="H684" s="6"/>
    </row>
    <row r="685" spans="2:8" x14ac:dyDescent="0.25">
      <c r="B685" s="2"/>
      <c r="C685" s="3"/>
      <c r="D685" s="4"/>
      <c r="E685" s="5"/>
      <c r="F685" s="3"/>
      <c r="G685" s="3"/>
      <c r="H685" s="6"/>
    </row>
    <row r="686" spans="2:8" x14ac:dyDescent="0.25">
      <c r="B686" s="7"/>
      <c r="C686" s="6"/>
      <c r="D686" s="5"/>
      <c r="E686" s="5"/>
      <c r="F686" s="6"/>
      <c r="G686" s="6"/>
      <c r="H686" s="6"/>
    </row>
    <row r="687" spans="2:8" x14ac:dyDescent="0.25">
      <c r="B687" s="7"/>
      <c r="C687" s="6"/>
      <c r="D687" s="5"/>
      <c r="E687" s="5"/>
      <c r="F687" s="6"/>
      <c r="G687" s="6"/>
      <c r="H687" s="6"/>
    </row>
    <row r="688" spans="2:8" x14ac:dyDescent="0.25">
      <c r="B688" s="7"/>
      <c r="C688" s="6"/>
      <c r="D688" s="5"/>
      <c r="E688" s="5"/>
      <c r="F688" s="6"/>
      <c r="G688" s="6"/>
      <c r="H688" s="6"/>
    </row>
    <row r="689" spans="2:8" x14ac:dyDescent="0.25">
      <c r="B689" s="7"/>
      <c r="C689" s="6"/>
      <c r="D689" s="5"/>
      <c r="E689" s="5"/>
      <c r="F689" s="6"/>
      <c r="G689" s="6"/>
      <c r="H689" s="6"/>
    </row>
    <row r="690" spans="2:8" x14ac:dyDescent="0.25">
      <c r="B690" s="2"/>
      <c r="C690" s="1"/>
      <c r="D690" s="4"/>
      <c r="E690" s="5"/>
      <c r="F690" s="1"/>
      <c r="G690" s="1"/>
      <c r="H690" s="6"/>
    </row>
    <row r="691" spans="2:8" x14ac:dyDescent="0.25">
      <c r="B691" s="2"/>
      <c r="C691" s="3"/>
      <c r="D691" s="4"/>
      <c r="E691" s="5"/>
      <c r="F691" s="1"/>
      <c r="G691" s="1"/>
      <c r="H691" s="6"/>
    </row>
    <row r="692" spans="2:8" x14ac:dyDescent="0.25">
      <c r="B692" s="2"/>
      <c r="C692" s="3"/>
      <c r="D692" s="4"/>
      <c r="E692" s="5"/>
      <c r="F692" s="3"/>
      <c r="G692" s="3"/>
      <c r="H692" s="6"/>
    </row>
    <row r="693" spans="2:8" x14ac:dyDescent="0.25">
      <c r="B693" s="2"/>
      <c r="C693" s="3"/>
      <c r="D693" s="4"/>
      <c r="E693" s="5"/>
      <c r="F693" s="3"/>
      <c r="G693" s="3"/>
      <c r="H693" s="6"/>
    </row>
    <row r="694" spans="2:8" x14ac:dyDescent="0.25">
      <c r="B694" s="2"/>
      <c r="C694" s="1"/>
      <c r="D694" s="4"/>
      <c r="E694" s="5"/>
      <c r="F694" s="1"/>
      <c r="G694" s="1"/>
      <c r="H694" s="6"/>
    </row>
    <row r="695" spans="2:8" x14ac:dyDescent="0.25">
      <c r="B695" s="2"/>
      <c r="C695" s="3"/>
      <c r="D695" s="4"/>
      <c r="E695" s="5"/>
      <c r="F695" s="1"/>
      <c r="G695" s="1"/>
      <c r="H695" s="6"/>
    </row>
    <row r="696" spans="2:8" x14ac:dyDescent="0.25">
      <c r="B696" s="2"/>
      <c r="C696" s="1"/>
      <c r="D696" s="4"/>
      <c r="E696" s="5"/>
      <c r="F696" s="1"/>
      <c r="G696" s="1"/>
      <c r="H696" s="6"/>
    </row>
    <row r="697" spans="2:8" x14ac:dyDescent="0.25">
      <c r="B697" s="7"/>
      <c r="C697" s="6"/>
      <c r="D697" s="5"/>
      <c r="E697" s="5"/>
      <c r="F697" s="6"/>
      <c r="G697" s="6"/>
      <c r="H697" s="6"/>
    </row>
    <row r="698" spans="2:8" x14ac:dyDescent="0.25">
      <c r="B698" s="7"/>
      <c r="C698" s="6"/>
      <c r="D698" s="5"/>
      <c r="E698" s="5"/>
      <c r="F698" s="6"/>
      <c r="G698" s="6"/>
      <c r="H698" s="6"/>
    </row>
    <row r="699" spans="2:8" x14ac:dyDescent="0.25">
      <c r="B699" s="7"/>
      <c r="C699" s="6"/>
      <c r="D699" s="5"/>
      <c r="E699" s="5"/>
      <c r="F699" s="6"/>
      <c r="G699" s="6"/>
      <c r="H699" s="6"/>
    </row>
    <row r="700" spans="2:8" x14ac:dyDescent="0.25">
      <c r="B700" s="7"/>
      <c r="C700" s="6"/>
      <c r="D700" s="5"/>
      <c r="E700" s="5"/>
      <c r="F700" s="6"/>
      <c r="G700" s="6"/>
      <c r="H700" s="6"/>
    </row>
    <row r="701" spans="2:8" x14ac:dyDescent="0.25">
      <c r="B701" s="2"/>
      <c r="C701" s="1"/>
      <c r="D701" s="4"/>
      <c r="E701" s="5"/>
      <c r="F701" s="1"/>
      <c r="G701" s="1"/>
      <c r="H701" s="6"/>
    </row>
    <row r="702" spans="2:8" x14ac:dyDescent="0.25">
      <c r="B702" s="2"/>
      <c r="C702" s="3"/>
      <c r="D702" s="4"/>
      <c r="E702" s="5"/>
      <c r="F702" s="1"/>
      <c r="G702" s="1"/>
      <c r="H702" s="6"/>
    </row>
    <row r="703" spans="2:8" x14ac:dyDescent="0.25">
      <c r="B703" s="2"/>
      <c r="C703" s="3"/>
      <c r="D703" s="4"/>
      <c r="E703" s="5"/>
      <c r="F703" s="3"/>
      <c r="G703" s="3"/>
      <c r="H703" s="6"/>
    </row>
    <row r="704" spans="2:8" x14ac:dyDescent="0.25">
      <c r="B704" s="7"/>
      <c r="C704" s="6"/>
      <c r="D704" s="5"/>
      <c r="E704" s="5"/>
      <c r="F704" s="6"/>
      <c r="G704" s="6"/>
      <c r="H704" s="6"/>
    </row>
    <row r="705" spans="2:8" x14ac:dyDescent="0.25">
      <c r="B705" s="2"/>
      <c r="C705" s="1"/>
      <c r="D705" s="4"/>
      <c r="E705" s="5"/>
      <c r="F705" s="1"/>
      <c r="G705" s="1"/>
      <c r="H705" s="6"/>
    </row>
    <row r="706" spans="2:8" x14ac:dyDescent="0.25">
      <c r="B706" s="2"/>
      <c r="C706" s="1"/>
      <c r="D706" s="4"/>
      <c r="E706" s="5"/>
      <c r="F706" s="1"/>
      <c r="G706" s="1"/>
      <c r="H706" s="6"/>
    </row>
    <row r="707" spans="2:8" x14ac:dyDescent="0.25">
      <c r="B707" s="2"/>
      <c r="C707" s="1"/>
      <c r="D707" s="4"/>
      <c r="E707" s="5"/>
      <c r="F707" s="1"/>
      <c r="G707" s="1"/>
      <c r="H707" s="6"/>
    </row>
    <row r="708" spans="2:8" x14ac:dyDescent="0.25">
      <c r="B708" s="2"/>
      <c r="C708" s="3"/>
      <c r="D708" s="4"/>
      <c r="E708" s="5"/>
      <c r="F708" s="1"/>
      <c r="G708" s="1"/>
      <c r="H708" s="6"/>
    </row>
    <row r="709" spans="2:8" x14ac:dyDescent="0.25">
      <c r="B709" s="2"/>
      <c r="C709" s="3"/>
      <c r="D709" s="4"/>
      <c r="E709" s="5"/>
      <c r="F709" s="3"/>
      <c r="G709" s="3"/>
      <c r="H709" s="6"/>
    </row>
    <row r="710" spans="2:8" x14ac:dyDescent="0.25">
      <c r="B710" s="2"/>
      <c r="C710" s="3"/>
      <c r="D710" s="4"/>
      <c r="E710" s="5"/>
      <c r="F710" s="3"/>
      <c r="G710" s="3"/>
      <c r="H710" s="6"/>
    </row>
    <row r="711" spans="2:8" x14ac:dyDescent="0.25">
      <c r="B711" s="2"/>
      <c r="C711" s="1"/>
      <c r="D711" s="4"/>
      <c r="E711" s="5"/>
      <c r="F711" s="1"/>
      <c r="G711" s="1"/>
      <c r="H711" s="6"/>
    </row>
    <row r="712" spans="2:8" x14ac:dyDescent="0.25">
      <c r="B712" s="2"/>
      <c r="C712" s="3"/>
      <c r="D712" s="4"/>
      <c r="E712" s="5"/>
      <c r="F712" s="1"/>
      <c r="G712" s="1"/>
      <c r="H712" s="6"/>
    </row>
    <row r="713" spans="2:8" x14ac:dyDescent="0.25">
      <c r="B713" s="2"/>
      <c r="C713" s="3"/>
      <c r="D713" s="4"/>
      <c r="E713" s="5"/>
      <c r="F713" s="3"/>
      <c r="G713" s="3"/>
      <c r="H713" s="6"/>
    </row>
    <row r="714" spans="2:8" x14ac:dyDescent="0.25">
      <c r="B714" s="7"/>
      <c r="C714" s="6"/>
      <c r="D714" s="5"/>
      <c r="E714" s="5"/>
      <c r="F714" s="6"/>
      <c r="G714" s="6"/>
      <c r="H714" s="6"/>
    </row>
    <row r="715" spans="2:8" x14ac:dyDescent="0.25">
      <c r="B715" s="7"/>
      <c r="C715" s="6"/>
      <c r="D715" s="5"/>
      <c r="E715" s="5"/>
      <c r="F715" s="6"/>
      <c r="G715" s="6"/>
      <c r="H715" s="6"/>
    </row>
    <row r="716" spans="2:8" x14ac:dyDescent="0.25">
      <c r="B716" s="7"/>
      <c r="C716" s="6"/>
      <c r="D716" s="5"/>
      <c r="E716" s="5"/>
      <c r="F716" s="6"/>
      <c r="G716" s="6"/>
      <c r="H716" s="6"/>
    </row>
    <row r="717" spans="2:8" x14ac:dyDescent="0.25">
      <c r="B717" s="7"/>
      <c r="C717" s="6"/>
      <c r="D717" s="5"/>
      <c r="E717" s="5"/>
      <c r="F717" s="6"/>
      <c r="G717" s="6"/>
      <c r="H717" s="6"/>
    </row>
    <row r="718" spans="2:8" x14ac:dyDescent="0.25">
      <c r="B718" s="7"/>
      <c r="C718" s="6"/>
      <c r="D718" s="5"/>
      <c r="E718" s="5"/>
      <c r="F718" s="6"/>
      <c r="G718" s="6"/>
      <c r="H718" s="6"/>
    </row>
    <row r="719" spans="2:8" x14ac:dyDescent="0.25">
      <c r="B719" s="2"/>
      <c r="C719" s="1"/>
      <c r="D719" s="4"/>
      <c r="E719" s="5"/>
      <c r="F719" s="1"/>
      <c r="G719" s="1"/>
      <c r="H719" s="6"/>
    </row>
    <row r="720" spans="2:8" x14ac:dyDescent="0.25">
      <c r="B720" s="2"/>
      <c r="C720" s="1"/>
      <c r="D720" s="4"/>
      <c r="E720" s="5"/>
      <c r="F720" s="1"/>
      <c r="G720" s="1"/>
      <c r="H720" s="6"/>
    </row>
    <row r="721" spans="2:8" x14ac:dyDescent="0.25">
      <c r="B721" s="2"/>
      <c r="C721" s="1"/>
      <c r="D721" s="4"/>
      <c r="E721" s="5"/>
      <c r="F721" s="1"/>
      <c r="G721" s="1"/>
      <c r="H721" s="6"/>
    </row>
    <row r="722" spans="2:8" x14ac:dyDescent="0.25">
      <c r="B722" s="2"/>
      <c r="C722" s="1"/>
      <c r="D722" s="4"/>
      <c r="E722" s="5"/>
      <c r="F722" s="1"/>
      <c r="G722" s="1"/>
      <c r="H722" s="6"/>
    </row>
    <row r="723" spans="2:8" x14ac:dyDescent="0.25">
      <c r="B723" s="2"/>
      <c r="C723" s="3"/>
      <c r="D723" s="4"/>
      <c r="E723" s="5"/>
      <c r="F723" s="1"/>
      <c r="G723" s="1"/>
      <c r="H723" s="6"/>
    </row>
    <row r="724" spans="2:8" x14ac:dyDescent="0.25">
      <c r="B724" s="2"/>
      <c r="C724" s="3"/>
      <c r="D724" s="4"/>
      <c r="E724" s="5"/>
      <c r="F724" s="3"/>
      <c r="G724" s="3"/>
      <c r="H724" s="6"/>
    </row>
    <row r="725" spans="2:8" x14ac:dyDescent="0.25">
      <c r="B725" s="2"/>
      <c r="C725" s="1"/>
      <c r="D725" s="4"/>
      <c r="E725" s="5"/>
      <c r="F725" s="1"/>
      <c r="G725" s="1"/>
      <c r="H725" s="6"/>
    </row>
    <row r="726" spans="2:8" x14ac:dyDescent="0.25">
      <c r="B726" s="7"/>
      <c r="C726" s="6"/>
      <c r="D726" s="5"/>
      <c r="E726" s="5"/>
      <c r="F726" s="6"/>
      <c r="G726" s="6"/>
      <c r="H726" s="6"/>
    </row>
    <row r="727" spans="2:8" x14ac:dyDescent="0.25">
      <c r="B727" s="2"/>
      <c r="C727" s="1"/>
      <c r="D727" s="4"/>
      <c r="E727" s="5"/>
      <c r="F727" s="1"/>
      <c r="G727" s="1"/>
      <c r="H727" s="6"/>
    </row>
    <row r="728" spans="2:8" x14ac:dyDescent="0.25">
      <c r="B728" s="2"/>
      <c r="C728" s="3"/>
      <c r="D728" s="4"/>
      <c r="E728" s="5"/>
      <c r="F728" s="1"/>
      <c r="G728" s="1"/>
      <c r="H728" s="6"/>
    </row>
    <row r="729" spans="2:8" x14ac:dyDescent="0.25">
      <c r="B729" s="2"/>
      <c r="C729" s="3"/>
      <c r="D729" s="4"/>
      <c r="E729" s="5"/>
      <c r="F729" s="3"/>
      <c r="G729" s="3"/>
      <c r="H729" s="6"/>
    </row>
    <row r="730" spans="2:8" x14ac:dyDescent="0.25">
      <c r="B730" s="2"/>
      <c r="C730" s="3"/>
      <c r="D730" s="4"/>
      <c r="E730" s="5"/>
      <c r="F730" s="3"/>
      <c r="G730" s="3"/>
      <c r="H730" s="6"/>
    </row>
    <row r="731" spans="2:8" x14ac:dyDescent="0.25">
      <c r="B731" s="2"/>
      <c r="C731" s="1"/>
      <c r="D731" s="4"/>
      <c r="E731" s="5"/>
      <c r="F731" s="1"/>
      <c r="G731" s="1"/>
      <c r="H731" s="6"/>
    </row>
    <row r="732" spans="2:8" x14ac:dyDescent="0.25">
      <c r="B732" s="7"/>
      <c r="C732" s="6"/>
      <c r="D732" s="5"/>
      <c r="E732" s="5"/>
      <c r="F732" s="6"/>
      <c r="G732" s="6"/>
      <c r="H732" s="6"/>
    </row>
    <row r="733" spans="2:8" x14ac:dyDescent="0.25">
      <c r="B733" s="7"/>
      <c r="C733" s="6"/>
      <c r="D733" s="5"/>
      <c r="E733" s="5"/>
      <c r="F733" s="6"/>
      <c r="G733" s="6"/>
      <c r="H733" s="6"/>
    </row>
    <row r="734" spans="2:8" x14ac:dyDescent="0.25">
      <c r="B734" s="7"/>
      <c r="C734" s="6"/>
      <c r="D734" s="5"/>
      <c r="E734" s="5"/>
      <c r="F734" s="6"/>
      <c r="G734" s="6"/>
      <c r="H734" s="6"/>
    </row>
    <row r="735" spans="2:8" x14ac:dyDescent="0.25">
      <c r="B735" s="7"/>
      <c r="C735" s="6"/>
      <c r="D735" s="5"/>
      <c r="E735" s="5"/>
      <c r="F735" s="6"/>
      <c r="G735" s="6"/>
      <c r="H735" s="6"/>
    </row>
    <row r="736" spans="2:8" x14ac:dyDescent="0.25">
      <c r="B736" s="2"/>
      <c r="C736" s="1"/>
      <c r="D736" s="4"/>
      <c r="E736" s="5"/>
      <c r="F736" s="1"/>
      <c r="G736" s="1"/>
      <c r="H736" s="6"/>
    </row>
    <row r="737" spans="2:8" x14ac:dyDescent="0.25">
      <c r="B737" s="2"/>
      <c r="C737" s="1"/>
      <c r="D737" s="4"/>
      <c r="E737" s="5"/>
      <c r="F737" s="1"/>
      <c r="G737" s="1"/>
      <c r="H737" s="6"/>
    </row>
    <row r="738" spans="2:8" x14ac:dyDescent="0.25">
      <c r="B738" s="2"/>
      <c r="C738" s="3"/>
      <c r="D738" s="4"/>
      <c r="E738" s="5"/>
      <c r="F738" s="3"/>
      <c r="G738" s="3"/>
      <c r="H738" s="6"/>
    </row>
    <row r="739" spans="2:8" x14ac:dyDescent="0.25">
      <c r="B739" s="2"/>
      <c r="C739" s="3"/>
      <c r="D739" s="4"/>
      <c r="E739" s="5"/>
      <c r="F739" s="3"/>
      <c r="G739" s="3"/>
      <c r="H739" s="6"/>
    </row>
    <row r="740" spans="2:8" x14ac:dyDescent="0.25">
      <c r="B740" s="2"/>
      <c r="C740" s="3"/>
      <c r="D740" s="4"/>
      <c r="E740" s="5"/>
      <c r="F740" s="3"/>
      <c r="G740" s="3"/>
      <c r="H740" s="6"/>
    </row>
    <row r="741" spans="2:8" x14ac:dyDescent="0.25">
      <c r="B741" s="2"/>
      <c r="C741" s="3"/>
      <c r="D741" s="4"/>
      <c r="E741" s="5"/>
      <c r="F741" s="3"/>
      <c r="G741" s="3"/>
      <c r="H741" s="6"/>
    </row>
    <row r="742" spans="2:8" x14ac:dyDescent="0.25">
      <c r="B742" s="2"/>
      <c r="C742" s="3"/>
      <c r="D742" s="4"/>
      <c r="E742" s="5"/>
      <c r="F742" s="3"/>
      <c r="G742" s="3"/>
      <c r="H742" s="6"/>
    </row>
    <row r="743" spans="2:8" x14ac:dyDescent="0.25">
      <c r="B743" s="2"/>
      <c r="C743" s="3"/>
      <c r="D743" s="4"/>
      <c r="E743" s="5"/>
      <c r="F743" s="3"/>
      <c r="G743" s="3"/>
      <c r="H743" s="6"/>
    </row>
    <row r="744" spans="2:8" x14ac:dyDescent="0.25">
      <c r="B744" s="7"/>
      <c r="C744" s="6"/>
      <c r="D744" s="5"/>
      <c r="E744" s="5"/>
      <c r="F744" s="6"/>
      <c r="G744" s="6"/>
      <c r="H744" s="6"/>
    </row>
    <row r="745" spans="2:8" x14ac:dyDescent="0.25">
      <c r="B745" s="2"/>
      <c r="C745" s="1"/>
      <c r="D745" s="4"/>
      <c r="E745" s="5"/>
      <c r="F745" s="1"/>
      <c r="G745" s="1"/>
      <c r="H745" s="6"/>
    </row>
    <row r="746" spans="2:8" x14ac:dyDescent="0.25">
      <c r="B746" s="2"/>
      <c r="C746" s="1"/>
      <c r="D746" s="4"/>
      <c r="E746" s="5"/>
      <c r="F746" s="1"/>
      <c r="G746" s="1"/>
      <c r="H746" s="6"/>
    </row>
    <row r="747" spans="2:8" x14ac:dyDescent="0.25">
      <c r="B747" s="2"/>
      <c r="C747" s="1"/>
      <c r="D747" s="4"/>
      <c r="E747" s="5"/>
      <c r="F747" s="1"/>
      <c r="G747" s="1"/>
      <c r="H747" s="6"/>
    </row>
    <row r="748" spans="2:8" x14ac:dyDescent="0.25">
      <c r="B748" s="2"/>
      <c r="C748" s="3"/>
      <c r="D748" s="4"/>
      <c r="E748" s="5"/>
      <c r="F748" s="1"/>
      <c r="G748" s="1"/>
      <c r="H748" s="6"/>
    </row>
    <row r="749" spans="2:8" x14ac:dyDescent="0.25">
      <c r="B749" s="2"/>
      <c r="C749" s="3"/>
      <c r="D749" s="4"/>
      <c r="E749" s="5"/>
      <c r="F749" s="3"/>
      <c r="G749" s="3"/>
      <c r="H749" s="6"/>
    </row>
    <row r="750" spans="2:8" x14ac:dyDescent="0.25">
      <c r="B750" s="2"/>
      <c r="C750" s="3"/>
      <c r="D750" s="4"/>
      <c r="E750" s="5"/>
      <c r="F750" s="3"/>
      <c r="G750" s="3"/>
      <c r="H750" s="6"/>
    </row>
    <row r="751" spans="2:8" x14ac:dyDescent="0.25">
      <c r="B751" s="2"/>
      <c r="C751" s="3"/>
      <c r="D751" s="4"/>
      <c r="E751" s="5"/>
      <c r="F751" s="3"/>
      <c r="G751" s="3"/>
      <c r="H751" s="6"/>
    </row>
    <row r="752" spans="2:8" x14ac:dyDescent="0.25">
      <c r="B752" s="2"/>
      <c r="C752" s="1"/>
      <c r="D752" s="4"/>
      <c r="E752" s="5"/>
      <c r="F752" s="1"/>
      <c r="G752" s="1"/>
      <c r="H752" s="6"/>
    </row>
    <row r="753" spans="2:8" x14ac:dyDescent="0.25">
      <c r="B753" s="7"/>
      <c r="C753" s="6"/>
      <c r="D753" s="5"/>
      <c r="E753" s="5"/>
      <c r="F753" s="6"/>
      <c r="G753" s="6"/>
      <c r="H753" s="6"/>
    </row>
    <row r="754" spans="2:8" x14ac:dyDescent="0.25">
      <c r="B754" s="2"/>
      <c r="C754" s="1"/>
      <c r="D754" s="4"/>
      <c r="E754" s="5"/>
      <c r="F754" s="1"/>
      <c r="G754" s="1"/>
      <c r="H754" s="6"/>
    </row>
    <row r="755" spans="2:8" x14ac:dyDescent="0.25">
      <c r="B755" s="2"/>
      <c r="C755" s="3"/>
      <c r="D755" s="4"/>
      <c r="E755" s="5"/>
      <c r="F755" s="1"/>
      <c r="G755" s="1"/>
      <c r="H755" s="6"/>
    </row>
    <row r="756" spans="2:8" x14ac:dyDescent="0.25">
      <c r="B756" s="2"/>
      <c r="C756" s="3"/>
      <c r="D756" s="4"/>
      <c r="E756" s="5"/>
      <c r="F756" s="3"/>
      <c r="G756" s="3"/>
      <c r="H756" s="6"/>
    </row>
    <row r="757" spans="2:8" x14ac:dyDescent="0.25">
      <c r="B757" s="2"/>
      <c r="C757" s="1"/>
      <c r="D757" s="4"/>
      <c r="E757" s="5"/>
      <c r="F757" s="1"/>
      <c r="G757" s="1"/>
      <c r="H757" s="6"/>
    </row>
    <row r="758" spans="2:8" x14ac:dyDescent="0.25">
      <c r="B758" s="2"/>
      <c r="C758" s="3"/>
      <c r="D758" s="4"/>
      <c r="E758" s="5"/>
      <c r="F758" s="1"/>
      <c r="G758" s="1"/>
      <c r="H758" s="6"/>
    </row>
    <row r="759" spans="2:8" x14ac:dyDescent="0.25">
      <c r="B759" s="2"/>
      <c r="C759" s="3"/>
      <c r="D759" s="4"/>
      <c r="E759" s="5"/>
      <c r="F759" s="3"/>
      <c r="G759" s="3"/>
      <c r="H759" s="6"/>
    </row>
    <row r="760" spans="2:8" x14ac:dyDescent="0.25">
      <c r="B760" s="2"/>
      <c r="C760" s="2"/>
      <c r="D760" s="4"/>
      <c r="E760" s="5"/>
      <c r="F760" s="3"/>
      <c r="G760" s="3"/>
      <c r="H760" s="6"/>
    </row>
    <row r="761" spans="2:8" x14ac:dyDescent="0.25">
      <c r="B761" s="2"/>
      <c r="C761" s="1"/>
      <c r="D761" s="4"/>
      <c r="E761" s="5"/>
      <c r="F761" s="1"/>
      <c r="G761" s="1"/>
      <c r="H761" s="6"/>
    </row>
    <row r="762" spans="2:8" x14ac:dyDescent="0.25">
      <c r="B762" s="2"/>
      <c r="C762" s="3"/>
      <c r="D762" s="4"/>
      <c r="E762" s="5"/>
      <c r="F762" s="1"/>
      <c r="G762" s="1"/>
      <c r="H762" s="6"/>
    </row>
    <row r="763" spans="2:8" x14ac:dyDescent="0.25">
      <c r="B763" s="2"/>
      <c r="C763" s="3"/>
      <c r="D763" s="4"/>
      <c r="E763" s="5"/>
      <c r="F763" s="3"/>
      <c r="G763" s="3"/>
      <c r="H763" s="6"/>
    </row>
    <row r="764" spans="2:8" x14ac:dyDescent="0.25">
      <c r="B764" s="2"/>
      <c r="C764" s="1"/>
      <c r="D764" s="4"/>
      <c r="E764" s="5"/>
      <c r="F764" s="1"/>
      <c r="G764" s="1"/>
      <c r="H764" s="6"/>
    </row>
    <row r="765" spans="2:8" x14ac:dyDescent="0.25">
      <c r="B765" s="2"/>
      <c r="C765" s="1"/>
      <c r="D765" s="4"/>
      <c r="E765" s="5"/>
      <c r="F765" s="1"/>
      <c r="G765" s="1"/>
      <c r="H765" s="6"/>
    </row>
    <row r="766" spans="2:8" x14ac:dyDescent="0.25">
      <c r="B766" s="2"/>
      <c r="C766" s="9"/>
      <c r="D766" s="4"/>
      <c r="E766" s="5"/>
      <c r="F766" s="9"/>
      <c r="G766" s="9"/>
      <c r="H766" s="6"/>
    </row>
    <row r="767" spans="2:8" x14ac:dyDescent="0.25">
      <c r="B767" s="2"/>
      <c r="C767" s="3"/>
      <c r="D767" s="4"/>
      <c r="E767" s="5"/>
      <c r="F767" s="1"/>
      <c r="G767" s="1"/>
      <c r="H767" s="6"/>
    </row>
    <row r="768" spans="2:8" x14ac:dyDescent="0.25">
      <c r="B768" s="2"/>
      <c r="C768" s="3"/>
      <c r="D768" s="4"/>
      <c r="E768" s="5"/>
      <c r="F768" s="2"/>
      <c r="G768" s="2"/>
      <c r="H768" s="6"/>
    </row>
    <row r="769" spans="2:8" x14ac:dyDescent="0.25">
      <c r="B769" s="2"/>
      <c r="C769" s="3"/>
      <c r="D769" s="4"/>
      <c r="E769" s="5"/>
      <c r="F769" s="2"/>
      <c r="G769" s="2"/>
      <c r="H769" s="6"/>
    </row>
    <row r="770" spans="2:8" x14ac:dyDescent="0.25">
      <c r="B770" s="2"/>
      <c r="C770" s="3"/>
      <c r="D770" s="4"/>
      <c r="E770" s="5"/>
      <c r="F770" s="2"/>
      <c r="G770" s="2"/>
      <c r="H770" s="6"/>
    </row>
    <row r="771" spans="2:8" x14ac:dyDescent="0.25">
      <c r="B771" s="2"/>
      <c r="C771" s="3"/>
      <c r="D771" s="4"/>
      <c r="E771" s="5"/>
      <c r="F771" s="1"/>
      <c r="G771" s="1"/>
      <c r="H771" s="6"/>
    </row>
    <row r="772" spans="2:8" x14ac:dyDescent="0.25">
      <c r="B772" s="2"/>
      <c r="C772" s="3"/>
      <c r="D772" s="4"/>
      <c r="E772" s="5"/>
      <c r="F772" s="9"/>
      <c r="G772" s="9"/>
      <c r="H772" s="6"/>
    </row>
    <row r="773" spans="2:8" x14ac:dyDescent="0.25">
      <c r="B773" s="2"/>
      <c r="C773" s="3"/>
      <c r="D773" s="4"/>
      <c r="E773" s="5"/>
      <c r="F773" s="9"/>
      <c r="G773" s="9"/>
      <c r="H773" s="6"/>
    </row>
    <row r="774" spans="2:8" x14ac:dyDescent="0.25">
      <c r="B774" s="2"/>
      <c r="C774" s="3"/>
      <c r="D774" s="4"/>
      <c r="E774" s="5"/>
      <c r="F774" s="2"/>
      <c r="G774" s="2"/>
      <c r="H774" s="6"/>
    </row>
    <row r="775" spans="2:8" x14ac:dyDescent="0.25">
      <c r="B775" s="2"/>
      <c r="C775" s="3"/>
      <c r="D775" s="4"/>
      <c r="E775" s="5"/>
      <c r="F775" s="2"/>
      <c r="G775" s="2"/>
      <c r="H775" s="6"/>
    </row>
    <row r="776" spans="2:8" x14ac:dyDescent="0.25">
      <c r="B776" s="2"/>
      <c r="C776" s="3"/>
      <c r="D776" s="4"/>
      <c r="E776" s="5"/>
      <c r="F776" s="2"/>
      <c r="G776" s="2"/>
      <c r="H776" s="6"/>
    </row>
    <row r="777" spans="2:8" x14ac:dyDescent="0.25">
      <c r="B777" s="2"/>
      <c r="C777" s="3"/>
      <c r="D777" s="4"/>
      <c r="E777" s="5"/>
      <c r="F777" s="1"/>
      <c r="G777" s="1"/>
      <c r="H777" s="6"/>
    </row>
    <row r="778" spans="2:8" x14ac:dyDescent="0.25">
      <c r="B778" s="2"/>
      <c r="C778" s="3"/>
      <c r="D778" s="4"/>
      <c r="E778" s="5"/>
      <c r="F778" s="1"/>
      <c r="G778" s="1"/>
      <c r="H778" s="6"/>
    </row>
    <row r="779" spans="2:8" x14ac:dyDescent="0.25">
      <c r="B779" s="2"/>
      <c r="C779" s="3"/>
      <c r="D779" s="4"/>
      <c r="E779" s="5"/>
      <c r="F779" s="1"/>
      <c r="G779" s="1"/>
      <c r="H779" s="6"/>
    </row>
    <row r="780" spans="2:8" x14ac:dyDescent="0.25">
      <c r="B780" s="2"/>
      <c r="C780" s="3"/>
      <c r="D780" s="4"/>
      <c r="E780" s="5"/>
      <c r="F780" s="1"/>
      <c r="G780" s="1"/>
      <c r="H780" s="6"/>
    </row>
    <row r="781" spans="2:8" x14ac:dyDescent="0.25">
      <c r="B781" s="2"/>
      <c r="C781" s="3"/>
      <c r="D781" s="4"/>
      <c r="E781" s="5"/>
      <c r="F781" s="1"/>
      <c r="G781" s="1"/>
      <c r="H781" s="6"/>
    </row>
    <row r="782" spans="2:8" x14ac:dyDescent="0.25">
      <c r="B782" s="2"/>
      <c r="C782" s="3"/>
      <c r="D782" s="4"/>
      <c r="E782" s="5"/>
      <c r="F782" s="1"/>
      <c r="G782" s="1"/>
      <c r="H782" s="6"/>
    </row>
    <row r="783" spans="2:8" x14ac:dyDescent="0.25">
      <c r="B783" s="2"/>
      <c r="C783" s="3"/>
      <c r="D783" s="4"/>
      <c r="E783" s="5"/>
      <c r="F783" s="1"/>
      <c r="G783" s="1"/>
      <c r="H783" s="6"/>
    </row>
    <row r="784" spans="2:8" x14ac:dyDescent="0.25">
      <c r="B784" s="2"/>
      <c r="C784" s="3"/>
      <c r="D784" s="4"/>
      <c r="E784" s="5"/>
      <c r="F784" s="1"/>
      <c r="G784" s="1"/>
      <c r="H784" s="6"/>
    </row>
    <row r="785" spans="2:8" x14ac:dyDescent="0.25">
      <c r="B785" s="2"/>
      <c r="C785" s="3"/>
      <c r="D785" s="4"/>
      <c r="E785" s="5"/>
      <c r="F785" s="1"/>
      <c r="G785" s="1"/>
      <c r="H785" s="6"/>
    </row>
    <row r="786" spans="2:8" x14ac:dyDescent="0.25">
      <c r="B786" s="2"/>
      <c r="C786" s="3"/>
      <c r="D786" s="4"/>
      <c r="E786" s="5"/>
      <c r="F786" s="1"/>
      <c r="G786" s="1"/>
      <c r="H786" s="6"/>
    </row>
    <row r="787" spans="2:8" x14ac:dyDescent="0.25">
      <c r="B787" s="2"/>
      <c r="C787" s="3"/>
      <c r="D787" s="4"/>
      <c r="E787" s="5"/>
      <c r="F787" s="1"/>
      <c r="G787" s="1"/>
      <c r="H787" s="6"/>
    </row>
    <row r="788" spans="2:8" x14ac:dyDescent="0.25">
      <c r="B788" s="2"/>
      <c r="C788" s="3"/>
      <c r="D788" s="4"/>
      <c r="E788" s="5"/>
      <c r="F788" s="1"/>
      <c r="G788" s="1"/>
      <c r="H788" s="6"/>
    </row>
    <row r="789" spans="2:8" x14ac:dyDescent="0.25">
      <c r="B789" s="2"/>
      <c r="C789" s="3"/>
      <c r="D789" s="4"/>
      <c r="E789" s="5"/>
      <c r="F789" s="1"/>
      <c r="G789" s="1"/>
      <c r="H789" s="6"/>
    </row>
    <row r="790" spans="2:8" x14ac:dyDescent="0.25">
      <c r="B790" s="2"/>
      <c r="C790" s="3"/>
      <c r="D790" s="4"/>
      <c r="E790" s="5"/>
      <c r="F790" s="1"/>
      <c r="G790" s="1"/>
      <c r="H790" s="6"/>
    </row>
    <row r="791" spans="2:8" x14ac:dyDescent="0.25">
      <c r="B791" s="2"/>
      <c r="C791" s="3"/>
      <c r="D791" s="4"/>
      <c r="E791" s="5"/>
      <c r="F791" s="1"/>
      <c r="G791" s="1"/>
      <c r="H791" s="6"/>
    </row>
    <row r="792" spans="2:8" x14ac:dyDescent="0.25">
      <c r="B792" s="2"/>
      <c r="C792" s="3"/>
      <c r="D792" s="4"/>
      <c r="E792" s="5"/>
      <c r="F792" s="1"/>
      <c r="G792" s="1"/>
      <c r="H792" s="6"/>
    </row>
    <row r="793" spans="2:8" x14ac:dyDescent="0.25">
      <c r="B793" s="2"/>
      <c r="C793" s="3"/>
      <c r="D793" s="4"/>
      <c r="E793" s="5"/>
      <c r="F793" s="1"/>
      <c r="G793" s="1"/>
      <c r="H793" s="6"/>
    </row>
    <row r="794" spans="2:8" x14ac:dyDescent="0.25">
      <c r="B794" s="2"/>
      <c r="C794" s="3"/>
      <c r="D794" s="4"/>
      <c r="E794" s="5"/>
      <c r="F794" s="1"/>
      <c r="G794" s="1"/>
      <c r="H794" s="6"/>
    </row>
    <row r="795" spans="2:8" x14ac:dyDescent="0.25">
      <c r="B795" s="2"/>
      <c r="C795" s="3"/>
      <c r="D795" s="4"/>
      <c r="E795" s="5"/>
      <c r="F795" s="1"/>
      <c r="G795" s="1"/>
      <c r="H795" s="6"/>
    </row>
    <row r="796" spans="2:8" x14ac:dyDescent="0.25">
      <c r="B796" s="2"/>
      <c r="C796" s="3"/>
      <c r="D796" s="4"/>
      <c r="E796" s="5"/>
      <c r="F796" s="1"/>
      <c r="G796" s="1"/>
      <c r="H796" s="6"/>
    </row>
    <row r="797" spans="2:8" x14ac:dyDescent="0.25">
      <c r="B797" s="2"/>
      <c r="C797" s="3"/>
      <c r="D797" s="4"/>
      <c r="E797" s="5"/>
      <c r="F797" s="1"/>
      <c r="G797" s="1"/>
      <c r="H797" s="6"/>
    </row>
    <row r="798" spans="2:8" x14ac:dyDescent="0.25">
      <c r="B798" s="2"/>
      <c r="C798" s="3"/>
      <c r="D798" s="4"/>
      <c r="E798" s="5"/>
      <c r="F798" s="1"/>
      <c r="G798" s="1"/>
      <c r="H798" s="6"/>
    </row>
    <row r="799" spans="2:8" x14ac:dyDescent="0.25">
      <c r="B799" s="2"/>
      <c r="C799" s="3"/>
      <c r="D799" s="4"/>
      <c r="E799" s="5"/>
      <c r="F799" s="1"/>
      <c r="G799" s="1"/>
      <c r="H799" s="6"/>
    </row>
    <row r="800" spans="2:8" x14ac:dyDescent="0.25">
      <c r="B800" s="2"/>
      <c r="C800" s="3"/>
      <c r="D800" s="4"/>
      <c r="E800" s="5"/>
      <c r="F800" s="1"/>
      <c r="G800" s="1"/>
      <c r="H800" s="6"/>
    </row>
    <row r="801" spans="2:8" x14ac:dyDescent="0.25">
      <c r="B801" s="2"/>
      <c r="C801" s="3"/>
      <c r="D801" s="4"/>
      <c r="E801" s="5"/>
      <c r="F801" s="1"/>
      <c r="G801" s="1"/>
      <c r="H801" s="6"/>
    </row>
    <row r="802" spans="2:8" x14ac:dyDescent="0.25">
      <c r="B802" s="2"/>
      <c r="C802" s="3"/>
      <c r="D802" s="4"/>
      <c r="E802" s="5"/>
      <c r="F802" s="1"/>
      <c r="G802" s="1"/>
      <c r="H802" s="6"/>
    </row>
    <row r="803" spans="2:8" x14ac:dyDescent="0.25">
      <c r="B803" s="2"/>
      <c r="C803" s="3"/>
      <c r="D803" s="4"/>
      <c r="E803" s="5"/>
      <c r="F803" s="1"/>
      <c r="G803" s="1"/>
      <c r="H803" s="6"/>
    </row>
    <row r="804" spans="2:8" x14ac:dyDescent="0.25">
      <c r="B804" s="2"/>
      <c r="C804" s="3"/>
      <c r="D804" s="4"/>
      <c r="E804" s="5"/>
      <c r="F804" s="1"/>
      <c r="G804" s="1"/>
      <c r="H804" s="6"/>
    </row>
    <row r="805" spans="2:8" x14ac:dyDescent="0.25">
      <c r="B805" s="2"/>
      <c r="C805" s="3"/>
      <c r="D805" s="4"/>
      <c r="E805" s="5"/>
      <c r="F805" s="1"/>
      <c r="G805" s="1"/>
      <c r="H805" s="6"/>
    </row>
    <row r="806" spans="2:8" x14ac:dyDescent="0.25">
      <c r="B806" s="2"/>
      <c r="C806" s="3"/>
      <c r="D806" s="4"/>
      <c r="E806" s="5"/>
      <c r="F806" s="1"/>
      <c r="G806" s="1"/>
      <c r="H806" s="6"/>
    </row>
    <row r="807" spans="2:8" x14ac:dyDescent="0.25">
      <c r="B807" s="2"/>
      <c r="C807" s="3"/>
      <c r="D807" s="4"/>
      <c r="E807" s="5"/>
      <c r="F807" s="1"/>
      <c r="G807" s="1"/>
      <c r="H807" s="6"/>
    </row>
    <row r="808" spans="2:8" x14ac:dyDescent="0.25">
      <c r="B808" s="2"/>
      <c r="C808" s="3"/>
      <c r="D808" s="4"/>
      <c r="E808" s="5"/>
      <c r="F808" s="1"/>
      <c r="G808" s="1"/>
      <c r="H808" s="6"/>
    </row>
    <row r="809" spans="2:8" x14ac:dyDescent="0.25">
      <c r="B809" s="2"/>
      <c r="C809" s="3"/>
      <c r="D809" s="4"/>
      <c r="E809" s="5"/>
      <c r="F809" s="1"/>
      <c r="G809" s="1"/>
      <c r="H809" s="6"/>
    </row>
    <row r="810" spans="2:8" x14ac:dyDescent="0.25">
      <c r="B810" s="2"/>
      <c r="C810" s="3"/>
      <c r="D810" s="4"/>
      <c r="E810" s="5"/>
      <c r="F810" s="1"/>
      <c r="G810" s="1"/>
      <c r="H810" s="6"/>
    </row>
    <row r="811" spans="2:8" x14ac:dyDescent="0.25">
      <c r="B811" s="2"/>
      <c r="C811" s="3"/>
      <c r="D811" s="4"/>
      <c r="E811" s="5"/>
      <c r="F811" s="1"/>
      <c r="G811" s="1"/>
      <c r="H811" s="6"/>
    </row>
    <row r="812" spans="2:8" x14ac:dyDescent="0.25">
      <c r="B812" s="2"/>
      <c r="C812" s="3"/>
      <c r="D812" s="4"/>
      <c r="E812" s="5"/>
      <c r="F812" s="1"/>
      <c r="G812" s="1"/>
      <c r="H812" s="6"/>
    </row>
    <row r="813" spans="2:8" x14ac:dyDescent="0.25">
      <c r="B813" s="2"/>
      <c r="C813" s="3"/>
      <c r="D813" s="4"/>
      <c r="E813" s="5"/>
      <c r="F813" s="1"/>
      <c r="G813" s="1"/>
      <c r="H813" s="6"/>
    </row>
    <row r="814" spans="2:8" x14ac:dyDescent="0.25">
      <c r="B814" s="10"/>
      <c r="D814" s="11"/>
      <c r="G814" s="12"/>
    </row>
  </sheetData>
  <autoFilter ref="B1:H813" xr:uid="{64DCB160-F7A8-4840-BF64-3554DD6F5C65}">
    <sortState xmlns:xlrd2="http://schemas.microsoft.com/office/spreadsheetml/2017/richdata2" ref="B2:H813">
      <sortCondition ref="B1:B8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77AD-F28B-4FEC-AB4E-A5702A7550C4}">
  <sheetPr>
    <outlinePr summaryBelow="0" summaryRight="0"/>
  </sheetPr>
  <dimension ref="A1:S379"/>
  <sheetViews>
    <sheetView tabSelected="1" zoomScaleNormal="100" workbookViewId="0">
      <selection activeCell="K9" sqref="K9"/>
    </sheetView>
  </sheetViews>
  <sheetFormatPr defaultColWidth="14.42578125" defaultRowHeight="15" customHeight="1" x14ac:dyDescent="0.25"/>
  <cols>
    <col min="1" max="1" width="25.140625" bestFit="1" customWidth="1"/>
    <col min="4" max="4" width="17.5703125" customWidth="1"/>
    <col min="5" max="8" width="15.5703125" bestFit="1" customWidth="1"/>
    <col min="9" max="9" width="16.5703125" bestFit="1" customWidth="1"/>
    <col min="10" max="11" width="15.5703125" bestFit="1" customWidth="1"/>
    <col min="12" max="12" width="16.5703125" bestFit="1" customWidth="1"/>
    <col min="13" max="13" width="26.140625" bestFit="1" customWidth="1"/>
  </cols>
  <sheetData>
    <row r="1" spans="1:19" ht="15" customHeight="1" x14ac:dyDescent="0.25">
      <c r="A1" s="13" t="s">
        <v>32</v>
      </c>
      <c r="D1" s="13"/>
      <c r="F1" s="14"/>
      <c r="J1" s="15"/>
      <c r="K1" s="16"/>
      <c r="M1" s="15"/>
    </row>
    <row r="2" spans="1:19" x14ac:dyDescent="0.25">
      <c r="A2" cm="1">
        <f t="array" ref="A2">LOOKUP(2,1/('Cashflow(Improv)'!B:B&lt;&gt;""),ROW('Cashflow(Improv)'!B:B))</f>
        <v>1</v>
      </c>
      <c r="B2" s="13"/>
      <c r="C2" s="13"/>
      <c r="D2" s="15"/>
      <c r="E2" s="15"/>
      <c r="F2" s="15"/>
      <c r="K2" s="14"/>
      <c r="M2" s="15"/>
    </row>
    <row r="3" spans="1:19" ht="15" customHeight="1" x14ac:dyDescent="0.25">
      <c r="B3" s="13"/>
      <c r="D3" s="15"/>
      <c r="F3" s="14"/>
      <c r="G3" s="14"/>
      <c r="J3" s="15"/>
      <c r="K3" s="15"/>
    </row>
    <row r="4" spans="1:19" ht="15" customHeight="1" x14ac:dyDescent="0.25">
      <c r="D4" s="1" t="s">
        <v>33</v>
      </c>
      <c r="E4" s="9">
        <v>2023</v>
      </c>
      <c r="F4" s="9">
        <v>2023</v>
      </c>
      <c r="G4" s="9">
        <v>2023</v>
      </c>
      <c r="H4" s="9">
        <v>2023</v>
      </c>
      <c r="I4" s="9">
        <v>2023</v>
      </c>
      <c r="J4" s="9">
        <v>2023</v>
      </c>
      <c r="K4" s="9">
        <v>2024</v>
      </c>
      <c r="L4" s="9">
        <v>2024</v>
      </c>
      <c r="M4" s="33"/>
    </row>
    <row r="5" spans="1:19" ht="15" customHeight="1" x14ac:dyDescent="0.25">
      <c r="D5" s="1" t="s">
        <v>34</v>
      </c>
      <c r="E5" s="9">
        <v>7</v>
      </c>
      <c r="F5" s="9">
        <v>8</v>
      </c>
      <c r="G5" s="9">
        <v>9</v>
      </c>
      <c r="H5" s="9">
        <v>10</v>
      </c>
      <c r="I5" s="9">
        <v>11</v>
      </c>
      <c r="J5" s="9">
        <v>12</v>
      </c>
      <c r="K5" s="9">
        <v>1</v>
      </c>
      <c r="L5" s="9">
        <v>2</v>
      </c>
      <c r="M5" s="33"/>
    </row>
    <row r="6" spans="1:19" ht="15" customHeight="1" x14ac:dyDescent="0.25">
      <c r="D6" s="1" t="s">
        <v>35</v>
      </c>
      <c r="E6" s="17" t="e" cm="1">
        <f t="array" aca="1" ref="E6" ca="1">_xlfn.IFNA(INDEX(DynamicRangebyMonth,MATCH(1,(INDIRECT(ADDRESS(DynamicRangeMonthStart,7,1,1,"Cashflow(Improv)")&amp;":"&amp;ADDRESS(DynamicRangeMonthEnd,7,1,1,))="PAY")*OR(DynamicRangebyMonth&gt;=DATE(E$4,E$5,20),(INDIRECT(ADDRESS(DynamicRangeMonthStart,5,1,1,"Cashflow(Improv)")&amp;":"&amp;ADDRESS(DynamicRangeMonthEnd,5,1,1))&gt;=4000000)),0)),DynamicRangebyMonth)</f>
        <v>#N/A</v>
      </c>
      <c r="F6" s="17" t="e" cm="1">
        <f t="array" aca="1" ref="F6" ca="1">_xlfn.IFNA(INDEX(DynamicRangebyMonth,MATCH(1,(INDIRECT(ADDRESS(DynamicRangeMonthStart,7,1,1,"Cashflow(Improv)")&amp;":"&amp;ADDRESS(DynamicRangeMonthEnd,7,1,1,))="PAY")*OR(DynamicRangebyMonth&gt;=DATE(F$4,F$5,20),(INDIRECT(ADDRESS(DynamicRangeMonthStart,5,1,1,"Cashflow(Improv)")&amp;":"&amp;ADDRESS(DynamicRangeMonthEnd,5,1,1))&gt;=4000000)),0)),DynamicRangebyMonth)</f>
        <v>#N/A</v>
      </c>
      <c r="G6" s="17" cm="1">
        <f t="array" aca="1" ref="G6" ca="1">_xlfn.IFNA(INDEX(DynamicRangebyMonth,MATCH(1,(INDIRECT(ADDRESS(DynamicRangeMonthStart,7,1,1,"Cashflow(Improv)")&amp;":"&amp;ADDRESS(DynamicRangeMonthEnd,7,1,1,))="PAY")*(DynamicRangebyMonth&gt;=DATE(G$4,G$5,20))*(INDIRECT(ADDRESS(DynamicRangeMonthStart,5,1,1,"Cashflow(Improv)")&amp;":"&amp;ADDRESS(DynamicRangeMonthEnd,5,1,1))&gt;=4000000),0)),0)</f>
        <v>0</v>
      </c>
      <c r="H6" s="17" cm="1">
        <f t="array" aca="1" ref="H6" ca="1">_xlfn.IFNA(INDEX(DynamicRangebyMonth,MATCH(1,(INDIRECT(ADDRESS(DynamicRangeMonthStart,7,1,1,"Cashflow(Improv)")&amp;":"&amp;ADDRESS(DynamicRangeMonthEnd,7,1,1,))="PAY")*(DynamicRangebyMonth&gt;=DATE(H$4,H$5,20))*(INDIRECT(ADDRESS(DynamicRangeMonthStart,5,1,1,"Cashflow(Improv)")&amp;":"&amp;ADDRESS(DynamicRangeMonthEnd,5,1,1))&gt;=4000000),0)),0)</f>
        <v>0</v>
      </c>
      <c r="I6" s="17" cm="1">
        <f t="array" aca="1" ref="I6" ca="1">_xlfn.IFNA(INDEX(DynamicRangebyMonth,MATCH(1,(INDIRECT(ADDRESS(DynamicRangeMonthStart,7,1,1,"Cashflow(Improv)")&amp;":"&amp;ADDRESS(DynamicRangeMonthEnd,7,1,1,))="PAY")*(DynamicRangebyMonth&gt;=DATE(I$4,I$5,20))*(INDIRECT(ADDRESS(DynamicRangeMonthStart,5,1,1,"Cashflow(Improv)")&amp;":"&amp;ADDRESS(DynamicRangeMonthEnd,5,1,1))&gt;=4000000),0)),0)</f>
        <v>0</v>
      </c>
      <c r="J6" s="17" cm="1">
        <f t="array" aca="1" ref="J6" ca="1">_xlfn.IFNA(INDEX(DynamicRangebyMonth,MATCH(1,(INDIRECT(ADDRESS(DynamicRangeMonthStart,7,1,1,"Cashflow(Improv)")&amp;":"&amp;ADDRESS(DynamicRangeMonthEnd,7,1,1,))="PAY")*(DynamicRangebyMonth&gt;=DATE(J$4,J$5,20))*(INDIRECT(ADDRESS(DynamicRangeMonthStart,5,1,1,"Cashflow(Improv)")&amp;":"&amp;ADDRESS(DynamicRangeMonthEnd,5,1,1))&gt;=4000000),0)),0)</f>
        <v>0</v>
      </c>
      <c r="K6" s="17" cm="1">
        <f t="array" aca="1" ref="K6" ca="1">_xlfn.IFNA(INDEX(DynamicRangebyMonth,MATCH(1,(INDIRECT(ADDRESS(DynamicRangeMonthStart,7,1,1,"Cashflow(Improv)")&amp;":"&amp;ADDRESS(DynamicRangeMonthEnd,7,1,1,))="PAY")*(DynamicRangebyMonth&gt;=DATE(K$4,K$5,20))*(INDIRECT(ADDRESS(DynamicRangeMonthStart,5,1,1,"Cashflow(Improv)")&amp;":"&amp;ADDRESS(DynamicRangeMonthEnd,5,1,1))&gt;=4000000),0)),0)</f>
        <v>0</v>
      </c>
      <c r="L6" s="17" cm="1">
        <f t="array" aca="1" ref="L6" ca="1">_xlfn.IFNA(INDEX(DynamicRangebyMonth,MATCH(1,(INDIRECT(ADDRESS(DynamicRangeMonthStart,7,1,1,"Cashflow(Improv)")&amp;":"&amp;ADDRESS(DynamicRangeMonthEnd,7,1,1,))="PAY")*(DynamicRangebyMonth&gt;=DATE(L$4,L$5,20))*(INDIRECT(ADDRESS(DynamicRangeMonthStart,5,1,1,"Cashflow(Improv)")&amp;":"&amp;ADDRESS(DynamicRangeMonthEnd,5,1,1))&gt;=4000000),0)),DATE(YEAR(K6),MONTH(K6)+1,DAY(K6)))</f>
        <v>31</v>
      </c>
      <c r="M6" s="33"/>
      <c r="N6" s="14"/>
      <c r="P6" s="13"/>
      <c r="Q6" s="13"/>
      <c r="R6" s="13"/>
      <c r="S6" s="13"/>
    </row>
    <row r="7" spans="1:19" ht="15" customHeight="1" thickBot="1" x14ac:dyDescent="0.3">
      <c r="A7" s="18"/>
      <c r="D7" s="1" t="s">
        <v>36</v>
      </c>
      <c r="E7" s="17"/>
      <c r="F7" s="19" t="e" cm="1">
        <f t="array" aca="1" ref="F7" ca="1">_xlfn.IFNA(INDEX(DynamicRangeNextMonth,MATCH(1,(INDIRECT(ADDRESS(DynamicRangeNextMonthStart,7,1,1,"Cashflow(Improv)")&amp;":"&amp;ADDRESS(DynamicRangeNextMonthEnd,7,1,1,))="PAY")*AND(DynamicRangeNextMonth&gt;=DATE(F$4,F$5+1,20),(INDIRECT(ADDRESS(DynamicRangeNextMonthStart,4,1,1,"Cashflow(Improv)")&amp;":"&amp;ADDRESS(DynamicRangeNextMonthEnd,4,1,1))&gt;=4000000)),0)),_xlfn.IFNA(INDEX(DynamicRangeNextMonth,MATCH(1,(INDIRECT(ADDRESS(DynamicRangeNextMonthStart,7,1,1,"Cashflow(Improv)")&amp;":"&amp;ADDRESS(DynamicRangeNextMonthEnd,7,1,1,))="PAY")*(DynamicRangeNextMonth&gt;=DATE(F$4,F$5,20))*(INDIRECT(ADDRESS(DynamicRangeNextMonthStart,4,1,1,"Cashflow(Improv)")&amp;":"&amp;ADDRESS(DynamicRangeNextMonthEnd,4,1,1))&gt;=4000000),0)),DATE(YEAR(F6),MONTH(F6)+1,DAY(F6))))</f>
        <v>#N/A</v>
      </c>
      <c r="G7" s="19" cm="1">
        <f t="array" aca="1" ref="G7" ca="1">_xlfn.IFNA(INDEX(DynamicRangeNextMonth,MATCH(1,(INDIRECT(ADDRESS(DynamicRangeNextMonthStart,7,1,1,"Cashflow(Improv)")&amp;":"&amp;ADDRESS(DynamicRangeNextMonthEnd,7,1,1,))="PAY")*AND(DynamicRangeNextMonth&gt;=DATE(G$4,G$5+1,20),(INDIRECT(ADDRESS(DynamicRangeNextMonthStart,4,1,1,"Cashflow(Improv)")&amp;":"&amp;ADDRESS(DynamicRangeNextMonthEnd,4,1,1))&gt;=4000000)),0)),_xlfn.IFNA(INDEX(DynamicRangeNextMonth,MATCH(1,(INDIRECT(ADDRESS(DynamicRangeNextMonthStart,7,1,1,"Cashflow(Improv)")&amp;":"&amp;ADDRESS(DynamicRangeNextMonthEnd,7,1,1,))="PAY")*(DynamicRangeNextMonth&gt;=DATE(G$4,G$5,20))*(INDIRECT(ADDRESS(DynamicRangeNextMonthStart,4,1,1,"Cashflow(Improv)")&amp;":"&amp;ADDRESS(DynamicRangeNextMonthEnd,4,1,1))&gt;=4000000),0)),DATE(YEAR(G6),MONTH(G6)+1,DAY(G6))))</f>
        <v>31</v>
      </c>
      <c r="H7" s="19" cm="1">
        <f t="array" aca="1" ref="H7" ca="1">_xlfn.IFNA(INDEX(DynamicRangeNextMonth,MATCH(1,(INDIRECT(ADDRESS(DynamicRangeNextMonthStart,7,1,1,"Cashflow(Improv)")&amp;":"&amp;ADDRESS(DynamicRangeNextMonthEnd,7,1,1,))="PAY")*AND(DynamicRangeNextMonth&gt;=DATE(H$4,H$5+1,20),(INDIRECT(ADDRESS(DynamicRangeNextMonthStart,4,1,1,"Cashflow(Improv)")&amp;":"&amp;ADDRESS(DynamicRangeNextMonthEnd,4,1,1))&gt;=4000000)),0)),_xlfn.IFNA(INDEX(DynamicRangeNextMonth,MATCH(1,(INDIRECT(ADDRESS(DynamicRangeNextMonthStart,7,1,1,"Cashflow(Improv)")&amp;":"&amp;ADDRESS(DynamicRangeNextMonthEnd,7,1,1,))="PAY")*(DynamicRangeNextMonth&gt;=DATE(H$4,H$5,20))*(INDIRECT(ADDRESS(DynamicRangeNextMonthStart,4,1,1,"Cashflow(Improv)")&amp;":"&amp;ADDRESS(DynamicRangeNextMonthEnd,4,1,1))&gt;=4000000),0)),DATE(YEAR(H6),MONTH(H6)+1,DAY(H6))))</f>
        <v>31</v>
      </c>
      <c r="I7" s="19" cm="1">
        <f t="array" aca="1" ref="I7" ca="1">_xlfn.IFNA(INDEX(DynamicRangeNextMonth,MATCH(1,(INDIRECT(ADDRESS(DynamicRangeNextMonthStart,7,1,1,"Cashflow(Improv)")&amp;":"&amp;ADDRESS(DynamicRangeNextMonthEnd,7,1,1,))="PAY")*AND(DynamicRangeNextMonth&gt;=DATE(I$4,I$5+1,20),(INDIRECT(ADDRESS(DynamicRangeNextMonthStart,4,1,1,"Cashflow(Improv)")&amp;":"&amp;ADDRESS(DynamicRangeNextMonthEnd,4,1,1))&gt;=4000000)),0)),_xlfn.IFNA(INDEX(DynamicRangeNextMonth,MATCH(1,(INDIRECT(ADDRESS(DynamicRangeNextMonthStart,7,1,1,"Cashflow(Improv)")&amp;":"&amp;ADDRESS(DynamicRangeNextMonthEnd,7,1,1,))="PAY")*(DynamicRangeNextMonth&gt;=DATE(I$4,I$5,20))*(INDIRECT(ADDRESS(DynamicRangeNextMonthStart,4,1,1,"Cashflow(Improv)")&amp;":"&amp;ADDRESS(DynamicRangeNextMonthEnd,4,1,1))&gt;=4000000),0)),DATE(YEAR(I6),MONTH(I6)+1,DAY(I6))))</f>
        <v>31</v>
      </c>
      <c r="J7" s="19" cm="1">
        <f t="array" aca="1" ref="J7" ca="1">_xlfn.IFNA(INDEX(DynamicRangeNextMonth,MATCH(1,(INDIRECT(ADDRESS(DynamicRangeNextMonthStart,7,1,1,"Cashflow(Improv)")&amp;":"&amp;ADDRESS(DynamicRangeNextMonthEnd,7,1,1,))="PAY")*AND(DynamicRangeNextMonth&gt;=DATE(J$4,J$5+1,20),(INDIRECT(ADDRESS(DynamicRangeNextMonthStart,4,1,1,"Cashflow(Improv)")&amp;":"&amp;ADDRESS(DynamicRangeNextMonthEnd,4,1,1))&gt;=4000000)),0)),_xlfn.IFNA(INDEX(DynamicRangeNextMonth,MATCH(1,(INDIRECT(ADDRESS(DynamicRangeNextMonthStart,7,1,1,"Cashflow(Improv)")&amp;":"&amp;ADDRESS(DynamicRangeNextMonthEnd,7,1,1,))="PAY")*(DynamicRangeNextMonth&gt;=DATE(J$4,J$5,20))*(INDIRECT(ADDRESS(DynamicRangeNextMonthStart,4,1,1,"Cashflow(Improv)")&amp;":"&amp;ADDRESS(DynamicRangeNextMonthEnd,4,1,1))&gt;=4000000),0)),DATE(YEAR(J6),MONTH(J6)+1,DAY(J6))))</f>
        <v>31</v>
      </c>
      <c r="K7" s="19" cm="1">
        <f t="array" aca="1" ref="K7" ca="1">_xlfn.IFNA(INDEX(DynamicRangeNextMonth,MATCH(1,(INDIRECT(ADDRESS(DynamicRangeNextMonthStart,7,1,1,"Cashflow(Improv)")&amp;":"&amp;ADDRESS(DynamicRangeNextMonthEnd,7,1,1,))="PAY")*AND(DynamicRangeNextMonth&gt;=DATE(K$4,K$5+1,20),(INDIRECT(ADDRESS(DynamicRangeNextMonthStart,4,1,1,"Cashflow(Improv)")&amp;":"&amp;ADDRESS(DynamicRangeNextMonthEnd,4,1,1))&gt;=4000000)),0)),_xlfn.IFNA(INDEX(DynamicRangeNextMonth,MATCH(1,(INDIRECT(ADDRESS(DynamicRangeNextMonthStart,7,1,1,"Cashflow(Improv)")&amp;":"&amp;ADDRESS(DynamicRangeNextMonthEnd,7,1,1,))="PAY")*(DynamicRangeNextMonth&gt;=DATE(K$4,K$5,20))*(INDIRECT(ADDRESS(DynamicRangeNextMonthStart,4,1,1,"Cashflow(Improv)")&amp;":"&amp;ADDRESS(DynamicRangeNextMonthEnd,4,1,1))&gt;=4000000),0)),DATE(YEAR(K6),MONTH(K6)+1,DAY(K6))))</f>
        <v>31</v>
      </c>
      <c r="L7" s="19" cm="1">
        <f t="array" aca="1" ref="L7" ca="1">_xlfn.IFNA(INDEX(DynamicRangeNextMonth,MATCH(1,(INDIRECT(ADDRESS(DynamicRangeNextMonthStart,7,1,1,"Cashflow(Improv)")&amp;":"&amp;ADDRESS(DynamicRangeNextMonthEnd,7,1,1,))="PAY")*AND(DynamicRangeNextMonth&gt;=DATE(L$4,L$5+1,20),(INDIRECT(ADDRESS(DynamicRangeNextMonthStart,4,1,1,"Cashflow(Improv)")&amp;":"&amp;ADDRESS(DynamicRangeNextMonthEnd,4,1,1))&gt;=4000000)),0)),_xlfn.IFNA(INDEX(DynamicRangeNextMonth,MATCH(1,(INDIRECT(ADDRESS(DynamicRangeNextMonthStart,7,1,1,"Cashflow(Improv)")&amp;":"&amp;ADDRESS(DynamicRangeNextMonthEnd,7,1,1,))="PAY")*(DynamicRangeNextMonth&gt;=DATE(L$4,L$5,20))*(INDIRECT(ADDRESS(DynamicRangeNextMonthStart,4,1,1,"Cashflow(Improv)")&amp;":"&amp;ADDRESS(DynamicRangeNextMonthEnd,4,1,1))&gt;=4000000),0)),DATE(YEAR(L6),MONTH(L6)+1,DAY(L6))))</f>
        <v>62</v>
      </c>
      <c r="M7" s="33"/>
      <c r="N7" s="20"/>
      <c r="O7" s="13"/>
      <c r="P7" s="21"/>
      <c r="Q7" s="22"/>
      <c r="R7" s="22"/>
      <c r="S7" s="13"/>
    </row>
    <row r="8" spans="1:19" ht="15" customHeight="1" x14ac:dyDescent="0.25">
      <c r="A8" s="14"/>
      <c r="D8" s="38" t="s">
        <v>37</v>
      </c>
      <c r="E8" s="39"/>
      <c r="F8" s="39" t="e">
        <f ca="1">SUMIFS('[1]Cashflow(Improv)'!$D:$D,'[1]Cashflow(Improv)'!$F:$F,"K",'[1]Cashflow(Improv)'!$B:$B,"&lt;"&amp;'Summary-Yearly'!F$6)-SUMIFS('[1]Cashflow(Improv)'!$D:$D,'[1]Cashflow(Improv)'!$F:$F,"D",'[1]Cashflow(Improv)'!$B:$B,"&lt;"&amp;'Summary-Yearly'!F$6)</f>
        <v>#VALUE!</v>
      </c>
      <c r="G8" s="39" t="e">
        <f ca="1">SUMIFS('[1]Cashflow(Improv)'!$D:$D,'[1]Cashflow(Improv)'!$F:$F,"K",'[1]Cashflow(Improv)'!$B:$B,"&lt;"&amp;'Summary-Yearly'!G$6)-SUMIFS('[1]Cashflow(Improv)'!$D:$D,'[1]Cashflow(Improv)'!$F:$F,"D",'[1]Cashflow(Improv)'!$B:$B,"&lt;"&amp;'Summary-Yearly'!G$6)</f>
        <v>#VALUE!</v>
      </c>
      <c r="H8" s="39" t="e">
        <f ca="1">SUMIFS('[1]Cashflow(Improv)'!$D:$D,'[1]Cashflow(Improv)'!$F:$F,"K",'[1]Cashflow(Improv)'!$B:$B,"&lt;"&amp;'Summary-Yearly'!H$6)-SUMIFS('[1]Cashflow(Improv)'!$D:$D,'[1]Cashflow(Improv)'!$F:$F,"D",'[1]Cashflow(Improv)'!$B:$B,"&lt;"&amp;'Summary-Yearly'!H$6)</f>
        <v>#VALUE!</v>
      </c>
      <c r="I8" s="39" t="e">
        <f ca="1">SUMIFS('[1]Cashflow(Improv)'!$D:$D,'[1]Cashflow(Improv)'!$F:$F,"K",'[1]Cashflow(Improv)'!$B:$B,"&lt;"&amp;'Summary-Yearly'!I$6)-SUMIFS('[1]Cashflow(Improv)'!$D:$D,'[1]Cashflow(Improv)'!$F:$F,"D",'[1]Cashflow(Improv)'!$B:$B,"&lt;"&amp;'Summary-Yearly'!I$6)</f>
        <v>#VALUE!</v>
      </c>
      <c r="J8" s="39" t="e">
        <f ca="1">SUMIFS('[1]Cashflow(Improv)'!$D:$D,'[1]Cashflow(Improv)'!$F:$F,"K",'[1]Cashflow(Improv)'!$B:$B,"&lt;"&amp;'Summary-Yearly'!J$6)-SUMIFS('[1]Cashflow(Improv)'!$D:$D,'[1]Cashflow(Improv)'!$F:$F,"D",'[1]Cashflow(Improv)'!$B:$B,"&lt;"&amp;'Summary-Yearly'!J$6)</f>
        <v>#VALUE!</v>
      </c>
      <c r="K8" s="39" t="e">
        <f ca="1">SUMIFS('[1]Cashflow(Improv)'!$D:$D,'[1]Cashflow(Improv)'!$F:$F,"K",'[1]Cashflow(Improv)'!$B:$B,"&lt;"&amp;'Summary-Yearly'!K$6)-SUMIFS('[1]Cashflow(Improv)'!$D:$D,'[1]Cashflow(Improv)'!$F:$F,"D",'[1]Cashflow(Improv)'!$B:$B,"&lt;"&amp;'Summary-Yearly'!K$6)</f>
        <v>#VALUE!</v>
      </c>
      <c r="L8" s="40" t="e">
        <f ca="1">SUMIFS('[1]Cashflow(Improv)'!$D:$D,'[1]Cashflow(Improv)'!$F:$F,"K",'[1]Cashflow(Improv)'!$B:$B,"&lt;"&amp;'Summary-Yearly'!L$6)-SUMIFS('[1]Cashflow(Improv)'!$D:$D,'[1]Cashflow(Improv)'!$F:$F,"D",'[1]Cashflow(Improv)'!$B:$B,"&lt;"&amp;'Summary-Yearly'!L$6)</f>
        <v>#VALUE!</v>
      </c>
      <c r="M8" s="33"/>
      <c r="P8" s="21"/>
      <c r="Q8" s="22"/>
      <c r="R8" s="22"/>
      <c r="S8" s="13"/>
    </row>
    <row r="9" spans="1:19" ht="15" customHeight="1" x14ac:dyDescent="0.25">
      <c r="A9" s="14"/>
      <c r="D9" s="41" t="s">
        <v>12</v>
      </c>
      <c r="E9" s="23"/>
      <c r="F9" s="23" t="e">
        <f ca="1">SUMIFS('[1]Cashflow(Improv)'!$D:$D,'[1]Cashflow(Improv)'!$F:$F,"K",'[1]Cashflow(Improv)'!$B:$B,"&lt;"&amp;'Summary-Yearly'!F$6,'[1]Cashflow(Improv)'!$H:$H,'Summary-Yearly'!$D9)-SUMIFS('[1]Cashflow(Improv)'!$D:$D,'[1]Cashflow(Improv)'!$F:$F,"D",'[1]Cashflow(Improv)'!$B:$B,"&lt;"&amp;'Summary-Yearly'!F$6,'[1]Cashflow(Improv)'!$H:$H,'Summary-Yearly'!$D9)</f>
        <v>#VALUE!</v>
      </c>
      <c r="G9" s="23" t="e">
        <f ca="1">SUMIFS('[1]Cashflow(Improv)'!$D:$D,'[1]Cashflow(Improv)'!$F:$F,"K",'[1]Cashflow(Improv)'!$B:$B,"&lt;"&amp;'Summary-Yearly'!G$6,'[1]Cashflow(Improv)'!$H:$H,'Summary-Yearly'!$D9)-SUMIFS('[1]Cashflow(Improv)'!$D:$D,'[1]Cashflow(Improv)'!$F:$F,"D",'[1]Cashflow(Improv)'!$B:$B,"&lt;"&amp;'Summary-Yearly'!G$6,'[1]Cashflow(Improv)'!$H:$H,'Summary-Yearly'!$D9)</f>
        <v>#VALUE!</v>
      </c>
      <c r="H9" s="23" t="e">
        <f ca="1">SUMIFS('[1]Cashflow(Improv)'!$D:$D,'[1]Cashflow(Improv)'!$F:$F,"K",'[1]Cashflow(Improv)'!$B:$B,"&lt;"&amp;'Summary-Yearly'!H$6,'[1]Cashflow(Improv)'!$H:$H,'Summary-Yearly'!$D9)-SUMIFS('[1]Cashflow(Improv)'!$D:$D,'[1]Cashflow(Improv)'!$F:$F,"D",'[1]Cashflow(Improv)'!$B:$B,"&lt;"&amp;'Summary-Yearly'!H$6,'[1]Cashflow(Improv)'!$H:$H,'Summary-Yearly'!$D9)</f>
        <v>#VALUE!</v>
      </c>
      <c r="I9" s="23" t="e">
        <f ca="1">SUMIFS('[1]Cashflow(Improv)'!$D:$D,'[1]Cashflow(Improv)'!$F:$F,"K",'[1]Cashflow(Improv)'!$B:$B,"&lt;"&amp;'Summary-Yearly'!I$6,'[1]Cashflow(Improv)'!$H:$H,'Summary-Yearly'!$D9)-SUMIFS('[1]Cashflow(Improv)'!$D:$D,'[1]Cashflow(Improv)'!$F:$F,"D",'[1]Cashflow(Improv)'!$B:$B,"&lt;"&amp;'Summary-Yearly'!I$6,'[1]Cashflow(Improv)'!$H:$H,'Summary-Yearly'!$D9)</f>
        <v>#VALUE!</v>
      </c>
      <c r="J9" s="23" t="e">
        <f ca="1">SUMIFS('[1]Cashflow(Improv)'!$D:$D,'[1]Cashflow(Improv)'!$F:$F,"K",'[1]Cashflow(Improv)'!$B:$B,"&lt;"&amp;'Summary-Yearly'!J$6,'[1]Cashflow(Improv)'!$H:$H,'Summary-Yearly'!$D9)-SUMIFS('[1]Cashflow(Improv)'!$D:$D,'[1]Cashflow(Improv)'!$F:$F,"D",'[1]Cashflow(Improv)'!$B:$B,"&lt;"&amp;'Summary-Yearly'!J$6,'[1]Cashflow(Improv)'!$H:$H,'Summary-Yearly'!$D9)</f>
        <v>#VALUE!</v>
      </c>
      <c r="K9" s="23" t="e">
        <f ca="1">SUMIFS('[1]Cashflow(Improv)'!$D:$D,'[1]Cashflow(Improv)'!$F:$F,"K",'[1]Cashflow(Improv)'!$B:$B,"&lt;"&amp;'Summary-Yearly'!K$6,'[1]Cashflow(Improv)'!$H:$H,'Summary-Yearly'!$D9)-SUMIFS('[1]Cashflow(Improv)'!$D:$D,'[1]Cashflow(Improv)'!$F:$F,"D",'[1]Cashflow(Improv)'!$B:$B,"&lt;"&amp;'Summary-Yearly'!K$6,'[1]Cashflow(Improv)'!$H:$H,'Summary-Yearly'!$D9)</f>
        <v>#VALUE!</v>
      </c>
      <c r="L9" s="42" t="e">
        <f ca="1">SUMIFS('[1]Cashflow(Improv)'!$D:$D,'[1]Cashflow(Improv)'!$F:$F,"K",'[1]Cashflow(Improv)'!$B:$B,"&lt;"&amp;'Summary-Yearly'!L$6,'[1]Cashflow(Improv)'!$H:$H,'Summary-Yearly'!$D9)-SUMIFS('[1]Cashflow(Improv)'!$D:$D,'[1]Cashflow(Improv)'!$F:$F,"D",'[1]Cashflow(Improv)'!$B:$B,"&lt;"&amp;'Summary-Yearly'!L$6,'[1]Cashflow(Improv)'!$H:$H,'Summary-Yearly'!$D9)</f>
        <v>#VALUE!</v>
      </c>
      <c r="M9" s="34"/>
      <c r="P9" s="21"/>
      <c r="Q9" s="22"/>
      <c r="R9" s="22"/>
      <c r="S9" s="13"/>
    </row>
    <row r="10" spans="1:19" ht="15" customHeight="1" x14ac:dyDescent="0.25">
      <c r="C10" s="14"/>
      <c r="D10" s="41" t="s">
        <v>13</v>
      </c>
      <c r="E10" s="23"/>
      <c r="F10" s="23" t="e">
        <f ca="1">SUMIFS('[1]Cashflow(Improv)'!$D:$D,'[1]Cashflow(Improv)'!$F:$F,"K",'[1]Cashflow(Improv)'!$B:$B,"&lt;"&amp;'Summary-Yearly'!F$6,'[1]Cashflow(Improv)'!$H:$H,'Summary-Yearly'!$D10)-SUMIFS('[1]Cashflow(Improv)'!$D:$D,'[1]Cashflow(Improv)'!$F:$F,"D",'[1]Cashflow(Improv)'!$B:$B,"&lt;"&amp;'Summary-Yearly'!F$6,'[1]Cashflow(Improv)'!$H:$H,'Summary-Yearly'!$D10)</f>
        <v>#VALUE!</v>
      </c>
      <c r="G10" s="23" t="e">
        <f ca="1">SUMIFS('[1]Cashflow(Improv)'!$D:$D,'[1]Cashflow(Improv)'!$F:$F,"K",'[1]Cashflow(Improv)'!$B:$B,"&lt;"&amp;'Summary-Yearly'!G$6,'[1]Cashflow(Improv)'!$H:$H,'Summary-Yearly'!$D10)-SUMIFS('[1]Cashflow(Improv)'!$D:$D,'[1]Cashflow(Improv)'!$F:$F,"D",'[1]Cashflow(Improv)'!$B:$B,"&lt;"&amp;'Summary-Yearly'!G$6,'[1]Cashflow(Improv)'!$H:$H,'Summary-Yearly'!$D10)</f>
        <v>#VALUE!</v>
      </c>
      <c r="H10" s="23" t="e">
        <f ca="1">SUMIFS('[1]Cashflow(Improv)'!$D:$D,'[1]Cashflow(Improv)'!$F:$F,"K",'[1]Cashflow(Improv)'!$B:$B,"&lt;"&amp;'Summary-Yearly'!H$6,'[1]Cashflow(Improv)'!$H:$H,'Summary-Yearly'!$D10)-SUMIFS('[1]Cashflow(Improv)'!$D:$D,'[1]Cashflow(Improv)'!$F:$F,"D",'[1]Cashflow(Improv)'!$B:$B,"&lt;"&amp;'Summary-Yearly'!H$6,'[1]Cashflow(Improv)'!$H:$H,'Summary-Yearly'!$D10)</f>
        <v>#VALUE!</v>
      </c>
      <c r="I10" s="23" t="e">
        <f ca="1">SUMIFS('[1]Cashflow(Improv)'!$D:$D,'[1]Cashflow(Improv)'!$F:$F,"K",'[1]Cashflow(Improv)'!$B:$B,"&lt;"&amp;'Summary-Yearly'!I$6,'[1]Cashflow(Improv)'!$H:$H,'Summary-Yearly'!$D10)-SUMIFS('[1]Cashflow(Improv)'!$D:$D,'[1]Cashflow(Improv)'!$F:$F,"D",'[1]Cashflow(Improv)'!$B:$B,"&lt;"&amp;'Summary-Yearly'!I$6,'[1]Cashflow(Improv)'!$H:$H,'Summary-Yearly'!$D10)</f>
        <v>#VALUE!</v>
      </c>
      <c r="J10" s="23" t="e">
        <f ca="1">SUMIFS('[1]Cashflow(Improv)'!$D:$D,'[1]Cashflow(Improv)'!$F:$F,"K",'[1]Cashflow(Improv)'!$B:$B,"&lt;"&amp;'Summary-Yearly'!J$6,'[1]Cashflow(Improv)'!$H:$H,'Summary-Yearly'!$D10)-SUMIFS('[1]Cashflow(Improv)'!$D:$D,'[1]Cashflow(Improv)'!$F:$F,"D",'[1]Cashflow(Improv)'!$B:$B,"&lt;"&amp;'Summary-Yearly'!J$6,'[1]Cashflow(Improv)'!$H:$H,'Summary-Yearly'!$D10)</f>
        <v>#VALUE!</v>
      </c>
      <c r="K10" s="23" t="e">
        <f ca="1">SUMIFS('[1]Cashflow(Improv)'!$D:$D,'[1]Cashflow(Improv)'!$F:$F,"K",'[1]Cashflow(Improv)'!$B:$B,"&lt;"&amp;'Summary-Yearly'!K$6,'[1]Cashflow(Improv)'!$H:$H,'Summary-Yearly'!$D10)-SUMIFS('[1]Cashflow(Improv)'!$D:$D,'[1]Cashflow(Improv)'!$F:$F,"D",'[1]Cashflow(Improv)'!$B:$B,"&lt;"&amp;'Summary-Yearly'!K$6,'[1]Cashflow(Improv)'!$H:$H,'Summary-Yearly'!$D10)</f>
        <v>#VALUE!</v>
      </c>
      <c r="L10" s="42" t="e">
        <f ca="1">SUMIFS('[1]Cashflow(Improv)'!$D:$D,'[1]Cashflow(Improv)'!$F:$F,"K",'[1]Cashflow(Improv)'!$B:$B,"&lt;"&amp;'Summary-Yearly'!L$6,'[1]Cashflow(Improv)'!$H:$H,'Summary-Yearly'!$D10)-SUMIFS('[1]Cashflow(Improv)'!$D:$D,'[1]Cashflow(Improv)'!$F:$F,"D",'[1]Cashflow(Improv)'!$B:$B,"&lt;"&amp;'Summary-Yearly'!L$6,'[1]Cashflow(Improv)'!$H:$H,'Summary-Yearly'!$D10)</f>
        <v>#VALUE!</v>
      </c>
      <c r="M10" s="35"/>
      <c r="P10" s="21"/>
      <c r="Q10" s="22"/>
      <c r="R10" s="22"/>
      <c r="S10" s="13"/>
    </row>
    <row r="11" spans="1:19" ht="15" customHeight="1" x14ac:dyDescent="0.25">
      <c r="A11" s="14"/>
      <c r="B11" s="14"/>
      <c r="D11" s="41" t="s">
        <v>11</v>
      </c>
      <c r="E11" s="23"/>
      <c r="F11" s="23" t="e">
        <f ca="1">SUMIFS('[1]Cashflow(Improv)'!$D:$D,'[1]Cashflow(Improv)'!$F:$F,"K",'[1]Cashflow(Improv)'!$B:$B,"&lt;"&amp;'Summary-Yearly'!F$6,'[1]Cashflow(Improv)'!$H:$H,'Summary-Yearly'!$D11)-SUMIFS('[1]Cashflow(Improv)'!$D:$D,'[1]Cashflow(Improv)'!$F:$F,"D",'[1]Cashflow(Improv)'!$B:$B,"&lt;"&amp;'Summary-Yearly'!F$6,'[1]Cashflow(Improv)'!$H:$H,'Summary-Yearly'!$D11)</f>
        <v>#VALUE!</v>
      </c>
      <c r="G11" s="23" t="e">
        <f ca="1">SUMIFS('[1]Cashflow(Improv)'!$D:$D,'[1]Cashflow(Improv)'!$F:$F,"K",'[1]Cashflow(Improv)'!$B:$B,"&lt;"&amp;'Summary-Yearly'!G$6,'[1]Cashflow(Improv)'!$H:$H,'Summary-Yearly'!$D11)-SUMIFS('[1]Cashflow(Improv)'!$D:$D,'[1]Cashflow(Improv)'!$F:$F,"D",'[1]Cashflow(Improv)'!$B:$B,"&lt;"&amp;'Summary-Yearly'!G$6,'[1]Cashflow(Improv)'!$H:$H,'Summary-Yearly'!$D11)</f>
        <v>#VALUE!</v>
      </c>
      <c r="H11" s="23" t="e">
        <f ca="1">SUMIFS('[1]Cashflow(Improv)'!$D:$D,'[1]Cashflow(Improv)'!$F:$F,"K",'[1]Cashflow(Improv)'!$B:$B,"&lt;"&amp;'Summary-Yearly'!H$6,'[1]Cashflow(Improv)'!$H:$H,'Summary-Yearly'!$D11)-SUMIFS('[1]Cashflow(Improv)'!$D:$D,'[1]Cashflow(Improv)'!$F:$F,"D",'[1]Cashflow(Improv)'!$B:$B,"&lt;"&amp;'Summary-Yearly'!H$6,'[1]Cashflow(Improv)'!$H:$H,'Summary-Yearly'!$D11)</f>
        <v>#VALUE!</v>
      </c>
      <c r="I11" s="23" t="e">
        <f ca="1">SUMIFS('[1]Cashflow(Improv)'!$D:$D,'[1]Cashflow(Improv)'!$F:$F,"K",'[1]Cashflow(Improv)'!$B:$B,"&lt;"&amp;'Summary-Yearly'!I$6,'[1]Cashflow(Improv)'!$H:$H,'Summary-Yearly'!$D11)-SUMIFS('[1]Cashflow(Improv)'!$D:$D,'[1]Cashflow(Improv)'!$F:$F,"D",'[1]Cashflow(Improv)'!$B:$B,"&lt;"&amp;'Summary-Yearly'!I$6,'[1]Cashflow(Improv)'!$H:$H,'Summary-Yearly'!$D11)</f>
        <v>#VALUE!</v>
      </c>
      <c r="J11" s="23" t="e">
        <f ca="1">SUMIFS('[1]Cashflow(Improv)'!$D:$D,'[1]Cashflow(Improv)'!$F:$F,"K",'[1]Cashflow(Improv)'!$B:$B,"&lt;"&amp;'Summary-Yearly'!J$6,'[1]Cashflow(Improv)'!$H:$H,'Summary-Yearly'!$D11)-SUMIFS('[1]Cashflow(Improv)'!$D:$D,'[1]Cashflow(Improv)'!$F:$F,"D",'[1]Cashflow(Improv)'!$B:$B,"&lt;"&amp;'Summary-Yearly'!J$6,'[1]Cashflow(Improv)'!$H:$H,'Summary-Yearly'!$D11)</f>
        <v>#VALUE!</v>
      </c>
      <c r="K11" s="23" t="e">
        <f ca="1">SUMIFS('[1]Cashflow(Improv)'!$D:$D,'[1]Cashflow(Improv)'!$F:$F,"K",'[1]Cashflow(Improv)'!$B:$B,"&lt;"&amp;'Summary-Yearly'!K$6,'[1]Cashflow(Improv)'!$H:$H,'Summary-Yearly'!$D11)-SUMIFS('[1]Cashflow(Improv)'!$D:$D,'[1]Cashflow(Improv)'!$F:$F,"D",'[1]Cashflow(Improv)'!$B:$B,"&lt;"&amp;'Summary-Yearly'!K$6,'[1]Cashflow(Improv)'!$H:$H,'Summary-Yearly'!$D11)</f>
        <v>#VALUE!</v>
      </c>
      <c r="L11" s="42" t="e">
        <f ca="1">SUMIFS('[1]Cashflow(Improv)'!$D:$D,'[1]Cashflow(Improv)'!$F:$F,"K",'[1]Cashflow(Improv)'!$B:$B,"&lt;"&amp;'Summary-Yearly'!L$6,'[1]Cashflow(Improv)'!$H:$H,'Summary-Yearly'!$D11)-SUMIFS('[1]Cashflow(Improv)'!$D:$D,'[1]Cashflow(Improv)'!$F:$F,"D",'[1]Cashflow(Improv)'!$B:$B,"&lt;"&amp;'Summary-Yearly'!L$6,'[1]Cashflow(Improv)'!$H:$H,'Summary-Yearly'!$D11)</f>
        <v>#VALUE!</v>
      </c>
      <c r="M11" s="34"/>
      <c r="O11" s="13"/>
      <c r="P11" s="21"/>
      <c r="Q11" s="22"/>
      <c r="R11" s="22"/>
      <c r="S11" s="13"/>
    </row>
    <row r="12" spans="1:19" ht="15" customHeight="1" x14ac:dyDescent="0.25">
      <c r="B12" s="13"/>
      <c r="C12" s="13"/>
      <c r="D12" s="41" t="s">
        <v>10</v>
      </c>
      <c r="E12" s="23"/>
      <c r="F12" s="23" t="e">
        <f ca="1">SUMIFS('[1]Cashflow(Improv)'!$D:$D,'[1]Cashflow(Improv)'!$F:$F,"K",'[1]Cashflow(Improv)'!$B:$B,"&lt;"&amp;'Summary-Yearly'!F$6,'[1]Cashflow(Improv)'!$H:$H,'Summary-Yearly'!$D12)-SUMIFS('[1]Cashflow(Improv)'!$D:$D,'[1]Cashflow(Improv)'!$F:$F,"D",'[1]Cashflow(Improv)'!$B:$B,"&lt;"&amp;'Summary-Yearly'!F$6,'[1]Cashflow(Improv)'!$H:$H,'Summary-Yearly'!$D12)</f>
        <v>#VALUE!</v>
      </c>
      <c r="G12" s="23" t="e">
        <f ca="1">SUMIFS('[1]Cashflow(Improv)'!$D:$D,'[1]Cashflow(Improv)'!$F:$F,"K",'[1]Cashflow(Improv)'!$B:$B,"&lt;"&amp;'Summary-Yearly'!G$6,'[1]Cashflow(Improv)'!$H:$H,'Summary-Yearly'!$D12)-SUMIFS('[1]Cashflow(Improv)'!$D:$D,'[1]Cashflow(Improv)'!$F:$F,"D",'[1]Cashflow(Improv)'!$B:$B,"&lt;"&amp;'Summary-Yearly'!G$6,'[1]Cashflow(Improv)'!$H:$H,'Summary-Yearly'!$D12)</f>
        <v>#VALUE!</v>
      </c>
      <c r="H12" s="23" t="e">
        <f ca="1">SUMIFS('[1]Cashflow(Improv)'!$D:$D,'[1]Cashflow(Improv)'!$F:$F,"K",'[1]Cashflow(Improv)'!$B:$B,"&lt;"&amp;'Summary-Yearly'!H$6,'[1]Cashflow(Improv)'!$H:$H,'Summary-Yearly'!$D12)-SUMIFS('[1]Cashflow(Improv)'!$D:$D,'[1]Cashflow(Improv)'!$F:$F,"D",'[1]Cashflow(Improv)'!$B:$B,"&lt;"&amp;'Summary-Yearly'!H$6,'[1]Cashflow(Improv)'!$H:$H,'Summary-Yearly'!$D12)</f>
        <v>#VALUE!</v>
      </c>
      <c r="I12" s="23" t="e">
        <f ca="1">SUMIFS('[1]Cashflow(Improv)'!$D:$D,'[1]Cashflow(Improv)'!$F:$F,"K",'[1]Cashflow(Improv)'!$B:$B,"&lt;"&amp;'Summary-Yearly'!I$6,'[1]Cashflow(Improv)'!$H:$H,'Summary-Yearly'!$D12)-SUMIFS('[1]Cashflow(Improv)'!$D:$D,'[1]Cashflow(Improv)'!$F:$F,"D",'[1]Cashflow(Improv)'!$B:$B,"&lt;"&amp;'Summary-Yearly'!I$6,'[1]Cashflow(Improv)'!$H:$H,'Summary-Yearly'!$D12)</f>
        <v>#VALUE!</v>
      </c>
      <c r="J12" s="23" t="e">
        <f ca="1">SUMIFS('[1]Cashflow(Improv)'!$D:$D,'[1]Cashflow(Improv)'!$F:$F,"K",'[1]Cashflow(Improv)'!$B:$B,"&lt;"&amp;'Summary-Yearly'!J$6,'[1]Cashflow(Improv)'!$H:$H,'Summary-Yearly'!$D12)-SUMIFS('[1]Cashflow(Improv)'!$D:$D,'[1]Cashflow(Improv)'!$F:$F,"D",'[1]Cashflow(Improv)'!$B:$B,"&lt;"&amp;'Summary-Yearly'!J$6,'[1]Cashflow(Improv)'!$H:$H,'Summary-Yearly'!$D12)</f>
        <v>#VALUE!</v>
      </c>
      <c r="K12" s="23" t="e">
        <f ca="1">SUMIFS('[1]Cashflow(Improv)'!$D:$D,'[1]Cashflow(Improv)'!$F:$F,"K",'[1]Cashflow(Improv)'!$B:$B,"&lt;"&amp;'Summary-Yearly'!K$6,'[1]Cashflow(Improv)'!$H:$H,'Summary-Yearly'!$D12)-SUMIFS('[1]Cashflow(Improv)'!$D:$D,'[1]Cashflow(Improv)'!$F:$F,"D",'[1]Cashflow(Improv)'!$B:$B,"&lt;"&amp;'Summary-Yearly'!K$6,'[1]Cashflow(Improv)'!$H:$H,'Summary-Yearly'!$D12)</f>
        <v>#VALUE!</v>
      </c>
      <c r="L12" s="42" t="e">
        <f ca="1">SUMIFS('[1]Cashflow(Improv)'!$D:$D,'[1]Cashflow(Improv)'!$F:$F,"K",'[1]Cashflow(Improv)'!$B:$B,"&lt;"&amp;'Summary-Yearly'!L$6,'[1]Cashflow(Improv)'!$H:$H,'Summary-Yearly'!$D12)-SUMIFS('[1]Cashflow(Improv)'!$D:$D,'[1]Cashflow(Improv)'!$F:$F,"D",'[1]Cashflow(Improv)'!$B:$B,"&lt;"&amp;'Summary-Yearly'!L$6,'[1]Cashflow(Improv)'!$H:$H,'Summary-Yearly'!$D12)</f>
        <v>#VALUE!</v>
      </c>
      <c r="M12" s="34"/>
      <c r="O12" s="13"/>
      <c r="P12" s="21"/>
      <c r="Q12" s="22"/>
      <c r="R12" s="22"/>
      <c r="S12" s="13"/>
    </row>
    <row r="13" spans="1:19" ht="15" customHeight="1" x14ac:dyDescent="0.25">
      <c r="B13" s="13"/>
      <c r="C13" s="13"/>
      <c r="D13" s="41" t="s">
        <v>8</v>
      </c>
      <c r="E13" s="23"/>
      <c r="F13" s="23" t="e">
        <f ca="1">SUMIFS('[1]Cashflow(Improv)'!$D:$D,'[1]Cashflow(Improv)'!$F:$F,"K",'[1]Cashflow(Improv)'!$B:$B,"&lt;"&amp;'Summary-Yearly'!F$6,'[1]Cashflow(Improv)'!$H:$H,'Summary-Yearly'!$D13)-SUMIFS('[1]Cashflow(Improv)'!$D:$D,'[1]Cashflow(Improv)'!$F:$F,"D",'[1]Cashflow(Improv)'!$B:$B,"&lt;"&amp;'Summary-Yearly'!F$6,'[1]Cashflow(Improv)'!$H:$H,'Summary-Yearly'!$D13)</f>
        <v>#VALUE!</v>
      </c>
      <c r="G13" s="23" t="e">
        <f ca="1">SUMIFS('[1]Cashflow(Improv)'!$D:$D,'[1]Cashflow(Improv)'!$F:$F,"K",'[1]Cashflow(Improv)'!$B:$B,"&lt;"&amp;'Summary-Yearly'!G$6,'[1]Cashflow(Improv)'!$H:$H,'Summary-Yearly'!$D13)-SUMIFS('[1]Cashflow(Improv)'!$D:$D,'[1]Cashflow(Improv)'!$F:$F,"D",'[1]Cashflow(Improv)'!$B:$B,"&lt;"&amp;'Summary-Yearly'!G$6,'[1]Cashflow(Improv)'!$H:$H,'Summary-Yearly'!$D13)</f>
        <v>#VALUE!</v>
      </c>
      <c r="H13" s="23" t="e">
        <f ca="1">SUMIFS('[1]Cashflow(Improv)'!$D:$D,'[1]Cashflow(Improv)'!$F:$F,"K",'[1]Cashflow(Improv)'!$B:$B,"&lt;"&amp;'Summary-Yearly'!H$6,'[1]Cashflow(Improv)'!$H:$H,'Summary-Yearly'!$D13)-SUMIFS('[1]Cashflow(Improv)'!$D:$D,'[1]Cashflow(Improv)'!$F:$F,"D",'[1]Cashflow(Improv)'!$B:$B,"&lt;"&amp;'Summary-Yearly'!H$6,'[1]Cashflow(Improv)'!$H:$H,'Summary-Yearly'!$D13)</f>
        <v>#VALUE!</v>
      </c>
      <c r="I13" s="23" t="e">
        <f ca="1">SUMIFS('[1]Cashflow(Improv)'!$D:$D,'[1]Cashflow(Improv)'!$F:$F,"K",'[1]Cashflow(Improv)'!$B:$B,"&lt;"&amp;'Summary-Yearly'!I$6,'[1]Cashflow(Improv)'!$H:$H,'Summary-Yearly'!$D13)-SUMIFS('[1]Cashflow(Improv)'!$D:$D,'[1]Cashflow(Improv)'!$F:$F,"D",'[1]Cashflow(Improv)'!$B:$B,"&lt;"&amp;'Summary-Yearly'!I$6,'[1]Cashflow(Improv)'!$H:$H,'Summary-Yearly'!$D13)</f>
        <v>#VALUE!</v>
      </c>
      <c r="J13" s="23" t="e">
        <f ca="1">SUMIFS('[1]Cashflow(Improv)'!$D:$D,'[1]Cashflow(Improv)'!$F:$F,"K",'[1]Cashflow(Improv)'!$B:$B,"&lt;"&amp;'Summary-Yearly'!J$6,'[1]Cashflow(Improv)'!$H:$H,'Summary-Yearly'!$D13)-SUMIFS('[1]Cashflow(Improv)'!$D:$D,'[1]Cashflow(Improv)'!$F:$F,"D",'[1]Cashflow(Improv)'!$B:$B,"&lt;"&amp;'Summary-Yearly'!J$6,'[1]Cashflow(Improv)'!$H:$H,'Summary-Yearly'!$D13)</f>
        <v>#VALUE!</v>
      </c>
      <c r="K13" s="23" t="e">
        <f ca="1">SUMIFS('[1]Cashflow(Improv)'!$D:$D,'[1]Cashflow(Improv)'!$F:$F,"K",'[1]Cashflow(Improv)'!$B:$B,"&lt;"&amp;'Summary-Yearly'!K$6,'[1]Cashflow(Improv)'!$H:$H,'Summary-Yearly'!$D13)-SUMIFS('[1]Cashflow(Improv)'!$D:$D,'[1]Cashflow(Improv)'!$F:$F,"D",'[1]Cashflow(Improv)'!$B:$B,"&lt;"&amp;'Summary-Yearly'!K$6,'[1]Cashflow(Improv)'!$H:$H,'Summary-Yearly'!$D13)</f>
        <v>#VALUE!</v>
      </c>
      <c r="L13" s="42" t="e">
        <f ca="1">SUMIFS('[1]Cashflow(Improv)'!$D:$D,'[1]Cashflow(Improv)'!$F:$F,"K",'[1]Cashflow(Improv)'!$B:$B,"&lt;"&amp;'Summary-Yearly'!L$6,'[1]Cashflow(Improv)'!$H:$H,'Summary-Yearly'!$D13)-SUMIFS('[1]Cashflow(Improv)'!$D:$D,'[1]Cashflow(Improv)'!$F:$F,"D",'[1]Cashflow(Improv)'!$B:$B,"&lt;"&amp;'Summary-Yearly'!L$6,'[1]Cashflow(Improv)'!$H:$H,'Summary-Yearly'!$D13)</f>
        <v>#VALUE!</v>
      </c>
      <c r="M13" s="34"/>
      <c r="P13" s="21"/>
      <c r="Q13" s="22"/>
      <c r="R13" s="22"/>
      <c r="S13" s="13"/>
    </row>
    <row r="14" spans="1:19" ht="15" customHeight="1" thickBot="1" x14ac:dyDescent="0.3">
      <c r="D14" s="43" t="s">
        <v>15</v>
      </c>
      <c r="E14" s="44"/>
      <c r="F14" s="44" t="e">
        <f ca="1">SUMIFS('[1]Cashflow(Improv)'!$D:$D,'[1]Cashflow(Improv)'!$F:$F,"K",'[1]Cashflow(Improv)'!$B:$B,"&lt;"&amp;'Summary-Yearly'!F$6,'[1]Cashflow(Improv)'!$H:$H,'Summary-Yearly'!$D14)-SUMIFS('[1]Cashflow(Improv)'!$D:$D,'[1]Cashflow(Improv)'!$F:$F,"D",'[1]Cashflow(Improv)'!$B:$B,"&lt;"&amp;'Summary-Yearly'!F$6,'[1]Cashflow(Improv)'!$H:$H,'Summary-Yearly'!$D14)</f>
        <v>#VALUE!</v>
      </c>
      <c r="G14" s="44" t="e">
        <f ca="1">SUMIFS('[1]Cashflow(Improv)'!$D:$D,'[1]Cashflow(Improv)'!$F:$F,"K",'[1]Cashflow(Improv)'!$B:$B,"&lt;"&amp;'Summary-Yearly'!G$6,'[1]Cashflow(Improv)'!$H:$H,'Summary-Yearly'!$D14)-SUMIFS('[1]Cashflow(Improv)'!$D:$D,'[1]Cashflow(Improv)'!$F:$F,"D",'[1]Cashflow(Improv)'!$B:$B,"&lt;"&amp;'Summary-Yearly'!G$6,'[1]Cashflow(Improv)'!$H:$H,'Summary-Yearly'!$D14)</f>
        <v>#VALUE!</v>
      </c>
      <c r="H14" s="44" t="e">
        <f ca="1">SUMIFS('[1]Cashflow(Improv)'!$D:$D,'[1]Cashflow(Improv)'!$F:$F,"K",'[1]Cashflow(Improv)'!$B:$B,"&lt;"&amp;'Summary-Yearly'!H$6,'[1]Cashflow(Improv)'!$H:$H,'Summary-Yearly'!$D14)-SUMIFS('[1]Cashflow(Improv)'!$D:$D,'[1]Cashflow(Improv)'!$F:$F,"D",'[1]Cashflow(Improv)'!$B:$B,"&lt;"&amp;'Summary-Yearly'!H$6,'[1]Cashflow(Improv)'!$H:$H,'Summary-Yearly'!$D14)</f>
        <v>#VALUE!</v>
      </c>
      <c r="I14" s="44" t="e">
        <f ca="1">SUMIFS('[1]Cashflow(Improv)'!$D:$D,'[1]Cashflow(Improv)'!$F:$F,"K",'[1]Cashflow(Improv)'!$B:$B,"&lt;"&amp;'Summary-Yearly'!I$6,'[1]Cashflow(Improv)'!$H:$H,'Summary-Yearly'!$D14)-SUMIFS('[1]Cashflow(Improv)'!$D:$D,'[1]Cashflow(Improv)'!$F:$F,"D",'[1]Cashflow(Improv)'!$B:$B,"&lt;"&amp;'Summary-Yearly'!I$6,'[1]Cashflow(Improv)'!$H:$H,'Summary-Yearly'!$D14)</f>
        <v>#VALUE!</v>
      </c>
      <c r="J14" s="44" t="e">
        <f ca="1">SUMIFS('[1]Cashflow(Improv)'!$D:$D,'[1]Cashflow(Improv)'!$F:$F,"K",'[1]Cashflow(Improv)'!$B:$B,"&lt;"&amp;'Summary-Yearly'!J$6,'[1]Cashflow(Improv)'!$H:$H,'Summary-Yearly'!$D14)-SUMIFS('[1]Cashflow(Improv)'!$D:$D,'[1]Cashflow(Improv)'!$F:$F,"D",'[1]Cashflow(Improv)'!$B:$B,"&lt;"&amp;'Summary-Yearly'!J$6,'[1]Cashflow(Improv)'!$H:$H,'Summary-Yearly'!$D14)</f>
        <v>#VALUE!</v>
      </c>
      <c r="K14" s="44" t="e">
        <f ca="1">SUMIFS('[1]Cashflow(Improv)'!$D:$D,'[1]Cashflow(Improv)'!$F:$F,"K",'[1]Cashflow(Improv)'!$B:$B,"&lt;"&amp;'Summary-Yearly'!K$6,'[1]Cashflow(Improv)'!$H:$H,'Summary-Yearly'!$D14)-SUMIFS('[1]Cashflow(Improv)'!$D:$D,'[1]Cashflow(Improv)'!$F:$F,"D",'[1]Cashflow(Improv)'!$B:$B,"&lt;"&amp;'Summary-Yearly'!K$6,'[1]Cashflow(Improv)'!$H:$H,'Summary-Yearly'!$D14)</f>
        <v>#VALUE!</v>
      </c>
      <c r="L14" s="45" t="e">
        <f ca="1">SUMIFS('[1]Cashflow(Improv)'!$D:$D,'[1]Cashflow(Improv)'!$F:$F,"K",'[1]Cashflow(Improv)'!$B:$B,"&lt;"&amp;'Summary-Yearly'!L$6,'[1]Cashflow(Improv)'!$H:$H,'Summary-Yearly'!$D14)-SUMIFS('[1]Cashflow(Improv)'!$D:$D,'[1]Cashflow(Improv)'!$F:$F,"D",'[1]Cashflow(Improv)'!$B:$B,"&lt;"&amp;'Summary-Yearly'!L$6,'[1]Cashflow(Improv)'!$H:$H,'Summary-Yearly'!$D14)</f>
        <v>#VALUE!</v>
      </c>
      <c r="M14" s="36"/>
      <c r="P14" s="21"/>
      <c r="Q14" s="22"/>
      <c r="R14" s="22"/>
      <c r="S14" s="13"/>
    </row>
    <row r="15" spans="1:19" ht="15" customHeight="1" x14ac:dyDescent="0.25">
      <c r="D15" s="1" t="s">
        <v>18</v>
      </c>
      <c r="E15" s="23" t="e">
        <f ca="1">SUMIFS('[1]Cashflow(Improv)'!$D:$D,'[1]Cashflow(Improv)'!$G:$G,'Summary-Yearly'!$D15,'[1]Cashflow(Improv)'!$F:$F,"K",'[1]Cashflow(Improv)'!$B:$B,"&gt;="&amp;'Summary-Yearly'!E$6,'[1]Cashflow(Improv)'!$B:$B,"&lt;"&amp;'Summary-Yearly'!E$7)-SUMIFS('[1]Cashflow(Improv)'!$D:$D,'[1]Cashflow(Improv)'!$G:$G,'Summary-Yearly'!$D15,'[1]Cashflow(Improv)'!$F:$F,"D",'[1]Cashflow(Improv)'!$B:$B,"&gt;="&amp;'Summary-Yearly'!E$6,'[1]Cashflow(Improv)'!$B:$B,"&lt;"&amp;'Summary-Yearly'!E$7)</f>
        <v>#VALUE!</v>
      </c>
      <c r="F15" s="23" t="e">
        <f ca="1">SUMIFS('[1]Cashflow(Improv)'!$D:$D,'[1]Cashflow(Improv)'!$G:$G,'Summary-Yearly'!$D15,'[1]Cashflow(Improv)'!$F:$F,"K",'[1]Cashflow(Improv)'!$B:$B,"&gt;="&amp;'Summary-Yearly'!F$6,'[1]Cashflow(Improv)'!$B:$B,"&lt;"&amp;'Summary-Yearly'!F$7)-SUMIFS('[1]Cashflow(Improv)'!$D:$D,'[1]Cashflow(Improv)'!$G:$G,'Summary-Yearly'!$D15,'[1]Cashflow(Improv)'!$F:$F,"D",'[1]Cashflow(Improv)'!$B:$B,"&gt;="&amp;'Summary-Yearly'!F$6,'[1]Cashflow(Improv)'!$B:$B,"&lt;"&amp;'Summary-Yearly'!F$7)</f>
        <v>#VALUE!</v>
      </c>
      <c r="G15" s="23" t="e">
        <f ca="1">SUMIFS('[1]Cashflow(Improv)'!$D:$D,'[1]Cashflow(Improv)'!$G:$G,'Summary-Yearly'!$D15,'[1]Cashflow(Improv)'!$F:$F,"K",'[1]Cashflow(Improv)'!$B:$B,"&gt;="&amp;'Summary-Yearly'!G$6,'[1]Cashflow(Improv)'!$B:$B,"&lt;"&amp;'Summary-Yearly'!G$7)-SUMIFS('[1]Cashflow(Improv)'!$D:$D,'[1]Cashflow(Improv)'!$G:$G,'Summary-Yearly'!$D15,'[1]Cashflow(Improv)'!$F:$F,"D",'[1]Cashflow(Improv)'!$B:$B,"&gt;="&amp;'Summary-Yearly'!G$6,'[1]Cashflow(Improv)'!$B:$B,"&lt;"&amp;'Summary-Yearly'!G$7)</f>
        <v>#VALUE!</v>
      </c>
      <c r="H15" s="23" t="e">
        <f ca="1">SUMIFS('[1]Cashflow(Improv)'!$D:$D,'[1]Cashflow(Improv)'!$G:$G,'Summary-Yearly'!$D15,'[1]Cashflow(Improv)'!$F:$F,"K",'[1]Cashflow(Improv)'!$B:$B,"&gt;="&amp;'Summary-Yearly'!H$6,'[1]Cashflow(Improv)'!$B:$B,"&lt;"&amp;'Summary-Yearly'!H$7)-SUMIFS('[1]Cashflow(Improv)'!$D:$D,'[1]Cashflow(Improv)'!$G:$G,'Summary-Yearly'!$D15,'[1]Cashflow(Improv)'!$F:$F,"D",'[1]Cashflow(Improv)'!$B:$B,"&gt;="&amp;'Summary-Yearly'!H$6,'[1]Cashflow(Improv)'!$B:$B,"&lt;"&amp;'Summary-Yearly'!H$7)</f>
        <v>#VALUE!</v>
      </c>
      <c r="I15" s="23" t="e">
        <f ca="1">SUMIFS('[1]Cashflow(Improv)'!$D:$D,'[1]Cashflow(Improv)'!$G:$G,'Summary-Yearly'!$D15,'[1]Cashflow(Improv)'!$F:$F,"K",'[1]Cashflow(Improv)'!$B:$B,"&gt;="&amp;'Summary-Yearly'!I$6,'[1]Cashflow(Improv)'!$B:$B,"&lt;"&amp;'Summary-Yearly'!I$7)-SUMIFS('[1]Cashflow(Improv)'!$D:$D,'[1]Cashflow(Improv)'!$G:$G,'Summary-Yearly'!$D15,'[1]Cashflow(Improv)'!$F:$F,"D",'[1]Cashflow(Improv)'!$B:$B,"&gt;="&amp;'Summary-Yearly'!I$6,'[1]Cashflow(Improv)'!$B:$B,"&lt;"&amp;'Summary-Yearly'!I$7)</f>
        <v>#VALUE!</v>
      </c>
      <c r="J15" s="23" t="e">
        <f ca="1">SUMIFS('[1]Cashflow(Improv)'!$D:$D,'[1]Cashflow(Improv)'!$G:$G,'Summary-Yearly'!$D15,'[1]Cashflow(Improv)'!$F:$F,"K",'[1]Cashflow(Improv)'!$B:$B,"&gt;="&amp;'Summary-Yearly'!J$6,'[1]Cashflow(Improv)'!$B:$B,"&lt;"&amp;'Summary-Yearly'!J$7)-SUMIFS('[1]Cashflow(Improv)'!$D:$D,'[1]Cashflow(Improv)'!$G:$G,'Summary-Yearly'!$D15,'[1]Cashflow(Improv)'!$F:$F,"D",'[1]Cashflow(Improv)'!$B:$B,"&gt;="&amp;'Summary-Yearly'!J$6,'[1]Cashflow(Improv)'!$B:$B,"&lt;"&amp;'Summary-Yearly'!J$7)</f>
        <v>#VALUE!</v>
      </c>
      <c r="K15" s="23" t="e">
        <f ca="1">SUMIFS('[1]Cashflow(Improv)'!$D:$D,'[1]Cashflow(Improv)'!$G:$G,'Summary-Yearly'!$D15,'[1]Cashflow(Improv)'!$F:$F,"K",'[1]Cashflow(Improv)'!$B:$B,"&gt;="&amp;'Summary-Yearly'!K$6,'[1]Cashflow(Improv)'!$B:$B,"&lt;"&amp;'Summary-Yearly'!K$7)-SUMIFS('[1]Cashflow(Improv)'!$D:$D,'[1]Cashflow(Improv)'!$G:$G,'Summary-Yearly'!$D15,'[1]Cashflow(Improv)'!$F:$F,"D",'[1]Cashflow(Improv)'!$B:$B,"&gt;="&amp;'Summary-Yearly'!K$6,'[1]Cashflow(Improv)'!$B:$B,"&lt;"&amp;'Summary-Yearly'!K$7)</f>
        <v>#VALUE!</v>
      </c>
      <c r="L15" s="23" t="e">
        <f ca="1">SUMIFS('[1]Cashflow(Improv)'!$D:$D,'[1]Cashflow(Improv)'!$G:$G,'Summary-Yearly'!$D15,'[1]Cashflow(Improv)'!$F:$F,"K",'[1]Cashflow(Improv)'!$B:$B,"&gt;="&amp;'Summary-Yearly'!L$6,'[1]Cashflow(Improv)'!$B:$B,"&lt;"&amp;'Summary-Yearly'!L$7)-SUMIFS('[1]Cashflow(Improv)'!$D:$D,'[1]Cashflow(Improv)'!$G:$G,'Summary-Yearly'!$D15,'[1]Cashflow(Improv)'!$F:$F,"D",'[1]Cashflow(Improv)'!$B:$B,"&gt;="&amp;'Summary-Yearly'!L$6,'[1]Cashflow(Improv)'!$B:$B,"&lt;"&amp;'Summary-Yearly'!L$7)</f>
        <v>#VALUE!</v>
      </c>
      <c r="M15" s="34"/>
      <c r="O15" s="24"/>
      <c r="P15" s="21"/>
      <c r="Q15" s="22"/>
      <c r="R15" s="22"/>
      <c r="S15" s="13"/>
    </row>
    <row r="16" spans="1:19" ht="15" customHeight="1" x14ac:dyDescent="0.25">
      <c r="D16" s="1" t="s">
        <v>7</v>
      </c>
      <c r="E16" s="23" t="e">
        <f ca="1">SUMIFS('[1]Cashflow(Improv)'!$D:$D,'[1]Cashflow(Improv)'!$G:$G,'Summary-Yearly'!$D16,'[1]Cashflow(Improv)'!$F:$F,"K",'[1]Cashflow(Improv)'!$B:$B,"&gt;="&amp;'Summary-Yearly'!E$6,'[1]Cashflow(Improv)'!$B:$B,"&lt;"&amp;'Summary-Yearly'!E$7)-SUMIFS('[1]Cashflow(Improv)'!$D:$D,'[1]Cashflow(Improv)'!$G:$G,'Summary-Yearly'!$D16,'[1]Cashflow(Improv)'!$F:$F,"D",'[1]Cashflow(Improv)'!$B:$B,"&gt;="&amp;'Summary-Yearly'!E$6,'[1]Cashflow(Improv)'!$B:$B,"&lt;"&amp;'Summary-Yearly'!E$7)</f>
        <v>#VALUE!</v>
      </c>
      <c r="F16" s="23" t="e">
        <f ca="1">SUMIFS('[1]Cashflow(Improv)'!$D:$D,'[1]Cashflow(Improv)'!$G:$G,'Summary-Yearly'!$D16,'[1]Cashflow(Improv)'!$F:$F,"K",'[1]Cashflow(Improv)'!$B:$B,"&gt;="&amp;'Summary-Yearly'!F$6,'[1]Cashflow(Improv)'!$B:$B,"&lt;"&amp;'Summary-Yearly'!F$7)-SUMIFS('[1]Cashflow(Improv)'!$D:$D,'[1]Cashflow(Improv)'!$G:$G,'Summary-Yearly'!$D16,'[1]Cashflow(Improv)'!$F:$F,"D",'[1]Cashflow(Improv)'!$B:$B,"&gt;="&amp;'Summary-Yearly'!F$6,'[1]Cashflow(Improv)'!$B:$B,"&lt;"&amp;'Summary-Yearly'!F$7)</f>
        <v>#VALUE!</v>
      </c>
      <c r="G16" s="23" t="e">
        <f ca="1">SUMIFS('[1]Cashflow(Improv)'!$D:$D,'[1]Cashflow(Improv)'!$G:$G,'Summary-Yearly'!$D16,'[1]Cashflow(Improv)'!$F:$F,"K",'[1]Cashflow(Improv)'!$B:$B,"&gt;="&amp;'Summary-Yearly'!G$6,'[1]Cashflow(Improv)'!$B:$B,"&lt;"&amp;'Summary-Yearly'!G$7)-SUMIFS('[1]Cashflow(Improv)'!$D:$D,'[1]Cashflow(Improv)'!$G:$G,'Summary-Yearly'!$D16,'[1]Cashflow(Improv)'!$F:$F,"D",'[1]Cashflow(Improv)'!$B:$B,"&gt;="&amp;'Summary-Yearly'!G$6,'[1]Cashflow(Improv)'!$B:$B,"&lt;"&amp;'Summary-Yearly'!G$7)</f>
        <v>#VALUE!</v>
      </c>
      <c r="H16" s="23" t="e">
        <f ca="1">SUMIFS('[1]Cashflow(Improv)'!$D:$D,'[1]Cashflow(Improv)'!$G:$G,'Summary-Yearly'!$D16,'[1]Cashflow(Improv)'!$F:$F,"K",'[1]Cashflow(Improv)'!$B:$B,"&gt;="&amp;'Summary-Yearly'!H$6,'[1]Cashflow(Improv)'!$B:$B,"&lt;"&amp;'Summary-Yearly'!H$7)-SUMIFS('[1]Cashflow(Improv)'!$D:$D,'[1]Cashflow(Improv)'!$G:$G,'Summary-Yearly'!$D16,'[1]Cashflow(Improv)'!$F:$F,"D",'[1]Cashflow(Improv)'!$B:$B,"&gt;="&amp;'Summary-Yearly'!H$6,'[1]Cashflow(Improv)'!$B:$B,"&lt;"&amp;'Summary-Yearly'!H$7)</f>
        <v>#VALUE!</v>
      </c>
      <c r="I16" s="23" t="e">
        <f ca="1">SUMIFS('[1]Cashflow(Improv)'!$D:$D,'[1]Cashflow(Improv)'!$G:$G,'Summary-Yearly'!$D16,'[1]Cashflow(Improv)'!$F:$F,"K",'[1]Cashflow(Improv)'!$B:$B,"&gt;="&amp;'Summary-Yearly'!I$6,'[1]Cashflow(Improv)'!$B:$B,"&lt;"&amp;'Summary-Yearly'!I$7)-SUMIFS('[1]Cashflow(Improv)'!$D:$D,'[1]Cashflow(Improv)'!$G:$G,'Summary-Yearly'!$D16,'[1]Cashflow(Improv)'!$F:$F,"D",'[1]Cashflow(Improv)'!$B:$B,"&gt;="&amp;'Summary-Yearly'!I$6,'[1]Cashflow(Improv)'!$B:$B,"&lt;"&amp;'Summary-Yearly'!I$7)</f>
        <v>#VALUE!</v>
      </c>
      <c r="J16" s="23" t="e">
        <f ca="1">SUMIFS('[1]Cashflow(Improv)'!$D:$D,'[1]Cashflow(Improv)'!$G:$G,'Summary-Yearly'!$D16,'[1]Cashflow(Improv)'!$F:$F,"K",'[1]Cashflow(Improv)'!$B:$B,"&gt;="&amp;'Summary-Yearly'!J$6,'[1]Cashflow(Improv)'!$B:$B,"&lt;"&amp;'Summary-Yearly'!J$7)-SUMIFS('[1]Cashflow(Improv)'!$D:$D,'[1]Cashflow(Improv)'!$G:$G,'Summary-Yearly'!$D16,'[1]Cashflow(Improv)'!$F:$F,"D",'[1]Cashflow(Improv)'!$B:$B,"&gt;="&amp;'Summary-Yearly'!J$6,'[1]Cashflow(Improv)'!$B:$B,"&lt;"&amp;'Summary-Yearly'!J$7)</f>
        <v>#VALUE!</v>
      </c>
      <c r="K16" s="23" t="e">
        <f ca="1">SUMIFS('[1]Cashflow(Improv)'!$D:$D,'[1]Cashflow(Improv)'!$G:$G,'Summary-Yearly'!$D16,'[1]Cashflow(Improv)'!$F:$F,"K",'[1]Cashflow(Improv)'!$B:$B,"&gt;="&amp;'Summary-Yearly'!K$6,'[1]Cashflow(Improv)'!$B:$B,"&lt;"&amp;'Summary-Yearly'!K$7)-SUMIFS('[1]Cashflow(Improv)'!$D:$D,'[1]Cashflow(Improv)'!$G:$G,'Summary-Yearly'!$D16,'[1]Cashflow(Improv)'!$F:$F,"D",'[1]Cashflow(Improv)'!$B:$B,"&gt;="&amp;'Summary-Yearly'!K$6,'[1]Cashflow(Improv)'!$B:$B,"&lt;"&amp;'Summary-Yearly'!K$7)</f>
        <v>#VALUE!</v>
      </c>
      <c r="L16" s="23" t="e">
        <f ca="1">SUMIFS('[1]Cashflow(Improv)'!$D:$D,'[1]Cashflow(Improv)'!$G:$G,'Summary-Yearly'!$D16,'[1]Cashflow(Improv)'!$F:$F,"K",'[1]Cashflow(Improv)'!$B:$B,"&gt;="&amp;'Summary-Yearly'!L$6,'[1]Cashflow(Improv)'!$B:$B,"&lt;"&amp;'Summary-Yearly'!L$7)-SUMIFS('[1]Cashflow(Improv)'!$D:$D,'[1]Cashflow(Improv)'!$G:$G,'Summary-Yearly'!$D16,'[1]Cashflow(Improv)'!$F:$F,"D",'[1]Cashflow(Improv)'!$B:$B,"&gt;="&amp;'Summary-Yearly'!L$6,'[1]Cashflow(Improv)'!$B:$B,"&lt;"&amp;'Summary-Yearly'!L$7)</f>
        <v>#VALUE!</v>
      </c>
      <c r="M16" s="34"/>
      <c r="N16" s="24"/>
      <c r="O16" s="24"/>
      <c r="P16" s="13"/>
      <c r="Q16" s="13"/>
      <c r="R16" s="13"/>
      <c r="S16" s="13"/>
    </row>
    <row r="17" spans="4:19" ht="15" customHeight="1" x14ac:dyDescent="0.25">
      <c r="D17" s="1" t="s">
        <v>14</v>
      </c>
      <c r="E17" s="23" t="e">
        <f ca="1">SUMIFS('[1]Cashflow(Improv)'!$D:$D,'[1]Cashflow(Improv)'!$G:$G,'Summary-Yearly'!$D17,'[1]Cashflow(Improv)'!$F:$F,"K",'[1]Cashflow(Improv)'!$B:$B,"&gt;="&amp;'Summary-Yearly'!E$6,'[1]Cashflow(Improv)'!$B:$B,"&lt;"&amp;'Summary-Yearly'!E$7)-SUMIFS('[1]Cashflow(Improv)'!$D:$D,'[1]Cashflow(Improv)'!$G:$G,'Summary-Yearly'!$D17,'[1]Cashflow(Improv)'!$F:$F,"D",'[1]Cashflow(Improv)'!$B:$B,"&gt;="&amp;'Summary-Yearly'!E$6,'[1]Cashflow(Improv)'!$B:$B,"&lt;"&amp;'Summary-Yearly'!E$7)</f>
        <v>#VALUE!</v>
      </c>
      <c r="F17" s="23" t="e">
        <f ca="1">SUMIFS('[1]Cashflow(Improv)'!$D:$D,'[1]Cashflow(Improv)'!$G:$G,'Summary-Yearly'!$D17,'[1]Cashflow(Improv)'!$F:$F,"K",'[1]Cashflow(Improv)'!$B:$B,"&gt;="&amp;'Summary-Yearly'!F$6,'[1]Cashflow(Improv)'!$B:$B,"&lt;"&amp;'Summary-Yearly'!F$7)-SUMIFS('[1]Cashflow(Improv)'!$D:$D,'[1]Cashflow(Improv)'!$G:$G,'Summary-Yearly'!$D17,'[1]Cashflow(Improv)'!$F:$F,"D",'[1]Cashflow(Improv)'!$B:$B,"&gt;="&amp;'Summary-Yearly'!F$6,'[1]Cashflow(Improv)'!$B:$B,"&lt;"&amp;'Summary-Yearly'!F$7)</f>
        <v>#VALUE!</v>
      </c>
      <c r="G17" s="23" t="e">
        <f ca="1">SUMIFS('[1]Cashflow(Improv)'!$D:$D,'[1]Cashflow(Improv)'!$G:$G,'Summary-Yearly'!$D17,'[1]Cashflow(Improv)'!$F:$F,"K",'[1]Cashflow(Improv)'!$B:$B,"&gt;="&amp;'Summary-Yearly'!G$6,'[1]Cashflow(Improv)'!$B:$B,"&lt;"&amp;'Summary-Yearly'!G$7)-SUMIFS('[1]Cashflow(Improv)'!$D:$D,'[1]Cashflow(Improv)'!$G:$G,'Summary-Yearly'!$D17,'[1]Cashflow(Improv)'!$F:$F,"D",'[1]Cashflow(Improv)'!$B:$B,"&gt;="&amp;'Summary-Yearly'!G$6,'[1]Cashflow(Improv)'!$B:$B,"&lt;"&amp;'Summary-Yearly'!G$7)</f>
        <v>#VALUE!</v>
      </c>
      <c r="H17" s="23" t="e">
        <f ca="1">SUMIFS('[1]Cashflow(Improv)'!$D:$D,'[1]Cashflow(Improv)'!$G:$G,'Summary-Yearly'!$D17,'[1]Cashflow(Improv)'!$F:$F,"K",'[1]Cashflow(Improv)'!$B:$B,"&gt;="&amp;'Summary-Yearly'!H$6,'[1]Cashflow(Improv)'!$B:$B,"&lt;"&amp;'Summary-Yearly'!H$7)-SUMIFS('[1]Cashflow(Improv)'!$D:$D,'[1]Cashflow(Improv)'!$G:$G,'Summary-Yearly'!$D17,'[1]Cashflow(Improv)'!$F:$F,"D",'[1]Cashflow(Improv)'!$B:$B,"&gt;="&amp;'Summary-Yearly'!H$6,'[1]Cashflow(Improv)'!$B:$B,"&lt;"&amp;'Summary-Yearly'!H$7)</f>
        <v>#VALUE!</v>
      </c>
      <c r="I17" s="23" t="e">
        <f ca="1">SUMIFS('[1]Cashflow(Improv)'!$D:$D,'[1]Cashflow(Improv)'!$G:$G,'Summary-Yearly'!$D17,'[1]Cashflow(Improv)'!$F:$F,"K",'[1]Cashflow(Improv)'!$B:$B,"&gt;="&amp;'Summary-Yearly'!I$6,'[1]Cashflow(Improv)'!$B:$B,"&lt;"&amp;'Summary-Yearly'!I$7)-SUMIFS('[1]Cashflow(Improv)'!$D:$D,'[1]Cashflow(Improv)'!$G:$G,'Summary-Yearly'!$D17,'[1]Cashflow(Improv)'!$F:$F,"D",'[1]Cashflow(Improv)'!$B:$B,"&gt;="&amp;'Summary-Yearly'!I$6,'[1]Cashflow(Improv)'!$B:$B,"&lt;"&amp;'Summary-Yearly'!I$7)</f>
        <v>#VALUE!</v>
      </c>
      <c r="J17" s="23" t="e">
        <f ca="1">SUMIFS('[1]Cashflow(Improv)'!$D:$D,'[1]Cashflow(Improv)'!$G:$G,'Summary-Yearly'!$D17,'[1]Cashflow(Improv)'!$F:$F,"K",'[1]Cashflow(Improv)'!$B:$B,"&gt;="&amp;'Summary-Yearly'!J$6,'[1]Cashflow(Improv)'!$B:$B,"&lt;"&amp;'Summary-Yearly'!J$7)-SUMIFS('[1]Cashflow(Improv)'!$D:$D,'[1]Cashflow(Improv)'!$G:$G,'Summary-Yearly'!$D17,'[1]Cashflow(Improv)'!$F:$F,"D",'[1]Cashflow(Improv)'!$B:$B,"&gt;="&amp;'Summary-Yearly'!J$6,'[1]Cashflow(Improv)'!$B:$B,"&lt;"&amp;'Summary-Yearly'!J$7)</f>
        <v>#VALUE!</v>
      </c>
      <c r="K17" s="23" t="e">
        <f ca="1">SUMIFS('[1]Cashflow(Improv)'!$D:$D,'[1]Cashflow(Improv)'!$G:$G,'Summary-Yearly'!$D17,'[1]Cashflow(Improv)'!$F:$F,"K",'[1]Cashflow(Improv)'!$B:$B,"&gt;="&amp;'Summary-Yearly'!K$6,'[1]Cashflow(Improv)'!$B:$B,"&lt;"&amp;'Summary-Yearly'!K$7)-SUMIFS('[1]Cashflow(Improv)'!$D:$D,'[1]Cashflow(Improv)'!$G:$G,'Summary-Yearly'!$D17,'[1]Cashflow(Improv)'!$F:$F,"D",'[1]Cashflow(Improv)'!$B:$B,"&gt;="&amp;'Summary-Yearly'!K$6,'[1]Cashflow(Improv)'!$B:$B,"&lt;"&amp;'Summary-Yearly'!K$7)</f>
        <v>#VALUE!</v>
      </c>
      <c r="L17" s="23" t="e">
        <f ca="1">SUMIFS('[1]Cashflow(Improv)'!$D:$D,'[1]Cashflow(Improv)'!$G:$G,'Summary-Yearly'!$D17,'[1]Cashflow(Improv)'!$F:$F,"K",'[1]Cashflow(Improv)'!$B:$B,"&gt;="&amp;'Summary-Yearly'!L$6,'[1]Cashflow(Improv)'!$B:$B,"&lt;"&amp;'Summary-Yearly'!L$7)-SUMIFS('[1]Cashflow(Improv)'!$D:$D,'[1]Cashflow(Improv)'!$G:$G,'Summary-Yearly'!$D17,'[1]Cashflow(Improv)'!$F:$F,"D",'[1]Cashflow(Improv)'!$B:$B,"&gt;="&amp;'Summary-Yearly'!L$6,'[1]Cashflow(Improv)'!$B:$B,"&lt;"&amp;'Summary-Yearly'!L$7)</f>
        <v>#VALUE!</v>
      </c>
      <c r="M17" s="34"/>
      <c r="N17" s="24"/>
      <c r="O17" s="24"/>
      <c r="P17" s="13"/>
      <c r="Q17" s="13"/>
      <c r="R17" s="13"/>
      <c r="S17" s="13"/>
    </row>
    <row r="18" spans="4:19" ht="15" customHeight="1" x14ac:dyDescent="0.25">
      <c r="D18" s="1" t="s">
        <v>19</v>
      </c>
      <c r="E18" s="23" t="e">
        <f ca="1">SUMIFS('[1]Cashflow(Improv)'!$D:$D,'[1]Cashflow(Improv)'!$G:$G,'Summary-Yearly'!$D18,'[1]Cashflow(Improv)'!$F:$F,"K",'[1]Cashflow(Improv)'!$B:$B,"&gt;="&amp;'Summary-Yearly'!E$6,'[1]Cashflow(Improv)'!$B:$B,"&lt;"&amp;'Summary-Yearly'!E$7)-SUMIFS('[1]Cashflow(Improv)'!$D:$D,'[1]Cashflow(Improv)'!$G:$G,'Summary-Yearly'!$D18,'[1]Cashflow(Improv)'!$F:$F,"D",'[1]Cashflow(Improv)'!$B:$B,"&gt;="&amp;'Summary-Yearly'!E$6,'[1]Cashflow(Improv)'!$B:$B,"&lt;"&amp;'Summary-Yearly'!E$7)</f>
        <v>#VALUE!</v>
      </c>
      <c r="F18" s="23" t="e">
        <f ca="1">SUMIFS('[1]Cashflow(Improv)'!$D:$D,'[1]Cashflow(Improv)'!$G:$G,'Summary-Yearly'!$D18,'[1]Cashflow(Improv)'!$F:$F,"K",'[1]Cashflow(Improv)'!$B:$B,"&gt;="&amp;'Summary-Yearly'!F$6,'[1]Cashflow(Improv)'!$B:$B,"&lt;"&amp;'Summary-Yearly'!F$7)-SUMIFS('[1]Cashflow(Improv)'!$D:$D,'[1]Cashflow(Improv)'!$G:$G,'Summary-Yearly'!$D18,'[1]Cashflow(Improv)'!$F:$F,"D",'[1]Cashflow(Improv)'!$B:$B,"&gt;="&amp;'Summary-Yearly'!F$6,'[1]Cashflow(Improv)'!$B:$B,"&lt;"&amp;'Summary-Yearly'!F$7)</f>
        <v>#VALUE!</v>
      </c>
      <c r="G18" s="23" t="e">
        <f ca="1">SUMIFS('[1]Cashflow(Improv)'!$D:$D,'[1]Cashflow(Improv)'!$G:$G,'Summary-Yearly'!$D18,'[1]Cashflow(Improv)'!$F:$F,"K",'[1]Cashflow(Improv)'!$B:$B,"&gt;="&amp;'Summary-Yearly'!G$6,'[1]Cashflow(Improv)'!$B:$B,"&lt;"&amp;'Summary-Yearly'!G$7)-SUMIFS('[1]Cashflow(Improv)'!$D:$D,'[1]Cashflow(Improv)'!$G:$G,'Summary-Yearly'!$D18,'[1]Cashflow(Improv)'!$F:$F,"D",'[1]Cashflow(Improv)'!$B:$B,"&gt;="&amp;'Summary-Yearly'!G$6,'[1]Cashflow(Improv)'!$B:$B,"&lt;"&amp;'Summary-Yearly'!G$7)</f>
        <v>#VALUE!</v>
      </c>
      <c r="H18" s="23" t="e">
        <f ca="1">SUMIFS('[1]Cashflow(Improv)'!$D:$D,'[1]Cashflow(Improv)'!$G:$G,'Summary-Yearly'!$D18,'[1]Cashflow(Improv)'!$F:$F,"K",'[1]Cashflow(Improv)'!$B:$B,"&gt;="&amp;'Summary-Yearly'!H$6,'[1]Cashflow(Improv)'!$B:$B,"&lt;"&amp;'Summary-Yearly'!H$7)-SUMIFS('[1]Cashflow(Improv)'!$D:$D,'[1]Cashflow(Improv)'!$G:$G,'Summary-Yearly'!$D18,'[1]Cashflow(Improv)'!$F:$F,"D",'[1]Cashflow(Improv)'!$B:$B,"&gt;="&amp;'Summary-Yearly'!H$6,'[1]Cashflow(Improv)'!$B:$B,"&lt;"&amp;'Summary-Yearly'!H$7)</f>
        <v>#VALUE!</v>
      </c>
      <c r="I18" s="23" t="e">
        <f ca="1">SUMIFS('[1]Cashflow(Improv)'!$D:$D,'[1]Cashflow(Improv)'!$G:$G,'Summary-Yearly'!$D18,'[1]Cashflow(Improv)'!$F:$F,"K",'[1]Cashflow(Improv)'!$B:$B,"&gt;="&amp;'Summary-Yearly'!I$6,'[1]Cashflow(Improv)'!$B:$B,"&lt;"&amp;'Summary-Yearly'!I$7)-SUMIFS('[1]Cashflow(Improv)'!$D:$D,'[1]Cashflow(Improv)'!$G:$G,'Summary-Yearly'!$D18,'[1]Cashflow(Improv)'!$F:$F,"D",'[1]Cashflow(Improv)'!$B:$B,"&gt;="&amp;'Summary-Yearly'!I$6,'[1]Cashflow(Improv)'!$B:$B,"&lt;"&amp;'Summary-Yearly'!I$7)</f>
        <v>#VALUE!</v>
      </c>
      <c r="J18" s="23" t="e">
        <f ca="1">SUMIFS('[1]Cashflow(Improv)'!$D:$D,'[1]Cashflow(Improv)'!$G:$G,'Summary-Yearly'!$D18,'[1]Cashflow(Improv)'!$F:$F,"K",'[1]Cashflow(Improv)'!$B:$B,"&gt;="&amp;'Summary-Yearly'!J$6,'[1]Cashflow(Improv)'!$B:$B,"&lt;"&amp;'Summary-Yearly'!J$7)-SUMIFS('[1]Cashflow(Improv)'!$D:$D,'[1]Cashflow(Improv)'!$G:$G,'Summary-Yearly'!$D18,'[1]Cashflow(Improv)'!$F:$F,"D",'[1]Cashflow(Improv)'!$B:$B,"&gt;="&amp;'Summary-Yearly'!J$6,'[1]Cashflow(Improv)'!$B:$B,"&lt;"&amp;'Summary-Yearly'!J$7)</f>
        <v>#VALUE!</v>
      </c>
      <c r="K18" s="23" t="e">
        <f ca="1">SUMIFS('[1]Cashflow(Improv)'!$D:$D,'[1]Cashflow(Improv)'!$G:$G,'Summary-Yearly'!$D18,'[1]Cashflow(Improv)'!$F:$F,"K",'[1]Cashflow(Improv)'!$B:$B,"&gt;="&amp;'Summary-Yearly'!K$6,'[1]Cashflow(Improv)'!$B:$B,"&lt;"&amp;'Summary-Yearly'!K$7)-SUMIFS('[1]Cashflow(Improv)'!$D:$D,'[1]Cashflow(Improv)'!$G:$G,'Summary-Yearly'!$D18,'[1]Cashflow(Improv)'!$F:$F,"D",'[1]Cashflow(Improv)'!$B:$B,"&gt;="&amp;'Summary-Yearly'!K$6,'[1]Cashflow(Improv)'!$B:$B,"&lt;"&amp;'Summary-Yearly'!K$7)</f>
        <v>#VALUE!</v>
      </c>
      <c r="L18" s="23" t="e">
        <f ca="1">SUMIFS('[1]Cashflow(Improv)'!$D:$D,'[1]Cashflow(Improv)'!$G:$G,'Summary-Yearly'!$D18,'[1]Cashflow(Improv)'!$F:$F,"K",'[1]Cashflow(Improv)'!$B:$B,"&gt;="&amp;'Summary-Yearly'!L$6,'[1]Cashflow(Improv)'!$B:$B,"&lt;"&amp;'Summary-Yearly'!L$7)-SUMIFS('[1]Cashflow(Improv)'!$D:$D,'[1]Cashflow(Improv)'!$G:$G,'Summary-Yearly'!$D18,'[1]Cashflow(Improv)'!$F:$F,"D",'[1]Cashflow(Improv)'!$B:$B,"&gt;="&amp;'Summary-Yearly'!L$6,'[1]Cashflow(Improv)'!$B:$B,"&lt;"&amp;'Summary-Yearly'!L$7)</f>
        <v>#VALUE!</v>
      </c>
      <c r="M18" s="34"/>
      <c r="N18" s="24"/>
      <c r="O18" s="24"/>
      <c r="P18" s="13"/>
      <c r="Q18" s="13"/>
      <c r="R18" s="13"/>
      <c r="S18" s="13"/>
    </row>
    <row r="19" spans="4:19" ht="15" customHeight="1" x14ac:dyDescent="0.25">
      <c r="D19" s="1" t="s">
        <v>20</v>
      </c>
      <c r="E19" s="23" t="e">
        <f ca="1">SUMIFS('[1]Cashflow(Improv)'!$D:$D,'[1]Cashflow(Improv)'!$G:$G,'Summary-Yearly'!$D19,'[1]Cashflow(Improv)'!$F:$F,"K",'[1]Cashflow(Improv)'!$B:$B,"&gt;="&amp;'Summary-Yearly'!E$6,'[1]Cashflow(Improv)'!$B:$B,"&lt;"&amp;'Summary-Yearly'!E$7)-SUMIFS('[1]Cashflow(Improv)'!$D:$D,'[1]Cashflow(Improv)'!$G:$G,'Summary-Yearly'!$D19,'[1]Cashflow(Improv)'!$F:$F,"D",'[1]Cashflow(Improv)'!$B:$B,"&gt;="&amp;'Summary-Yearly'!E$6,'[1]Cashflow(Improv)'!$B:$B,"&lt;"&amp;'Summary-Yearly'!E$7)</f>
        <v>#VALUE!</v>
      </c>
      <c r="F19" s="23" t="e">
        <f ca="1">SUMIFS('[1]Cashflow(Improv)'!$D:$D,'[1]Cashflow(Improv)'!$G:$G,'Summary-Yearly'!$D19,'[1]Cashflow(Improv)'!$F:$F,"K",'[1]Cashflow(Improv)'!$B:$B,"&gt;="&amp;'Summary-Yearly'!F$6,'[1]Cashflow(Improv)'!$B:$B,"&lt;"&amp;'Summary-Yearly'!F$7)-SUMIFS('[1]Cashflow(Improv)'!$D:$D,'[1]Cashflow(Improv)'!$G:$G,'Summary-Yearly'!$D19,'[1]Cashflow(Improv)'!$F:$F,"D",'[1]Cashflow(Improv)'!$B:$B,"&gt;="&amp;'Summary-Yearly'!F$6,'[1]Cashflow(Improv)'!$B:$B,"&lt;"&amp;'Summary-Yearly'!F$7)</f>
        <v>#VALUE!</v>
      </c>
      <c r="G19" s="23" t="e">
        <f ca="1">SUMIFS('[1]Cashflow(Improv)'!$D:$D,'[1]Cashflow(Improv)'!$G:$G,'Summary-Yearly'!$D19,'[1]Cashflow(Improv)'!$F:$F,"K",'[1]Cashflow(Improv)'!$B:$B,"&gt;="&amp;'Summary-Yearly'!G$6,'[1]Cashflow(Improv)'!$B:$B,"&lt;"&amp;'Summary-Yearly'!G$7)-SUMIFS('[1]Cashflow(Improv)'!$D:$D,'[1]Cashflow(Improv)'!$G:$G,'Summary-Yearly'!$D19,'[1]Cashflow(Improv)'!$F:$F,"D",'[1]Cashflow(Improv)'!$B:$B,"&gt;="&amp;'Summary-Yearly'!G$6,'[1]Cashflow(Improv)'!$B:$B,"&lt;"&amp;'Summary-Yearly'!G$7)</f>
        <v>#VALUE!</v>
      </c>
      <c r="H19" s="23" t="e">
        <f ca="1">SUMIFS('[1]Cashflow(Improv)'!$D:$D,'[1]Cashflow(Improv)'!$G:$G,'Summary-Yearly'!$D19,'[1]Cashflow(Improv)'!$F:$F,"K",'[1]Cashflow(Improv)'!$B:$B,"&gt;="&amp;'Summary-Yearly'!H$6,'[1]Cashflow(Improv)'!$B:$B,"&lt;"&amp;'Summary-Yearly'!H$7)-SUMIFS('[1]Cashflow(Improv)'!$D:$D,'[1]Cashflow(Improv)'!$G:$G,'Summary-Yearly'!$D19,'[1]Cashflow(Improv)'!$F:$F,"D",'[1]Cashflow(Improv)'!$B:$B,"&gt;="&amp;'Summary-Yearly'!H$6,'[1]Cashflow(Improv)'!$B:$B,"&lt;"&amp;'Summary-Yearly'!H$7)</f>
        <v>#VALUE!</v>
      </c>
      <c r="I19" s="23" t="e">
        <f ca="1">SUMIFS('[1]Cashflow(Improv)'!$D:$D,'[1]Cashflow(Improv)'!$G:$G,'Summary-Yearly'!$D19,'[1]Cashflow(Improv)'!$F:$F,"K",'[1]Cashflow(Improv)'!$B:$B,"&gt;="&amp;'Summary-Yearly'!I$6,'[1]Cashflow(Improv)'!$B:$B,"&lt;"&amp;'Summary-Yearly'!I$7)-SUMIFS('[1]Cashflow(Improv)'!$D:$D,'[1]Cashflow(Improv)'!$G:$G,'Summary-Yearly'!$D19,'[1]Cashflow(Improv)'!$F:$F,"D",'[1]Cashflow(Improv)'!$B:$B,"&gt;="&amp;'Summary-Yearly'!I$6,'[1]Cashflow(Improv)'!$B:$B,"&lt;"&amp;'Summary-Yearly'!I$7)</f>
        <v>#VALUE!</v>
      </c>
      <c r="J19" s="23" t="e">
        <f ca="1">SUMIFS('[1]Cashflow(Improv)'!$D:$D,'[1]Cashflow(Improv)'!$G:$G,'Summary-Yearly'!$D19,'[1]Cashflow(Improv)'!$F:$F,"K",'[1]Cashflow(Improv)'!$B:$B,"&gt;="&amp;'Summary-Yearly'!J$6,'[1]Cashflow(Improv)'!$B:$B,"&lt;"&amp;'Summary-Yearly'!J$7)-SUMIFS('[1]Cashflow(Improv)'!$D:$D,'[1]Cashflow(Improv)'!$G:$G,'Summary-Yearly'!$D19,'[1]Cashflow(Improv)'!$F:$F,"D",'[1]Cashflow(Improv)'!$B:$B,"&gt;="&amp;'Summary-Yearly'!J$6,'[1]Cashflow(Improv)'!$B:$B,"&lt;"&amp;'Summary-Yearly'!J$7)</f>
        <v>#VALUE!</v>
      </c>
      <c r="K19" s="23" t="e">
        <f ca="1">SUMIFS('[1]Cashflow(Improv)'!$D:$D,'[1]Cashflow(Improv)'!$G:$G,'Summary-Yearly'!$D19,'[1]Cashflow(Improv)'!$F:$F,"K",'[1]Cashflow(Improv)'!$B:$B,"&gt;="&amp;'Summary-Yearly'!K$6,'[1]Cashflow(Improv)'!$B:$B,"&lt;"&amp;'Summary-Yearly'!K$7)-SUMIFS('[1]Cashflow(Improv)'!$D:$D,'[1]Cashflow(Improv)'!$G:$G,'Summary-Yearly'!$D19,'[1]Cashflow(Improv)'!$F:$F,"D",'[1]Cashflow(Improv)'!$B:$B,"&gt;="&amp;'Summary-Yearly'!K$6,'[1]Cashflow(Improv)'!$B:$B,"&lt;"&amp;'Summary-Yearly'!K$7)</f>
        <v>#VALUE!</v>
      </c>
      <c r="L19" s="23" t="e">
        <f ca="1">SUMIFS('[1]Cashflow(Improv)'!$D:$D,'[1]Cashflow(Improv)'!$G:$G,'Summary-Yearly'!$D19,'[1]Cashflow(Improv)'!$F:$F,"K",'[1]Cashflow(Improv)'!$B:$B,"&gt;="&amp;'Summary-Yearly'!L$6,'[1]Cashflow(Improv)'!$B:$B,"&lt;"&amp;'Summary-Yearly'!L$7)-SUMIFS('[1]Cashflow(Improv)'!$D:$D,'[1]Cashflow(Improv)'!$G:$G,'Summary-Yearly'!$D19,'[1]Cashflow(Improv)'!$F:$F,"D",'[1]Cashflow(Improv)'!$B:$B,"&gt;="&amp;'Summary-Yearly'!L$6,'[1]Cashflow(Improv)'!$B:$B,"&lt;"&amp;'Summary-Yearly'!L$7)</f>
        <v>#VALUE!</v>
      </c>
      <c r="M19" s="34"/>
      <c r="N19" s="24"/>
      <c r="O19" s="24"/>
      <c r="R19" s="25"/>
      <c r="S19" s="25"/>
    </row>
    <row r="20" spans="4:19" ht="15" customHeight="1" x14ac:dyDescent="0.25">
      <c r="D20" s="1" t="s">
        <v>16</v>
      </c>
      <c r="E20" s="23" t="e">
        <f ca="1">SUMIFS('[1]Cashflow(Improv)'!$D:$D,'[1]Cashflow(Improv)'!$G:$G,'Summary-Yearly'!$D20,'[1]Cashflow(Improv)'!$F:$F,"K",'[1]Cashflow(Improv)'!$B:$B,"&gt;="&amp;'Summary-Yearly'!E$6,'[1]Cashflow(Improv)'!$B:$B,"&lt;"&amp;'Summary-Yearly'!E$7)-SUMIFS('[1]Cashflow(Improv)'!$D:$D,'[1]Cashflow(Improv)'!$G:$G,'Summary-Yearly'!$D20,'[1]Cashflow(Improv)'!$F:$F,"D",'[1]Cashflow(Improv)'!$B:$B,"&gt;="&amp;'Summary-Yearly'!E$6,'[1]Cashflow(Improv)'!$B:$B,"&lt;"&amp;'Summary-Yearly'!E$7)</f>
        <v>#VALUE!</v>
      </c>
      <c r="F20" s="23" t="e">
        <f ca="1">SUMIFS('[1]Cashflow(Improv)'!$D:$D,'[1]Cashflow(Improv)'!$G:$G,'Summary-Yearly'!$D20,'[1]Cashflow(Improv)'!$F:$F,"K",'[1]Cashflow(Improv)'!$B:$B,"&gt;="&amp;'Summary-Yearly'!F$6,'[1]Cashflow(Improv)'!$B:$B,"&lt;"&amp;'Summary-Yearly'!F$7)-SUMIFS('[1]Cashflow(Improv)'!$D:$D,'[1]Cashflow(Improv)'!$G:$G,'Summary-Yearly'!$D20,'[1]Cashflow(Improv)'!$F:$F,"D",'[1]Cashflow(Improv)'!$B:$B,"&gt;="&amp;'Summary-Yearly'!F$6,'[1]Cashflow(Improv)'!$B:$B,"&lt;"&amp;'Summary-Yearly'!F$7)</f>
        <v>#VALUE!</v>
      </c>
      <c r="G20" s="23" t="e">
        <f ca="1">SUMIFS('[1]Cashflow(Improv)'!$D:$D,'[1]Cashflow(Improv)'!$G:$G,'Summary-Yearly'!$D20,'[1]Cashflow(Improv)'!$F:$F,"K",'[1]Cashflow(Improv)'!$B:$B,"&gt;="&amp;'Summary-Yearly'!G$6,'[1]Cashflow(Improv)'!$B:$B,"&lt;"&amp;'Summary-Yearly'!G$7)-SUMIFS('[1]Cashflow(Improv)'!$D:$D,'[1]Cashflow(Improv)'!$G:$G,'Summary-Yearly'!$D20,'[1]Cashflow(Improv)'!$F:$F,"D",'[1]Cashflow(Improv)'!$B:$B,"&gt;="&amp;'Summary-Yearly'!G$6,'[1]Cashflow(Improv)'!$B:$B,"&lt;"&amp;'Summary-Yearly'!G$7)</f>
        <v>#VALUE!</v>
      </c>
      <c r="H20" s="23" t="e">
        <f ca="1">SUMIFS('[1]Cashflow(Improv)'!$D:$D,'[1]Cashflow(Improv)'!$G:$G,'Summary-Yearly'!$D20,'[1]Cashflow(Improv)'!$F:$F,"K",'[1]Cashflow(Improv)'!$B:$B,"&gt;="&amp;'Summary-Yearly'!H$6,'[1]Cashflow(Improv)'!$B:$B,"&lt;"&amp;'Summary-Yearly'!H$7)-SUMIFS('[1]Cashflow(Improv)'!$D:$D,'[1]Cashflow(Improv)'!$G:$G,'Summary-Yearly'!$D20,'[1]Cashflow(Improv)'!$F:$F,"D",'[1]Cashflow(Improv)'!$B:$B,"&gt;="&amp;'Summary-Yearly'!H$6,'[1]Cashflow(Improv)'!$B:$B,"&lt;"&amp;'Summary-Yearly'!H$7)</f>
        <v>#VALUE!</v>
      </c>
      <c r="I20" s="23" t="e">
        <f ca="1">SUMIFS('[1]Cashflow(Improv)'!$D:$D,'[1]Cashflow(Improv)'!$G:$G,'Summary-Yearly'!$D20,'[1]Cashflow(Improv)'!$F:$F,"K",'[1]Cashflow(Improv)'!$B:$B,"&gt;="&amp;'Summary-Yearly'!I$6,'[1]Cashflow(Improv)'!$B:$B,"&lt;"&amp;'Summary-Yearly'!I$7)-SUMIFS('[1]Cashflow(Improv)'!$D:$D,'[1]Cashflow(Improv)'!$G:$G,'Summary-Yearly'!$D20,'[1]Cashflow(Improv)'!$F:$F,"D",'[1]Cashflow(Improv)'!$B:$B,"&gt;="&amp;'Summary-Yearly'!I$6,'[1]Cashflow(Improv)'!$B:$B,"&lt;"&amp;'Summary-Yearly'!I$7)</f>
        <v>#VALUE!</v>
      </c>
      <c r="J20" s="23" t="e">
        <f ca="1">SUMIFS('[1]Cashflow(Improv)'!$D:$D,'[1]Cashflow(Improv)'!$G:$G,'Summary-Yearly'!$D20,'[1]Cashflow(Improv)'!$F:$F,"K",'[1]Cashflow(Improv)'!$B:$B,"&gt;="&amp;'Summary-Yearly'!J$6,'[1]Cashflow(Improv)'!$B:$B,"&lt;"&amp;'Summary-Yearly'!J$7)-SUMIFS('[1]Cashflow(Improv)'!$D:$D,'[1]Cashflow(Improv)'!$G:$G,'Summary-Yearly'!$D20,'[1]Cashflow(Improv)'!$F:$F,"D",'[1]Cashflow(Improv)'!$B:$B,"&gt;="&amp;'Summary-Yearly'!J$6,'[1]Cashflow(Improv)'!$B:$B,"&lt;"&amp;'Summary-Yearly'!J$7)</f>
        <v>#VALUE!</v>
      </c>
      <c r="K20" s="23" t="e">
        <f ca="1">SUMIFS('[1]Cashflow(Improv)'!$D:$D,'[1]Cashflow(Improv)'!$G:$G,'Summary-Yearly'!$D20,'[1]Cashflow(Improv)'!$F:$F,"K",'[1]Cashflow(Improv)'!$B:$B,"&gt;="&amp;'Summary-Yearly'!K$6,'[1]Cashflow(Improv)'!$B:$B,"&lt;"&amp;'Summary-Yearly'!K$7)-SUMIFS('[1]Cashflow(Improv)'!$D:$D,'[1]Cashflow(Improv)'!$G:$G,'Summary-Yearly'!$D20,'[1]Cashflow(Improv)'!$F:$F,"D",'[1]Cashflow(Improv)'!$B:$B,"&gt;="&amp;'Summary-Yearly'!K$6,'[1]Cashflow(Improv)'!$B:$B,"&lt;"&amp;'Summary-Yearly'!K$7)</f>
        <v>#VALUE!</v>
      </c>
      <c r="L20" s="23" t="e">
        <f ca="1">SUMIFS('[1]Cashflow(Improv)'!$D:$D,'[1]Cashflow(Improv)'!$G:$G,'Summary-Yearly'!$D20,'[1]Cashflow(Improv)'!$F:$F,"K",'[1]Cashflow(Improv)'!$B:$B,"&gt;="&amp;'Summary-Yearly'!L$6,'[1]Cashflow(Improv)'!$B:$B,"&lt;"&amp;'Summary-Yearly'!L$7)-SUMIFS('[1]Cashflow(Improv)'!$D:$D,'[1]Cashflow(Improv)'!$G:$G,'Summary-Yearly'!$D20,'[1]Cashflow(Improv)'!$F:$F,"D",'[1]Cashflow(Improv)'!$B:$B,"&gt;="&amp;'Summary-Yearly'!L$6,'[1]Cashflow(Improv)'!$B:$B,"&lt;"&amp;'Summary-Yearly'!L$7)</f>
        <v>#VALUE!</v>
      </c>
      <c r="M20" s="34"/>
      <c r="N20" s="24"/>
      <c r="O20" s="24"/>
      <c r="R20" s="25"/>
      <c r="S20" s="13"/>
    </row>
    <row r="21" spans="4:19" ht="15" customHeight="1" x14ac:dyDescent="0.25">
      <c r="D21" s="1" t="s">
        <v>21</v>
      </c>
      <c r="E21" s="23" t="e">
        <f ca="1">SUMIFS('[1]Cashflow(Improv)'!$D:$D,'[1]Cashflow(Improv)'!$G:$G,'Summary-Yearly'!$D21,'[1]Cashflow(Improv)'!$F:$F,"K",'[1]Cashflow(Improv)'!$B:$B,"&gt;="&amp;'Summary-Yearly'!E$6,'[1]Cashflow(Improv)'!$B:$B,"&lt;"&amp;'Summary-Yearly'!E$7)-SUMIFS('[1]Cashflow(Improv)'!$D:$D,'[1]Cashflow(Improv)'!$G:$G,'Summary-Yearly'!$D21,'[1]Cashflow(Improv)'!$F:$F,"D",'[1]Cashflow(Improv)'!$B:$B,"&gt;="&amp;'Summary-Yearly'!E$6,'[1]Cashflow(Improv)'!$B:$B,"&lt;"&amp;'Summary-Yearly'!E$7)</f>
        <v>#VALUE!</v>
      </c>
      <c r="F21" s="23" t="e">
        <f ca="1">SUMIFS('[1]Cashflow(Improv)'!$D:$D,'[1]Cashflow(Improv)'!$G:$G,'Summary-Yearly'!$D21,'[1]Cashflow(Improv)'!$F:$F,"K",'[1]Cashflow(Improv)'!$B:$B,"&gt;="&amp;'Summary-Yearly'!F$6,'[1]Cashflow(Improv)'!$B:$B,"&lt;"&amp;'Summary-Yearly'!F$7)-SUMIFS('[1]Cashflow(Improv)'!$D:$D,'[1]Cashflow(Improv)'!$G:$G,'Summary-Yearly'!$D21,'[1]Cashflow(Improv)'!$F:$F,"D",'[1]Cashflow(Improv)'!$B:$B,"&gt;="&amp;'Summary-Yearly'!F$6,'[1]Cashflow(Improv)'!$B:$B,"&lt;"&amp;'Summary-Yearly'!F$7)</f>
        <v>#VALUE!</v>
      </c>
      <c r="G21" s="23" t="e">
        <f ca="1">SUMIFS('[1]Cashflow(Improv)'!$D:$D,'[1]Cashflow(Improv)'!$G:$G,'Summary-Yearly'!$D21,'[1]Cashflow(Improv)'!$F:$F,"K",'[1]Cashflow(Improv)'!$B:$B,"&gt;="&amp;'Summary-Yearly'!G$6,'[1]Cashflow(Improv)'!$B:$B,"&lt;"&amp;'Summary-Yearly'!G$7)-SUMIFS('[1]Cashflow(Improv)'!$D:$D,'[1]Cashflow(Improv)'!$G:$G,'Summary-Yearly'!$D21,'[1]Cashflow(Improv)'!$F:$F,"D",'[1]Cashflow(Improv)'!$B:$B,"&gt;="&amp;'Summary-Yearly'!G$6,'[1]Cashflow(Improv)'!$B:$B,"&lt;"&amp;'Summary-Yearly'!G$7)</f>
        <v>#VALUE!</v>
      </c>
      <c r="H21" s="23" t="e">
        <f ca="1">SUMIFS('[1]Cashflow(Improv)'!$D:$D,'[1]Cashflow(Improv)'!$G:$G,'Summary-Yearly'!$D21,'[1]Cashflow(Improv)'!$F:$F,"K",'[1]Cashflow(Improv)'!$B:$B,"&gt;="&amp;'Summary-Yearly'!H$6,'[1]Cashflow(Improv)'!$B:$B,"&lt;"&amp;'Summary-Yearly'!H$7)-SUMIFS('[1]Cashflow(Improv)'!$D:$D,'[1]Cashflow(Improv)'!$G:$G,'Summary-Yearly'!$D21,'[1]Cashflow(Improv)'!$F:$F,"D",'[1]Cashflow(Improv)'!$B:$B,"&gt;="&amp;'Summary-Yearly'!H$6,'[1]Cashflow(Improv)'!$B:$B,"&lt;"&amp;'Summary-Yearly'!H$7)</f>
        <v>#VALUE!</v>
      </c>
      <c r="I21" s="23" t="e">
        <f ca="1">SUMIFS('[1]Cashflow(Improv)'!$D:$D,'[1]Cashflow(Improv)'!$G:$G,'Summary-Yearly'!$D21,'[1]Cashflow(Improv)'!$F:$F,"K",'[1]Cashflow(Improv)'!$B:$B,"&gt;="&amp;'Summary-Yearly'!I$6,'[1]Cashflow(Improv)'!$B:$B,"&lt;"&amp;'Summary-Yearly'!I$7)-SUMIFS('[1]Cashflow(Improv)'!$D:$D,'[1]Cashflow(Improv)'!$G:$G,'Summary-Yearly'!$D21,'[1]Cashflow(Improv)'!$F:$F,"D",'[1]Cashflow(Improv)'!$B:$B,"&gt;="&amp;'Summary-Yearly'!I$6,'[1]Cashflow(Improv)'!$B:$B,"&lt;"&amp;'Summary-Yearly'!I$7)</f>
        <v>#VALUE!</v>
      </c>
      <c r="J21" s="23" t="e">
        <f ca="1">SUMIFS('[1]Cashflow(Improv)'!$D:$D,'[1]Cashflow(Improv)'!$G:$G,'Summary-Yearly'!$D21,'[1]Cashflow(Improv)'!$F:$F,"K",'[1]Cashflow(Improv)'!$B:$B,"&gt;="&amp;'Summary-Yearly'!J$6,'[1]Cashflow(Improv)'!$B:$B,"&lt;"&amp;'Summary-Yearly'!J$7)-SUMIFS('[1]Cashflow(Improv)'!$D:$D,'[1]Cashflow(Improv)'!$G:$G,'Summary-Yearly'!$D21,'[1]Cashflow(Improv)'!$F:$F,"D",'[1]Cashflow(Improv)'!$B:$B,"&gt;="&amp;'Summary-Yearly'!J$6,'[1]Cashflow(Improv)'!$B:$B,"&lt;"&amp;'Summary-Yearly'!J$7)</f>
        <v>#VALUE!</v>
      </c>
      <c r="K21" s="23" t="e">
        <f ca="1">SUMIFS('[1]Cashflow(Improv)'!$D:$D,'[1]Cashflow(Improv)'!$G:$G,'Summary-Yearly'!$D21,'[1]Cashflow(Improv)'!$F:$F,"K",'[1]Cashflow(Improv)'!$B:$B,"&gt;="&amp;'Summary-Yearly'!K$6,'[1]Cashflow(Improv)'!$B:$B,"&lt;"&amp;'Summary-Yearly'!K$7)-SUMIFS('[1]Cashflow(Improv)'!$D:$D,'[1]Cashflow(Improv)'!$G:$G,'Summary-Yearly'!$D21,'[1]Cashflow(Improv)'!$F:$F,"D",'[1]Cashflow(Improv)'!$B:$B,"&gt;="&amp;'Summary-Yearly'!K$6,'[1]Cashflow(Improv)'!$B:$B,"&lt;"&amp;'Summary-Yearly'!K$7)</f>
        <v>#VALUE!</v>
      </c>
      <c r="L21" s="23" t="e">
        <f ca="1">SUMIFS('[1]Cashflow(Improv)'!$D:$D,'[1]Cashflow(Improv)'!$G:$G,'Summary-Yearly'!$D21,'[1]Cashflow(Improv)'!$F:$F,"K",'[1]Cashflow(Improv)'!$B:$B,"&gt;="&amp;'Summary-Yearly'!L$6,'[1]Cashflow(Improv)'!$B:$B,"&lt;"&amp;'Summary-Yearly'!L$7)-SUMIFS('[1]Cashflow(Improv)'!$D:$D,'[1]Cashflow(Improv)'!$G:$G,'Summary-Yearly'!$D21,'[1]Cashflow(Improv)'!$F:$F,"D",'[1]Cashflow(Improv)'!$B:$B,"&gt;="&amp;'Summary-Yearly'!L$6,'[1]Cashflow(Improv)'!$B:$B,"&lt;"&amp;'Summary-Yearly'!L$7)</f>
        <v>#VALUE!</v>
      </c>
      <c r="M21" s="34"/>
      <c r="N21" s="24"/>
      <c r="O21" s="24"/>
      <c r="Q21" s="20"/>
      <c r="R21" s="20"/>
    </row>
    <row r="22" spans="4:19" ht="15" customHeight="1" x14ac:dyDescent="0.25">
      <c r="D22" s="1" t="s">
        <v>9</v>
      </c>
      <c r="E22" s="23" t="e">
        <f ca="1">SUMIFS('[1]Cashflow(Improv)'!$D:$D,'[1]Cashflow(Improv)'!$G:$G,'Summary-Yearly'!$D22,'[1]Cashflow(Improv)'!$F:$F,"K",'[1]Cashflow(Improv)'!$B:$B,"&gt;="&amp;'Summary-Yearly'!E$6,'[1]Cashflow(Improv)'!$B:$B,"&lt;"&amp;'Summary-Yearly'!E$7)-SUMIFS('[1]Cashflow(Improv)'!$D:$D,'[1]Cashflow(Improv)'!$G:$G,'Summary-Yearly'!$D22,'[1]Cashflow(Improv)'!$F:$F,"D",'[1]Cashflow(Improv)'!$B:$B,"&gt;="&amp;'Summary-Yearly'!E$6,'[1]Cashflow(Improv)'!$B:$B,"&lt;"&amp;'Summary-Yearly'!E$7)</f>
        <v>#VALUE!</v>
      </c>
      <c r="F22" s="23" t="e">
        <f ca="1">SUMIFS('[1]Cashflow(Improv)'!$D:$D,'[1]Cashflow(Improv)'!$G:$G,'Summary-Yearly'!$D22,'[1]Cashflow(Improv)'!$F:$F,"K",'[1]Cashflow(Improv)'!$B:$B,"&gt;="&amp;'Summary-Yearly'!F$6,'[1]Cashflow(Improv)'!$B:$B,"&lt;"&amp;'Summary-Yearly'!F$7)-SUMIFS('[1]Cashflow(Improv)'!$D:$D,'[1]Cashflow(Improv)'!$G:$G,'Summary-Yearly'!$D22,'[1]Cashflow(Improv)'!$F:$F,"D",'[1]Cashflow(Improv)'!$B:$B,"&gt;="&amp;'Summary-Yearly'!F$6,'[1]Cashflow(Improv)'!$B:$B,"&lt;"&amp;'Summary-Yearly'!F$7)</f>
        <v>#VALUE!</v>
      </c>
      <c r="G22" s="23" t="e">
        <f ca="1">SUMIFS('[1]Cashflow(Improv)'!$D:$D,'[1]Cashflow(Improv)'!$G:$G,'Summary-Yearly'!$D22,'[1]Cashflow(Improv)'!$F:$F,"K",'[1]Cashflow(Improv)'!$B:$B,"&gt;="&amp;'Summary-Yearly'!G$6,'[1]Cashflow(Improv)'!$B:$B,"&lt;"&amp;'Summary-Yearly'!G$7)-SUMIFS('[1]Cashflow(Improv)'!$D:$D,'[1]Cashflow(Improv)'!$G:$G,'Summary-Yearly'!$D22,'[1]Cashflow(Improv)'!$F:$F,"D",'[1]Cashflow(Improv)'!$B:$B,"&gt;="&amp;'Summary-Yearly'!G$6,'[1]Cashflow(Improv)'!$B:$B,"&lt;"&amp;'Summary-Yearly'!G$7)</f>
        <v>#VALUE!</v>
      </c>
      <c r="H22" s="23" t="e">
        <f ca="1">SUMIFS('[1]Cashflow(Improv)'!$D:$D,'[1]Cashflow(Improv)'!$G:$G,'Summary-Yearly'!$D22,'[1]Cashflow(Improv)'!$F:$F,"K",'[1]Cashflow(Improv)'!$B:$B,"&gt;="&amp;'Summary-Yearly'!H$6,'[1]Cashflow(Improv)'!$B:$B,"&lt;"&amp;'Summary-Yearly'!H$7)-SUMIFS('[1]Cashflow(Improv)'!$D:$D,'[1]Cashflow(Improv)'!$G:$G,'Summary-Yearly'!$D22,'[1]Cashflow(Improv)'!$F:$F,"D",'[1]Cashflow(Improv)'!$B:$B,"&gt;="&amp;'Summary-Yearly'!H$6,'[1]Cashflow(Improv)'!$B:$B,"&lt;"&amp;'Summary-Yearly'!H$7)</f>
        <v>#VALUE!</v>
      </c>
      <c r="I22" s="23" t="e">
        <f ca="1">SUMIFS('[1]Cashflow(Improv)'!$D:$D,'[1]Cashflow(Improv)'!$G:$G,'Summary-Yearly'!$D22,'[1]Cashflow(Improv)'!$F:$F,"K",'[1]Cashflow(Improv)'!$B:$B,"&gt;="&amp;'Summary-Yearly'!I$6,'[1]Cashflow(Improv)'!$B:$B,"&lt;"&amp;'Summary-Yearly'!I$7)-SUMIFS('[1]Cashflow(Improv)'!$D:$D,'[1]Cashflow(Improv)'!$G:$G,'Summary-Yearly'!$D22,'[1]Cashflow(Improv)'!$F:$F,"D",'[1]Cashflow(Improv)'!$B:$B,"&gt;="&amp;'Summary-Yearly'!I$6,'[1]Cashflow(Improv)'!$B:$B,"&lt;"&amp;'Summary-Yearly'!I$7)</f>
        <v>#VALUE!</v>
      </c>
      <c r="J22" s="23" t="e">
        <f ca="1">SUMIFS('[1]Cashflow(Improv)'!$D:$D,'[1]Cashflow(Improv)'!$G:$G,'Summary-Yearly'!$D22,'[1]Cashflow(Improv)'!$F:$F,"K",'[1]Cashflow(Improv)'!$B:$B,"&gt;="&amp;'Summary-Yearly'!J$6,'[1]Cashflow(Improv)'!$B:$B,"&lt;"&amp;'Summary-Yearly'!J$7)-SUMIFS('[1]Cashflow(Improv)'!$D:$D,'[1]Cashflow(Improv)'!$G:$G,'Summary-Yearly'!$D22,'[1]Cashflow(Improv)'!$F:$F,"D",'[1]Cashflow(Improv)'!$B:$B,"&gt;="&amp;'Summary-Yearly'!J$6,'[1]Cashflow(Improv)'!$B:$B,"&lt;"&amp;'Summary-Yearly'!J$7)</f>
        <v>#VALUE!</v>
      </c>
      <c r="K22" s="23" t="e">
        <f ca="1">SUMIFS('[1]Cashflow(Improv)'!$D:$D,'[1]Cashflow(Improv)'!$G:$G,'Summary-Yearly'!$D22,'[1]Cashflow(Improv)'!$F:$F,"K",'[1]Cashflow(Improv)'!$B:$B,"&gt;="&amp;'Summary-Yearly'!K$6,'[1]Cashflow(Improv)'!$B:$B,"&lt;"&amp;'Summary-Yearly'!K$7)-SUMIFS('[1]Cashflow(Improv)'!$D:$D,'[1]Cashflow(Improv)'!$G:$G,'Summary-Yearly'!$D22,'[1]Cashflow(Improv)'!$F:$F,"D",'[1]Cashflow(Improv)'!$B:$B,"&gt;="&amp;'Summary-Yearly'!K$6,'[1]Cashflow(Improv)'!$B:$B,"&lt;"&amp;'Summary-Yearly'!K$7)</f>
        <v>#VALUE!</v>
      </c>
      <c r="L22" s="23" t="e">
        <f ca="1">SUMIFS('[1]Cashflow(Improv)'!$D:$D,'[1]Cashflow(Improv)'!$G:$G,'Summary-Yearly'!$D22,'[1]Cashflow(Improv)'!$F:$F,"K",'[1]Cashflow(Improv)'!$B:$B,"&gt;="&amp;'Summary-Yearly'!L$6,'[1]Cashflow(Improv)'!$B:$B,"&lt;"&amp;'Summary-Yearly'!L$7)-SUMIFS('[1]Cashflow(Improv)'!$D:$D,'[1]Cashflow(Improv)'!$G:$G,'Summary-Yearly'!$D22,'[1]Cashflow(Improv)'!$F:$F,"D",'[1]Cashflow(Improv)'!$B:$B,"&gt;="&amp;'Summary-Yearly'!L$6,'[1]Cashflow(Improv)'!$B:$B,"&lt;"&amp;'Summary-Yearly'!L$7)</f>
        <v>#VALUE!</v>
      </c>
      <c r="M22" s="34"/>
      <c r="N22" s="24"/>
      <c r="O22" s="24"/>
      <c r="P22" s="13"/>
      <c r="Q22" s="20"/>
      <c r="R22" s="20"/>
      <c r="S22" s="13"/>
    </row>
    <row r="23" spans="4:19" ht="15" customHeight="1" x14ac:dyDescent="0.25">
      <c r="D23" s="1" t="s">
        <v>17</v>
      </c>
      <c r="E23" s="23" t="e">
        <f ca="1">SUMIFS('[1]Cashflow(Improv)'!$D:$D,'[1]Cashflow(Improv)'!$G:$G,'Summary-Yearly'!$D23,'[1]Cashflow(Improv)'!$F:$F,"K",'[1]Cashflow(Improv)'!$B:$B,"&gt;="&amp;'Summary-Yearly'!E$6,'[1]Cashflow(Improv)'!$B:$B,"&lt;"&amp;'Summary-Yearly'!E$7)-SUMIFS('[1]Cashflow(Improv)'!$D:$D,'[1]Cashflow(Improv)'!$G:$G,'Summary-Yearly'!$D23,'[1]Cashflow(Improv)'!$F:$F,"D",'[1]Cashflow(Improv)'!$B:$B,"&gt;="&amp;'Summary-Yearly'!E$6,'[1]Cashflow(Improv)'!$B:$B,"&lt;"&amp;'Summary-Yearly'!E$7)</f>
        <v>#VALUE!</v>
      </c>
      <c r="F23" s="23" t="e">
        <f ca="1">SUMIFS('[1]Cashflow(Improv)'!$D:$D,'[1]Cashflow(Improv)'!$G:$G,'Summary-Yearly'!$D23,'[1]Cashflow(Improv)'!$F:$F,"K",'[1]Cashflow(Improv)'!$B:$B,"&gt;="&amp;'Summary-Yearly'!F$6,'[1]Cashflow(Improv)'!$B:$B,"&lt;"&amp;'Summary-Yearly'!F$7)-SUMIFS('[1]Cashflow(Improv)'!$D:$D,'[1]Cashflow(Improv)'!$G:$G,'Summary-Yearly'!$D23,'[1]Cashflow(Improv)'!$F:$F,"D",'[1]Cashflow(Improv)'!$B:$B,"&gt;="&amp;'Summary-Yearly'!F$6,'[1]Cashflow(Improv)'!$B:$B,"&lt;"&amp;'Summary-Yearly'!F$7)</f>
        <v>#VALUE!</v>
      </c>
      <c r="G23" s="23" t="e">
        <f ca="1">SUMIFS('[1]Cashflow(Improv)'!$D:$D,'[1]Cashflow(Improv)'!$G:$G,'Summary-Yearly'!$D23,'[1]Cashflow(Improv)'!$F:$F,"K",'[1]Cashflow(Improv)'!$B:$B,"&gt;="&amp;'Summary-Yearly'!G$6,'[1]Cashflow(Improv)'!$B:$B,"&lt;"&amp;'Summary-Yearly'!G$7)-SUMIFS('[1]Cashflow(Improv)'!$D:$D,'[1]Cashflow(Improv)'!$G:$G,'Summary-Yearly'!$D23,'[1]Cashflow(Improv)'!$F:$F,"D",'[1]Cashflow(Improv)'!$B:$B,"&gt;="&amp;'Summary-Yearly'!G$6,'[1]Cashflow(Improv)'!$B:$B,"&lt;"&amp;'Summary-Yearly'!G$7)</f>
        <v>#VALUE!</v>
      </c>
      <c r="H23" s="23" t="e">
        <f ca="1">SUMIFS('[1]Cashflow(Improv)'!$D:$D,'[1]Cashflow(Improv)'!$G:$G,'Summary-Yearly'!$D23,'[1]Cashflow(Improv)'!$F:$F,"K",'[1]Cashflow(Improv)'!$B:$B,"&gt;="&amp;'Summary-Yearly'!H$6,'[1]Cashflow(Improv)'!$B:$B,"&lt;"&amp;'Summary-Yearly'!H$7)-SUMIFS('[1]Cashflow(Improv)'!$D:$D,'[1]Cashflow(Improv)'!$G:$G,'Summary-Yearly'!$D23,'[1]Cashflow(Improv)'!$F:$F,"D",'[1]Cashflow(Improv)'!$B:$B,"&gt;="&amp;'Summary-Yearly'!H$6,'[1]Cashflow(Improv)'!$B:$B,"&lt;"&amp;'Summary-Yearly'!H$7)</f>
        <v>#VALUE!</v>
      </c>
      <c r="I23" s="23" t="e">
        <f ca="1">SUMIFS('[1]Cashflow(Improv)'!$D:$D,'[1]Cashflow(Improv)'!$G:$G,'Summary-Yearly'!$D23,'[1]Cashflow(Improv)'!$F:$F,"K",'[1]Cashflow(Improv)'!$B:$B,"&gt;="&amp;'Summary-Yearly'!I$6,'[1]Cashflow(Improv)'!$B:$B,"&lt;"&amp;'Summary-Yearly'!I$7)-SUMIFS('[1]Cashflow(Improv)'!$D:$D,'[1]Cashflow(Improv)'!$G:$G,'Summary-Yearly'!$D23,'[1]Cashflow(Improv)'!$F:$F,"D",'[1]Cashflow(Improv)'!$B:$B,"&gt;="&amp;'Summary-Yearly'!I$6,'[1]Cashflow(Improv)'!$B:$B,"&lt;"&amp;'Summary-Yearly'!I$7)</f>
        <v>#VALUE!</v>
      </c>
      <c r="J23" s="23" t="e">
        <f ca="1">SUMIFS('[1]Cashflow(Improv)'!$D:$D,'[1]Cashflow(Improv)'!$G:$G,'Summary-Yearly'!$D23,'[1]Cashflow(Improv)'!$F:$F,"K",'[1]Cashflow(Improv)'!$B:$B,"&gt;="&amp;'Summary-Yearly'!J$6,'[1]Cashflow(Improv)'!$B:$B,"&lt;"&amp;'Summary-Yearly'!J$7)-SUMIFS('[1]Cashflow(Improv)'!$D:$D,'[1]Cashflow(Improv)'!$G:$G,'Summary-Yearly'!$D23,'[1]Cashflow(Improv)'!$F:$F,"D",'[1]Cashflow(Improv)'!$B:$B,"&gt;="&amp;'Summary-Yearly'!J$6,'[1]Cashflow(Improv)'!$B:$B,"&lt;"&amp;'Summary-Yearly'!J$7)</f>
        <v>#VALUE!</v>
      </c>
      <c r="K23" s="23" t="e">
        <f ca="1">SUMIFS('[1]Cashflow(Improv)'!$D:$D,'[1]Cashflow(Improv)'!$G:$G,'Summary-Yearly'!$D23,'[1]Cashflow(Improv)'!$F:$F,"K",'[1]Cashflow(Improv)'!$B:$B,"&gt;="&amp;'Summary-Yearly'!K$6,'[1]Cashflow(Improv)'!$B:$B,"&lt;"&amp;'Summary-Yearly'!K$7)-SUMIFS('[1]Cashflow(Improv)'!$D:$D,'[1]Cashflow(Improv)'!$G:$G,'Summary-Yearly'!$D23,'[1]Cashflow(Improv)'!$F:$F,"D",'[1]Cashflow(Improv)'!$B:$B,"&gt;="&amp;'Summary-Yearly'!K$6,'[1]Cashflow(Improv)'!$B:$B,"&lt;"&amp;'Summary-Yearly'!K$7)</f>
        <v>#VALUE!</v>
      </c>
      <c r="L23" s="23" t="e">
        <f ca="1">SUMIFS('[1]Cashflow(Improv)'!$D:$D,'[1]Cashflow(Improv)'!$G:$G,'Summary-Yearly'!$D23,'[1]Cashflow(Improv)'!$F:$F,"K",'[1]Cashflow(Improv)'!$B:$B,"&gt;="&amp;'Summary-Yearly'!L$6,'[1]Cashflow(Improv)'!$B:$B,"&lt;"&amp;'Summary-Yearly'!L$7)-SUMIFS('[1]Cashflow(Improv)'!$D:$D,'[1]Cashflow(Improv)'!$G:$G,'Summary-Yearly'!$D23,'[1]Cashflow(Improv)'!$F:$F,"D",'[1]Cashflow(Improv)'!$B:$B,"&gt;="&amp;'Summary-Yearly'!L$6,'[1]Cashflow(Improv)'!$B:$B,"&lt;"&amp;'Summary-Yearly'!L$7)</f>
        <v>#VALUE!</v>
      </c>
      <c r="M23" s="34"/>
      <c r="N23" s="24"/>
      <c r="O23" s="24"/>
    </row>
    <row r="24" spans="4:19" ht="15" customHeight="1" x14ac:dyDescent="0.25">
      <c r="D24" s="1" t="s">
        <v>31</v>
      </c>
      <c r="E24" s="23" t="e">
        <f ca="1">SUMIFS('[1]Cashflow(Improv)'!$D:$D,'[1]Cashflow(Improv)'!$G:$G,'Summary-Yearly'!$D24,'[1]Cashflow(Improv)'!$F:$F,"K",'[1]Cashflow(Improv)'!$B:$B,"&gt;="&amp;'Summary-Yearly'!E$6,'[1]Cashflow(Improv)'!$B:$B,"&lt;"&amp;'Summary-Yearly'!E$7)-SUMIFS('[1]Cashflow(Improv)'!$D:$D,'[1]Cashflow(Improv)'!$G:$G,'Summary-Yearly'!$D24,'[1]Cashflow(Improv)'!$F:$F,"D",'[1]Cashflow(Improv)'!$B:$B,"&gt;="&amp;'Summary-Yearly'!E$6,'[1]Cashflow(Improv)'!$B:$B,"&lt;"&amp;'Summary-Yearly'!E$7)</f>
        <v>#VALUE!</v>
      </c>
      <c r="F24" s="23" t="e">
        <f ca="1">SUMIFS('[1]Cashflow(Improv)'!$D:$D,'[1]Cashflow(Improv)'!$G:$G,'Summary-Yearly'!$D24,'[1]Cashflow(Improv)'!$F:$F,"K",'[1]Cashflow(Improv)'!$B:$B,"&gt;="&amp;'Summary-Yearly'!F$6,'[1]Cashflow(Improv)'!$B:$B,"&lt;"&amp;'Summary-Yearly'!F$7)-SUMIFS('[1]Cashflow(Improv)'!$D:$D,'[1]Cashflow(Improv)'!$G:$G,'Summary-Yearly'!$D24,'[1]Cashflow(Improv)'!$F:$F,"D",'[1]Cashflow(Improv)'!$B:$B,"&gt;="&amp;'Summary-Yearly'!F$6,'[1]Cashflow(Improv)'!$B:$B,"&lt;"&amp;'Summary-Yearly'!F$7)</f>
        <v>#VALUE!</v>
      </c>
      <c r="G24" s="23" t="e">
        <f ca="1">SUMIFS('[1]Cashflow(Improv)'!$D:$D,'[1]Cashflow(Improv)'!$G:$G,'Summary-Yearly'!$D24,'[1]Cashflow(Improv)'!$F:$F,"K",'[1]Cashflow(Improv)'!$B:$B,"&gt;="&amp;'Summary-Yearly'!G$6,'[1]Cashflow(Improv)'!$B:$B,"&lt;"&amp;'Summary-Yearly'!G$7)-SUMIFS('[1]Cashflow(Improv)'!$D:$D,'[1]Cashflow(Improv)'!$G:$G,'Summary-Yearly'!$D24,'[1]Cashflow(Improv)'!$F:$F,"D",'[1]Cashflow(Improv)'!$B:$B,"&gt;="&amp;'Summary-Yearly'!G$6,'[1]Cashflow(Improv)'!$B:$B,"&lt;"&amp;'Summary-Yearly'!G$7)</f>
        <v>#VALUE!</v>
      </c>
      <c r="H24" s="23" t="e">
        <f ca="1">SUMIFS('[1]Cashflow(Improv)'!$D:$D,'[1]Cashflow(Improv)'!$G:$G,'Summary-Yearly'!$D24,'[1]Cashflow(Improv)'!$F:$F,"K",'[1]Cashflow(Improv)'!$B:$B,"&gt;="&amp;'Summary-Yearly'!H$6,'[1]Cashflow(Improv)'!$B:$B,"&lt;"&amp;'Summary-Yearly'!H$7)-SUMIFS('[1]Cashflow(Improv)'!$D:$D,'[1]Cashflow(Improv)'!$G:$G,'Summary-Yearly'!$D24,'[1]Cashflow(Improv)'!$F:$F,"D",'[1]Cashflow(Improv)'!$B:$B,"&gt;="&amp;'Summary-Yearly'!H$6,'[1]Cashflow(Improv)'!$B:$B,"&lt;"&amp;'Summary-Yearly'!H$7)</f>
        <v>#VALUE!</v>
      </c>
      <c r="I24" s="23" t="e">
        <f ca="1">SUMIFS('[1]Cashflow(Improv)'!$D:$D,'[1]Cashflow(Improv)'!$G:$G,'Summary-Yearly'!$D24,'[1]Cashflow(Improv)'!$F:$F,"K",'[1]Cashflow(Improv)'!$B:$B,"&gt;="&amp;'Summary-Yearly'!I$6,'[1]Cashflow(Improv)'!$B:$B,"&lt;"&amp;'Summary-Yearly'!I$7)-SUMIFS('[1]Cashflow(Improv)'!$D:$D,'[1]Cashflow(Improv)'!$G:$G,'Summary-Yearly'!$D24,'[1]Cashflow(Improv)'!$F:$F,"D",'[1]Cashflow(Improv)'!$B:$B,"&gt;="&amp;'Summary-Yearly'!I$6,'[1]Cashflow(Improv)'!$B:$B,"&lt;"&amp;'Summary-Yearly'!I$7)</f>
        <v>#VALUE!</v>
      </c>
      <c r="J24" s="23" t="e">
        <f ca="1">SUMIFS('[1]Cashflow(Improv)'!$D:$D,'[1]Cashflow(Improv)'!$G:$G,'Summary-Yearly'!$D24,'[1]Cashflow(Improv)'!$F:$F,"K",'[1]Cashflow(Improv)'!$B:$B,"&gt;="&amp;'Summary-Yearly'!J$6,'[1]Cashflow(Improv)'!$B:$B,"&lt;"&amp;'Summary-Yearly'!J$7)-SUMIFS('[1]Cashflow(Improv)'!$D:$D,'[1]Cashflow(Improv)'!$G:$G,'Summary-Yearly'!$D24,'[1]Cashflow(Improv)'!$F:$F,"D",'[1]Cashflow(Improv)'!$B:$B,"&gt;="&amp;'Summary-Yearly'!J$6,'[1]Cashflow(Improv)'!$B:$B,"&lt;"&amp;'Summary-Yearly'!J$7)</f>
        <v>#VALUE!</v>
      </c>
      <c r="K24" s="23" t="e">
        <f ca="1">SUMIFS('[1]Cashflow(Improv)'!$D:$D,'[1]Cashflow(Improv)'!$G:$G,'Summary-Yearly'!$D24,'[1]Cashflow(Improv)'!$F:$F,"K",'[1]Cashflow(Improv)'!$B:$B,"&gt;="&amp;'Summary-Yearly'!K$6,'[1]Cashflow(Improv)'!$B:$B,"&lt;"&amp;'Summary-Yearly'!K$7)-SUMIFS('[1]Cashflow(Improv)'!$D:$D,'[1]Cashflow(Improv)'!$G:$G,'Summary-Yearly'!$D24,'[1]Cashflow(Improv)'!$F:$F,"D",'[1]Cashflow(Improv)'!$B:$B,"&gt;="&amp;'Summary-Yearly'!K$6,'[1]Cashflow(Improv)'!$B:$B,"&lt;"&amp;'Summary-Yearly'!K$7)</f>
        <v>#VALUE!</v>
      </c>
      <c r="L24" s="23" t="e">
        <f ca="1">SUMIFS('[1]Cashflow(Improv)'!$D:$D,'[1]Cashflow(Improv)'!$G:$G,'Summary-Yearly'!$D24,'[1]Cashflow(Improv)'!$F:$F,"K",'[1]Cashflow(Improv)'!$B:$B,"&gt;="&amp;'Summary-Yearly'!L$6,'[1]Cashflow(Improv)'!$B:$B,"&lt;"&amp;'Summary-Yearly'!L$7)-SUMIFS('[1]Cashflow(Improv)'!$D:$D,'[1]Cashflow(Improv)'!$G:$G,'Summary-Yearly'!$D24,'[1]Cashflow(Improv)'!$F:$F,"D",'[1]Cashflow(Improv)'!$B:$B,"&gt;="&amp;'Summary-Yearly'!L$6,'[1]Cashflow(Improv)'!$B:$B,"&lt;"&amp;'Summary-Yearly'!L$7)</f>
        <v>#VALUE!</v>
      </c>
      <c r="M24" s="34"/>
      <c r="N24" s="24"/>
      <c r="O24" s="24"/>
    </row>
    <row r="25" spans="4:19" ht="15" customHeight="1" x14ac:dyDescent="0.25">
      <c r="D25" s="1" t="s">
        <v>22</v>
      </c>
      <c r="E25" s="23" t="e">
        <f ca="1">SUMIFS('[1]Cashflow(Improv)'!$D:$D,'[1]Cashflow(Improv)'!$G:$G,'Summary-Yearly'!$D25,'[1]Cashflow(Improv)'!$F:$F,"K",'[1]Cashflow(Improv)'!$B:$B,"&gt;="&amp;'Summary-Yearly'!E$6,'[1]Cashflow(Improv)'!$B:$B,"&lt;"&amp;'Summary-Yearly'!E$7)-SUMIFS('[1]Cashflow(Improv)'!$D:$D,'[1]Cashflow(Improv)'!$G:$G,'Summary-Yearly'!$D25,'[1]Cashflow(Improv)'!$F:$F,"D",'[1]Cashflow(Improv)'!$B:$B,"&gt;="&amp;'Summary-Yearly'!E$6,'[1]Cashflow(Improv)'!$B:$B,"&lt;"&amp;'Summary-Yearly'!E$7)</f>
        <v>#VALUE!</v>
      </c>
      <c r="F25" s="23" t="e">
        <f ca="1">SUMIFS('[1]Cashflow(Improv)'!$D:$D,'[1]Cashflow(Improv)'!$G:$G,'Summary-Yearly'!$D25,'[1]Cashflow(Improv)'!$F:$F,"K",'[1]Cashflow(Improv)'!$B:$B,"&gt;="&amp;'Summary-Yearly'!F$6,'[1]Cashflow(Improv)'!$B:$B,"&lt;"&amp;'Summary-Yearly'!F$7)-SUMIFS('[1]Cashflow(Improv)'!$D:$D,'[1]Cashflow(Improv)'!$G:$G,'Summary-Yearly'!$D25,'[1]Cashflow(Improv)'!$F:$F,"D",'[1]Cashflow(Improv)'!$B:$B,"&gt;="&amp;'Summary-Yearly'!F$6,'[1]Cashflow(Improv)'!$B:$B,"&lt;"&amp;'Summary-Yearly'!F$7)</f>
        <v>#VALUE!</v>
      </c>
      <c r="G25" s="23" t="e">
        <f ca="1">SUMIFS('[1]Cashflow(Improv)'!$D:$D,'[1]Cashflow(Improv)'!$G:$G,'Summary-Yearly'!$D25,'[1]Cashflow(Improv)'!$F:$F,"K",'[1]Cashflow(Improv)'!$B:$B,"&gt;="&amp;'Summary-Yearly'!G$6,'[1]Cashflow(Improv)'!$B:$B,"&lt;"&amp;'Summary-Yearly'!G$7)-SUMIFS('[1]Cashflow(Improv)'!$D:$D,'[1]Cashflow(Improv)'!$G:$G,'Summary-Yearly'!$D25,'[1]Cashflow(Improv)'!$F:$F,"D",'[1]Cashflow(Improv)'!$B:$B,"&gt;="&amp;'Summary-Yearly'!G$6,'[1]Cashflow(Improv)'!$B:$B,"&lt;"&amp;'Summary-Yearly'!G$7)</f>
        <v>#VALUE!</v>
      </c>
      <c r="H25" s="23" t="e">
        <f ca="1">SUMIFS('[1]Cashflow(Improv)'!$D:$D,'[1]Cashflow(Improv)'!$G:$G,'Summary-Yearly'!$D25,'[1]Cashflow(Improv)'!$F:$F,"K",'[1]Cashflow(Improv)'!$B:$B,"&gt;="&amp;'Summary-Yearly'!H$6,'[1]Cashflow(Improv)'!$B:$B,"&lt;"&amp;'Summary-Yearly'!H$7)-SUMIFS('[1]Cashflow(Improv)'!$D:$D,'[1]Cashflow(Improv)'!$G:$G,'Summary-Yearly'!$D25,'[1]Cashflow(Improv)'!$F:$F,"D",'[1]Cashflow(Improv)'!$B:$B,"&gt;="&amp;'Summary-Yearly'!H$6,'[1]Cashflow(Improv)'!$B:$B,"&lt;"&amp;'Summary-Yearly'!H$7)</f>
        <v>#VALUE!</v>
      </c>
      <c r="I25" s="23" t="e">
        <f ca="1">SUMIFS('[1]Cashflow(Improv)'!$D:$D,'[1]Cashflow(Improv)'!$G:$G,'Summary-Yearly'!$D25,'[1]Cashflow(Improv)'!$F:$F,"K",'[1]Cashflow(Improv)'!$B:$B,"&gt;="&amp;'Summary-Yearly'!I$6,'[1]Cashflow(Improv)'!$B:$B,"&lt;"&amp;'Summary-Yearly'!I$7)-SUMIFS('[1]Cashflow(Improv)'!$D:$D,'[1]Cashflow(Improv)'!$G:$G,'Summary-Yearly'!$D25,'[1]Cashflow(Improv)'!$F:$F,"D",'[1]Cashflow(Improv)'!$B:$B,"&gt;="&amp;'Summary-Yearly'!I$6,'[1]Cashflow(Improv)'!$B:$B,"&lt;"&amp;'Summary-Yearly'!I$7)</f>
        <v>#VALUE!</v>
      </c>
      <c r="J25" s="23" t="e">
        <f ca="1">SUMIFS('[1]Cashflow(Improv)'!$D:$D,'[1]Cashflow(Improv)'!$G:$G,'Summary-Yearly'!$D25,'[1]Cashflow(Improv)'!$F:$F,"K",'[1]Cashflow(Improv)'!$B:$B,"&gt;="&amp;'Summary-Yearly'!J$6,'[1]Cashflow(Improv)'!$B:$B,"&lt;"&amp;'Summary-Yearly'!J$7)-SUMIFS('[1]Cashflow(Improv)'!$D:$D,'[1]Cashflow(Improv)'!$G:$G,'Summary-Yearly'!$D25,'[1]Cashflow(Improv)'!$F:$F,"D",'[1]Cashflow(Improv)'!$B:$B,"&gt;="&amp;'Summary-Yearly'!J$6,'[1]Cashflow(Improv)'!$B:$B,"&lt;"&amp;'Summary-Yearly'!J$7)</f>
        <v>#VALUE!</v>
      </c>
      <c r="K25" s="23" t="e">
        <f ca="1">SUMIFS('[1]Cashflow(Improv)'!$D:$D,'[1]Cashflow(Improv)'!$G:$G,'Summary-Yearly'!$D25,'[1]Cashflow(Improv)'!$F:$F,"K",'[1]Cashflow(Improv)'!$B:$B,"&gt;="&amp;'Summary-Yearly'!K$6,'[1]Cashflow(Improv)'!$B:$B,"&lt;"&amp;'Summary-Yearly'!K$7)-SUMIFS('[1]Cashflow(Improv)'!$D:$D,'[1]Cashflow(Improv)'!$G:$G,'Summary-Yearly'!$D25,'[1]Cashflow(Improv)'!$F:$F,"D",'[1]Cashflow(Improv)'!$B:$B,"&gt;="&amp;'Summary-Yearly'!K$6,'[1]Cashflow(Improv)'!$B:$B,"&lt;"&amp;'Summary-Yearly'!K$7)</f>
        <v>#VALUE!</v>
      </c>
      <c r="L25" s="23" t="e">
        <f ca="1">SUMIFS('[1]Cashflow(Improv)'!$D:$D,'[1]Cashflow(Improv)'!$G:$G,'Summary-Yearly'!$D25,'[1]Cashflow(Improv)'!$F:$F,"K",'[1]Cashflow(Improv)'!$B:$B,"&gt;="&amp;'Summary-Yearly'!L$6,'[1]Cashflow(Improv)'!$B:$B,"&lt;"&amp;'Summary-Yearly'!L$7)-SUMIFS('[1]Cashflow(Improv)'!$D:$D,'[1]Cashflow(Improv)'!$G:$G,'Summary-Yearly'!$D25,'[1]Cashflow(Improv)'!$F:$F,"D",'[1]Cashflow(Improv)'!$B:$B,"&gt;="&amp;'Summary-Yearly'!L$6,'[1]Cashflow(Improv)'!$B:$B,"&lt;"&amp;'Summary-Yearly'!L$7)</f>
        <v>#VALUE!</v>
      </c>
      <c r="M25" s="34"/>
      <c r="N25" s="24"/>
      <c r="O25" s="24"/>
    </row>
    <row r="26" spans="4:19" ht="15" customHeight="1" x14ac:dyDescent="0.25">
      <c r="D26" s="1" t="s">
        <v>27</v>
      </c>
      <c r="E26" s="23" t="e">
        <f ca="1">SUMIFS('[1]Cashflow(Improv)'!$D:$D,'[1]Cashflow(Improv)'!$G:$G,'Summary-Yearly'!$D26,'[1]Cashflow(Improv)'!$F:$F,"K",'[1]Cashflow(Improv)'!$B:$B,"&gt;="&amp;'Summary-Yearly'!E$6,'[1]Cashflow(Improv)'!$B:$B,"&lt;"&amp;'Summary-Yearly'!E$7)-SUMIFS('[1]Cashflow(Improv)'!$D:$D,'[1]Cashflow(Improv)'!$G:$G,'Summary-Yearly'!$D26,'[1]Cashflow(Improv)'!$F:$F,"D",'[1]Cashflow(Improv)'!$B:$B,"&gt;="&amp;'Summary-Yearly'!E$6,'[1]Cashflow(Improv)'!$B:$B,"&lt;"&amp;'Summary-Yearly'!E$7)</f>
        <v>#VALUE!</v>
      </c>
      <c r="F26" s="23" t="e">
        <f ca="1">SUMIFS('[1]Cashflow(Improv)'!$D:$D,'[1]Cashflow(Improv)'!$G:$G,'Summary-Yearly'!$D26,'[1]Cashflow(Improv)'!$F:$F,"K",'[1]Cashflow(Improv)'!$B:$B,"&gt;="&amp;'Summary-Yearly'!F$6,'[1]Cashflow(Improv)'!$B:$B,"&lt;"&amp;'Summary-Yearly'!F$7)-SUMIFS('[1]Cashflow(Improv)'!$D:$D,'[1]Cashflow(Improv)'!$G:$G,'Summary-Yearly'!$D26,'[1]Cashflow(Improv)'!$F:$F,"D",'[1]Cashflow(Improv)'!$B:$B,"&gt;="&amp;'Summary-Yearly'!F$6,'[1]Cashflow(Improv)'!$B:$B,"&lt;"&amp;'Summary-Yearly'!F$7)</f>
        <v>#VALUE!</v>
      </c>
      <c r="G26" s="23" t="e">
        <f ca="1">SUMIFS('[1]Cashflow(Improv)'!$D:$D,'[1]Cashflow(Improv)'!$G:$G,'Summary-Yearly'!$D26,'[1]Cashflow(Improv)'!$F:$F,"K",'[1]Cashflow(Improv)'!$B:$B,"&gt;="&amp;'Summary-Yearly'!G$6,'[1]Cashflow(Improv)'!$B:$B,"&lt;"&amp;'Summary-Yearly'!G$7)-SUMIFS('[1]Cashflow(Improv)'!$D:$D,'[1]Cashflow(Improv)'!$G:$G,'Summary-Yearly'!$D26,'[1]Cashflow(Improv)'!$F:$F,"D",'[1]Cashflow(Improv)'!$B:$B,"&gt;="&amp;'Summary-Yearly'!G$6,'[1]Cashflow(Improv)'!$B:$B,"&lt;"&amp;'Summary-Yearly'!G$7)</f>
        <v>#VALUE!</v>
      </c>
      <c r="H26" s="23" t="e">
        <f ca="1">SUMIFS('[1]Cashflow(Improv)'!$D:$D,'[1]Cashflow(Improv)'!$G:$G,'Summary-Yearly'!$D26,'[1]Cashflow(Improv)'!$F:$F,"K",'[1]Cashflow(Improv)'!$B:$B,"&gt;="&amp;'Summary-Yearly'!H$6,'[1]Cashflow(Improv)'!$B:$B,"&lt;"&amp;'Summary-Yearly'!H$7)-SUMIFS('[1]Cashflow(Improv)'!$D:$D,'[1]Cashflow(Improv)'!$G:$G,'Summary-Yearly'!$D26,'[1]Cashflow(Improv)'!$F:$F,"D",'[1]Cashflow(Improv)'!$B:$B,"&gt;="&amp;'Summary-Yearly'!H$6,'[1]Cashflow(Improv)'!$B:$B,"&lt;"&amp;'Summary-Yearly'!H$7)</f>
        <v>#VALUE!</v>
      </c>
      <c r="I26" s="23" t="e">
        <f ca="1">SUMIFS('[1]Cashflow(Improv)'!$D:$D,'[1]Cashflow(Improv)'!$G:$G,'Summary-Yearly'!$D26,'[1]Cashflow(Improv)'!$F:$F,"K",'[1]Cashflow(Improv)'!$B:$B,"&gt;="&amp;'Summary-Yearly'!I$6,'[1]Cashflow(Improv)'!$B:$B,"&lt;"&amp;'Summary-Yearly'!I$7)-SUMIFS('[1]Cashflow(Improv)'!$D:$D,'[1]Cashflow(Improv)'!$G:$G,'Summary-Yearly'!$D26,'[1]Cashflow(Improv)'!$F:$F,"D",'[1]Cashflow(Improv)'!$B:$B,"&gt;="&amp;'Summary-Yearly'!I$6,'[1]Cashflow(Improv)'!$B:$B,"&lt;"&amp;'Summary-Yearly'!I$7)</f>
        <v>#VALUE!</v>
      </c>
      <c r="J26" s="23" t="e">
        <f ca="1">SUMIFS('[1]Cashflow(Improv)'!$D:$D,'[1]Cashflow(Improv)'!$G:$G,'Summary-Yearly'!$D26,'[1]Cashflow(Improv)'!$F:$F,"K",'[1]Cashflow(Improv)'!$B:$B,"&gt;="&amp;'Summary-Yearly'!J$6,'[1]Cashflow(Improv)'!$B:$B,"&lt;"&amp;'Summary-Yearly'!J$7)-SUMIFS('[1]Cashflow(Improv)'!$D:$D,'[1]Cashflow(Improv)'!$G:$G,'Summary-Yearly'!$D26,'[1]Cashflow(Improv)'!$F:$F,"D",'[1]Cashflow(Improv)'!$B:$B,"&gt;="&amp;'Summary-Yearly'!J$6,'[1]Cashflow(Improv)'!$B:$B,"&lt;"&amp;'Summary-Yearly'!J$7)</f>
        <v>#VALUE!</v>
      </c>
      <c r="K26" s="23" t="e">
        <f ca="1">SUMIFS('[1]Cashflow(Improv)'!$D:$D,'[1]Cashflow(Improv)'!$G:$G,'Summary-Yearly'!$D26,'[1]Cashflow(Improv)'!$F:$F,"K",'[1]Cashflow(Improv)'!$B:$B,"&gt;="&amp;'Summary-Yearly'!K$6,'[1]Cashflow(Improv)'!$B:$B,"&lt;"&amp;'Summary-Yearly'!K$7)-SUMIFS('[1]Cashflow(Improv)'!$D:$D,'[1]Cashflow(Improv)'!$G:$G,'Summary-Yearly'!$D26,'[1]Cashflow(Improv)'!$F:$F,"D",'[1]Cashflow(Improv)'!$B:$B,"&gt;="&amp;'Summary-Yearly'!K$6,'[1]Cashflow(Improv)'!$B:$B,"&lt;"&amp;'Summary-Yearly'!K$7)</f>
        <v>#VALUE!</v>
      </c>
      <c r="L26" s="23" t="e">
        <f ca="1">SUMIFS('[1]Cashflow(Improv)'!$D:$D,'[1]Cashflow(Improv)'!$G:$G,'Summary-Yearly'!$D26,'[1]Cashflow(Improv)'!$F:$F,"K",'[1]Cashflow(Improv)'!$B:$B,"&gt;="&amp;'Summary-Yearly'!L$6,'[1]Cashflow(Improv)'!$B:$B,"&lt;"&amp;'Summary-Yearly'!L$7)-SUMIFS('[1]Cashflow(Improv)'!$D:$D,'[1]Cashflow(Improv)'!$G:$G,'Summary-Yearly'!$D26,'[1]Cashflow(Improv)'!$F:$F,"D",'[1]Cashflow(Improv)'!$B:$B,"&gt;="&amp;'Summary-Yearly'!L$6,'[1]Cashflow(Improv)'!$B:$B,"&lt;"&amp;'Summary-Yearly'!L$7)</f>
        <v>#VALUE!</v>
      </c>
      <c r="M26" s="34"/>
      <c r="N26" s="24"/>
      <c r="O26" s="24"/>
    </row>
    <row r="27" spans="4:19" ht="15" customHeight="1" x14ac:dyDescent="0.25">
      <c r="D27" s="1" t="s">
        <v>23</v>
      </c>
      <c r="E27" s="23" t="e">
        <f ca="1">SUMIFS('[1]Cashflow(Improv)'!$D:$D,'[1]Cashflow(Improv)'!$G:$G,'Summary-Yearly'!$D27,'[1]Cashflow(Improv)'!$F:$F,"K",'[1]Cashflow(Improv)'!$B:$B,"&gt;="&amp;'Summary-Yearly'!E$6,'[1]Cashflow(Improv)'!$B:$B,"&lt;"&amp;'Summary-Yearly'!E$7)-SUMIFS('[1]Cashflow(Improv)'!$D:$D,'[1]Cashflow(Improv)'!$G:$G,'Summary-Yearly'!$D27,'[1]Cashflow(Improv)'!$F:$F,"D",'[1]Cashflow(Improv)'!$B:$B,"&gt;="&amp;'Summary-Yearly'!E$6,'[1]Cashflow(Improv)'!$B:$B,"&lt;"&amp;'Summary-Yearly'!E$7)</f>
        <v>#VALUE!</v>
      </c>
      <c r="F27" s="23" t="e">
        <f ca="1">SUMIFS('[1]Cashflow(Improv)'!$D:$D,'[1]Cashflow(Improv)'!$G:$G,'Summary-Yearly'!$D27,'[1]Cashflow(Improv)'!$F:$F,"K",'[1]Cashflow(Improv)'!$B:$B,"&gt;="&amp;'Summary-Yearly'!F$6,'[1]Cashflow(Improv)'!$B:$B,"&lt;"&amp;'Summary-Yearly'!F$7)-SUMIFS('[1]Cashflow(Improv)'!$D:$D,'[1]Cashflow(Improv)'!$G:$G,'Summary-Yearly'!$D27,'[1]Cashflow(Improv)'!$F:$F,"D",'[1]Cashflow(Improv)'!$B:$B,"&gt;="&amp;'Summary-Yearly'!F$6,'[1]Cashflow(Improv)'!$B:$B,"&lt;"&amp;'Summary-Yearly'!F$7)</f>
        <v>#VALUE!</v>
      </c>
      <c r="G27" s="23" t="e">
        <f ca="1">SUMIFS('[1]Cashflow(Improv)'!$D:$D,'[1]Cashflow(Improv)'!$G:$G,'Summary-Yearly'!$D27,'[1]Cashflow(Improv)'!$F:$F,"K",'[1]Cashflow(Improv)'!$B:$B,"&gt;="&amp;'Summary-Yearly'!G$6,'[1]Cashflow(Improv)'!$B:$B,"&lt;"&amp;'Summary-Yearly'!G$7)-SUMIFS('[1]Cashflow(Improv)'!$D:$D,'[1]Cashflow(Improv)'!$G:$G,'Summary-Yearly'!$D27,'[1]Cashflow(Improv)'!$F:$F,"D",'[1]Cashflow(Improv)'!$B:$B,"&gt;="&amp;'Summary-Yearly'!G$6,'[1]Cashflow(Improv)'!$B:$B,"&lt;"&amp;'Summary-Yearly'!G$7)</f>
        <v>#VALUE!</v>
      </c>
      <c r="H27" s="23" t="e">
        <f ca="1">SUMIFS('[1]Cashflow(Improv)'!$D:$D,'[1]Cashflow(Improv)'!$G:$G,'Summary-Yearly'!$D27,'[1]Cashflow(Improv)'!$F:$F,"K",'[1]Cashflow(Improv)'!$B:$B,"&gt;="&amp;'Summary-Yearly'!H$6,'[1]Cashflow(Improv)'!$B:$B,"&lt;"&amp;'Summary-Yearly'!H$7)-SUMIFS('[1]Cashflow(Improv)'!$D:$D,'[1]Cashflow(Improv)'!$G:$G,'Summary-Yearly'!$D27,'[1]Cashflow(Improv)'!$F:$F,"D",'[1]Cashflow(Improv)'!$B:$B,"&gt;="&amp;'Summary-Yearly'!H$6,'[1]Cashflow(Improv)'!$B:$B,"&lt;"&amp;'Summary-Yearly'!H$7)</f>
        <v>#VALUE!</v>
      </c>
      <c r="I27" s="23" t="e">
        <f ca="1">SUMIFS('[1]Cashflow(Improv)'!$D:$D,'[1]Cashflow(Improv)'!$G:$G,'Summary-Yearly'!$D27,'[1]Cashflow(Improv)'!$F:$F,"K",'[1]Cashflow(Improv)'!$B:$B,"&gt;="&amp;'Summary-Yearly'!I$6,'[1]Cashflow(Improv)'!$B:$B,"&lt;"&amp;'Summary-Yearly'!I$7)-SUMIFS('[1]Cashflow(Improv)'!$D:$D,'[1]Cashflow(Improv)'!$G:$G,'Summary-Yearly'!$D27,'[1]Cashflow(Improv)'!$F:$F,"D",'[1]Cashflow(Improv)'!$B:$B,"&gt;="&amp;'Summary-Yearly'!I$6,'[1]Cashflow(Improv)'!$B:$B,"&lt;"&amp;'Summary-Yearly'!I$7)</f>
        <v>#VALUE!</v>
      </c>
      <c r="J27" s="23" t="e">
        <f ca="1">SUMIFS('[1]Cashflow(Improv)'!$D:$D,'[1]Cashflow(Improv)'!$G:$G,'Summary-Yearly'!$D27,'[1]Cashflow(Improv)'!$F:$F,"K",'[1]Cashflow(Improv)'!$B:$B,"&gt;="&amp;'Summary-Yearly'!J$6,'[1]Cashflow(Improv)'!$B:$B,"&lt;"&amp;'Summary-Yearly'!J$7)-SUMIFS('[1]Cashflow(Improv)'!$D:$D,'[1]Cashflow(Improv)'!$G:$G,'Summary-Yearly'!$D27,'[1]Cashflow(Improv)'!$F:$F,"D",'[1]Cashflow(Improv)'!$B:$B,"&gt;="&amp;'Summary-Yearly'!J$6,'[1]Cashflow(Improv)'!$B:$B,"&lt;"&amp;'Summary-Yearly'!J$7)</f>
        <v>#VALUE!</v>
      </c>
      <c r="K27" s="23" t="e">
        <f ca="1">SUMIFS('[1]Cashflow(Improv)'!$D:$D,'[1]Cashflow(Improv)'!$G:$G,'Summary-Yearly'!$D27,'[1]Cashflow(Improv)'!$F:$F,"K",'[1]Cashflow(Improv)'!$B:$B,"&gt;="&amp;'Summary-Yearly'!K$6,'[1]Cashflow(Improv)'!$B:$B,"&lt;"&amp;'Summary-Yearly'!K$7)-SUMIFS('[1]Cashflow(Improv)'!$D:$D,'[1]Cashflow(Improv)'!$G:$G,'Summary-Yearly'!$D27,'[1]Cashflow(Improv)'!$F:$F,"D",'[1]Cashflow(Improv)'!$B:$B,"&gt;="&amp;'Summary-Yearly'!K$6,'[1]Cashflow(Improv)'!$B:$B,"&lt;"&amp;'Summary-Yearly'!K$7)</f>
        <v>#VALUE!</v>
      </c>
      <c r="L27" s="23" t="e">
        <f ca="1">SUMIFS('[1]Cashflow(Improv)'!$D:$D,'[1]Cashflow(Improv)'!$G:$G,'Summary-Yearly'!$D27,'[1]Cashflow(Improv)'!$F:$F,"K",'[1]Cashflow(Improv)'!$B:$B,"&gt;="&amp;'Summary-Yearly'!L$6,'[1]Cashflow(Improv)'!$B:$B,"&lt;"&amp;'Summary-Yearly'!L$7)-SUMIFS('[1]Cashflow(Improv)'!$D:$D,'[1]Cashflow(Improv)'!$G:$G,'Summary-Yearly'!$D27,'[1]Cashflow(Improv)'!$F:$F,"D",'[1]Cashflow(Improv)'!$B:$B,"&gt;="&amp;'Summary-Yearly'!L$6,'[1]Cashflow(Improv)'!$B:$B,"&lt;"&amp;'Summary-Yearly'!L$7)</f>
        <v>#VALUE!</v>
      </c>
      <c r="M27" s="34"/>
      <c r="N27" s="24"/>
      <c r="O27" s="24"/>
    </row>
    <row r="28" spans="4:19" ht="15" customHeight="1" x14ac:dyDescent="0.25">
      <c r="D28" s="1" t="s">
        <v>24</v>
      </c>
      <c r="E28" s="23" t="e">
        <f ca="1">SUMIFS('[1]Cashflow(Improv)'!$D:$D,'[1]Cashflow(Improv)'!$G:$G,'Summary-Yearly'!$D28,'[1]Cashflow(Improv)'!$F:$F,"K",'[1]Cashflow(Improv)'!$B:$B,"&gt;="&amp;'Summary-Yearly'!E$6,'[1]Cashflow(Improv)'!$B:$B,"&lt;"&amp;'Summary-Yearly'!E$7)-SUMIFS('[1]Cashflow(Improv)'!$D:$D,'[1]Cashflow(Improv)'!$G:$G,'Summary-Yearly'!$D28,'[1]Cashflow(Improv)'!$F:$F,"D",'[1]Cashflow(Improv)'!$B:$B,"&gt;="&amp;'Summary-Yearly'!E$6,'[1]Cashflow(Improv)'!$B:$B,"&lt;"&amp;'Summary-Yearly'!E$7)</f>
        <v>#VALUE!</v>
      </c>
      <c r="F28" s="23" t="e">
        <f ca="1">SUMIFS('[1]Cashflow(Improv)'!$D:$D,'[1]Cashflow(Improv)'!$G:$G,'Summary-Yearly'!$D28,'[1]Cashflow(Improv)'!$F:$F,"K",'[1]Cashflow(Improv)'!$B:$B,"&gt;="&amp;'Summary-Yearly'!F$6,'[1]Cashflow(Improv)'!$B:$B,"&lt;"&amp;'Summary-Yearly'!F$7)-SUMIFS('[1]Cashflow(Improv)'!$D:$D,'[1]Cashflow(Improv)'!$G:$G,'Summary-Yearly'!$D28,'[1]Cashflow(Improv)'!$F:$F,"D",'[1]Cashflow(Improv)'!$B:$B,"&gt;="&amp;'Summary-Yearly'!F$6,'[1]Cashflow(Improv)'!$B:$B,"&lt;"&amp;'Summary-Yearly'!F$7)</f>
        <v>#VALUE!</v>
      </c>
      <c r="G28" s="23" t="e">
        <f ca="1">SUMIFS('[1]Cashflow(Improv)'!$D:$D,'[1]Cashflow(Improv)'!$G:$G,'Summary-Yearly'!$D28,'[1]Cashflow(Improv)'!$F:$F,"K",'[1]Cashflow(Improv)'!$B:$B,"&gt;="&amp;'Summary-Yearly'!G$6,'[1]Cashflow(Improv)'!$B:$B,"&lt;"&amp;'Summary-Yearly'!G$7)-SUMIFS('[1]Cashflow(Improv)'!$D:$D,'[1]Cashflow(Improv)'!$G:$G,'Summary-Yearly'!$D28,'[1]Cashflow(Improv)'!$F:$F,"D",'[1]Cashflow(Improv)'!$B:$B,"&gt;="&amp;'Summary-Yearly'!G$6,'[1]Cashflow(Improv)'!$B:$B,"&lt;"&amp;'Summary-Yearly'!G$7)</f>
        <v>#VALUE!</v>
      </c>
      <c r="H28" s="23" t="e">
        <f ca="1">SUMIFS('[1]Cashflow(Improv)'!$D:$D,'[1]Cashflow(Improv)'!$G:$G,'Summary-Yearly'!$D28,'[1]Cashflow(Improv)'!$F:$F,"K",'[1]Cashflow(Improv)'!$B:$B,"&gt;="&amp;'Summary-Yearly'!H$6,'[1]Cashflow(Improv)'!$B:$B,"&lt;"&amp;'Summary-Yearly'!H$7)-SUMIFS('[1]Cashflow(Improv)'!$D:$D,'[1]Cashflow(Improv)'!$G:$G,'Summary-Yearly'!$D28,'[1]Cashflow(Improv)'!$F:$F,"D",'[1]Cashflow(Improv)'!$B:$B,"&gt;="&amp;'Summary-Yearly'!H$6,'[1]Cashflow(Improv)'!$B:$B,"&lt;"&amp;'Summary-Yearly'!H$7)</f>
        <v>#VALUE!</v>
      </c>
      <c r="I28" s="23" t="e">
        <f ca="1">SUMIFS('[1]Cashflow(Improv)'!$D:$D,'[1]Cashflow(Improv)'!$G:$G,'Summary-Yearly'!$D28,'[1]Cashflow(Improv)'!$F:$F,"K",'[1]Cashflow(Improv)'!$B:$B,"&gt;="&amp;'Summary-Yearly'!I$6,'[1]Cashflow(Improv)'!$B:$B,"&lt;"&amp;'Summary-Yearly'!I$7)-SUMIFS('[1]Cashflow(Improv)'!$D:$D,'[1]Cashflow(Improv)'!$G:$G,'Summary-Yearly'!$D28,'[1]Cashflow(Improv)'!$F:$F,"D",'[1]Cashflow(Improv)'!$B:$B,"&gt;="&amp;'Summary-Yearly'!I$6,'[1]Cashflow(Improv)'!$B:$B,"&lt;"&amp;'Summary-Yearly'!I$7)</f>
        <v>#VALUE!</v>
      </c>
      <c r="J28" s="23" t="e">
        <f ca="1">SUMIFS('[1]Cashflow(Improv)'!$D:$D,'[1]Cashflow(Improv)'!$G:$G,'Summary-Yearly'!$D28,'[1]Cashflow(Improv)'!$F:$F,"K",'[1]Cashflow(Improv)'!$B:$B,"&gt;="&amp;'Summary-Yearly'!J$6,'[1]Cashflow(Improv)'!$B:$B,"&lt;"&amp;'Summary-Yearly'!J$7)-SUMIFS('[1]Cashflow(Improv)'!$D:$D,'[1]Cashflow(Improv)'!$G:$G,'Summary-Yearly'!$D28,'[1]Cashflow(Improv)'!$F:$F,"D",'[1]Cashflow(Improv)'!$B:$B,"&gt;="&amp;'Summary-Yearly'!J$6,'[1]Cashflow(Improv)'!$B:$B,"&lt;"&amp;'Summary-Yearly'!J$7)</f>
        <v>#VALUE!</v>
      </c>
      <c r="K28" s="23" t="e">
        <f ca="1">SUMIFS('[1]Cashflow(Improv)'!$D:$D,'[1]Cashflow(Improv)'!$G:$G,'Summary-Yearly'!$D28,'[1]Cashflow(Improv)'!$F:$F,"K",'[1]Cashflow(Improv)'!$B:$B,"&gt;="&amp;'Summary-Yearly'!K$6,'[1]Cashflow(Improv)'!$B:$B,"&lt;"&amp;'Summary-Yearly'!K$7)-SUMIFS('[1]Cashflow(Improv)'!$D:$D,'[1]Cashflow(Improv)'!$G:$G,'Summary-Yearly'!$D28,'[1]Cashflow(Improv)'!$F:$F,"D",'[1]Cashflow(Improv)'!$B:$B,"&gt;="&amp;'Summary-Yearly'!K$6,'[1]Cashflow(Improv)'!$B:$B,"&lt;"&amp;'Summary-Yearly'!K$7)</f>
        <v>#VALUE!</v>
      </c>
      <c r="L28" s="23" t="e">
        <f ca="1">SUMIFS('[1]Cashflow(Improv)'!$D:$D,'[1]Cashflow(Improv)'!$G:$G,'Summary-Yearly'!$D28,'[1]Cashflow(Improv)'!$F:$F,"K",'[1]Cashflow(Improv)'!$B:$B,"&gt;="&amp;'Summary-Yearly'!L$6,'[1]Cashflow(Improv)'!$B:$B,"&lt;"&amp;'Summary-Yearly'!L$7)-SUMIFS('[1]Cashflow(Improv)'!$D:$D,'[1]Cashflow(Improv)'!$G:$G,'Summary-Yearly'!$D28,'[1]Cashflow(Improv)'!$F:$F,"D",'[1]Cashflow(Improv)'!$B:$B,"&gt;="&amp;'Summary-Yearly'!L$6,'[1]Cashflow(Improv)'!$B:$B,"&lt;"&amp;'Summary-Yearly'!L$7)</f>
        <v>#VALUE!</v>
      </c>
      <c r="M28" s="34"/>
      <c r="N28" s="24"/>
      <c r="O28" s="24"/>
    </row>
    <row r="29" spans="4:19" ht="15" customHeight="1" x14ac:dyDescent="0.25">
      <c r="D29" s="1" t="s">
        <v>25</v>
      </c>
      <c r="E29" s="23" t="e">
        <f ca="1">SUMIFS('[1]Cashflow(Improv)'!$D:$D,'[1]Cashflow(Improv)'!$G:$G,'Summary-Yearly'!$D29,'[1]Cashflow(Improv)'!$F:$F,"K",'[1]Cashflow(Improv)'!$B:$B,"&gt;="&amp;'Summary-Yearly'!E$6,'[1]Cashflow(Improv)'!$B:$B,"&lt;"&amp;'Summary-Yearly'!E$7)-SUMIFS('[1]Cashflow(Improv)'!$D:$D,'[1]Cashflow(Improv)'!$G:$G,'Summary-Yearly'!$D29,'[1]Cashflow(Improv)'!$F:$F,"D",'[1]Cashflow(Improv)'!$B:$B,"&gt;="&amp;'Summary-Yearly'!E$6,'[1]Cashflow(Improv)'!$B:$B,"&lt;"&amp;'Summary-Yearly'!E$7)</f>
        <v>#VALUE!</v>
      </c>
      <c r="F29" s="23" t="e">
        <f ca="1">SUMIFS('[1]Cashflow(Improv)'!$D:$D,'[1]Cashflow(Improv)'!$G:$G,'Summary-Yearly'!$D29,'[1]Cashflow(Improv)'!$F:$F,"K",'[1]Cashflow(Improv)'!$B:$B,"&gt;="&amp;'Summary-Yearly'!F$6,'[1]Cashflow(Improv)'!$B:$B,"&lt;"&amp;'Summary-Yearly'!F$7)-SUMIFS('[1]Cashflow(Improv)'!$D:$D,'[1]Cashflow(Improv)'!$G:$G,'Summary-Yearly'!$D29,'[1]Cashflow(Improv)'!$F:$F,"D",'[1]Cashflow(Improv)'!$B:$B,"&gt;="&amp;'Summary-Yearly'!F$6,'[1]Cashflow(Improv)'!$B:$B,"&lt;"&amp;'Summary-Yearly'!F$7)</f>
        <v>#VALUE!</v>
      </c>
      <c r="G29" s="23" t="e">
        <f ca="1">SUMIFS('[1]Cashflow(Improv)'!$D:$D,'[1]Cashflow(Improv)'!$G:$G,'Summary-Yearly'!$D29,'[1]Cashflow(Improv)'!$F:$F,"K",'[1]Cashflow(Improv)'!$B:$B,"&gt;="&amp;'Summary-Yearly'!G$6,'[1]Cashflow(Improv)'!$B:$B,"&lt;"&amp;'Summary-Yearly'!G$7)-SUMIFS('[1]Cashflow(Improv)'!$D:$D,'[1]Cashflow(Improv)'!$G:$G,'Summary-Yearly'!$D29,'[1]Cashflow(Improv)'!$F:$F,"D",'[1]Cashflow(Improv)'!$B:$B,"&gt;="&amp;'Summary-Yearly'!G$6,'[1]Cashflow(Improv)'!$B:$B,"&lt;"&amp;'Summary-Yearly'!G$7)</f>
        <v>#VALUE!</v>
      </c>
      <c r="H29" s="23" t="e">
        <f ca="1">SUMIFS('[1]Cashflow(Improv)'!$D:$D,'[1]Cashflow(Improv)'!$G:$G,'Summary-Yearly'!$D29,'[1]Cashflow(Improv)'!$F:$F,"K",'[1]Cashflow(Improv)'!$B:$B,"&gt;="&amp;'Summary-Yearly'!H$6,'[1]Cashflow(Improv)'!$B:$B,"&lt;"&amp;'Summary-Yearly'!H$7)-SUMIFS('[1]Cashflow(Improv)'!$D:$D,'[1]Cashflow(Improv)'!$G:$G,'Summary-Yearly'!$D29,'[1]Cashflow(Improv)'!$F:$F,"D",'[1]Cashflow(Improv)'!$B:$B,"&gt;="&amp;'Summary-Yearly'!H$6,'[1]Cashflow(Improv)'!$B:$B,"&lt;"&amp;'Summary-Yearly'!H$7)</f>
        <v>#VALUE!</v>
      </c>
      <c r="I29" s="23" t="e">
        <f ca="1">SUMIFS('[1]Cashflow(Improv)'!$D:$D,'[1]Cashflow(Improv)'!$G:$G,'Summary-Yearly'!$D29,'[1]Cashflow(Improv)'!$F:$F,"K",'[1]Cashflow(Improv)'!$B:$B,"&gt;="&amp;'Summary-Yearly'!I$6,'[1]Cashflow(Improv)'!$B:$B,"&lt;"&amp;'Summary-Yearly'!I$7)-SUMIFS('[1]Cashflow(Improv)'!$D:$D,'[1]Cashflow(Improv)'!$G:$G,'Summary-Yearly'!$D29,'[1]Cashflow(Improv)'!$F:$F,"D",'[1]Cashflow(Improv)'!$B:$B,"&gt;="&amp;'Summary-Yearly'!I$6,'[1]Cashflow(Improv)'!$B:$B,"&lt;"&amp;'Summary-Yearly'!I$7)</f>
        <v>#VALUE!</v>
      </c>
      <c r="J29" s="23" t="e">
        <f ca="1">SUMIFS('[1]Cashflow(Improv)'!$D:$D,'[1]Cashflow(Improv)'!$G:$G,'Summary-Yearly'!$D29,'[1]Cashflow(Improv)'!$F:$F,"K",'[1]Cashflow(Improv)'!$B:$B,"&gt;="&amp;'Summary-Yearly'!J$6,'[1]Cashflow(Improv)'!$B:$B,"&lt;"&amp;'Summary-Yearly'!J$7)-SUMIFS('[1]Cashflow(Improv)'!$D:$D,'[1]Cashflow(Improv)'!$G:$G,'Summary-Yearly'!$D29,'[1]Cashflow(Improv)'!$F:$F,"D",'[1]Cashflow(Improv)'!$B:$B,"&gt;="&amp;'Summary-Yearly'!J$6,'[1]Cashflow(Improv)'!$B:$B,"&lt;"&amp;'Summary-Yearly'!J$7)</f>
        <v>#VALUE!</v>
      </c>
      <c r="K29" s="23" t="e">
        <f ca="1">SUMIFS('[1]Cashflow(Improv)'!$D:$D,'[1]Cashflow(Improv)'!$G:$G,'Summary-Yearly'!$D29,'[1]Cashflow(Improv)'!$F:$F,"K",'[1]Cashflow(Improv)'!$B:$B,"&gt;="&amp;'Summary-Yearly'!K$6,'[1]Cashflow(Improv)'!$B:$B,"&lt;"&amp;'Summary-Yearly'!K$7)-SUMIFS('[1]Cashflow(Improv)'!$D:$D,'[1]Cashflow(Improv)'!$G:$G,'Summary-Yearly'!$D29,'[1]Cashflow(Improv)'!$F:$F,"D",'[1]Cashflow(Improv)'!$B:$B,"&gt;="&amp;'Summary-Yearly'!K$6,'[1]Cashflow(Improv)'!$B:$B,"&lt;"&amp;'Summary-Yearly'!K$7)</f>
        <v>#VALUE!</v>
      </c>
      <c r="L29" s="23" t="e">
        <f ca="1">SUMIFS('[1]Cashflow(Improv)'!$D:$D,'[1]Cashflow(Improv)'!$G:$G,'Summary-Yearly'!$D29,'[1]Cashflow(Improv)'!$F:$F,"K",'[1]Cashflow(Improv)'!$B:$B,"&gt;="&amp;'Summary-Yearly'!L$6,'[1]Cashflow(Improv)'!$B:$B,"&lt;"&amp;'Summary-Yearly'!L$7)-SUMIFS('[1]Cashflow(Improv)'!$D:$D,'[1]Cashflow(Improv)'!$G:$G,'Summary-Yearly'!$D29,'[1]Cashflow(Improv)'!$F:$F,"D",'[1]Cashflow(Improv)'!$B:$B,"&gt;="&amp;'Summary-Yearly'!L$6,'[1]Cashflow(Improv)'!$B:$B,"&lt;"&amp;'Summary-Yearly'!L$7)</f>
        <v>#VALUE!</v>
      </c>
      <c r="M29" s="34"/>
      <c r="N29" s="24"/>
      <c r="O29" s="24"/>
    </row>
    <row r="30" spans="4:19" ht="15" customHeight="1" x14ac:dyDescent="0.25">
      <c r="D30" s="1" t="s">
        <v>26</v>
      </c>
      <c r="E30" s="23" t="e">
        <f ca="1">SUMIFS('[1]Cashflow(Improv)'!$D:$D,'[1]Cashflow(Improv)'!$G:$G,'Summary-Yearly'!$D30,'[1]Cashflow(Improv)'!$F:$F,"K",'[1]Cashflow(Improv)'!$B:$B,"&gt;="&amp;'Summary-Yearly'!E$6,'[1]Cashflow(Improv)'!$B:$B,"&lt;"&amp;'Summary-Yearly'!E$7)-SUMIFS('[1]Cashflow(Improv)'!$D:$D,'[1]Cashflow(Improv)'!$G:$G,'Summary-Yearly'!$D30,'[1]Cashflow(Improv)'!$F:$F,"D",'[1]Cashflow(Improv)'!$B:$B,"&gt;="&amp;'Summary-Yearly'!E$6,'[1]Cashflow(Improv)'!$B:$B,"&lt;"&amp;'Summary-Yearly'!E$7)</f>
        <v>#VALUE!</v>
      </c>
      <c r="F30" s="23" t="e">
        <f ca="1">SUMIFS('[1]Cashflow(Improv)'!$D:$D,'[1]Cashflow(Improv)'!$G:$G,'Summary-Yearly'!$D30,'[1]Cashflow(Improv)'!$F:$F,"K",'[1]Cashflow(Improv)'!$B:$B,"&gt;="&amp;'Summary-Yearly'!F$6,'[1]Cashflow(Improv)'!$B:$B,"&lt;"&amp;'Summary-Yearly'!F$7)-SUMIFS('[1]Cashflow(Improv)'!$D:$D,'[1]Cashflow(Improv)'!$G:$G,'Summary-Yearly'!$D30,'[1]Cashflow(Improv)'!$F:$F,"D",'[1]Cashflow(Improv)'!$B:$B,"&gt;="&amp;'Summary-Yearly'!F$6,'[1]Cashflow(Improv)'!$B:$B,"&lt;"&amp;'Summary-Yearly'!F$7)</f>
        <v>#VALUE!</v>
      </c>
      <c r="G30" s="23" t="e">
        <f ca="1">SUMIFS('[1]Cashflow(Improv)'!$D:$D,'[1]Cashflow(Improv)'!$G:$G,'Summary-Yearly'!$D30,'[1]Cashflow(Improv)'!$F:$F,"K",'[1]Cashflow(Improv)'!$B:$B,"&gt;="&amp;'Summary-Yearly'!G$6,'[1]Cashflow(Improv)'!$B:$B,"&lt;"&amp;'Summary-Yearly'!G$7)-SUMIFS('[1]Cashflow(Improv)'!$D:$D,'[1]Cashflow(Improv)'!$G:$G,'Summary-Yearly'!$D30,'[1]Cashflow(Improv)'!$F:$F,"D",'[1]Cashflow(Improv)'!$B:$B,"&gt;="&amp;'Summary-Yearly'!G$6,'[1]Cashflow(Improv)'!$B:$B,"&lt;"&amp;'Summary-Yearly'!G$7)</f>
        <v>#VALUE!</v>
      </c>
      <c r="H30" s="23" t="e">
        <f ca="1">SUMIFS('[1]Cashflow(Improv)'!$D:$D,'[1]Cashflow(Improv)'!$G:$G,'Summary-Yearly'!$D30,'[1]Cashflow(Improv)'!$F:$F,"K",'[1]Cashflow(Improv)'!$B:$B,"&gt;="&amp;'Summary-Yearly'!H$6,'[1]Cashflow(Improv)'!$B:$B,"&lt;"&amp;'Summary-Yearly'!H$7)-SUMIFS('[1]Cashflow(Improv)'!$D:$D,'[1]Cashflow(Improv)'!$G:$G,'Summary-Yearly'!$D30,'[1]Cashflow(Improv)'!$F:$F,"D",'[1]Cashflow(Improv)'!$B:$B,"&gt;="&amp;'Summary-Yearly'!H$6,'[1]Cashflow(Improv)'!$B:$B,"&lt;"&amp;'Summary-Yearly'!H$7)</f>
        <v>#VALUE!</v>
      </c>
      <c r="I30" s="23" t="e">
        <f ca="1">SUMIFS('[1]Cashflow(Improv)'!$D:$D,'[1]Cashflow(Improv)'!$G:$G,'Summary-Yearly'!$D30,'[1]Cashflow(Improv)'!$F:$F,"K",'[1]Cashflow(Improv)'!$B:$B,"&gt;="&amp;'Summary-Yearly'!I$6,'[1]Cashflow(Improv)'!$B:$B,"&lt;"&amp;'Summary-Yearly'!I$7)-SUMIFS('[1]Cashflow(Improv)'!$D:$D,'[1]Cashflow(Improv)'!$G:$G,'Summary-Yearly'!$D30,'[1]Cashflow(Improv)'!$F:$F,"D",'[1]Cashflow(Improv)'!$B:$B,"&gt;="&amp;'Summary-Yearly'!I$6,'[1]Cashflow(Improv)'!$B:$B,"&lt;"&amp;'Summary-Yearly'!I$7)</f>
        <v>#VALUE!</v>
      </c>
      <c r="J30" s="23" t="e">
        <f ca="1">SUMIFS('[1]Cashflow(Improv)'!$D:$D,'[1]Cashflow(Improv)'!$G:$G,'Summary-Yearly'!$D30,'[1]Cashflow(Improv)'!$F:$F,"K",'[1]Cashflow(Improv)'!$B:$B,"&gt;="&amp;'Summary-Yearly'!J$6,'[1]Cashflow(Improv)'!$B:$B,"&lt;"&amp;'Summary-Yearly'!J$7)-SUMIFS('[1]Cashflow(Improv)'!$D:$D,'[1]Cashflow(Improv)'!$G:$G,'Summary-Yearly'!$D30,'[1]Cashflow(Improv)'!$F:$F,"D",'[1]Cashflow(Improv)'!$B:$B,"&gt;="&amp;'Summary-Yearly'!J$6,'[1]Cashflow(Improv)'!$B:$B,"&lt;"&amp;'Summary-Yearly'!J$7)</f>
        <v>#VALUE!</v>
      </c>
      <c r="K30" s="23" t="e">
        <f ca="1">SUMIFS('[1]Cashflow(Improv)'!$D:$D,'[1]Cashflow(Improv)'!$G:$G,'Summary-Yearly'!$D30,'[1]Cashflow(Improv)'!$F:$F,"K",'[1]Cashflow(Improv)'!$B:$B,"&gt;="&amp;'Summary-Yearly'!K$6,'[1]Cashflow(Improv)'!$B:$B,"&lt;"&amp;'Summary-Yearly'!K$7)-SUMIFS('[1]Cashflow(Improv)'!$D:$D,'[1]Cashflow(Improv)'!$G:$G,'Summary-Yearly'!$D30,'[1]Cashflow(Improv)'!$F:$F,"D",'[1]Cashflow(Improv)'!$B:$B,"&gt;="&amp;'Summary-Yearly'!K$6,'[1]Cashflow(Improv)'!$B:$B,"&lt;"&amp;'Summary-Yearly'!K$7)</f>
        <v>#VALUE!</v>
      </c>
      <c r="L30" s="23" t="e">
        <f ca="1">SUMIFS('[1]Cashflow(Improv)'!$D:$D,'[1]Cashflow(Improv)'!$G:$G,'Summary-Yearly'!$D30,'[1]Cashflow(Improv)'!$F:$F,"K",'[1]Cashflow(Improv)'!$B:$B,"&gt;="&amp;'Summary-Yearly'!L$6,'[1]Cashflow(Improv)'!$B:$B,"&lt;"&amp;'Summary-Yearly'!L$7)-SUMIFS('[1]Cashflow(Improv)'!$D:$D,'[1]Cashflow(Improv)'!$G:$G,'Summary-Yearly'!$D30,'[1]Cashflow(Improv)'!$F:$F,"D",'[1]Cashflow(Improv)'!$B:$B,"&gt;="&amp;'Summary-Yearly'!L$6,'[1]Cashflow(Improv)'!$B:$B,"&lt;"&amp;'Summary-Yearly'!L$7)</f>
        <v>#VALUE!</v>
      </c>
      <c r="M30" s="34"/>
      <c r="N30" s="24"/>
      <c r="O30" s="24"/>
    </row>
    <row r="31" spans="4:19" ht="15" customHeight="1" x14ac:dyDescent="0.25">
      <c r="D31" s="9" t="s">
        <v>28</v>
      </c>
      <c r="E31" s="23" t="e">
        <f ca="1">SUMIFS('[1]Cashflow(Improv)'!$D:$D,'[1]Cashflow(Improv)'!$G:$G,'Summary-Yearly'!$D31,'[1]Cashflow(Improv)'!$F:$F,"K",'[1]Cashflow(Improv)'!$B:$B,"&gt;="&amp;'Summary-Yearly'!E$6,'[1]Cashflow(Improv)'!$B:$B,"&lt;"&amp;'Summary-Yearly'!E$7)-SUMIFS('[1]Cashflow(Improv)'!$D:$D,'[1]Cashflow(Improv)'!$G:$G,'Summary-Yearly'!$D31,'[1]Cashflow(Improv)'!$F:$F,"D",'[1]Cashflow(Improv)'!$B:$B,"&gt;="&amp;'Summary-Yearly'!E$6,'[1]Cashflow(Improv)'!$B:$B,"&lt;"&amp;'Summary-Yearly'!E$7)</f>
        <v>#VALUE!</v>
      </c>
      <c r="F31" s="23" t="e">
        <f ca="1">SUMIFS('[1]Cashflow(Improv)'!$D:$D,'[1]Cashflow(Improv)'!$G:$G,'Summary-Yearly'!$D31,'[1]Cashflow(Improv)'!$F:$F,"K",'[1]Cashflow(Improv)'!$B:$B,"&gt;="&amp;'Summary-Yearly'!F$6,'[1]Cashflow(Improv)'!$B:$B,"&lt;"&amp;'Summary-Yearly'!F$7)-SUMIFS('[1]Cashflow(Improv)'!$D:$D,'[1]Cashflow(Improv)'!$G:$G,'Summary-Yearly'!$D31,'[1]Cashflow(Improv)'!$F:$F,"D",'[1]Cashflow(Improv)'!$B:$B,"&gt;="&amp;'Summary-Yearly'!F$6,'[1]Cashflow(Improv)'!$B:$B,"&lt;"&amp;'Summary-Yearly'!F$7)</f>
        <v>#VALUE!</v>
      </c>
      <c r="G31" s="23" t="e">
        <f ca="1">SUMIFS('[1]Cashflow(Improv)'!$D:$D,'[1]Cashflow(Improv)'!$G:$G,'Summary-Yearly'!$D31,'[1]Cashflow(Improv)'!$F:$F,"K",'[1]Cashflow(Improv)'!$B:$B,"&gt;="&amp;'Summary-Yearly'!G$6,'[1]Cashflow(Improv)'!$B:$B,"&lt;"&amp;'Summary-Yearly'!G$7)-SUMIFS('[1]Cashflow(Improv)'!$D:$D,'[1]Cashflow(Improv)'!$G:$G,'Summary-Yearly'!$D31,'[1]Cashflow(Improv)'!$F:$F,"D",'[1]Cashflow(Improv)'!$B:$B,"&gt;="&amp;'Summary-Yearly'!G$6,'[1]Cashflow(Improv)'!$B:$B,"&lt;"&amp;'Summary-Yearly'!G$7)</f>
        <v>#VALUE!</v>
      </c>
      <c r="H31" s="23" t="e">
        <f ca="1">SUMIFS('[1]Cashflow(Improv)'!$D:$D,'[1]Cashflow(Improv)'!$G:$G,'Summary-Yearly'!$D31,'[1]Cashflow(Improv)'!$F:$F,"K",'[1]Cashflow(Improv)'!$B:$B,"&gt;="&amp;'Summary-Yearly'!H$6,'[1]Cashflow(Improv)'!$B:$B,"&lt;"&amp;'Summary-Yearly'!H$7)-SUMIFS('[1]Cashflow(Improv)'!$D:$D,'[1]Cashflow(Improv)'!$G:$G,'Summary-Yearly'!$D31,'[1]Cashflow(Improv)'!$F:$F,"D",'[1]Cashflow(Improv)'!$B:$B,"&gt;="&amp;'Summary-Yearly'!H$6,'[1]Cashflow(Improv)'!$B:$B,"&lt;"&amp;'Summary-Yearly'!H$7)</f>
        <v>#VALUE!</v>
      </c>
      <c r="I31" s="23" t="e">
        <f ca="1">SUMIFS('[1]Cashflow(Improv)'!$D:$D,'[1]Cashflow(Improv)'!$G:$G,'Summary-Yearly'!$D31,'[1]Cashflow(Improv)'!$F:$F,"K",'[1]Cashflow(Improv)'!$B:$B,"&gt;="&amp;'Summary-Yearly'!I$6,'[1]Cashflow(Improv)'!$B:$B,"&lt;"&amp;'Summary-Yearly'!I$7)-SUMIFS('[1]Cashflow(Improv)'!$D:$D,'[1]Cashflow(Improv)'!$G:$G,'Summary-Yearly'!$D31,'[1]Cashflow(Improv)'!$F:$F,"D",'[1]Cashflow(Improv)'!$B:$B,"&gt;="&amp;'Summary-Yearly'!I$6,'[1]Cashflow(Improv)'!$B:$B,"&lt;"&amp;'Summary-Yearly'!I$7)</f>
        <v>#VALUE!</v>
      </c>
      <c r="J31" s="23" t="e">
        <f ca="1">SUMIFS('[1]Cashflow(Improv)'!$D:$D,'[1]Cashflow(Improv)'!$G:$G,'Summary-Yearly'!$D31,'[1]Cashflow(Improv)'!$F:$F,"K",'[1]Cashflow(Improv)'!$B:$B,"&gt;="&amp;'Summary-Yearly'!J$6,'[1]Cashflow(Improv)'!$B:$B,"&lt;"&amp;'Summary-Yearly'!J$7)-SUMIFS('[1]Cashflow(Improv)'!$D:$D,'[1]Cashflow(Improv)'!$G:$G,'Summary-Yearly'!$D31,'[1]Cashflow(Improv)'!$F:$F,"D",'[1]Cashflow(Improv)'!$B:$B,"&gt;="&amp;'Summary-Yearly'!J$6,'[1]Cashflow(Improv)'!$B:$B,"&lt;"&amp;'Summary-Yearly'!J$7)</f>
        <v>#VALUE!</v>
      </c>
      <c r="K31" s="23" t="e">
        <f ca="1">SUMIFS('[1]Cashflow(Improv)'!$D:$D,'[1]Cashflow(Improv)'!$G:$G,'Summary-Yearly'!$D31,'[1]Cashflow(Improv)'!$F:$F,"K",'[1]Cashflow(Improv)'!$B:$B,"&gt;="&amp;'Summary-Yearly'!K$6,'[1]Cashflow(Improv)'!$B:$B,"&lt;"&amp;'Summary-Yearly'!K$7)-SUMIFS('[1]Cashflow(Improv)'!$D:$D,'[1]Cashflow(Improv)'!$G:$G,'Summary-Yearly'!$D31,'[1]Cashflow(Improv)'!$F:$F,"D",'[1]Cashflow(Improv)'!$B:$B,"&gt;="&amp;'Summary-Yearly'!K$6,'[1]Cashflow(Improv)'!$B:$B,"&lt;"&amp;'Summary-Yearly'!K$7)</f>
        <v>#VALUE!</v>
      </c>
      <c r="L31" s="23" t="e">
        <f ca="1">SUMIFS('[1]Cashflow(Improv)'!$D:$D,'[1]Cashflow(Improv)'!$G:$G,'Summary-Yearly'!$D31,'[1]Cashflow(Improv)'!$F:$F,"K",'[1]Cashflow(Improv)'!$B:$B,"&gt;="&amp;'Summary-Yearly'!L$6,'[1]Cashflow(Improv)'!$B:$B,"&lt;"&amp;'Summary-Yearly'!L$7)-SUMIFS('[1]Cashflow(Improv)'!$D:$D,'[1]Cashflow(Improv)'!$G:$G,'Summary-Yearly'!$D31,'[1]Cashflow(Improv)'!$F:$F,"D",'[1]Cashflow(Improv)'!$B:$B,"&gt;="&amp;'Summary-Yearly'!L$6,'[1]Cashflow(Improv)'!$B:$B,"&lt;"&amp;'Summary-Yearly'!L$7)</f>
        <v>#VALUE!</v>
      </c>
      <c r="M31" s="34"/>
      <c r="N31" s="24"/>
      <c r="O31" s="24"/>
    </row>
    <row r="32" spans="4:19" ht="15" customHeight="1" x14ac:dyDescent="0.25">
      <c r="D32" s="9" t="s">
        <v>30</v>
      </c>
      <c r="E32" s="23" t="e">
        <f ca="1">SUMIFS('[1]Cashflow(Improv)'!$D:$D,'[1]Cashflow(Improv)'!$G:$G,'Summary-Yearly'!$D32,'[1]Cashflow(Improv)'!$F:$F,"K",'[1]Cashflow(Improv)'!$B:$B,"&gt;="&amp;'Summary-Yearly'!E$6,'[1]Cashflow(Improv)'!$B:$B,"&lt;"&amp;'Summary-Yearly'!E$7)-SUMIFS('[1]Cashflow(Improv)'!$D:$D,'[1]Cashflow(Improv)'!$G:$G,'Summary-Yearly'!$D32,'[1]Cashflow(Improv)'!$F:$F,"D",'[1]Cashflow(Improv)'!$B:$B,"&gt;="&amp;'Summary-Yearly'!E$6,'[1]Cashflow(Improv)'!$B:$B,"&lt;"&amp;'Summary-Yearly'!E$7)</f>
        <v>#VALUE!</v>
      </c>
      <c r="F32" s="23" t="e">
        <f ca="1">SUMIFS('[1]Cashflow(Improv)'!$D:$D,'[1]Cashflow(Improv)'!$G:$G,'Summary-Yearly'!$D32,'[1]Cashflow(Improv)'!$F:$F,"K",'[1]Cashflow(Improv)'!$B:$B,"&gt;="&amp;'Summary-Yearly'!F$6,'[1]Cashflow(Improv)'!$B:$B,"&lt;"&amp;'Summary-Yearly'!F$7)-SUMIFS('[1]Cashflow(Improv)'!$D:$D,'[1]Cashflow(Improv)'!$G:$G,'Summary-Yearly'!$D32,'[1]Cashflow(Improv)'!$F:$F,"D",'[1]Cashflow(Improv)'!$B:$B,"&gt;="&amp;'Summary-Yearly'!F$6,'[1]Cashflow(Improv)'!$B:$B,"&lt;"&amp;'Summary-Yearly'!F$7)</f>
        <v>#VALUE!</v>
      </c>
      <c r="G32" s="23" t="e">
        <f ca="1">SUMIFS('[1]Cashflow(Improv)'!$D:$D,'[1]Cashflow(Improv)'!$G:$G,'Summary-Yearly'!$D32,'[1]Cashflow(Improv)'!$F:$F,"K",'[1]Cashflow(Improv)'!$B:$B,"&gt;="&amp;'Summary-Yearly'!G$6,'[1]Cashflow(Improv)'!$B:$B,"&lt;"&amp;'Summary-Yearly'!G$7)-SUMIFS('[1]Cashflow(Improv)'!$D:$D,'[1]Cashflow(Improv)'!$G:$G,'Summary-Yearly'!$D32,'[1]Cashflow(Improv)'!$F:$F,"D",'[1]Cashflow(Improv)'!$B:$B,"&gt;="&amp;'Summary-Yearly'!G$6,'[1]Cashflow(Improv)'!$B:$B,"&lt;"&amp;'Summary-Yearly'!G$7)</f>
        <v>#VALUE!</v>
      </c>
      <c r="H32" s="23" t="e">
        <f ca="1">SUMIFS('[1]Cashflow(Improv)'!$D:$D,'[1]Cashflow(Improv)'!$G:$G,'Summary-Yearly'!$D32,'[1]Cashflow(Improv)'!$F:$F,"K",'[1]Cashflow(Improv)'!$B:$B,"&gt;="&amp;'Summary-Yearly'!H$6,'[1]Cashflow(Improv)'!$B:$B,"&lt;"&amp;'Summary-Yearly'!H$7)-SUMIFS('[1]Cashflow(Improv)'!$D:$D,'[1]Cashflow(Improv)'!$G:$G,'Summary-Yearly'!$D32,'[1]Cashflow(Improv)'!$F:$F,"D",'[1]Cashflow(Improv)'!$B:$B,"&gt;="&amp;'Summary-Yearly'!H$6,'[1]Cashflow(Improv)'!$B:$B,"&lt;"&amp;'Summary-Yearly'!H$7)</f>
        <v>#VALUE!</v>
      </c>
      <c r="I32" s="23" t="e">
        <f ca="1">SUMIFS('[1]Cashflow(Improv)'!$D:$D,'[1]Cashflow(Improv)'!$G:$G,'Summary-Yearly'!$D32,'[1]Cashflow(Improv)'!$F:$F,"K",'[1]Cashflow(Improv)'!$B:$B,"&gt;="&amp;'Summary-Yearly'!I$6,'[1]Cashflow(Improv)'!$B:$B,"&lt;"&amp;'Summary-Yearly'!I$7)-SUMIFS('[1]Cashflow(Improv)'!$D:$D,'[1]Cashflow(Improv)'!$G:$G,'Summary-Yearly'!$D32,'[1]Cashflow(Improv)'!$F:$F,"D",'[1]Cashflow(Improv)'!$B:$B,"&gt;="&amp;'Summary-Yearly'!I$6,'[1]Cashflow(Improv)'!$B:$B,"&lt;"&amp;'Summary-Yearly'!I$7)</f>
        <v>#VALUE!</v>
      </c>
      <c r="J32" s="23" t="e">
        <f ca="1">SUMIFS('[1]Cashflow(Improv)'!$D:$D,'[1]Cashflow(Improv)'!$G:$G,'Summary-Yearly'!$D32,'[1]Cashflow(Improv)'!$F:$F,"K",'[1]Cashflow(Improv)'!$B:$B,"&gt;="&amp;'Summary-Yearly'!J$6,'[1]Cashflow(Improv)'!$B:$B,"&lt;"&amp;'Summary-Yearly'!J$7)-SUMIFS('[1]Cashflow(Improv)'!$D:$D,'[1]Cashflow(Improv)'!$G:$G,'Summary-Yearly'!$D32,'[1]Cashflow(Improv)'!$F:$F,"D",'[1]Cashflow(Improv)'!$B:$B,"&gt;="&amp;'Summary-Yearly'!J$6,'[1]Cashflow(Improv)'!$B:$B,"&lt;"&amp;'Summary-Yearly'!J$7)</f>
        <v>#VALUE!</v>
      </c>
      <c r="K32" s="23" t="e">
        <f ca="1">SUMIFS('[1]Cashflow(Improv)'!$D:$D,'[1]Cashflow(Improv)'!$G:$G,'Summary-Yearly'!$D32,'[1]Cashflow(Improv)'!$F:$F,"K",'[1]Cashflow(Improv)'!$B:$B,"&gt;="&amp;'Summary-Yearly'!K$6,'[1]Cashflow(Improv)'!$B:$B,"&lt;"&amp;'Summary-Yearly'!K$7)-SUMIFS('[1]Cashflow(Improv)'!$D:$D,'[1]Cashflow(Improv)'!$G:$G,'Summary-Yearly'!$D32,'[1]Cashflow(Improv)'!$F:$F,"D",'[1]Cashflow(Improv)'!$B:$B,"&gt;="&amp;'Summary-Yearly'!K$6,'[1]Cashflow(Improv)'!$B:$B,"&lt;"&amp;'Summary-Yearly'!K$7)</f>
        <v>#VALUE!</v>
      </c>
      <c r="L32" s="23" t="e">
        <f ca="1">SUMIFS('[1]Cashflow(Improv)'!$D:$D,'[1]Cashflow(Improv)'!$G:$G,'Summary-Yearly'!$D32,'[1]Cashflow(Improv)'!$F:$F,"K",'[1]Cashflow(Improv)'!$B:$B,"&gt;="&amp;'Summary-Yearly'!L$6,'[1]Cashflow(Improv)'!$B:$B,"&lt;"&amp;'Summary-Yearly'!L$7)-SUMIFS('[1]Cashflow(Improv)'!$D:$D,'[1]Cashflow(Improv)'!$G:$G,'Summary-Yearly'!$D32,'[1]Cashflow(Improv)'!$F:$F,"D",'[1]Cashflow(Improv)'!$B:$B,"&gt;="&amp;'Summary-Yearly'!L$6,'[1]Cashflow(Improv)'!$B:$B,"&lt;"&amp;'Summary-Yearly'!L$7)</f>
        <v>#VALUE!</v>
      </c>
      <c r="M32" s="34"/>
      <c r="N32" s="24"/>
      <c r="O32" s="24"/>
    </row>
    <row r="33" spans="3:15" ht="15" customHeight="1" x14ac:dyDescent="0.25">
      <c r="D33" s="1" t="s">
        <v>29</v>
      </c>
      <c r="E33" s="23" t="e">
        <f ca="1">SUMIFS('[1]Cashflow(Improv)'!$D:$D,'[1]Cashflow(Improv)'!$G:$G,'Summary-Yearly'!$D33,'[1]Cashflow(Improv)'!$F:$F,"K",'[1]Cashflow(Improv)'!$B:$B,"&gt;="&amp;'Summary-Yearly'!E$6,'[1]Cashflow(Improv)'!$B:$B,"&lt;"&amp;'Summary-Yearly'!E$7)-SUMIFS('[1]Cashflow(Improv)'!$D:$D,'[1]Cashflow(Improv)'!$G:$G,'Summary-Yearly'!$D33,'[1]Cashflow(Improv)'!$F:$F,"D",'[1]Cashflow(Improv)'!$B:$B,"&gt;="&amp;'Summary-Yearly'!E$6,'[1]Cashflow(Improv)'!$B:$B,"&lt;"&amp;'Summary-Yearly'!E$7)</f>
        <v>#VALUE!</v>
      </c>
      <c r="F33" s="23" t="e">
        <f ca="1">SUMIFS('[1]Cashflow(Improv)'!$D:$D,'[1]Cashflow(Improv)'!$G:$G,'Summary-Yearly'!$D33,'[1]Cashflow(Improv)'!$F:$F,"K",'[1]Cashflow(Improv)'!$B:$B,"&gt;="&amp;'Summary-Yearly'!F$6,'[1]Cashflow(Improv)'!$B:$B,"&lt;"&amp;'Summary-Yearly'!F$7)-SUMIFS('[1]Cashflow(Improv)'!$D:$D,'[1]Cashflow(Improv)'!$G:$G,'Summary-Yearly'!$D33,'[1]Cashflow(Improv)'!$F:$F,"D",'[1]Cashflow(Improv)'!$B:$B,"&gt;="&amp;'Summary-Yearly'!F$6,'[1]Cashflow(Improv)'!$B:$B,"&lt;"&amp;'Summary-Yearly'!F$7)</f>
        <v>#VALUE!</v>
      </c>
      <c r="G33" s="23" t="e">
        <f ca="1">SUMIFS('[1]Cashflow(Improv)'!$D:$D,'[1]Cashflow(Improv)'!$G:$G,'Summary-Yearly'!$D33,'[1]Cashflow(Improv)'!$F:$F,"K",'[1]Cashflow(Improv)'!$B:$B,"&gt;="&amp;'Summary-Yearly'!G$6,'[1]Cashflow(Improv)'!$B:$B,"&lt;"&amp;'Summary-Yearly'!G$7)-SUMIFS('[1]Cashflow(Improv)'!$D:$D,'[1]Cashflow(Improv)'!$G:$G,'Summary-Yearly'!$D33,'[1]Cashflow(Improv)'!$F:$F,"D",'[1]Cashflow(Improv)'!$B:$B,"&gt;="&amp;'Summary-Yearly'!G$6,'[1]Cashflow(Improv)'!$B:$B,"&lt;"&amp;'Summary-Yearly'!G$7)</f>
        <v>#VALUE!</v>
      </c>
      <c r="H33" s="23" t="e">
        <f ca="1">SUMIFS('[1]Cashflow(Improv)'!$D:$D,'[1]Cashflow(Improv)'!$G:$G,'Summary-Yearly'!$D33,'[1]Cashflow(Improv)'!$F:$F,"K",'[1]Cashflow(Improv)'!$B:$B,"&gt;="&amp;'Summary-Yearly'!H$6,'[1]Cashflow(Improv)'!$B:$B,"&lt;"&amp;'Summary-Yearly'!H$7)-SUMIFS('[1]Cashflow(Improv)'!$D:$D,'[1]Cashflow(Improv)'!$G:$G,'Summary-Yearly'!$D33,'[1]Cashflow(Improv)'!$F:$F,"D",'[1]Cashflow(Improv)'!$B:$B,"&gt;="&amp;'Summary-Yearly'!H$6,'[1]Cashflow(Improv)'!$B:$B,"&lt;"&amp;'Summary-Yearly'!H$7)</f>
        <v>#VALUE!</v>
      </c>
      <c r="I33" s="23" t="e">
        <f ca="1">SUMIFS('[1]Cashflow(Improv)'!$D:$D,'[1]Cashflow(Improv)'!$G:$G,'Summary-Yearly'!$D33,'[1]Cashflow(Improv)'!$F:$F,"K",'[1]Cashflow(Improv)'!$B:$B,"&gt;="&amp;'Summary-Yearly'!I$6,'[1]Cashflow(Improv)'!$B:$B,"&lt;"&amp;'Summary-Yearly'!I$7)-SUMIFS('[1]Cashflow(Improv)'!$D:$D,'[1]Cashflow(Improv)'!$G:$G,'Summary-Yearly'!$D33,'[1]Cashflow(Improv)'!$F:$F,"D",'[1]Cashflow(Improv)'!$B:$B,"&gt;="&amp;'Summary-Yearly'!I$6,'[1]Cashflow(Improv)'!$B:$B,"&lt;"&amp;'Summary-Yearly'!I$7)</f>
        <v>#VALUE!</v>
      </c>
      <c r="J33" s="23" t="e">
        <f ca="1">SUMIFS('[1]Cashflow(Improv)'!$D:$D,'[1]Cashflow(Improv)'!$G:$G,'Summary-Yearly'!$D33,'[1]Cashflow(Improv)'!$F:$F,"K",'[1]Cashflow(Improv)'!$B:$B,"&gt;="&amp;'Summary-Yearly'!J$6,'[1]Cashflow(Improv)'!$B:$B,"&lt;"&amp;'Summary-Yearly'!J$7)-SUMIFS('[1]Cashflow(Improv)'!$D:$D,'[1]Cashflow(Improv)'!$G:$G,'Summary-Yearly'!$D33,'[1]Cashflow(Improv)'!$F:$F,"D",'[1]Cashflow(Improv)'!$B:$B,"&gt;="&amp;'Summary-Yearly'!J$6,'[1]Cashflow(Improv)'!$B:$B,"&lt;"&amp;'Summary-Yearly'!J$7)</f>
        <v>#VALUE!</v>
      </c>
      <c r="K33" s="23" t="e">
        <f ca="1">SUMIFS('[1]Cashflow(Improv)'!$D:$D,'[1]Cashflow(Improv)'!$G:$G,'Summary-Yearly'!$D33,'[1]Cashflow(Improv)'!$F:$F,"K",'[1]Cashflow(Improv)'!$B:$B,"&gt;="&amp;'Summary-Yearly'!K$6,'[1]Cashflow(Improv)'!$B:$B,"&lt;"&amp;'Summary-Yearly'!K$7)-SUMIFS('[1]Cashflow(Improv)'!$D:$D,'[1]Cashflow(Improv)'!$G:$G,'Summary-Yearly'!$D33,'[1]Cashflow(Improv)'!$F:$F,"D",'[1]Cashflow(Improv)'!$B:$B,"&gt;="&amp;'Summary-Yearly'!K$6,'[1]Cashflow(Improv)'!$B:$B,"&lt;"&amp;'Summary-Yearly'!K$7)</f>
        <v>#VALUE!</v>
      </c>
      <c r="L33" s="23" t="e">
        <f ca="1">SUMIFS('[1]Cashflow(Improv)'!$D:$D,'[1]Cashflow(Improv)'!$G:$G,'Summary-Yearly'!$D33,'[1]Cashflow(Improv)'!$F:$F,"K",'[1]Cashflow(Improv)'!$B:$B,"&gt;="&amp;'Summary-Yearly'!L$6,'[1]Cashflow(Improv)'!$B:$B,"&lt;"&amp;'Summary-Yearly'!L$7)-SUMIFS('[1]Cashflow(Improv)'!$D:$D,'[1]Cashflow(Improv)'!$G:$G,'Summary-Yearly'!$D33,'[1]Cashflow(Improv)'!$F:$F,"D",'[1]Cashflow(Improv)'!$B:$B,"&gt;="&amp;'Summary-Yearly'!L$6,'[1]Cashflow(Improv)'!$B:$B,"&lt;"&amp;'Summary-Yearly'!L$7)</f>
        <v>#VALUE!</v>
      </c>
      <c r="M33" s="34"/>
      <c r="N33" s="24"/>
      <c r="O33" s="24"/>
    </row>
    <row r="34" spans="3:15" ht="15" customHeight="1" x14ac:dyDescent="0.25">
      <c r="D34" s="1" t="s">
        <v>38</v>
      </c>
      <c r="E34" s="23" t="e">
        <f t="shared" ref="E34:J34" ca="1" si="0">SUM(E15:E33)+E8</f>
        <v>#VALUE!</v>
      </c>
      <c r="F34" s="23" t="e">
        <f t="shared" ca="1" si="0"/>
        <v>#VALUE!</v>
      </c>
      <c r="G34" s="23" t="e">
        <f t="shared" ca="1" si="0"/>
        <v>#VALUE!</v>
      </c>
      <c r="H34" s="23" t="e">
        <f t="shared" ca="1" si="0"/>
        <v>#VALUE!</v>
      </c>
      <c r="I34" s="23" t="e">
        <f t="shared" ca="1" si="0"/>
        <v>#VALUE!</v>
      </c>
      <c r="J34" s="23" t="e">
        <f t="shared" ca="1" si="0"/>
        <v>#VALUE!</v>
      </c>
      <c r="K34" s="23" t="e">
        <f ca="1">SUM(K15:K33)+K8</f>
        <v>#VALUE!</v>
      </c>
      <c r="L34" s="23" t="e">
        <f t="shared" ref="L34" ca="1" si="1">SUM(L15:L33)+L8</f>
        <v>#VALUE!</v>
      </c>
      <c r="M34" s="34"/>
      <c r="N34" s="24"/>
    </row>
    <row r="36" spans="3:15" ht="15" customHeight="1" x14ac:dyDescent="0.25">
      <c r="I36" s="14"/>
      <c r="J36" s="14"/>
    </row>
    <row r="37" spans="3:15" ht="15" customHeight="1" x14ac:dyDescent="0.25">
      <c r="C37" s="13"/>
      <c r="I37" s="14"/>
      <c r="J37" s="16"/>
    </row>
    <row r="38" spans="3:15" ht="15" customHeight="1" x14ac:dyDescent="0.25">
      <c r="I38" s="14"/>
      <c r="J38" s="16"/>
    </row>
    <row r="39" spans="3:15" ht="15" customHeight="1" x14ac:dyDescent="0.25">
      <c r="I39" s="14"/>
      <c r="J39" s="16"/>
    </row>
    <row r="40" spans="3:15" ht="15" customHeight="1" x14ac:dyDescent="0.25">
      <c r="I40" s="14"/>
      <c r="J40" s="16"/>
    </row>
    <row r="41" spans="3:15" ht="15" customHeight="1" x14ac:dyDescent="0.25">
      <c r="I41" s="14"/>
      <c r="J41" s="16"/>
    </row>
    <row r="42" spans="3:15" ht="15" customHeight="1" x14ac:dyDescent="0.25">
      <c r="I42" s="14"/>
      <c r="J42" s="16"/>
    </row>
    <row r="43" spans="3:15" ht="15" customHeight="1" x14ac:dyDescent="0.25">
      <c r="I43" s="14"/>
      <c r="J43" s="16"/>
    </row>
    <row r="44" spans="3:15" ht="15" customHeight="1" x14ac:dyDescent="0.25">
      <c r="I44" s="14"/>
      <c r="J44" s="16"/>
    </row>
    <row r="45" spans="3:15" ht="15" customHeight="1" x14ac:dyDescent="0.25">
      <c r="I45" s="14"/>
      <c r="J45" s="16"/>
    </row>
    <row r="46" spans="3:15" ht="15" customHeight="1" x14ac:dyDescent="0.25">
      <c r="I46" s="14"/>
      <c r="J46" s="16"/>
    </row>
    <row r="47" spans="3:15" ht="15" customHeight="1" x14ac:dyDescent="0.25">
      <c r="G47" s="14"/>
      <c r="I47" s="14"/>
      <c r="J47" s="16"/>
    </row>
    <row r="48" spans="3:15" ht="15" customHeight="1" x14ac:dyDescent="0.25">
      <c r="G48" s="14"/>
      <c r="I48" s="14"/>
      <c r="J48" s="16"/>
    </row>
    <row r="49" spans="7:10" ht="15" customHeight="1" x14ac:dyDescent="0.25">
      <c r="G49" s="14"/>
      <c r="I49" s="14"/>
      <c r="J49" s="16"/>
    </row>
    <row r="50" spans="7:10" ht="15" customHeight="1" x14ac:dyDescent="0.25">
      <c r="G50" s="14"/>
      <c r="I50" s="14"/>
      <c r="J50" s="16"/>
    </row>
    <row r="51" spans="7:10" ht="15" customHeight="1" x14ac:dyDescent="0.25">
      <c r="G51" s="14"/>
      <c r="I51" s="14"/>
      <c r="J51" s="16"/>
    </row>
    <row r="52" spans="7:10" ht="15" customHeight="1" x14ac:dyDescent="0.25">
      <c r="G52" s="14"/>
      <c r="I52" s="14"/>
      <c r="J52" s="16"/>
    </row>
    <row r="53" spans="7:10" ht="15" customHeight="1" x14ac:dyDescent="0.25">
      <c r="G53" s="14"/>
      <c r="I53" s="14"/>
      <c r="J53" s="16"/>
    </row>
    <row r="54" spans="7:10" ht="15" customHeight="1" x14ac:dyDescent="0.25">
      <c r="G54" s="14"/>
      <c r="I54" s="14"/>
      <c r="J54" s="16"/>
    </row>
    <row r="55" spans="7:10" ht="15" customHeight="1" x14ac:dyDescent="0.25">
      <c r="G55" s="14"/>
      <c r="I55" s="14"/>
      <c r="J55" s="16"/>
    </row>
    <row r="56" spans="7:10" ht="15" customHeight="1" x14ac:dyDescent="0.25">
      <c r="G56" s="14"/>
      <c r="I56" s="14"/>
      <c r="J56" s="16"/>
    </row>
    <row r="57" spans="7:10" ht="15" customHeight="1" x14ac:dyDescent="0.25">
      <c r="G57" s="14"/>
      <c r="I57" s="14"/>
      <c r="J57" s="16"/>
    </row>
    <row r="58" spans="7:10" ht="15" customHeight="1" x14ac:dyDescent="0.25">
      <c r="G58" s="14"/>
      <c r="I58" s="14"/>
      <c r="J58" s="16"/>
    </row>
    <row r="59" spans="7:10" ht="15" customHeight="1" x14ac:dyDescent="0.25">
      <c r="G59" s="14"/>
      <c r="I59" s="14"/>
      <c r="J59" s="16"/>
    </row>
    <row r="60" spans="7:10" ht="15" customHeight="1" x14ac:dyDescent="0.25">
      <c r="G60" s="14"/>
      <c r="I60" s="14"/>
      <c r="J60" s="16"/>
    </row>
    <row r="61" spans="7:10" ht="15" customHeight="1" x14ac:dyDescent="0.25">
      <c r="G61" s="14"/>
      <c r="I61" s="14"/>
      <c r="J61" s="16"/>
    </row>
    <row r="62" spans="7:10" ht="15" customHeight="1" x14ac:dyDescent="0.25">
      <c r="G62" s="14"/>
      <c r="I62" s="14"/>
      <c r="J62" s="16"/>
    </row>
    <row r="63" spans="7:10" ht="15" customHeight="1" x14ac:dyDescent="0.25">
      <c r="G63" s="14"/>
      <c r="I63" s="14"/>
      <c r="J63" s="16"/>
    </row>
    <row r="64" spans="7:10" ht="15" customHeight="1" x14ac:dyDescent="0.25">
      <c r="G64" s="14"/>
      <c r="I64" s="14"/>
      <c r="J64" s="16"/>
    </row>
    <row r="65" spans="6:10" ht="15" customHeight="1" x14ac:dyDescent="0.25">
      <c r="G65" s="14"/>
      <c r="I65" s="14"/>
      <c r="J65" s="16"/>
    </row>
    <row r="66" spans="6:10" ht="15" customHeight="1" x14ac:dyDescent="0.25">
      <c r="G66" s="14"/>
      <c r="I66" s="14"/>
      <c r="J66" s="16"/>
    </row>
    <row r="67" spans="6:10" ht="15" customHeight="1" x14ac:dyDescent="0.25">
      <c r="G67" s="14"/>
      <c r="I67" s="14"/>
      <c r="J67" s="16"/>
    </row>
    <row r="68" spans="6:10" ht="15" customHeight="1" x14ac:dyDescent="0.25">
      <c r="G68" s="14"/>
      <c r="I68" s="14"/>
      <c r="J68" s="16"/>
    </row>
    <row r="69" spans="6:10" ht="15" customHeight="1" x14ac:dyDescent="0.25">
      <c r="G69" s="14"/>
      <c r="I69" s="14"/>
      <c r="J69" s="16"/>
    </row>
    <row r="70" spans="6:10" ht="15" customHeight="1" x14ac:dyDescent="0.25">
      <c r="G70" s="14"/>
      <c r="I70" s="14"/>
      <c r="J70" s="16"/>
    </row>
    <row r="71" spans="6:10" ht="15" customHeight="1" x14ac:dyDescent="0.25">
      <c r="G71" s="14"/>
      <c r="I71" s="14"/>
      <c r="J71" s="16"/>
    </row>
    <row r="72" spans="6:10" ht="15" customHeight="1" x14ac:dyDescent="0.25">
      <c r="G72" s="14"/>
      <c r="I72" s="14"/>
      <c r="J72" s="16"/>
    </row>
    <row r="73" spans="6:10" ht="15" customHeight="1" x14ac:dyDescent="0.25">
      <c r="G73" s="14"/>
      <c r="I73" s="14"/>
      <c r="J73" s="16"/>
    </row>
    <row r="74" spans="6:10" ht="15" customHeight="1" x14ac:dyDescent="0.25">
      <c r="G74" s="14"/>
      <c r="I74" s="14"/>
      <c r="J74" s="16"/>
    </row>
    <row r="75" spans="6:10" ht="15" customHeight="1" x14ac:dyDescent="0.25">
      <c r="F75" s="14"/>
      <c r="I75" s="14"/>
      <c r="J75" s="16"/>
    </row>
    <row r="76" spans="6:10" ht="15" customHeight="1" x14ac:dyDescent="0.25">
      <c r="F76" s="14"/>
      <c r="I76" s="14"/>
      <c r="J76" s="16"/>
    </row>
    <row r="77" spans="6:10" ht="15" customHeight="1" x14ac:dyDescent="0.25">
      <c r="F77" s="14"/>
      <c r="G77" s="14"/>
      <c r="I77" s="14"/>
      <c r="J77" s="16"/>
    </row>
    <row r="78" spans="6:10" ht="15" customHeight="1" x14ac:dyDescent="0.25">
      <c r="F78" s="14"/>
      <c r="G78" s="14"/>
      <c r="I78" s="14"/>
      <c r="J78" s="16"/>
    </row>
    <row r="79" spans="6:10" ht="15" customHeight="1" x14ac:dyDescent="0.25">
      <c r="F79" s="14"/>
      <c r="G79" s="14"/>
      <c r="I79" s="14"/>
      <c r="J79" s="16"/>
    </row>
    <row r="80" spans="6:10" ht="15" customHeight="1" x14ac:dyDescent="0.25">
      <c r="F80" s="14"/>
      <c r="G80" s="14"/>
      <c r="I80" s="14"/>
      <c r="J80" s="16"/>
    </row>
    <row r="81" spans="6:15" ht="15" customHeight="1" x14ac:dyDescent="0.25">
      <c r="F81" s="14"/>
      <c r="G81" s="14"/>
      <c r="I81" s="14"/>
      <c r="J81" s="16"/>
    </row>
    <row r="82" spans="6:15" ht="15" customHeight="1" x14ac:dyDescent="0.25">
      <c r="F82" s="14"/>
      <c r="G82" s="14"/>
      <c r="I82" s="14"/>
      <c r="J82" s="16"/>
      <c r="O82" s="14"/>
    </row>
    <row r="83" spans="6:15" ht="15" customHeight="1" x14ac:dyDescent="0.25">
      <c r="F83" s="14"/>
      <c r="G83" s="14"/>
      <c r="I83" s="14"/>
      <c r="J83" s="16"/>
      <c r="O83" s="14"/>
    </row>
    <row r="84" spans="6:15" ht="15" customHeight="1" x14ac:dyDescent="0.25">
      <c r="F84" s="14"/>
      <c r="G84" s="14"/>
      <c r="I84" s="14"/>
      <c r="J84" s="16"/>
      <c r="O84" s="14"/>
    </row>
    <row r="85" spans="6:15" ht="15" customHeight="1" x14ac:dyDescent="0.25">
      <c r="F85" s="14"/>
      <c r="G85" s="14"/>
      <c r="I85" s="14"/>
      <c r="J85" s="16"/>
      <c r="O85" s="14"/>
    </row>
    <row r="86" spans="6:15" ht="15" customHeight="1" x14ac:dyDescent="0.25">
      <c r="F86" s="14"/>
      <c r="G86" s="14"/>
      <c r="I86" s="14"/>
      <c r="J86" s="16"/>
      <c r="O86" s="14"/>
    </row>
    <row r="87" spans="6:15" ht="15" customHeight="1" x14ac:dyDescent="0.25">
      <c r="F87" s="14"/>
      <c r="G87" s="14"/>
      <c r="I87" s="14"/>
      <c r="J87" s="16"/>
      <c r="O87" s="14"/>
    </row>
    <row r="88" spans="6:15" ht="15" customHeight="1" x14ac:dyDescent="0.25">
      <c r="F88" s="14"/>
      <c r="G88" s="14"/>
      <c r="I88" s="14"/>
      <c r="J88" s="16"/>
      <c r="O88" s="14"/>
    </row>
    <row r="89" spans="6:15" ht="15" customHeight="1" x14ac:dyDescent="0.25">
      <c r="F89" s="14"/>
      <c r="G89" s="14"/>
      <c r="I89" s="14"/>
      <c r="J89" s="16"/>
      <c r="O89" s="14"/>
    </row>
    <row r="90" spans="6:15" ht="15" customHeight="1" x14ac:dyDescent="0.25">
      <c r="F90" s="14"/>
      <c r="G90" s="14"/>
      <c r="I90" s="14"/>
      <c r="J90" s="16"/>
      <c r="O90" s="14"/>
    </row>
    <row r="91" spans="6:15" ht="15" customHeight="1" x14ac:dyDescent="0.25">
      <c r="F91" s="14"/>
      <c r="G91" s="14"/>
      <c r="I91" s="14"/>
      <c r="J91" s="16"/>
      <c r="O91" s="14"/>
    </row>
    <row r="92" spans="6:15" ht="15" customHeight="1" x14ac:dyDescent="0.25">
      <c r="F92" s="14"/>
      <c r="G92" s="14"/>
      <c r="I92" s="14"/>
      <c r="J92" s="16"/>
      <c r="O92" s="14"/>
    </row>
    <row r="93" spans="6:15" ht="15" customHeight="1" x14ac:dyDescent="0.25">
      <c r="F93" s="14"/>
      <c r="G93" s="14"/>
      <c r="I93" s="14"/>
      <c r="J93" s="16"/>
      <c r="O93" s="14"/>
    </row>
    <row r="94" spans="6:15" ht="15" customHeight="1" x14ac:dyDescent="0.25">
      <c r="F94" s="14"/>
      <c r="G94" s="14"/>
      <c r="I94" s="14"/>
      <c r="J94" s="16"/>
      <c r="O94" s="14"/>
    </row>
    <row r="95" spans="6:15" ht="15" customHeight="1" x14ac:dyDescent="0.25">
      <c r="F95" s="14"/>
      <c r="G95" s="14"/>
      <c r="I95" s="14"/>
      <c r="J95" s="16"/>
      <c r="O95" s="14"/>
    </row>
    <row r="96" spans="6:15" ht="15" customHeight="1" x14ac:dyDescent="0.25">
      <c r="F96" s="14"/>
      <c r="G96" s="14"/>
      <c r="I96" s="14"/>
      <c r="J96" s="16"/>
      <c r="O96" s="14"/>
    </row>
    <row r="97" spans="6:15" ht="15" customHeight="1" x14ac:dyDescent="0.25">
      <c r="F97" s="14"/>
      <c r="G97" s="14"/>
      <c r="I97" s="14"/>
      <c r="J97" s="16"/>
      <c r="O97" s="14"/>
    </row>
    <row r="98" spans="6:15" ht="15" customHeight="1" x14ac:dyDescent="0.25">
      <c r="F98" s="14"/>
      <c r="G98" s="14"/>
      <c r="I98" s="14"/>
      <c r="J98" s="16"/>
      <c r="O98" s="14"/>
    </row>
    <row r="99" spans="6:15" ht="15" customHeight="1" x14ac:dyDescent="0.25">
      <c r="F99" s="14"/>
      <c r="G99" s="14"/>
      <c r="I99" s="14"/>
      <c r="J99" s="16"/>
      <c r="O99" s="14"/>
    </row>
    <row r="100" spans="6:15" ht="15" customHeight="1" x14ac:dyDescent="0.25">
      <c r="F100" s="14"/>
      <c r="G100" s="14"/>
      <c r="I100" s="14"/>
      <c r="J100" s="16"/>
      <c r="O100" s="14"/>
    </row>
    <row r="101" spans="6:15" ht="15" customHeight="1" x14ac:dyDescent="0.25">
      <c r="F101" s="14"/>
      <c r="G101" s="14"/>
      <c r="I101" s="14"/>
      <c r="J101" s="16"/>
      <c r="O101" s="14"/>
    </row>
    <row r="102" spans="6:15" ht="15" customHeight="1" x14ac:dyDescent="0.25">
      <c r="F102" s="14"/>
      <c r="G102" s="14"/>
      <c r="I102" s="14"/>
      <c r="J102" s="16"/>
      <c r="O102" s="14"/>
    </row>
    <row r="103" spans="6:15" ht="15" customHeight="1" x14ac:dyDescent="0.25">
      <c r="F103" s="14"/>
      <c r="G103" s="14"/>
      <c r="I103" s="14"/>
      <c r="J103" s="16"/>
      <c r="O103" s="14"/>
    </row>
    <row r="104" spans="6:15" ht="15" customHeight="1" x14ac:dyDescent="0.25">
      <c r="F104" s="14"/>
      <c r="G104" s="14"/>
      <c r="I104" s="14"/>
      <c r="J104" s="16"/>
      <c r="O104" s="14"/>
    </row>
    <row r="105" spans="6:15" ht="15" customHeight="1" x14ac:dyDescent="0.25">
      <c r="F105" s="14"/>
      <c r="G105" s="14"/>
      <c r="I105" s="14"/>
      <c r="J105" s="16"/>
      <c r="O105" s="14"/>
    </row>
    <row r="106" spans="6:15" ht="15" customHeight="1" x14ac:dyDescent="0.25">
      <c r="F106" s="14"/>
      <c r="G106" s="14"/>
      <c r="I106" s="14"/>
      <c r="J106" s="16"/>
      <c r="O106" s="14"/>
    </row>
    <row r="107" spans="6:15" ht="15" customHeight="1" x14ac:dyDescent="0.25">
      <c r="F107" s="14"/>
      <c r="G107" s="14"/>
      <c r="I107" s="14"/>
      <c r="J107" s="16"/>
      <c r="O107" s="14"/>
    </row>
    <row r="108" spans="6:15" ht="15" customHeight="1" x14ac:dyDescent="0.25">
      <c r="F108" s="14"/>
      <c r="G108" s="14"/>
      <c r="I108" s="14"/>
      <c r="J108" s="16"/>
      <c r="O108" s="14"/>
    </row>
    <row r="109" spans="6:15" ht="15" customHeight="1" x14ac:dyDescent="0.25">
      <c r="F109" s="14"/>
      <c r="G109" s="14"/>
      <c r="I109" s="14"/>
      <c r="J109" s="16"/>
      <c r="O109" s="14"/>
    </row>
    <row r="110" spans="6:15" ht="15" customHeight="1" x14ac:dyDescent="0.25">
      <c r="F110" s="14"/>
      <c r="G110" s="14"/>
      <c r="I110" s="14"/>
      <c r="J110" s="16"/>
      <c r="O110" s="14"/>
    </row>
    <row r="111" spans="6:15" ht="15" customHeight="1" x14ac:dyDescent="0.25">
      <c r="F111" s="14"/>
      <c r="G111" s="14"/>
      <c r="I111" s="14"/>
      <c r="J111" s="16"/>
      <c r="O111" s="14"/>
    </row>
    <row r="112" spans="6:15" ht="15" customHeight="1" x14ac:dyDescent="0.25">
      <c r="F112" s="14"/>
      <c r="G112" s="14"/>
      <c r="I112" s="14"/>
      <c r="J112" s="16"/>
      <c r="O112" s="14"/>
    </row>
    <row r="113" spans="6:15" ht="15" customHeight="1" x14ac:dyDescent="0.25">
      <c r="F113" s="14"/>
      <c r="G113" s="14"/>
      <c r="I113" s="14"/>
      <c r="J113" s="16"/>
      <c r="O113" s="14"/>
    </row>
    <row r="114" spans="6:15" ht="15" customHeight="1" x14ac:dyDescent="0.25">
      <c r="F114" s="14"/>
      <c r="G114" s="14"/>
      <c r="I114" s="14"/>
      <c r="J114" s="16"/>
      <c r="O114" s="14"/>
    </row>
    <row r="115" spans="6:15" ht="15" customHeight="1" x14ac:dyDescent="0.25">
      <c r="F115" s="14"/>
      <c r="G115" s="14"/>
      <c r="I115" s="14"/>
      <c r="J115" s="16"/>
      <c r="O115" s="14"/>
    </row>
    <row r="116" spans="6:15" ht="15" customHeight="1" x14ac:dyDescent="0.25">
      <c r="F116" s="14"/>
      <c r="G116" s="14"/>
      <c r="I116" s="14"/>
      <c r="J116" s="16"/>
      <c r="O116" s="14"/>
    </row>
    <row r="117" spans="6:15" ht="15" customHeight="1" x14ac:dyDescent="0.25">
      <c r="F117" s="14"/>
      <c r="G117" s="14"/>
      <c r="I117" s="14"/>
      <c r="J117" s="16"/>
      <c r="O117" s="14"/>
    </row>
    <row r="118" spans="6:15" ht="15" customHeight="1" x14ac:dyDescent="0.25">
      <c r="F118" s="14"/>
      <c r="G118" s="14"/>
      <c r="I118" s="14"/>
      <c r="J118" s="16"/>
      <c r="O118" s="14"/>
    </row>
    <row r="119" spans="6:15" ht="15" customHeight="1" x14ac:dyDescent="0.25">
      <c r="F119" s="14"/>
      <c r="G119" s="14"/>
      <c r="I119" s="14"/>
      <c r="J119" s="16"/>
      <c r="O119" s="14"/>
    </row>
    <row r="120" spans="6:15" ht="15" customHeight="1" x14ac:dyDescent="0.25">
      <c r="F120" s="14"/>
      <c r="G120" s="14"/>
      <c r="I120" s="14"/>
      <c r="J120" s="16"/>
      <c r="O120" s="14"/>
    </row>
    <row r="121" spans="6:15" ht="15" customHeight="1" x14ac:dyDescent="0.25">
      <c r="F121" s="14"/>
      <c r="G121" s="14"/>
      <c r="I121" s="14"/>
      <c r="J121" s="16"/>
      <c r="O121" s="14"/>
    </row>
    <row r="122" spans="6:15" ht="15" customHeight="1" x14ac:dyDescent="0.25">
      <c r="F122" s="14"/>
      <c r="G122" s="14"/>
      <c r="I122" s="14"/>
      <c r="J122" s="16"/>
      <c r="O122" s="14"/>
    </row>
    <row r="123" spans="6:15" ht="15" customHeight="1" x14ac:dyDescent="0.25">
      <c r="F123" s="14"/>
      <c r="G123" s="14"/>
      <c r="I123" s="14"/>
      <c r="J123" s="16"/>
      <c r="O123" s="14"/>
    </row>
    <row r="124" spans="6:15" ht="15" customHeight="1" x14ac:dyDescent="0.25">
      <c r="F124" s="14"/>
      <c r="G124" s="14"/>
      <c r="I124" s="14"/>
      <c r="J124" s="16"/>
      <c r="O124" s="14"/>
    </row>
    <row r="125" spans="6:15" ht="15" customHeight="1" x14ac:dyDescent="0.25">
      <c r="F125" s="14"/>
      <c r="G125" s="14"/>
      <c r="I125" s="14"/>
      <c r="J125" s="16"/>
      <c r="O125" s="14"/>
    </row>
    <row r="126" spans="6:15" ht="15" customHeight="1" x14ac:dyDescent="0.25">
      <c r="F126" s="14"/>
      <c r="G126" s="14"/>
      <c r="I126" s="14"/>
      <c r="J126" s="16"/>
      <c r="O126" s="14"/>
    </row>
    <row r="127" spans="6:15" ht="15" customHeight="1" x14ac:dyDescent="0.25">
      <c r="F127" s="14"/>
      <c r="G127" s="14"/>
      <c r="I127" s="14"/>
      <c r="J127" s="16"/>
      <c r="O127" s="14"/>
    </row>
    <row r="128" spans="6:15" ht="15" customHeight="1" x14ac:dyDescent="0.25">
      <c r="F128" s="14"/>
      <c r="G128" s="14"/>
      <c r="I128" s="14"/>
      <c r="J128" s="16"/>
      <c r="O128" s="14"/>
    </row>
    <row r="129" spans="6:15" ht="15" customHeight="1" x14ac:dyDescent="0.25">
      <c r="F129" s="14"/>
      <c r="G129" s="14"/>
      <c r="I129" s="14"/>
      <c r="J129" s="16"/>
      <c r="O129" s="14"/>
    </row>
    <row r="130" spans="6:15" ht="15" customHeight="1" x14ac:dyDescent="0.25">
      <c r="F130" s="14"/>
      <c r="G130" s="14"/>
      <c r="I130" s="14"/>
      <c r="J130" s="16"/>
      <c r="O130" s="14"/>
    </row>
    <row r="131" spans="6:15" ht="15" customHeight="1" x14ac:dyDescent="0.25">
      <c r="F131" s="14"/>
      <c r="G131" s="14"/>
      <c r="I131" s="14"/>
      <c r="J131" s="16"/>
      <c r="O131" s="14"/>
    </row>
    <row r="132" spans="6:15" ht="15" customHeight="1" x14ac:dyDescent="0.25">
      <c r="F132" s="14"/>
      <c r="G132" s="14"/>
      <c r="I132" s="14"/>
      <c r="J132" s="16"/>
      <c r="O132" s="14"/>
    </row>
    <row r="133" spans="6:15" ht="15" customHeight="1" x14ac:dyDescent="0.25">
      <c r="F133" s="14"/>
      <c r="G133" s="14"/>
      <c r="I133" s="14"/>
      <c r="J133" s="16"/>
      <c r="O133" s="14"/>
    </row>
    <row r="134" spans="6:15" ht="15" customHeight="1" x14ac:dyDescent="0.25">
      <c r="F134" s="14"/>
      <c r="G134" s="14"/>
      <c r="I134" s="14"/>
      <c r="J134" s="16"/>
      <c r="O134" s="14"/>
    </row>
    <row r="135" spans="6:15" ht="15" customHeight="1" x14ac:dyDescent="0.25">
      <c r="F135" s="14"/>
      <c r="G135" s="14"/>
      <c r="I135" s="14"/>
      <c r="J135" s="16"/>
      <c r="O135" s="14"/>
    </row>
    <row r="136" spans="6:15" ht="15" customHeight="1" x14ac:dyDescent="0.25">
      <c r="F136" s="14"/>
      <c r="G136" s="14"/>
      <c r="I136" s="14"/>
      <c r="J136" s="16"/>
      <c r="O136" s="14"/>
    </row>
    <row r="137" spans="6:15" ht="15" customHeight="1" x14ac:dyDescent="0.25">
      <c r="F137" s="14"/>
      <c r="G137" s="14"/>
      <c r="I137" s="14"/>
      <c r="J137" s="16"/>
      <c r="O137" s="14"/>
    </row>
    <row r="138" spans="6:15" ht="15" customHeight="1" x14ac:dyDescent="0.25">
      <c r="F138" s="14"/>
      <c r="G138" s="14"/>
      <c r="I138" s="14"/>
      <c r="J138" s="16"/>
      <c r="O138" s="14"/>
    </row>
    <row r="139" spans="6:15" ht="15" customHeight="1" x14ac:dyDescent="0.25">
      <c r="F139" s="14"/>
      <c r="G139" s="14"/>
      <c r="I139" s="14"/>
      <c r="J139" s="16"/>
      <c r="O139" s="14"/>
    </row>
    <row r="140" spans="6:15" ht="15" customHeight="1" x14ac:dyDescent="0.25">
      <c r="F140" s="14"/>
      <c r="G140" s="14"/>
      <c r="I140" s="14"/>
      <c r="J140" s="16"/>
      <c r="O140" s="14"/>
    </row>
    <row r="141" spans="6:15" ht="15" customHeight="1" x14ac:dyDescent="0.25">
      <c r="F141" s="14"/>
      <c r="G141" s="14"/>
      <c r="I141" s="14"/>
      <c r="J141" s="16"/>
      <c r="O141" s="14"/>
    </row>
    <row r="142" spans="6:15" ht="15" customHeight="1" x14ac:dyDescent="0.25">
      <c r="F142" s="14"/>
      <c r="G142" s="14"/>
      <c r="I142" s="14"/>
      <c r="J142" s="16"/>
      <c r="O142" s="14"/>
    </row>
    <row r="143" spans="6:15" ht="15" customHeight="1" x14ac:dyDescent="0.25">
      <c r="F143" s="14"/>
      <c r="G143" s="14"/>
      <c r="I143" s="14"/>
      <c r="J143" s="16"/>
      <c r="O143" s="14"/>
    </row>
    <row r="144" spans="6:15" ht="15" customHeight="1" x14ac:dyDescent="0.25">
      <c r="F144" s="14"/>
      <c r="G144" s="14"/>
      <c r="I144" s="14"/>
      <c r="J144" s="16"/>
      <c r="O144" s="14"/>
    </row>
    <row r="145" spans="6:15" ht="15" customHeight="1" x14ac:dyDescent="0.25">
      <c r="F145" s="14"/>
      <c r="G145" s="14"/>
      <c r="I145" s="14"/>
      <c r="J145" s="16"/>
      <c r="O145" s="14"/>
    </row>
    <row r="146" spans="6:15" ht="15" customHeight="1" x14ac:dyDescent="0.25">
      <c r="F146" s="14"/>
      <c r="G146" s="14"/>
      <c r="I146" s="14"/>
      <c r="J146" s="16"/>
      <c r="O146" s="14"/>
    </row>
    <row r="147" spans="6:15" ht="15" customHeight="1" x14ac:dyDescent="0.25">
      <c r="F147" s="14"/>
      <c r="G147" s="14"/>
      <c r="I147" s="14"/>
      <c r="J147" s="16"/>
      <c r="O147" s="14"/>
    </row>
    <row r="148" spans="6:15" ht="15" customHeight="1" x14ac:dyDescent="0.25">
      <c r="F148" s="14"/>
      <c r="G148" s="14"/>
      <c r="I148" s="14"/>
      <c r="J148" s="16"/>
      <c r="O148" s="14"/>
    </row>
    <row r="149" spans="6:15" ht="15" customHeight="1" x14ac:dyDescent="0.25">
      <c r="F149" s="14"/>
      <c r="G149" s="14"/>
      <c r="I149" s="14"/>
      <c r="J149" s="16"/>
      <c r="O149" s="14"/>
    </row>
    <row r="150" spans="6:15" ht="15" customHeight="1" x14ac:dyDescent="0.25">
      <c r="F150" s="14"/>
      <c r="G150" s="14"/>
      <c r="I150" s="14"/>
      <c r="J150" s="16"/>
      <c r="O150" s="14"/>
    </row>
    <row r="151" spans="6:15" ht="15" customHeight="1" x14ac:dyDescent="0.25">
      <c r="F151" s="14"/>
      <c r="G151" s="14"/>
      <c r="I151" s="14"/>
      <c r="J151" s="16"/>
      <c r="O151" s="14"/>
    </row>
    <row r="152" spans="6:15" ht="15" customHeight="1" x14ac:dyDescent="0.25">
      <c r="F152" s="14"/>
      <c r="G152" s="14"/>
      <c r="I152" s="14"/>
      <c r="J152" s="16"/>
      <c r="O152" s="14"/>
    </row>
    <row r="153" spans="6:15" ht="15" customHeight="1" x14ac:dyDescent="0.25">
      <c r="F153" s="14"/>
      <c r="G153" s="14"/>
      <c r="I153" s="14"/>
      <c r="J153" s="16"/>
      <c r="O153" s="14"/>
    </row>
    <row r="154" spans="6:15" ht="15" customHeight="1" x14ac:dyDescent="0.25">
      <c r="F154" s="14"/>
      <c r="G154" s="14"/>
      <c r="I154" s="14"/>
      <c r="J154" s="16"/>
      <c r="O154" s="14"/>
    </row>
    <row r="155" spans="6:15" ht="15" customHeight="1" x14ac:dyDescent="0.25">
      <c r="F155" s="14"/>
      <c r="G155" s="14"/>
      <c r="I155" s="14"/>
      <c r="J155" s="16"/>
      <c r="O155" s="14"/>
    </row>
    <row r="156" spans="6:15" ht="15" customHeight="1" x14ac:dyDescent="0.25">
      <c r="F156" s="14"/>
      <c r="G156" s="14"/>
      <c r="I156" s="14"/>
      <c r="J156" s="16"/>
      <c r="O156" s="14"/>
    </row>
    <row r="157" spans="6:15" ht="15" customHeight="1" x14ac:dyDescent="0.25">
      <c r="F157" s="14"/>
      <c r="G157" s="14"/>
      <c r="I157" s="14"/>
      <c r="J157" s="16"/>
      <c r="O157" s="14"/>
    </row>
    <row r="158" spans="6:15" ht="15" customHeight="1" x14ac:dyDescent="0.25">
      <c r="F158" s="14"/>
      <c r="G158" s="14"/>
      <c r="I158" s="14"/>
      <c r="J158" s="16"/>
      <c r="O158" s="14"/>
    </row>
    <row r="159" spans="6:15" ht="15" customHeight="1" x14ac:dyDescent="0.25">
      <c r="F159" s="14"/>
      <c r="G159" s="14"/>
      <c r="I159" s="14"/>
      <c r="J159" s="16"/>
      <c r="O159" s="14"/>
    </row>
    <row r="160" spans="6:15" ht="15" customHeight="1" x14ac:dyDescent="0.25">
      <c r="F160" s="14"/>
      <c r="G160" s="14"/>
      <c r="I160" s="14"/>
      <c r="J160" s="16"/>
      <c r="O160" s="14"/>
    </row>
    <row r="161" spans="6:15" ht="15" customHeight="1" x14ac:dyDescent="0.25">
      <c r="F161" s="14"/>
      <c r="G161" s="14"/>
      <c r="I161" s="14"/>
      <c r="J161" s="16"/>
      <c r="O161" s="14"/>
    </row>
    <row r="162" spans="6:15" ht="15" customHeight="1" x14ac:dyDescent="0.25">
      <c r="F162" s="14"/>
      <c r="G162" s="14"/>
      <c r="I162" s="14"/>
      <c r="J162" s="16"/>
      <c r="O162" s="14"/>
    </row>
    <row r="163" spans="6:15" ht="15" customHeight="1" x14ac:dyDescent="0.25">
      <c r="F163" s="14"/>
      <c r="G163" s="14"/>
      <c r="I163" s="14"/>
      <c r="J163" s="16"/>
      <c r="O163" s="14"/>
    </row>
    <row r="164" spans="6:15" ht="15" customHeight="1" x14ac:dyDescent="0.25">
      <c r="F164" s="14"/>
      <c r="G164" s="14"/>
      <c r="I164" s="14"/>
      <c r="J164" s="16"/>
      <c r="O164" s="14"/>
    </row>
    <row r="165" spans="6:15" ht="15" customHeight="1" x14ac:dyDescent="0.25">
      <c r="F165" s="14"/>
      <c r="G165" s="14"/>
      <c r="I165" s="14"/>
      <c r="J165" s="16"/>
      <c r="O165" s="14"/>
    </row>
    <row r="166" spans="6:15" ht="15" customHeight="1" x14ac:dyDescent="0.25">
      <c r="F166" s="14"/>
      <c r="G166" s="14"/>
      <c r="I166" s="14"/>
      <c r="J166" s="16"/>
      <c r="O166" s="14"/>
    </row>
    <row r="167" spans="6:15" ht="15" customHeight="1" x14ac:dyDescent="0.25">
      <c r="F167" s="14"/>
      <c r="G167" s="14"/>
      <c r="I167" s="14"/>
      <c r="J167" s="16"/>
      <c r="O167" s="14"/>
    </row>
    <row r="168" spans="6:15" ht="15" customHeight="1" x14ac:dyDescent="0.25">
      <c r="F168" s="14"/>
      <c r="G168" s="14"/>
      <c r="I168" s="14"/>
      <c r="J168" s="16"/>
      <c r="O168" s="14"/>
    </row>
    <row r="169" spans="6:15" ht="15" customHeight="1" x14ac:dyDescent="0.25">
      <c r="F169" s="14"/>
      <c r="G169" s="14"/>
      <c r="I169" s="14"/>
      <c r="J169" s="16"/>
      <c r="O169" s="14"/>
    </row>
    <row r="170" spans="6:15" ht="15" customHeight="1" x14ac:dyDescent="0.25">
      <c r="F170" s="14"/>
      <c r="G170" s="14"/>
      <c r="I170" s="14"/>
      <c r="J170" s="16"/>
      <c r="O170" s="14"/>
    </row>
    <row r="171" spans="6:15" ht="15" customHeight="1" x14ac:dyDescent="0.25">
      <c r="F171" s="14"/>
      <c r="G171" s="14"/>
      <c r="I171" s="14"/>
      <c r="J171" s="16"/>
      <c r="O171" s="14"/>
    </row>
    <row r="172" spans="6:15" ht="15" customHeight="1" x14ac:dyDescent="0.25">
      <c r="F172" s="14"/>
      <c r="G172" s="14"/>
      <c r="I172" s="14"/>
      <c r="J172" s="16"/>
      <c r="O172" s="14"/>
    </row>
    <row r="173" spans="6:15" ht="15" customHeight="1" x14ac:dyDescent="0.25">
      <c r="F173" s="14"/>
      <c r="G173" s="14"/>
      <c r="I173" s="14"/>
      <c r="J173" s="16"/>
      <c r="O173" s="14"/>
    </row>
    <row r="174" spans="6:15" ht="15" customHeight="1" x14ac:dyDescent="0.25">
      <c r="F174" s="14"/>
      <c r="G174" s="14"/>
      <c r="I174" s="14"/>
      <c r="J174" s="16"/>
      <c r="O174" s="14"/>
    </row>
    <row r="175" spans="6:15" ht="15" customHeight="1" x14ac:dyDescent="0.25">
      <c r="F175" s="14"/>
      <c r="G175" s="14"/>
      <c r="I175" s="14"/>
      <c r="J175" s="16"/>
      <c r="O175" s="14"/>
    </row>
    <row r="176" spans="6:15" ht="15" customHeight="1" x14ac:dyDescent="0.25">
      <c r="F176" s="14"/>
      <c r="G176" s="14"/>
      <c r="I176" s="14"/>
      <c r="J176" s="16"/>
      <c r="O176" s="14"/>
    </row>
    <row r="177" spans="6:15" ht="15" customHeight="1" x14ac:dyDescent="0.25">
      <c r="F177" s="14"/>
      <c r="G177" s="14"/>
      <c r="I177" s="14"/>
      <c r="J177" s="16"/>
      <c r="O177" s="14"/>
    </row>
    <row r="178" spans="6:15" ht="15" customHeight="1" x14ac:dyDescent="0.25">
      <c r="F178" s="14"/>
      <c r="G178" s="14"/>
      <c r="I178" s="14"/>
      <c r="J178" s="16"/>
      <c r="O178" s="14"/>
    </row>
    <row r="179" spans="6:15" ht="15" customHeight="1" x14ac:dyDescent="0.25">
      <c r="F179" s="14"/>
      <c r="G179" s="14"/>
      <c r="I179" s="14"/>
      <c r="J179" s="16"/>
      <c r="O179" s="14"/>
    </row>
    <row r="180" spans="6:15" ht="15" customHeight="1" x14ac:dyDescent="0.25">
      <c r="F180" s="14"/>
      <c r="G180" s="14"/>
      <c r="I180" s="14"/>
      <c r="J180" s="16"/>
      <c r="O180" s="14"/>
    </row>
    <row r="181" spans="6:15" ht="15" customHeight="1" x14ac:dyDescent="0.25">
      <c r="F181" s="14"/>
      <c r="G181" s="14"/>
      <c r="I181" s="14"/>
      <c r="J181" s="16"/>
      <c r="O181" s="14"/>
    </row>
    <row r="182" spans="6:15" ht="15" customHeight="1" x14ac:dyDescent="0.25">
      <c r="F182" s="14"/>
      <c r="G182" s="14"/>
      <c r="I182" s="14"/>
      <c r="J182" s="16"/>
      <c r="O182" s="14"/>
    </row>
    <row r="183" spans="6:15" ht="15" customHeight="1" x14ac:dyDescent="0.25">
      <c r="F183" s="14"/>
      <c r="G183" s="14"/>
      <c r="I183" s="14"/>
      <c r="J183" s="16"/>
      <c r="O183" s="14"/>
    </row>
    <row r="184" spans="6:15" ht="15" customHeight="1" x14ac:dyDescent="0.25">
      <c r="F184" s="14"/>
      <c r="G184" s="14"/>
      <c r="I184" s="14"/>
      <c r="J184" s="16"/>
      <c r="O184" s="14"/>
    </row>
    <row r="185" spans="6:15" ht="15" customHeight="1" x14ac:dyDescent="0.25">
      <c r="F185" s="14"/>
      <c r="G185" s="14"/>
      <c r="I185" s="14"/>
      <c r="J185" s="16"/>
      <c r="O185" s="14"/>
    </row>
    <row r="186" spans="6:15" ht="15" customHeight="1" x14ac:dyDescent="0.25">
      <c r="F186" s="14"/>
      <c r="G186" s="14"/>
      <c r="I186" s="14"/>
      <c r="J186" s="16"/>
      <c r="O186" s="14"/>
    </row>
    <row r="187" spans="6:15" ht="15" customHeight="1" x14ac:dyDescent="0.25">
      <c r="F187" s="14"/>
      <c r="G187" s="14"/>
      <c r="I187" s="14"/>
      <c r="J187" s="16"/>
      <c r="O187" s="14"/>
    </row>
    <row r="188" spans="6:15" ht="15" customHeight="1" x14ac:dyDescent="0.25">
      <c r="F188" s="14"/>
      <c r="G188" s="14"/>
      <c r="I188" s="14"/>
      <c r="J188" s="16"/>
      <c r="O188" s="14"/>
    </row>
    <row r="189" spans="6:15" ht="15" customHeight="1" x14ac:dyDescent="0.25">
      <c r="F189" s="14"/>
      <c r="G189" s="14"/>
      <c r="I189" s="14"/>
      <c r="J189" s="16"/>
      <c r="O189" s="14"/>
    </row>
    <row r="190" spans="6:15" ht="15" customHeight="1" x14ac:dyDescent="0.25">
      <c r="F190" s="14"/>
      <c r="G190" s="14"/>
      <c r="I190" s="14"/>
      <c r="J190" s="16"/>
      <c r="O190" s="14"/>
    </row>
    <row r="191" spans="6:15" ht="15" customHeight="1" x14ac:dyDescent="0.25">
      <c r="F191" s="14"/>
      <c r="G191" s="14"/>
      <c r="J191" s="16"/>
      <c r="O191" s="14"/>
    </row>
    <row r="192" spans="6:15" ht="15" customHeight="1" x14ac:dyDescent="0.25">
      <c r="F192" s="14"/>
      <c r="G192" s="14"/>
      <c r="O192" s="14"/>
    </row>
    <row r="193" spans="6:15" ht="15" customHeight="1" x14ac:dyDescent="0.25">
      <c r="F193" s="14"/>
      <c r="O193" s="14"/>
    </row>
    <row r="194" spans="6:15" ht="15" customHeight="1" x14ac:dyDescent="0.25">
      <c r="F194" s="14"/>
      <c r="O194" s="14"/>
    </row>
    <row r="195" spans="6:15" ht="15" customHeight="1" x14ac:dyDescent="0.25">
      <c r="F195" s="14"/>
      <c r="O195" s="14"/>
    </row>
    <row r="196" spans="6:15" ht="15" customHeight="1" x14ac:dyDescent="0.25">
      <c r="F196" s="14"/>
      <c r="O196" s="14"/>
    </row>
    <row r="197" spans="6:15" ht="15" customHeight="1" x14ac:dyDescent="0.25">
      <c r="F197" s="14"/>
      <c r="O197" s="14"/>
    </row>
    <row r="198" spans="6:15" ht="15" customHeight="1" x14ac:dyDescent="0.25">
      <c r="F198" s="14"/>
      <c r="O198" s="14"/>
    </row>
    <row r="199" spans="6:15" ht="15" customHeight="1" x14ac:dyDescent="0.25">
      <c r="F199" s="14"/>
      <c r="O199" s="14"/>
    </row>
    <row r="200" spans="6:15" ht="15" customHeight="1" x14ac:dyDescent="0.25">
      <c r="F200" s="14"/>
      <c r="O200" s="14"/>
    </row>
    <row r="201" spans="6:15" ht="15" customHeight="1" x14ac:dyDescent="0.25">
      <c r="F201" s="14"/>
      <c r="O201" s="14"/>
    </row>
    <row r="202" spans="6:15" ht="15" customHeight="1" x14ac:dyDescent="0.25">
      <c r="F202" s="14"/>
      <c r="O202" s="14"/>
    </row>
    <row r="203" spans="6:15" ht="15" customHeight="1" x14ac:dyDescent="0.25">
      <c r="F203" s="14"/>
      <c r="O203" s="14"/>
    </row>
    <row r="204" spans="6:15" ht="15" customHeight="1" x14ac:dyDescent="0.25">
      <c r="F204" s="14"/>
      <c r="O204" s="14"/>
    </row>
    <row r="205" spans="6:15" ht="15" customHeight="1" x14ac:dyDescent="0.25">
      <c r="F205" s="14"/>
      <c r="O205" s="14"/>
    </row>
    <row r="206" spans="6:15" ht="15" customHeight="1" x14ac:dyDescent="0.25">
      <c r="F206" s="14"/>
      <c r="O206" s="14"/>
    </row>
    <row r="207" spans="6:15" ht="15" customHeight="1" x14ac:dyDescent="0.25">
      <c r="F207" s="14"/>
      <c r="O207" s="14"/>
    </row>
    <row r="208" spans="6:15" ht="15" customHeight="1" x14ac:dyDescent="0.25">
      <c r="F208" s="14"/>
      <c r="O208" s="14"/>
    </row>
    <row r="209" spans="6:15" ht="15" customHeight="1" x14ac:dyDescent="0.25">
      <c r="F209" s="14"/>
      <c r="O209" s="14"/>
    </row>
    <row r="210" spans="6:15" ht="15" customHeight="1" x14ac:dyDescent="0.25">
      <c r="F210" s="14"/>
      <c r="O210" s="14"/>
    </row>
    <row r="211" spans="6:15" ht="15" customHeight="1" x14ac:dyDescent="0.25">
      <c r="F211" s="14"/>
      <c r="O211" s="14"/>
    </row>
    <row r="212" spans="6:15" ht="15" customHeight="1" x14ac:dyDescent="0.25">
      <c r="F212" s="14"/>
      <c r="J212" s="14"/>
      <c r="K212" s="14"/>
      <c r="O212" s="14"/>
    </row>
    <row r="213" spans="6:15" ht="15" customHeight="1" x14ac:dyDescent="0.25">
      <c r="F213" s="14"/>
      <c r="K213" s="14"/>
      <c r="O213" s="14"/>
    </row>
    <row r="214" spans="6:15" ht="15" customHeight="1" x14ac:dyDescent="0.25">
      <c r="F214" s="14"/>
      <c r="J214" s="14"/>
      <c r="O214" s="14"/>
    </row>
    <row r="215" spans="6:15" ht="15" customHeight="1" x14ac:dyDescent="0.25">
      <c r="F215" s="14"/>
      <c r="J215" s="14"/>
      <c r="O215" s="14"/>
    </row>
    <row r="216" spans="6:15" ht="15" customHeight="1" x14ac:dyDescent="0.25">
      <c r="F216" s="14"/>
      <c r="J216" s="14"/>
      <c r="O216" s="14"/>
    </row>
    <row r="217" spans="6:15" ht="15" customHeight="1" x14ac:dyDescent="0.25">
      <c r="F217" s="14"/>
      <c r="J217" s="14"/>
      <c r="O217" s="14"/>
    </row>
    <row r="218" spans="6:15" ht="15" customHeight="1" x14ac:dyDescent="0.25">
      <c r="F218" s="14"/>
      <c r="J218" s="14"/>
      <c r="O218" s="14"/>
    </row>
    <row r="219" spans="6:15" ht="15" customHeight="1" x14ac:dyDescent="0.25">
      <c r="F219" s="14"/>
      <c r="J219" s="14"/>
      <c r="O219" s="14"/>
    </row>
    <row r="220" spans="6:15" ht="15" customHeight="1" x14ac:dyDescent="0.25">
      <c r="F220" s="14"/>
      <c r="J220" s="14"/>
      <c r="O220" s="14"/>
    </row>
    <row r="221" spans="6:15" ht="15" customHeight="1" x14ac:dyDescent="0.25">
      <c r="F221" s="14"/>
      <c r="J221" s="14"/>
      <c r="O221" s="14"/>
    </row>
    <row r="222" spans="6:15" ht="15" customHeight="1" x14ac:dyDescent="0.25">
      <c r="F222" s="14"/>
      <c r="J222" s="14"/>
      <c r="O222" s="14"/>
    </row>
    <row r="223" spans="6:15" ht="15" customHeight="1" x14ac:dyDescent="0.25">
      <c r="J223" s="14"/>
      <c r="O223" s="14"/>
    </row>
    <row r="224" spans="6:15" ht="15" customHeight="1" x14ac:dyDescent="0.25">
      <c r="J224" s="14"/>
      <c r="O224" s="14"/>
    </row>
    <row r="225" spans="10:15" ht="15" customHeight="1" x14ac:dyDescent="0.25">
      <c r="J225" s="14"/>
      <c r="O225" s="14"/>
    </row>
    <row r="226" spans="10:15" ht="15" customHeight="1" x14ac:dyDescent="0.25">
      <c r="J226" s="14"/>
      <c r="O226" s="14"/>
    </row>
    <row r="227" spans="10:15" ht="15" customHeight="1" x14ac:dyDescent="0.25">
      <c r="J227" s="14"/>
      <c r="O227" s="14"/>
    </row>
    <row r="228" spans="10:15" ht="15" customHeight="1" x14ac:dyDescent="0.25">
      <c r="J228" s="14"/>
    </row>
    <row r="229" spans="10:15" ht="15" customHeight="1" x14ac:dyDescent="0.25">
      <c r="J229" s="14"/>
    </row>
    <row r="230" spans="10:15" ht="15" customHeight="1" x14ac:dyDescent="0.25">
      <c r="J230" s="14"/>
    </row>
    <row r="231" spans="10:15" ht="15" customHeight="1" x14ac:dyDescent="0.25">
      <c r="J231" s="14"/>
    </row>
    <row r="232" spans="10:15" ht="15" customHeight="1" x14ac:dyDescent="0.25">
      <c r="J232" s="14"/>
    </row>
    <row r="233" spans="10:15" ht="15" customHeight="1" x14ac:dyDescent="0.25">
      <c r="J233" s="14"/>
    </row>
    <row r="234" spans="10:15" ht="15" customHeight="1" x14ac:dyDescent="0.25">
      <c r="J234" s="14"/>
    </row>
    <row r="235" spans="10:15" ht="15" customHeight="1" x14ac:dyDescent="0.25">
      <c r="J235" s="14"/>
    </row>
    <row r="236" spans="10:15" ht="15" customHeight="1" x14ac:dyDescent="0.25">
      <c r="J236" s="14"/>
    </row>
    <row r="237" spans="10:15" ht="15" customHeight="1" x14ac:dyDescent="0.25">
      <c r="J237" s="14"/>
    </row>
    <row r="238" spans="10:15" ht="15" customHeight="1" x14ac:dyDescent="0.25">
      <c r="J238" s="14"/>
    </row>
    <row r="239" spans="10:15" ht="15" customHeight="1" x14ac:dyDescent="0.25">
      <c r="J239" s="14"/>
    </row>
    <row r="240" spans="10:15" ht="15" customHeight="1" x14ac:dyDescent="0.25">
      <c r="J240" s="14"/>
    </row>
    <row r="241" spans="10:10" ht="15" customHeight="1" x14ac:dyDescent="0.25">
      <c r="J241" s="14"/>
    </row>
    <row r="242" spans="10:10" ht="15" customHeight="1" x14ac:dyDescent="0.25">
      <c r="J242" s="14"/>
    </row>
    <row r="243" spans="10:10" ht="15" customHeight="1" x14ac:dyDescent="0.25">
      <c r="J243" s="14"/>
    </row>
    <row r="244" spans="10:10" ht="15" customHeight="1" x14ac:dyDescent="0.25">
      <c r="J244" s="14"/>
    </row>
    <row r="245" spans="10:10" ht="15" customHeight="1" x14ac:dyDescent="0.25">
      <c r="J245" s="14"/>
    </row>
    <row r="246" spans="10:10" ht="15" customHeight="1" x14ac:dyDescent="0.25">
      <c r="J246" s="14"/>
    </row>
    <row r="247" spans="10:10" ht="15" customHeight="1" x14ac:dyDescent="0.25">
      <c r="J247" s="14"/>
    </row>
    <row r="248" spans="10:10" ht="15" customHeight="1" x14ac:dyDescent="0.25">
      <c r="J248" s="14"/>
    </row>
    <row r="249" spans="10:10" ht="15" customHeight="1" x14ac:dyDescent="0.25">
      <c r="J249" s="14"/>
    </row>
    <row r="250" spans="10:10" ht="15" customHeight="1" x14ac:dyDescent="0.25">
      <c r="J250" s="14"/>
    </row>
    <row r="251" spans="10:10" ht="15" customHeight="1" x14ac:dyDescent="0.25">
      <c r="J251" s="14"/>
    </row>
    <row r="252" spans="10:10" ht="15" customHeight="1" x14ac:dyDescent="0.25">
      <c r="J252" s="14"/>
    </row>
    <row r="253" spans="10:10" ht="15" customHeight="1" x14ac:dyDescent="0.25">
      <c r="J253" s="14"/>
    </row>
    <row r="254" spans="10:10" ht="15" customHeight="1" x14ac:dyDescent="0.25">
      <c r="J254" s="14"/>
    </row>
    <row r="255" spans="10:10" ht="15" customHeight="1" x14ac:dyDescent="0.25">
      <c r="J255" s="14"/>
    </row>
    <row r="256" spans="10:10" ht="15" customHeight="1" x14ac:dyDescent="0.25">
      <c r="J256" s="14"/>
    </row>
    <row r="257" spans="10:10" ht="15" customHeight="1" x14ac:dyDescent="0.25">
      <c r="J257" s="14"/>
    </row>
    <row r="258" spans="10:10" ht="15" customHeight="1" x14ac:dyDescent="0.25">
      <c r="J258" s="14"/>
    </row>
    <row r="259" spans="10:10" ht="15" customHeight="1" x14ac:dyDescent="0.25">
      <c r="J259" s="14"/>
    </row>
    <row r="260" spans="10:10" ht="15" customHeight="1" x14ac:dyDescent="0.25">
      <c r="J260" s="14"/>
    </row>
    <row r="261" spans="10:10" ht="15" customHeight="1" x14ac:dyDescent="0.25">
      <c r="J261" s="14"/>
    </row>
    <row r="262" spans="10:10" ht="15" customHeight="1" x14ac:dyDescent="0.25">
      <c r="J262" s="14"/>
    </row>
    <row r="263" spans="10:10" ht="15" customHeight="1" x14ac:dyDescent="0.25">
      <c r="J263" s="14"/>
    </row>
    <row r="264" spans="10:10" ht="15" customHeight="1" x14ac:dyDescent="0.25">
      <c r="J264" s="14"/>
    </row>
    <row r="265" spans="10:10" ht="15" customHeight="1" x14ac:dyDescent="0.25">
      <c r="J265" s="14"/>
    </row>
    <row r="266" spans="10:10" ht="15" customHeight="1" x14ac:dyDescent="0.25">
      <c r="J266" s="14"/>
    </row>
    <row r="267" spans="10:10" ht="15" customHeight="1" x14ac:dyDescent="0.25">
      <c r="J267" s="14"/>
    </row>
    <row r="268" spans="10:10" ht="15" customHeight="1" x14ac:dyDescent="0.25">
      <c r="J268" s="14"/>
    </row>
    <row r="269" spans="10:10" ht="15" customHeight="1" x14ac:dyDescent="0.25">
      <c r="J269" s="14"/>
    </row>
    <row r="270" spans="10:10" ht="15" customHeight="1" x14ac:dyDescent="0.25">
      <c r="J270" s="14"/>
    </row>
    <row r="271" spans="10:10" ht="15" customHeight="1" x14ac:dyDescent="0.25">
      <c r="J271" s="14"/>
    </row>
    <row r="272" spans="10:10" ht="15" customHeight="1" x14ac:dyDescent="0.25">
      <c r="J272" s="14"/>
    </row>
    <row r="273" spans="10:10" ht="15" customHeight="1" x14ac:dyDescent="0.25">
      <c r="J273" s="14"/>
    </row>
    <row r="274" spans="10:10" ht="15" customHeight="1" x14ac:dyDescent="0.25">
      <c r="J274" s="14"/>
    </row>
    <row r="275" spans="10:10" ht="15" customHeight="1" x14ac:dyDescent="0.25">
      <c r="J275" s="14"/>
    </row>
    <row r="276" spans="10:10" ht="15" customHeight="1" x14ac:dyDescent="0.25">
      <c r="J276" s="14"/>
    </row>
    <row r="277" spans="10:10" ht="15" customHeight="1" x14ac:dyDescent="0.25">
      <c r="J277" s="14"/>
    </row>
    <row r="278" spans="10:10" ht="15" customHeight="1" x14ac:dyDescent="0.25">
      <c r="J278" s="14"/>
    </row>
    <row r="279" spans="10:10" ht="15" customHeight="1" x14ac:dyDescent="0.25">
      <c r="J279" s="14"/>
    </row>
    <row r="280" spans="10:10" ht="15" customHeight="1" x14ac:dyDescent="0.25">
      <c r="J280" s="14"/>
    </row>
    <row r="281" spans="10:10" ht="15" customHeight="1" x14ac:dyDescent="0.25">
      <c r="J281" s="14"/>
    </row>
    <row r="282" spans="10:10" ht="15" customHeight="1" x14ac:dyDescent="0.25">
      <c r="J282" s="14"/>
    </row>
    <row r="283" spans="10:10" ht="15" customHeight="1" x14ac:dyDescent="0.25">
      <c r="J283" s="14"/>
    </row>
    <row r="284" spans="10:10" ht="15" customHeight="1" x14ac:dyDescent="0.25">
      <c r="J284" s="14"/>
    </row>
    <row r="285" spans="10:10" ht="15" customHeight="1" x14ac:dyDescent="0.25">
      <c r="J285" s="14"/>
    </row>
    <row r="286" spans="10:10" ht="15" customHeight="1" x14ac:dyDescent="0.25">
      <c r="J286" s="14"/>
    </row>
    <row r="287" spans="10:10" ht="15" customHeight="1" x14ac:dyDescent="0.25">
      <c r="J287" s="14"/>
    </row>
    <row r="288" spans="10:10" ht="15" customHeight="1" x14ac:dyDescent="0.25">
      <c r="J288" s="14"/>
    </row>
    <row r="289" spans="10:10" ht="15" customHeight="1" x14ac:dyDescent="0.25">
      <c r="J289" s="14"/>
    </row>
    <row r="290" spans="10:10" ht="15" customHeight="1" x14ac:dyDescent="0.25">
      <c r="J290" s="14"/>
    </row>
    <row r="291" spans="10:10" ht="15" customHeight="1" x14ac:dyDescent="0.25">
      <c r="J291" s="14"/>
    </row>
    <row r="292" spans="10:10" ht="15" customHeight="1" x14ac:dyDescent="0.25">
      <c r="J292" s="14"/>
    </row>
    <row r="293" spans="10:10" ht="15" customHeight="1" x14ac:dyDescent="0.25">
      <c r="J293" s="14"/>
    </row>
    <row r="294" spans="10:10" ht="15" customHeight="1" x14ac:dyDescent="0.25">
      <c r="J294" s="14"/>
    </row>
    <row r="295" spans="10:10" ht="15" customHeight="1" x14ac:dyDescent="0.25">
      <c r="J295" s="14"/>
    </row>
    <row r="296" spans="10:10" ht="15" customHeight="1" x14ac:dyDescent="0.25">
      <c r="J296" s="14"/>
    </row>
    <row r="297" spans="10:10" ht="15" customHeight="1" x14ac:dyDescent="0.25">
      <c r="J297" s="14"/>
    </row>
    <row r="298" spans="10:10" ht="15" customHeight="1" x14ac:dyDescent="0.25">
      <c r="J298" s="14"/>
    </row>
    <row r="299" spans="10:10" ht="15" customHeight="1" x14ac:dyDescent="0.25">
      <c r="J299" s="14"/>
    </row>
    <row r="300" spans="10:10" ht="15" customHeight="1" x14ac:dyDescent="0.25">
      <c r="J300" s="14"/>
    </row>
    <row r="301" spans="10:10" ht="15" customHeight="1" x14ac:dyDescent="0.25">
      <c r="J301" s="14"/>
    </row>
    <row r="302" spans="10:10" ht="15" customHeight="1" x14ac:dyDescent="0.25">
      <c r="J302" s="14"/>
    </row>
    <row r="303" spans="10:10" ht="15" customHeight="1" x14ac:dyDescent="0.25">
      <c r="J303" s="14"/>
    </row>
    <row r="304" spans="10:10" ht="15" customHeight="1" x14ac:dyDescent="0.25">
      <c r="J304" s="14"/>
    </row>
    <row r="305" spans="10:10" ht="15" customHeight="1" x14ac:dyDescent="0.25">
      <c r="J305" s="14"/>
    </row>
    <row r="306" spans="10:10" ht="15" customHeight="1" x14ac:dyDescent="0.25">
      <c r="J306" s="14"/>
    </row>
    <row r="307" spans="10:10" ht="15" customHeight="1" x14ac:dyDescent="0.25">
      <c r="J307" s="14"/>
    </row>
    <row r="308" spans="10:10" ht="15" customHeight="1" x14ac:dyDescent="0.25">
      <c r="J308" s="14"/>
    </row>
    <row r="309" spans="10:10" ht="15" customHeight="1" x14ac:dyDescent="0.25">
      <c r="J309" s="14"/>
    </row>
    <row r="310" spans="10:10" ht="15" customHeight="1" x14ac:dyDescent="0.25">
      <c r="J310" s="14"/>
    </row>
    <row r="311" spans="10:10" ht="15" customHeight="1" x14ac:dyDescent="0.25">
      <c r="J311" s="14"/>
    </row>
    <row r="312" spans="10:10" ht="15" customHeight="1" x14ac:dyDescent="0.25">
      <c r="J312" s="14"/>
    </row>
    <row r="313" spans="10:10" ht="15" customHeight="1" x14ac:dyDescent="0.25">
      <c r="J313" s="14"/>
    </row>
    <row r="314" spans="10:10" ht="15" customHeight="1" x14ac:dyDescent="0.25">
      <c r="J314" s="14"/>
    </row>
    <row r="315" spans="10:10" ht="15" customHeight="1" x14ac:dyDescent="0.25">
      <c r="J315" s="14"/>
    </row>
    <row r="316" spans="10:10" ht="15" customHeight="1" x14ac:dyDescent="0.25">
      <c r="J316" s="14"/>
    </row>
    <row r="317" spans="10:10" ht="15" customHeight="1" x14ac:dyDescent="0.25">
      <c r="J317" s="14"/>
    </row>
    <row r="318" spans="10:10" ht="15" customHeight="1" x14ac:dyDescent="0.25">
      <c r="J318" s="14"/>
    </row>
    <row r="319" spans="10:10" ht="15" customHeight="1" x14ac:dyDescent="0.25">
      <c r="J319" s="14"/>
    </row>
    <row r="320" spans="10:10" ht="15" customHeight="1" x14ac:dyDescent="0.25">
      <c r="J320" s="14"/>
    </row>
    <row r="321" spans="10:10" ht="15" customHeight="1" x14ac:dyDescent="0.25">
      <c r="J321" s="14"/>
    </row>
    <row r="322" spans="10:10" ht="15" customHeight="1" x14ac:dyDescent="0.25">
      <c r="J322" s="14"/>
    </row>
    <row r="323" spans="10:10" ht="15" customHeight="1" x14ac:dyDescent="0.25">
      <c r="J323" s="14"/>
    </row>
    <row r="324" spans="10:10" ht="15" customHeight="1" x14ac:dyDescent="0.25">
      <c r="J324" s="14"/>
    </row>
    <row r="325" spans="10:10" ht="15" customHeight="1" x14ac:dyDescent="0.25">
      <c r="J325" s="14"/>
    </row>
    <row r="326" spans="10:10" ht="15" customHeight="1" x14ac:dyDescent="0.25">
      <c r="J326" s="14"/>
    </row>
    <row r="327" spans="10:10" ht="15" customHeight="1" x14ac:dyDescent="0.25">
      <c r="J327" s="14"/>
    </row>
    <row r="328" spans="10:10" ht="15" customHeight="1" x14ac:dyDescent="0.25">
      <c r="J328" s="14"/>
    </row>
    <row r="329" spans="10:10" ht="15" customHeight="1" x14ac:dyDescent="0.25">
      <c r="J329" s="14"/>
    </row>
    <row r="330" spans="10:10" ht="15" customHeight="1" x14ac:dyDescent="0.25">
      <c r="J330" s="14"/>
    </row>
    <row r="331" spans="10:10" ht="15" customHeight="1" x14ac:dyDescent="0.25">
      <c r="J331" s="14"/>
    </row>
    <row r="332" spans="10:10" ht="15" customHeight="1" x14ac:dyDescent="0.25">
      <c r="J332" s="14"/>
    </row>
    <row r="333" spans="10:10" ht="15" customHeight="1" x14ac:dyDescent="0.25">
      <c r="J333" s="14"/>
    </row>
    <row r="334" spans="10:10" ht="15" customHeight="1" x14ac:dyDescent="0.25">
      <c r="J334" s="14"/>
    </row>
    <row r="335" spans="10:10" ht="15" customHeight="1" x14ac:dyDescent="0.25">
      <c r="J335" s="14"/>
    </row>
    <row r="336" spans="10:10" ht="15" customHeight="1" x14ac:dyDescent="0.25">
      <c r="J336" s="14"/>
    </row>
    <row r="337" spans="10:10" ht="15" customHeight="1" x14ac:dyDescent="0.25">
      <c r="J337" s="14"/>
    </row>
    <row r="338" spans="10:10" ht="15" customHeight="1" x14ac:dyDescent="0.25">
      <c r="J338" s="14"/>
    </row>
    <row r="339" spans="10:10" ht="15" customHeight="1" x14ac:dyDescent="0.25">
      <c r="J339" s="14"/>
    </row>
    <row r="340" spans="10:10" ht="15" customHeight="1" x14ac:dyDescent="0.25">
      <c r="J340" s="14"/>
    </row>
    <row r="341" spans="10:10" ht="15" customHeight="1" x14ac:dyDescent="0.25">
      <c r="J341" s="14"/>
    </row>
    <row r="342" spans="10:10" ht="15" customHeight="1" x14ac:dyDescent="0.25">
      <c r="J342" s="14"/>
    </row>
    <row r="343" spans="10:10" ht="15" customHeight="1" x14ac:dyDescent="0.25">
      <c r="J343" s="14"/>
    </row>
    <row r="344" spans="10:10" ht="15" customHeight="1" x14ac:dyDescent="0.25">
      <c r="J344" s="14"/>
    </row>
    <row r="345" spans="10:10" ht="15" customHeight="1" x14ac:dyDescent="0.25">
      <c r="J345" s="14"/>
    </row>
    <row r="346" spans="10:10" ht="15" customHeight="1" x14ac:dyDescent="0.25">
      <c r="J346" s="14"/>
    </row>
    <row r="347" spans="10:10" ht="15" customHeight="1" x14ac:dyDescent="0.25">
      <c r="J347" s="14"/>
    </row>
    <row r="348" spans="10:10" ht="15" customHeight="1" x14ac:dyDescent="0.25">
      <c r="J348" s="14"/>
    </row>
    <row r="349" spans="10:10" ht="15" customHeight="1" x14ac:dyDescent="0.25">
      <c r="J349" s="14"/>
    </row>
    <row r="350" spans="10:10" ht="15" customHeight="1" x14ac:dyDescent="0.25">
      <c r="J350" s="14"/>
    </row>
    <row r="351" spans="10:10" ht="15" customHeight="1" x14ac:dyDescent="0.25">
      <c r="J351" s="14"/>
    </row>
    <row r="352" spans="10:10" ht="15" customHeight="1" x14ac:dyDescent="0.25">
      <c r="J352" s="14"/>
    </row>
    <row r="353" spans="10:10" ht="15" customHeight="1" x14ac:dyDescent="0.25">
      <c r="J353" s="14"/>
    </row>
    <row r="354" spans="10:10" ht="15" customHeight="1" x14ac:dyDescent="0.25">
      <c r="J354" s="14"/>
    </row>
    <row r="355" spans="10:10" ht="15" customHeight="1" x14ac:dyDescent="0.25">
      <c r="J355" s="14"/>
    </row>
    <row r="356" spans="10:10" ht="15" customHeight="1" x14ac:dyDescent="0.25">
      <c r="J356" s="14"/>
    </row>
    <row r="357" spans="10:10" ht="15" customHeight="1" x14ac:dyDescent="0.25">
      <c r="J357" s="14"/>
    </row>
    <row r="358" spans="10:10" ht="15" customHeight="1" x14ac:dyDescent="0.25">
      <c r="J358" s="14"/>
    </row>
    <row r="359" spans="10:10" ht="15" customHeight="1" x14ac:dyDescent="0.25">
      <c r="J359" s="14"/>
    </row>
    <row r="360" spans="10:10" ht="15" customHeight="1" x14ac:dyDescent="0.25">
      <c r="J360" s="14"/>
    </row>
    <row r="361" spans="10:10" ht="15" customHeight="1" x14ac:dyDescent="0.25">
      <c r="J361" s="14"/>
    </row>
    <row r="362" spans="10:10" ht="15" customHeight="1" x14ac:dyDescent="0.25">
      <c r="J362" s="14"/>
    </row>
    <row r="363" spans="10:10" ht="15" customHeight="1" x14ac:dyDescent="0.25">
      <c r="J363" s="14"/>
    </row>
    <row r="364" spans="10:10" ht="15" customHeight="1" x14ac:dyDescent="0.25">
      <c r="J364" s="14"/>
    </row>
    <row r="365" spans="10:10" ht="15" customHeight="1" x14ac:dyDescent="0.25">
      <c r="J365" s="14"/>
    </row>
    <row r="366" spans="10:10" ht="15" customHeight="1" x14ac:dyDescent="0.25">
      <c r="J366" s="14"/>
    </row>
    <row r="367" spans="10:10" ht="15" customHeight="1" x14ac:dyDescent="0.25">
      <c r="J367" s="14"/>
    </row>
    <row r="368" spans="10:10" ht="15" customHeight="1" x14ac:dyDescent="0.25">
      <c r="J368" s="14"/>
    </row>
    <row r="369" spans="10:10" ht="15" customHeight="1" x14ac:dyDescent="0.25">
      <c r="J369" s="14"/>
    </row>
    <row r="370" spans="10:10" ht="15" customHeight="1" x14ac:dyDescent="0.25">
      <c r="J370" s="14"/>
    </row>
    <row r="371" spans="10:10" ht="15" customHeight="1" x14ac:dyDescent="0.25">
      <c r="J371" s="14"/>
    </row>
    <row r="372" spans="10:10" ht="15" customHeight="1" x14ac:dyDescent="0.25">
      <c r="J372" s="14"/>
    </row>
    <row r="373" spans="10:10" ht="15" customHeight="1" x14ac:dyDescent="0.25">
      <c r="J373" s="14"/>
    </row>
    <row r="374" spans="10:10" ht="15" customHeight="1" x14ac:dyDescent="0.25">
      <c r="J374" s="14"/>
    </row>
    <row r="375" spans="10:10" ht="15" customHeight="1" x14ac:dyDescent="0.25">
      <c r="J375" s="14"/>
    </row>
    <row r="376" spans="10:10" ht="15" customHeight="1" x14ac:dyDescent="0.25">
      <c r="J376" s="14"/>
    </row>
    <row r="377" spans="10:10" ht="15" customHeight="1" x14ac:dyDescent="0.25">
      <c r="J377" s="14"/>
    </row>
    <row r="378" spans="10:10" ht="15" customHeight="1" x14ac:dyDescent="0.25">
      <c r="J378" s="14"/>
    </row>
    <row r="379" spans="10:10" ht="15" customHeight="1" x14ac:dyDescent="0.25">
      <c r="J379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E860-00AE-4FA6-9182-42C9B68A1FE9}">
  <sheetPr>
    <outlinePr summaryBelow="0" summaryRight="0"/>
  </sheetPr>
  <dimension ref="C1:L24"/>
  <sheetViews>
    <sheetView zoomScale="102" workbookViewId="0">
      <selection activeCell="E7" sqref="E7"/>
    </sheetView>
  </sheetViews>
  <sheetFormatPr defaultColWidth="14.42578125" defaultRowHeight="15" customHeight="1" x14ac:dyDescent="0.25"/>
  <cols>
    <col min="4" max="4" width="14" bestFit="1" customWidth="1"/>
    <col min="5" max="5" width="15.5703125" bestFit="1" customWidth="1"/>
    <col min="6" max="6" width="14" bestFit="1" customWidth="1"/>
    <col min="7" max="7" width="15.5703125" bestFit="1" customWidth="1"/>
    <col min="8" max="8" width="14" bestFit="1" customWidth="1"/>
    <col min="9" max="9" width="7.42578125" bestFit="1" customWidth="1"/>
  </cols>
  <sheetData>
    <row r="1" spans="3:12" ht="15" customHeight="1" x14ac:dyDescent="0.25">
      <c r="D1" s="13" t="s">
        <v>39</v>
      </c>
    </row>
    <row r="4" spans="3:12" ht="15" customHeight="1" x14ac:dyDescent="0.25">
      <c r="C4" s="26" t="s">
        <v>40</v>
      </c>
      <c r="D4" s="27">
        <f ca="1">DATE(YEAR(TODAY()),MONTH(TODAY()),1)</f>
        <v>45323</v>
      </c>
      <c r="E4" s="28"/>
      <c r="F4" s="29"/>
      <c r="G4" s="28">
        <f ca="1">DATE(YEAR(TODAY()),MONTH(TODAY())+1,0)</f>
        <v>45351</v>
      </c>
      <c r="H4" s="28"/>
      <c r="I4" s="29"/>
      <c r="K4" s="14"/>
    </row>
    <row r="5" spans="3:12" ht="15" customHeight="1" x14ac:dyDescent="0.25">
      <c r="C5" s="30"/>
      <c r="D5" s="9" t="s">
        <v>12</v>
      </c>
      <c r="E5" s="9" t="s">
        <v>13</v>
      </c>
      <c r="F5" s="9" t="s">
        <v>11</v>
      </c>
      <c r="G5" s="31" t="s">
        <v>10</v>
      </c>
      <c r="H5" s="9" t="s">
        <v>8</v>
      </c>
      <c r="I5" s="9" t="s">
        <v>15</v>
      </c>
    </row>
    <row r="6" spans="3:12" ht="15" customHeight="1" x14ac:dyDescent="0.25">
      <c r="C6" s="30" t="s">
        <v>18</v>
      </c>
      <c r="D6" s="23">
        <f ca="1">SUMIFS('Cashflow(Improv)'!$D:$D,'Cashflow(Improv)'!$G:$G,'Summary-Monthly'!$C6,'Cashflow(Improv)'!$H:$H,'Summary-Monthly'!D$5,'Cashflow(Improv)'!$B:$B,"&gt;"&amp;'Summary-Monthly'!$D$4,'Cashflow(Improv)'!$B:$B,"&lt;="&amp;'Summary-Monthly'!$G$4,'Cashflow(Improv)'!$F:$F,"K")-SUMIFS('Cashflow(Improv)'!$D:$D,'Cashflow(Improv)'!$G:$G,'Summary-Monthly'!$C6,'Cashflow(Improv)'!$H:$H,'Summary-Monthly'!D$5,'Cashflow(Improv)'!$B:$B,"&gt;"&amp;'Summary-Monthly'!$D$4,'Cashflow(Improv)'!$B:$B,"&lt;="&amp;'Summary-Monthly'!$G$4,'Cashflow(Improv)'!$F:$F,"D")</f>
        <v>0</v>
      </c>
      <c r="E6" s="23">
        <f ca="1">SUMIFS('Cashflow(Improv)'!$D:$D,'Cashflow(Improv)'!$G:$G,'Summary-Monthly'!$C6,'Cashflow(Improv)'!$H:$H,'Summary-Monthly'!E$5,'Cashflow(Improv)'!$B:$B,"&gt;"&amp;'Summary-Monthly'!$D$4,'Cashflow(Improv)'!$B:$B,"&lt;="&amp;'Summary-Monthly'!$G$4,'Cashflow(Improv)'!$F:$F,"K")-SUMIFS('Cashflow(Improv)'!$D:$D,'Cashflow(Improv)'!$G:$G,'Summary-Monthly'!$C6,'Cashflow(Improv)'!$H:$H,'Summary-Monthly'!E$5,'Cashflow(Improv)'!$B:$B,"&gt;"&amp;'Summary-Monthly'!$D$4,'Cashflow(Improv)'!$B:$B,"&lt;="&amp;'Summary-Monthly'!$G$4,'Cashflow(Improv)'!$F:$F,"D")</f>
        <v>0</v>
      </c>
      <c r="F6" s="23">
        <f ca="1">SUMIFS('Cashflow(Improv)'!$D:$D,'Cashflow(Improv)'!$G:$G,'Summary-Monthly'!$C6,'Cashflow(Improv)'!$H:$H,'Summary-Monthly'!F$5,'Cashflow(Improv)'!$B:$B,"&gt;"&amp;'Summary-Monthly'!$D$4,'Cashflow(Improv)'!$B:$B,"&lt;="&amp;'Summary-Monthly'!$G$4,'Cashflow(Improv)'!$F:$F,"K")-SUMIFS('Cashflow(Improv)'!$D:$D,'Cashflow(Improv)'!$G:$G,'Summary-Monthly'!$C6,'Cashflow(Improv)'!$H:$H,'Summary-Monthly'!F$5,'Cashflow(Improv)'!$B:$B,"&gt;"&amp;'Summary-Monthly'!$D$4,'Cashflow(Improv)'!$B:$B,"&lt;="&amp;'Summary-Monthly'!$G$4,'Cashflow(Improv)'!$F:$F,"D")</f>
        <v>0</v>
      </c>
      <c r="G6" s="32">
        <f ca="1">SUMIFS('Cashflow(Improv)'!$D:$D,'Cashflow(Improv)'!$G:$G,'Summary-Monthly'!$C6,'Cashflow(Improv)'!$H:$H,'Summary-Monthly'!G$5,'Cashflow(Improv)'!$B:$B,"&gt;"&amp;'Summary-Monthly'!$D$4,'Cashflow(Improv)'!$B:$B,"&lt;="&amp;'Summary-Monthly'!$G$4,'Cashflow(Improv)'!$F:$F,"K")-SUMIFS('Cashflow(Improv)'!$D:$D,'Cashflow(Improv)'!$G:$G,'Summary-Monthly'!$C6,'Cashflow(Improv)'!$H:$H,'Summary-Monthly'!G$5,'Cashflow(Improv)'!$B:$B,"&gt;"&amp;'Summary-Monthly'!$D$4,'Cashflow(Improv)'!$B:$B,"&lt;="&amp;'Summary-Monthly'!$G$4,'Cashflow(Improv)'!$F:$F,"D")</f>
        <v>0</v>
      </c>
      <c r="H6" s="23">
        <f ca="1">SUMIFS('Cashflow(Improv)'!$D:$D,'Cashflow(Improv)'!$G:$G,'Summary-Monthly'!$C6,'Cashflow(Improv)'!$H:$H,'Summary-Monthly'!H$5,'Cashflow(Improv)'!$B:$B,"&gt;"&amp;'Summary-Monthly'!$D$4,'Cashflow(Improv)'!$B:$B,"&lt;="&amp;'Summary-Monthly'!$G$4,'Cashflow(Improv)'!$F:$F,"K")-SUMIFS('Cashflow(Improv)'!$D:$D,'Cashflow(Improv)'!$G:$G,'Summary-Monthly'!$C6,'Cashflow(Improv)'!$H:$H,'Summary-Monthly'!H$5,'Cashflow(Improv)'!$B:$B,"&gt;"&amp;'Summary-Monthly'!$D$4,'Cashflow(Improv)'!$B:$B,"&lt;="&amp;'Summary-Monthly'!$G$4,'Cashflow(Improv)'!$F:$F,"D")</f>
        <v>0</v>
      </c>
      <c r="I6" s="23">
        <f ca="1">SUMIFS('Cashflow(Improv)'!$D:$D,'Cashflow(Improv)'!$G:$G,'Summary-Monthly'!$C6,'Cashflow(Improv)'!$H:$H,'Summary-Monthly'!I$5,'Cashflow(Improv)'!$B:$B,"&gt;"&amp;'Summary-Monthly'!$D$4,'Cashflow(Improv)'!$B:$B,"&lt;="&amp;'Summary-Monthly'!$G$4,'Cashflow(Improv)'!$F:$F,"K")-SUMIFS('Cashflow(Improv)'!$D:$D,'Cashflow(Improv)'!$G:$G,'Summary-Monthly'!$C6,'Cashflow(Improv)'!$H:$H,'Summary-Monthly'!I$5,'Cashflow(Improv)'!$B:$B,"&gt;"&amp;'Summary-Monthly'!$D$4,'Cashflow(Improv)'!$B:$B,"&lt;="&amp;'Summary-Monthly'!$G$4,'Cashflow(Improv)'!$F:$F,"D")</f>
        <v>0</v>
      </c>
    </row>
    <row r="7" spans="3:12" ht="15" customHeight="1" x14ac:dyDescent="0.25">
      <c r="C7" s="30" t="s">
        <v>7</v>
      </c>
      <c r="D7" s="23">
        <f ca="1">SUMIFS('Cashflow(Improv)'!$D:$D,'Cashflow(Improv)'!$G:$G,'Summary-Monthly'!$C7,'Cashflow(Improv)'!$H:$H,'Summary-Monthly'!D$5,'Cashflow(Improv)'!$B:$B,"&gt;"&amp;'Summary-Monthly'!$D$4,'Cashflow(Improv)'!$B:$B,"&lt;="&amp;'Summary-Monthly'!$G$4,'Cashflow(Improv)'!$F:$F,"K")-SUMIFS('Cashflow(Improv)'!$D:$D,'Cashflow(Improv)'!$G:$G,'Summary-Monthly'!$C7,'Cashflow(Improv)'!$H:$H,'Summary-Monthly'!D$5,'Cashflow(Improv)'!$B:$B,"&gt;"&amp;'Summary-Monthly'!$D$4,'Cashflow(Improv)'!$B:$B,"&lt;="&amp;'Summary-Monthly'!$G$4,'Cashflow(Improv)'!$F:$F,"D")</f>
        <v>0</v>
      </c>
      <c r="E7" s="23">
        <f ca="1">SUMIFS('Cashflow(Improv)'!$D:$D,'Cashflow(Improv)'!$G:$G,'Summary-Monthly'!$C7,'Cashflow(Improv)'!$H:$H,'Summary-Monthly'!E$5,'Cashflow(Improv)'!$B:$B,"&gt;"&amp;'Summary-Monthly'!$D$4,'Cashflow(Improv)'!$B:$B,"&lt;="&amp;'Summary-Monthly'!$G$4,'Cashflow(Improv)'!$F:$F,"K")-SUMIFS('Cashflow(Improv)'!$D:$D,'Cashflow(Improv)'!$G:$G,'Summary-Monthly'!$C7,'Cashflow(Improv)'!$H:$H,'Summary-Monthly'!E$5,'Cashflow(Improv)'!$B:$B,"&gt;"&amp;'Summary-Monthly'!$D$4,'Cashflow(Improv)'!$B:$B,"&lt;="&amp;'Summary-Monthly'!$G$4,'Cashflow(Improv)'!$F:$F,"D")</f>
        <v>0</v>
      </c>
      <c r="F7" s="23">
        <f ca="1">SUMIFS('Cashflow(Improv)'!$D:$D,'Cashflow(Improv)'!$G:$G,'Summary-Monthly'!$C7,'Cashflow(Improv)'!$H:$H,'Summary-Monthly'!F$5,'Cashflow(Improv)'!$B:$B,"&gt;"&amp;'Summary-Monthly'!$D$4,'Cashflow(Improv)'!$B:$B,"&lt;="&amp;'Summary-Monthly'!$G$4,'Cashflow(Improv)'!$F:$F,"K")-SUMIFS('Cashflow(Improv)'!$D:$D,'Cashflow(Improv)'!$G:$G,'Summary-Monthly'!$C7,'Cashflow(Improv)'!$H:$H,'Summary-Monthly'!F$5,'Cashflow(Improv)'!$B:$B,"&gt;"&amp;'Summary-Monthly'!$D$4,'Cashflow(Improv)'!$B:$B,"&lt;="&amp;'Summary-Monthly'!$G$4,'Cashflow(Improv)'!$F:$F,"D")</f>
        <v>0</v>
      </c>
      <c r="G7" s="32">
        <f ca="1">SUMIFS('Cashflow(Improv)'!$D:$D,'Cashflow(Improv)'!$G:$G,'Summary-Monthly'!$C7,'Cashflow(Improv)'!$H:$H,'Summary-Monthly'!G$5,'Cashflow(Improv)'!$B:$B,"&gt;"&amp;'Summary-Monthly'!$D$4,'Cashflow(Improv)'!$B:$B,"&lt;="&amp;'Summary-Monthly'!$G$4,'Cashflow(Improv)'!$F:$F,"K")-SUMIFS('Cashflow(Improv)'!$D:$D,'Cashflow(Improv)'!$G:$G,'Summary-Monthly'!$C7,'Cashflow(Improv)'!$H:$H,'Summary-Monthly'!G$5,'Cashflow(Improv)'!$B:$B,"&gt;"&amp;'Summary-Monthly'!$D$4,'Cashflow(Improv)'!$B:$B,"&lt;="&amp;'Summary-Monthly'!$G$4,'Cashflow(Improv)'!$F:$F,"D")</f>
        <v>0</v>
      </c>
      <c r="H7" s="23">
        <f ca="1">SUMIFS('Cashflow(Improv)'!$D:$D,'Cashflow(Improv)'!$G:$G,'Summary-Monthly'!$C7,'Cashflow(Improv)'!$H:$H,'Summary-Monthly'!H$5,'Cashflow(Improv)'!$B:$B,"&gt;"&amp;'Summary-Monthly'!$D$4,'Cashflow(Improv)'!$B:$B,"&lt;="&amp;'Summary-Monthly'!$G$4,'Cashflow(Improv)'!$F:$F,"K")-SUMIFS('Cashflow(Improv)'!$D:$D,'Cashflow(Improv)'!$G:$G,'Summary-Monthly'!$C7,'Cashflow(Improv)'!$H:$H,'Summary-Monthly'!H$5,'Cashflow(Improv)'!$B:$B,"&gt;"&amp;'Summary-Monthly'!$D$4,'Cashflow(Improv)'!$B:$B,"&lt;="&amp;'Summary-Monthly'!$G$4,'Cashflow(Improv)'!$F:$F,"D")</f>
        <v>0</v>
      </c>
      <c r="I7" s="23">
        <f ca="1">SUMIFS('Cashflow(Improv)'!$D:$D,'Cashflow(Improv)'!$G:$G,'Summary-Monthly'!$C7,'Cashflow(Improv)'!$H:$H,'Summary-Monthly'!I$5,'Cashflow(Improv)'!$B:$B,"&gt;"&amp;'Summary-Monthly'!$D$4,'Cashflow(Improv)'!$B:$B,"&lt;="&amp;'Summary-Monthly'!$G$4,'Cashflow(Improv)'!$F:$F,"K")-SUMIFS('Cashflow(Improv)'!$D:$D,'Cashflow(Improv)'!$G:$G,'Summary-Monthly'!$C7,'Cashflow(Improv)'!$H:$H,'Summary-Monthly'!I$5,'Cashflow(Improv)'!$B:$B,"&gt;"&amp;'Summary-Monthly'!$D$4,'Cashflow(Improv)'!$B:$B,"&lt;="&amp;'Summary-Monthly'!$G$4,'Cashflow(Improv)'!$F:$F,"D")</f>
        <v>0</v>
      </c>
      <c r="K7" s="13" t="s">
        <v>35</v>
      </c>
      <c r="L7" s="13" t="s">
        <v>36</v>
      </c>
    </row>
    <row r="8" spans="3:12" ht="15" customHeight="1" x14ac:dyDescent="0.25">
      <c r="C8" s="9" t="s">
        <v>14</v>
      </c>
      <c r="D8" s="23">
        <f ca="1">SUMIFS('Cashflow(Improv)'!$D:$D,'Cashflow(Improv)'!$G:$G,'Summary-Monthly'!$C8,'Cashflow(Improv)'!$H:$H,'Summary-Monthly'!D$5,'Cashflow(Improv)'!$B:$B,"&gt;"&amp;'Summary-Monthly'!$D$4,'Cashflow(Improv)'!$B:$B,"&lt;="&amp;'Summary-Monthly'!$G$4,'Cashflow(Improv)'!$F:$F,"K")-SUMIFS('Cashflow(Improv)'!$D:$D,'Cashflow(Improv)'!$G:$G,'Summary-Monthly'!$C8,'Cashflow(Improv)'!$H:$H,'Summary-Monthly'!D$5,'Cashflow(Improv)'!$B:$B,"&gt;"&amp;'Summary-Monthly'!$D$4,'Cashflow(Improv)'!$B:$B,"&lt;="&amp;'Summary-Monthly'!$G$4,'Cashflow(Improv)'!$F:$F,"D")</f>
        <v>0</v>
      </c>
      <c r="E8" s="23">
        <f ca="1">SUMIFS('Cashflow(Improv)'!$D:$D,'Cashflow(Improv)'!$G:$G,'Summary-Monthly'!$C8,'Cashflow(Improv)'!$H:$H,'Summary-Monthly'!E$5,'Cashflow(Improv)'!$B:$B,"&gt;"&amp;'Summary-Monthly'!$D$4,'Cashflow(Improv)'!$B:$B,"&lt;="&amp;'Summary-Monthly'!$G$4,'Cashflow(Improv)'!$F:$F,"K")-SUMIFS('Cashflow(Improv)'!$D:$D,'Cashflow(Improv)'!$G:$G,'Summary-Monthly'!$C8,'Cashflow(Improv)'!$H:$H,'Summary-Monthly'!E$5,'Cashflow(Improv)'!$B:$B,"&gt;"&amp;'Summary-Monthly'!$D$4,'Cashflow(Improv)'!$B:$B,"&lt;="&amp;'Summary-Monthly'!$G$4,'Cashflow(Improv)'!$F:$F,"D")</f>
        <v>0</v>
      </c>
      <c r="F8" s="23">
        <f ca="1">SUMIFS('Cashflow(Improv)'!$D:$D,'Cashflow(Improv)'!$G:$G,'Summary-Monthly'!$C8,'Cashflow(Improv)'!$H:$H,'Summary-Monthly'!F$5,'Cashflow(Improv)'!$B:$B,"&gt;"&amp;'Summary-Monthly'!$D$4,'Cashflow(Improv)'!$B:$B,"&lt;="&amp;'Summary-Monthly'!$G$4,'Cashflow(Improv)'!$F:$F,"K")-SUMIFS('Cashflow(Improv)'!$D:$D,'Cashflow(Improv)'!$G:$G,'Summary-Monthly'!$C8,'Cashflow(Improv)'!$H:$H,'Summary-Monthly'!F$5,'Cashflow(Improv)'!$B:$B,"&gt;"&amp;'Summary-Monthly'!$D$4,'Cashflow(Improv)'!$B:$B,"&lt;="&amp;'Summary-Monthly'!$G$4,'Cashflow(Improv)'!$F:$F,"D")</f>
        <v>0</v>
      </c>
      <c r="G8" s="23">
        <f ca="1">SUMIFS('Cashflow(Improv)'!$D:$D,'Cashflow(Improv)'!$G:$G,'Summary-Monthly'!$C8,'Cashflow(Improv)'!$H:$H,'Summary-Monthly'!G$5,'Cashflow(Improv)'!$B:$B,"&gt;"&amp;'Summary-Monthly'!$D$4,'Cashflow(Improv)'!$B:$B,"&lt;="&amp;'Summary-Monthly'!$G$4,'Cashflow(Improv)'!$F:$F,"K")-SUMIFS('Cashflow(Improv)'!$D:$D,'Cashflow(Improv)'!$G:$G,'Summary-Monthly'!$C8,'Cashflow(Improv)'!$H:$H,'Summary-Monthly'!G$5,'Cashflow(Improv)'!$B:$B,"&gt;"&amp;'Summary-Monthly'!$D$4,'Cashflow(Improv)'!$B:$B,"&lt;="&amp;'Summary-Monthly'!$G$4,'Cashflow(Improv)'!$F:$F,"D")</f>
        <v>0</v>
      </c>
      <c r="H8" s="23">
        <f ca="1">SUMIFS('Cashflow(Improv)'!$D:$D,'Cashflow(Improv)'!$G:$G,'Summary-Monthly'!$C8,'Cashflow(Improv)'!$H:$H,'Summary-Monthly'!H$5,'Cashflow(Improv)'!$B:$B,"&gt;"&amp;'Summary-Monthly'!$D$4,'Cashflow(Improv)'!$B:$B,"&lt;="&amp;'Summary-Monthly'!$G$4,'Cashflow(Improv)'!$F:$F,"K")-SUMIFS('Cashflow(Improv)'!$D:$D,'Cashflow(Improv)'!$G:$G,'Summary-Monthly'!$C8,'Cashflow(Improv)'!$H:$H,'Summary-Monthly'!H$5,'Cashflow(Improv)'!$B:$B,"&gt;"&amp;'Summary-Monthly'!$D$4,'Cashflow(Improv)'!$B:$B,"&lt;="&amp;'Summary-Monthly'!$G$4,'Cashflow(Improv)'!$F:$F,"D")</f>
        <v>0</v>
      </c>
      <c r="I8" s="23">
        <f ca="1">SUMIFS('Cashflow(Improv)'!$D:$D,'Cashflow(Improv)'!$G:$G,'Summary-Monthly'!$C8,'Cashflow(Improv)'!$H:$H,'Summary-Monthly'!I$5,'Cashflow(Improv)'!$B:$B,"&gt;"&amp;'Summary-Monthly'!$D$4,'Cashflow(Improv)'!$B:$B,"&lt;="&amp;'Summary-Monthly'!$G$4,'Cashflow(Improv)'!$F:$F,"K")-SUMIFS('Cashflow(Improv)'!$D:$D,'Cashflow(Improv)'!$G:$G,'Summary-Monthly'!$C8,'Cashflow(Improv)'!$H:$H,'Summary-Monthly'!I$5,'Cashflow(Improv)'!$B:$B,"&gt;"&amp;'Summary-Monthly'!$D$4,'Cashflow(Improv)'!$B:$B,"&lt;="&amp;'Summary-Monthly'!$G$4,'Cashflow(Improv)'!$F:$F,"D")</f>
        <v>0</v>
      </c>
    </row>
    <row r="9" spans="3:12" ht="15" customHeight="1" x14ac:dyDescent="0.25">
      <c r="C9" s="9" t="s">
        <v>19</v>
      </c>
      <c r="D9" s="23">
        <f ca="1">SUMIFS('Cashflow(Improv)'!$D:$D,'Cashflow(Improv)'!$G:$G,'Summary-Monthly'!$C9,'Cashflow(Improv)'!$H:$H,'Summary-Monthly'!D$5,'Cashflow(Improv)'!$B:$B,"&gt;"&amp;'Summary-Monthly'!$D$4,'Cashflow(Improv)'!$B:$B,"&lt;="&amp;'Summary-Monthly'!$G$4,'Cashflow(Improv)'!$F:$F,"K")-SUMIFS('Cashflow(Improv)'!$D:$D,'Cashflow(Improv)'!$G:$G,'Summary-Monthly'!$C9,'Cashflow(Improv)'!$H:$H,'Summary-Monthly'!D$5,'Cashflow(Improv)'!$B:$B,"&gt;"&amp;'Summary-Monthly'!$D$4,'Cashflow(Improv)'!$B:$B,"&lt;="&amp;'Summary-Monthly'!$G$4,'Cashflow(Improv)'!$F:$F,"D")</f>
        <v>0</v>
      </c>
      <c r="E9" s="23">
        <f ca="1">SUMIFS('Cashflow(Improv)'!$D:$D,'Cashflow(Improv)'!$G:$G,'Summary-Monthly'!$C9,'Cashflow(Improv)'!$H:$H,'Summary-Monthly'!E$5,'Cashflow(Improv)'!$B:$B,"&gt;"&amp;'Summary-Monthly'!$D$4,'Cashflow(Improv)'!$B:$B,"&lt;="&amp;'Summary-Monthly'!$G$4,'Cashflow(Improv)'!$F:$F,"K")-SUMIFS('Cashflow(Improv)'!$D:$D,'Cashflow(Improv)'!$G:$G,'Summary-Monthly'!$C9,'Cashflow(Improv)'!$H:$H,'Summary-Monthly'!E$5,'Cashflow(Improv)'!$B:$B,"&gt;"&amp;'Summary-Monthly'!$D$4,'Cashflow(Improv)'!$B:$B,"&lt;="&amp;'Summary-Monthly'!$G$4,'Cashflow(Improv)'!$F:$F,"D")</f>
        <v>0</v>
      </c>
      <c r="F9" s="23">
        <f ca="1">SUMIFS('Cashflow(Improv)'!$D:$D,'Cashflow(Improv)'!$G:$G,'Summary-Monthly'!$C9,'Cashflow(Improv)'!$H:$H,'Summary-Monthly'!F$5,'Cashflow(Improv)'!$B:$B,"&gt;"&amp;'Summary-Monthly'!$D$4,'Cashflow(Improv)'!$B:$B,"&lt;="&amp;'Summary-Monthly'!$G$4,'Cashflow(Improv)'!$F:$F,"K")-SUMIFS('Cashflow(Improv)'!$D:$D,'Cashflow(Improv)'!$G:$G,'Summary-Monthly'!$C9,'Cashflow(Improv)'!$H:$H,'Summary-Monthly'!F$5,'Cashflow(Improv)'!$B:$B,"&gt;"&amp;'Summary-Monthly'!$D$4,'Cashflow(Improv)'!$B:$B,"&lt;="&amp;'Summary-Monthly'!$G$4,'Cashflow(Improv)'!$F:$F,"D")</f>
        <v>0</v>
      </c>
      <c r="G9" s="23">
        <f ca="1">SUMIFS('Cashflow(Improv)'!$D:$D,'Cashflow(Improv)'!$G:$G,'Summary-Monthly'!$C9,'Cashflow(Improv)'!$H:$H,'Summary-Monthly'!G$5,'Cashflow(Improv)'!$B:$B,"&gt;"&amp;'Summary-Monthly'!$D$4,'Cashflow(Improv)'!$B:$B,"&lt;="&amp;'Summary-Monthly'!$G$4,'Cashflow(Improv)'!$F:$F,"K")-SUMIFS('Cashflow(Improv)'!$D:$D,'Cashflow(Improv)'!$G:$G,'Summary-Monthly'!$C9,'Cashflow(Improv)'!$H:$H,'Summary-Monthly'!G$5,'Cashflow(Improv)'!$B:$B,"&gt;"&amp;'Summary-Monthly'!$D$4,'Cashflow(Improv)'!$B:$B,"&lt;="&amp;'Summary-Monthly'!$G$4,'Cashflow(Improv)'!$F:$F,"D")</f>
        <v>0</v>
      </c>
      <c r="H9" s="23">
        <f ca="1">SUMIFS('Cashflow(Improv)'!$D:$D,'Cashflow(Improv)'!$G:$G,'Summary-Monthly'!$C9,'Cashflow(Improv)'!$H:$H,'Summary-Monthly'!H$5,'Cashflow(Improv)'!$B:$B,"&gt;"&amp;'Summary-Monthly'!$D$4,'Cashflow(Improv)'!$B:$B,"&lt;="&amp;'Summary-Monthly'!$G$4,'Cashflow(Improv)'!$F:$F,"K")-SUMIFS('Cashflow(Improv)'!$D:$D,'Cashflow(Improv)'!$G:$G,'Summary-Monthly'!$C9,'Cashflow(Improv)'!$H:$H,'Summary-Monthly'!H$5,'Cashflow(Improv)'!$B:$B,"&gt;"&amp;'Summary-Monthly'!$D$4,'Cashflow(Improv)'!$B:$B,"&lt;="&amp;'Summary-Monthly'!$G$4,'Cashflow(Improv)'!$F:$F,"D")</f>
        <v>0</v>
      </c>
      <c r="I9" s="23">
        <f ca="1">SUMIFS('Cashflow(Improv)'!$D:$D,'Cashflow(Improv)'!$G:$G,'Summary-Monthly'!$C9,'Cashflow(Improv)'!$H:$H,'Summary-Monthly'!I$5,'Cashflow(Improv)'!$B:$B,"&gt;"&amp;'Summary-Monthly'!$D$4,'Cashflow(Improv)'!$B:$B,"&lt;="&amp;'Summary-Monthly'!$G$4,'Cashflow(Improv)'!$F:$F,"K")-SUMIFS('Cashflow(Improv)'!$D:$D,'Cashflow(Improv)'!$G:$G,'Summary-Monthly'!$C9,'Cashflow(Improv)'!$H:$H,'Summary-Monthly'!I$5,'Cashflow(Improv)'!$B:$B,"&gt;"&amp;'Summary-Monthly'!$D$4,'Cashflow(Improv)'!$B:$B,"&lt;="&amp;'Summary-Monthly'!$G$4,'Cashflow(Improv)'!$F:$F,"D")</f>
        <v>0</v>
      </c>
    </row>
    <row r="10" spans="3:12" ht="15" customHeight="1" x14ac:dyDescent="0.25">
      <c r="C10" s="9" t="s">
        <v>20</v>
      </c>
      <c r="D10" s="23">
        <f ca="1">SUMIFS('Cashflow(Improv)'!$D:$D,'Cashflow(Improv)'!$G:$G,'Summary-Monthly'!$C10,'Cashflow(Improv)'!$H:$H,'Summary-Monthly'!D$5,'Cashflow(Improv)'!$B:$B,"&gt;"&amp;'Summary-Monthly'!$D$4,'Cashflow(Improv)'!$B:$B,"&lt;="&amp;'Summary-Monthly'!$G$4,'Cashflow(Improv)'!$F:$F,"K")-SUMIFS('Cashflow(Improv)'!$D:$D,'Cashflow(Improv)'!$G:$G,'Summary-Monthly'!$C10,'Cashflow(Improv)'!$H:$H,'Summary-Monthly'!D$5,'Cashflow(Improv)'!$B:$B,"&gt;"&amp;'Summary-Monthly'!$D$4,'Cashflow(Improv)'!$B:$B,"&lt;="&amp;'Summary-Monthly'!$G$4,'Cashflow(Improv)'!$F:$F,"D")</f>
        <v>0</v>
      </c>
      <c r="E10" s="23">
        <f ca="1">SUMIFS('Cashflow(Improv)'!$D:$D,'Cashflow(Improv)'!$G:$G,'Summary-Monthly'!$C10,'Cashflow(Improv)'!$H:$H,'Summary-Monthly'!E$5,'Cashflow(Improv)'!$B:$B,"&gt;"&amp;'Summary-Monthly'!$D$4,'Cashflow(Improv)'!$B:$B,"&lt;="&amp;'Summary-Monthly'!$G$4,'Cashflow(Improv)'!$F:$F,"K")-SUMIFS('Cashflow(Improv)'!$D:$D,'Cashflow(Improv)'!$G:$G,'Summary-Monthly'!$C10,'Cashflow(Improv)'!$H:$H,'Summary-Monthly'!E$5,'Cashflow(Improv)'!$B:$B,"&gt;"&amp;'Summary-Monthly'!$D$4,'Cashflow(Improv)'!$B:$B,"&lt;="&amp;'Summary-Monthly'!$G$4,'Cashflow(Improv)'!$F:$F,"D")</f>
        <v>0</v>
      </c>
      <c r="F10" s="23">
        <f ca="1">SUMIFS('Cashflow(Improv)'!$D:$D,'Cashflow(Improv)'!$G:$G,'Summary-Monthly'!$C10,'Cashflow(Improv)'!$H:$H,'Summary-Monthly'!F$5,'Cashflow(Improv)'!$B:$B,"&gt;"&amp;'Summary-Monthly'!$D$4,'Cashflow(Improv)'!$B:$B,"&lt;="&amp;'Summary-Monthly'!$G$4,'Cashflow(Improv)'!$F:$F,"K")-SUMIFS('Cashflow(Improv)'!$D:$D,'Cashflow(Improv)'!$G:$G,'Summary-Monthly'!$C10,'Cashflow(Improv)'!$H:$H,'Summary-Monthly'!F$5,'Cashflow(Improv)'!$B:$B,"&gt;"&amp;'Summary-Monthly'!$D$4,'Cashflow(Improv)'!$B:$B,"&lt;="&amp;'Summary-Monthly'!$G$4,'Cashflow(Improv)'!$F:$F,"D")</f>
        <v>0</v>
      </c>
      <c r="G10" s="23">
        <f ca="1">SUMIFS('Cashflow(Improv)'!$D:$D,'Cashflow(Improv)'!$G:$G,'Summary-Monthly'!$C10,'Cashflow(Improv)'!$H:$H,'Summary-Monthly'!G$5,'Cashflow(Improv)'!$B:$B,"&gt;"&amp;'Summary-Monthly'!$D$4,'Cashflow(Improv)'!$B:$B,"&lt;="&amp;'Summary-Monthly'!$G$4,'Cashflow(Improv)'!$F:$F,"K")-SUMIFS('Cashflow(Improv)'!$D:$D,'Cashflow(Improv)'!$G:$G,'Summary-Monthly'!$C10,'Cashflow(Improv)'!$H:$H,'Summary-Monthly'!G$5,'Cashflow(Improv)'!$B:$B,"&gt;"&amp;'Summary-Monthly'!$D$4,'Cashflow(Improv)'!$B:$B,"&lt;="&amp;'Summary-Monthly'!$G$4,'Cashflow(Improv)'!$F:$F,"D")</f>
        <v>0</v>
      </c>
      <c r="H10" s="23">
        <f ca="1">SUMIFS('Cashflow(Improv)'!$D:$D,'Cashflow(Improv)'!$G:$G,'Summary-Monthly'!$C10,'Cashflow(Improv)'!$H:$H,'Summary-Monthly'!H$5,'Cashflow(Improv)'!$B:$B,"&gt;"&amp;'Summary-Monthly'!$D$4,'Cashflow(Improv)'!$B:$B,"&lt;="&amp;'Summary-Monthly'!$G$4,'Cashflow(Improv)'!$F:$F,"K")-SUMIFS('Cashflow(Improv)'!$D:$D,'Cashflow(Improv)'!$G:$G,'Summary-Monthly'!$C10,'Cashflow(Improv)'!$H:$H,'Summary-Monthly'!H$5,'Cashflow(Improv)'!$B:$B,"&gt;"&amp;'Summary-Monthly'!$D$4,'Cashflow(Improv)'!$B:$B,"&lt;="&amp;'Summary-Monthly'!$G$4,'Cashflow(Improv)'!$F:$F,"D")</f>
        <v>0</v>
      </c>
      <c r="I10" s="23">
        <f ca="1">SUMIFS('Cashflow(Improv)'!$D:$D,'Cashflow(Improv)'!$G:$G,'Summary-Monthly'!$C10,'Cashflow(Improv)'!$H:$H,'Summary-Monthly'!I$5,'Cashflow(Improv)'!$B:$B,"&gt;"&amp;'Summary-Monthly'!$D$4,'Cashflow(Improv)'!$B:$B,"&lt;="&amp;'Summary-Monthly'!$G$4,'Cashflow(Improv)'!$F:$F,"K")-SUMIFS('Cashflow(Improv)'!$D:$D,'Cashflow(Improv)'!$G:$G,'Summary-Monthly'!$C10,'Cashflow(Improv)'!$H:$H,'Summary-Monthly'!I$5,'Cashflow(Improv)'!$B:$B,"&gt;"&amp;'Summary-Monthly'!$D$4,'Cashflow(Improv)'!$B:$B,"&lt;="&amp;'Summary-Monthly'!$G$4,'Cashflow(Improv)'!$F:$F,"D")</f>
        <v>0</v>
      </c>
    </row>
    <row r="11" spans="3:12" ht="15" customHeight="1" x14ac:dyDescent="0.25">
      <c r="C11" s="9" t="s">
        <v>16</v>
      </c>
      <c r="D11" s="23">
        <f ca="1">SUMIFS('Cashflow(Improv)'!$D:$D,'Cashflow(Improv)'!$G:$G,'Summary-Monthly'!$C11,'Cashflow(Improv)'!$H:$H,'Summary-Monthly'!D$5,'Cashflow(Improv)'!$B:$B,"&gt;"&amp;'Summary-Monthly'!$D$4,'Cashflow(Improv)'!$B:$B,"&lt;="&amp;'Summary-Monthly'!$G$4,'Cashflow(Improv)'!$F:$F,"K")-SUMIFS('Cashflow(Improv)'!$D:$D,'Cashflow(Improv)'!$G:$G,'Summary-Monthly'!$C11,'Cashflow(Improv)'!$H:$H,'Summary-Monthly'!D$5,'Cashflow(Improv)'!$B:$B,"&gt;"&amp;'Summary-Monthly'!$D$4,'Cashflow(Improv)'!$B:$B,"&lt;="&amp;'Summary-Monthly'!$G$4,'Cashflow(Improv)'!$F:$F,"D")</f>
        <v>0</v>
      </c>
      <c r="E11" s="23">
        <f ca="1">SUMIFS('Cashflow(Improv)'!$D:$D,'Cashflow(Improv)'!$G:$G,'Summary-Monthly'!$C11,'Cashflow(Improv)'!$H:$H,'Summary-Monthly'!E$5,'Cashflow(Improv)'!$B:$B,"&gt;"&amp;'Summary-Monthly'!$D$4,'Cashflow(Improv)'!$B:$B,"&lt;="&amp;'Summary-Monthly'!$G$4,'Cashflow(Improv)'!$F:$F,"K")-SUMIFS('Cashflow(Improv)'!$D:$D,'Cashflow(Improv)'!$G:$G,'Summary-Monthly'!$C11,'Cashflow(Improv)'!$H:$H,'Summary-Monthly'!E$5,'Cashflow(Improv)'!$B:$B,"&gt;"&amp;'Summary-Monthly'!$D$4,'Cashflow(Improv)'!$B:$B,"&lt;="&amp;'Summary-Monthly'!$G$4,'Cashflow(Improv)'!$F:$F,"D")</f>
        <v>0</v>
      </c>
      <c r="F11" s="23">
        <f ca="1">SUMIFS('Cashflow(Improv)'!$D:$D,'Cashflow(Improv)'!$G:$G,'Summary-Monthly'!$C11,'Cashflow(Improv)'!$H:$H,'Summary-Monthly'!F$5,'Cashflow(Improv)'!$B:$B,"&gt;"&amp;'Summary-Monthly'!$D$4,'Cashflow(Improv)'!$B:$B,"&lt;="&amp;'Summary-Monthly'!$G$4,'Cashflow(Improv)'!$F:$F,"K")-SUMIFS('Cashflow(Improv)'!$D:$D,'Cashflow(Improv)'!$G:$G,'Summary-Monthly'!$C11,'Cashflow(Improv)'!$H:$H,'Summary-Monthly'!F$5,'Cashflow(Improv)'!$B:$B,"&gt;"&amp;'Summary-Monthly'!$D$4,'Cashflow(Improv)'!$B:$B,"&lt;="&amp;'Summary-Monthly'!$G$4,'Cashflow(Improv)'!$F:$F,"D")</f>
        <v>0</v>
      </c>
      <c r="G11" s="23">
        <f ca="1">SUMIFS('Cashflow(Improv)'!$D:$D,'Cashflow(Improv)'!$G:$G,'Summary-Monthly'!$C11,'Cashflow(Improv)'!$H:$H,'Summary-Monthly'!G$5,'Cashflow(Improv)'!$B:$B,"&gt;"&amp;'Summary-Monthly'!$D$4,'Cashflow(Improv)'!$B:$B,"&lt;="&amp;'Summary-Monthly'!$G$4,'Cashflow(Improv)'!$F:$F,"K")-SUMIFS('Cashflow(Improv)'!$D:$D,'Cashflow(Improv)'!$G:$G,'Summary-Monthly'!$C11,'Cashflow(Improv)'!$H:$H,'Summary-Monthly'!G$5,'Cashflow(Improv)'!$B:$B,"&gt;"&amp;'Summary-Monthly'!$D$4,'Cashflow(Improv)'!$B:$B,"&lt;="&amp;'Summary-Monthly'!$G$4,'Cashflow(Improv)'!$F:$F,"D")</f>
        <v>0</v>
      </c>
      <c r="H11" s="23">
        <f ca="1">SUMIFS('Cashflow(Improv)'!$D:$D,'Cashflow(Improv)'!$G:$G,'Summary-Monthly'!$C11,'Cashflow(Improv)'!$H:$H,'Summary-Monthly'!H$5,'Cashflow(Improv)'!$B:$B,"&gt;"&amp;'Summary-Monthly'!$D$4,'Cashflow(Improv)'!$B:$B,"&lt;="&amp;'Summary-Monthly'!$G$4,'Cashflow(Improv)'!$F:$F,"K")-SUMIFS('Cashflow(Improv)'!$D:$D,'Cashflow(Improv)'!$G:$G,'Summary-Monthly'!$C11,'Cashflow(Improv)'!$H:$H,'Summary-Monthly'!H$5,'Cashflow(Improv)'!$B:$B,"&gt;"&amp;'Summary-Monthly'!$D$4,'Cashflow(Improv)'!$B:$B,"&lt;="&amp;'Summary-Monthly'!$G$4,'Cashflow(Improv)'!$F:$F,"D")</f>
        <v>0</v>
      </c>
      <c r="I11" s="23">
        <f ca="1">SUMIFS('Cashflow(Improv)'!$D:$D,'Cashflow(Improv)'!$G:$G,'Summary-Monthly'!$C11,'Cashflow(Improv)'!$H:$H,'Summary-Monthly'!I$5,'Cashflow(Improv)'!$B:$B,"&gt;"&amp;'Summary-Monthly'!$D$4,'Cashflow(Improv)'!$B:$B,"&lt;="&amp;'Summary-Monthly'!$G$4,'Cashflow(Improv)'!$F:$F,"K")-SUMIFS('Cashflow(Improv)'!$D:$D,'Cashflow(Improv)'!$G:$G,'Summary-Monthly'!$C11,'Cashflow(Improv)'!$H:$H,'Summary-Monthly'!I$5,'Cashflow(Improv)'!$B:$B,"&gt;"&amp;'Summary-Monthly'!$D$4,'Cashflow(Improv)'!$B:$B,"&lt;="&amp;'Summary-Monthly'!$G$4,'Cashflow(Improv)'!$F:$F,"D")</f>
        <v>0</v>
      </c>
    </row>
    <row r="12" spans="3:12" ht="15" customHeight="1" x14ac:dyDescent="0.25">
      <c r="C12" s="9" t="s">
        <v>21</v>
      </c>
      <c r="D12" s="23">
        <f ca="1">SUMIFS('Cashflow(Improv)'!$D:$D,'Cashflow(Improv)'!$G:$G,'Summary-Monthly'!$C12,'Cashflow(Improv)'!$H:$H,'Summary-Monthly'!D$5,'Cashflow(Improv)'!$B:$B,"&gt;"&amp;'Summary-Monthly'!$D$4,'Cashflow(Improv)'!$B:$B,"&lt;="&amp;'Summary-Monthly'!$G$4,'Cashflow(Improv)'!$F:$F,"K")-SUMIFS('Cashflow(Improv)'!$D:$D,'Cashflow(Improv)'!$G:$G,'Summary-Monthly'!$C12,'Cashflow(Improv)'!$H:$H,'Summary-Monthly'!D$5,'Cashflow(Improv)'!$B:$B,"&gt;"&amp;'Summary-Monthly'!$D$4,'Cashflow(Improv)'!$B:$B,"&lt;="&amp;'Summary-Monthly'!$G$4,'Cashflow(Improv)'!$F:$F,"D")</f>
        <v>0</v>
      </c>
      <c r="E12" s="23">
        <f ca="1">SUMIFS('Cashflow(Improv)'!$D:$D,'Cashflow(Improv)'!$G:$G,'Summary-Monthly'!$C12,'Cashflow(Improv)'!$H:$H,'Summary-Monthly'!E$5,'Cashflow(Improv)'!$B:$B,"&gt;"&amp;'Summary-Monthly'!$D$4,'Cashflow(Improv)'!$B:$B,"&lt;="&amp;'Summary-Monthly'!$G$4,'Cashflow(Improv)'!$F:$F,"K")-SUMIFS('Cashflow(Improv)'!$D:$D,'Cashflow(Improv)'!$G:$G,'Summary-Monthly'!$C12,'Cashflow(Improv)'!$H:$H,'Summary-Monthly'!E$5,'Cashflow(Improv)'!$B:$B,"&gt;"&amp;'Summary-Monthly'!$D$4,'Cashflow(Improv)'!$B:$B,"&lt;="&amp;'Summary-Monthly'!$G$4,'Cashflow(Improv)'!$F:$F,"D")</f>
        <v>0</v>
      </c>
      <c r="F12" s="23">
        <f ca="1">SUMIFS('Cashflow(Improv)'!$D:$D,'Cashflow(Improv)'!$G:$G,'Summary-Monthly'!$C12,'Cashflow(Improv)'!$H:$H,'Summary-Monthly'!F$5,'Cashflow(Improv)'!$B:$B,"&gt;"&amp;'Summary-Monthly'!$D$4,'Cashflow(Improv)'!$B:$B,"&lt;="&amp;'Summary-Monthly'!$G$4,'Cashflow(Improv)'!$F:$F,"K")-SUMIFS('Cashflow(Improv)'!$D:$D,'Cashflow(Improv)'!$G:$G,'Summary-Monthly'!$C12,'Cashflow(Improv)'!$H:$H,'Summary-Monthly'!F$5,'Cashflow(Improv)'!$B:$B,"&gt;"&amp;'Summary-Monthly'!$D$4,'Cashflow(Improv)'!$B:$B,"&lt;="&amp;'Summary-Monthly'!$G$4,'Cashflow(Improv)'!$F:$F,"D")</f>
        <v>0</v>
      </c>
      <c r="G12" s="23">
        <f ca="1">SUMIFS('Cashflow(Improv)'!$D:$D,'Cashflow(Improv)'!$G:$G,'Summary-Monthly'!$C12,'Cashflow(Improv)'!$H:$H,'Summary-Monthly'!G$5,'Cashflow(Improv)'!$B:$B,"&gt;"&amp;'Summary-Monthly'!$D$4,'Cashflow(Improv)'!$B:$B,"&lt;="&amp;'Summary-Monthly'!$G$4,'Cashflow(Improv)'!$F:$F,"K")-SUMIFS('Cashflow(Improv)'!$D:$D,'Cashflow(Improv)'!$G:$G,'Summary-Monthly'!$C12,'Cashflow(Improv)'!$H:$H,'Summary-Monthly'!G$5,'Cashflow(Improv)'!$B:$B,"&gt;"&amp;'Summary-Monthly'!$D$4,'Cashflow(Improv)'!$B:$B,"&lt;="&amp;'Summary-Monthly'!$G$4,'Cashflow(Improv)'!$F:$F,"D")</f>
        <v>0</v>
      </c>
      <c r="H12" s="23">
        <f ca="1">SUMIFS('Cashflow(Improv)'!$D:$D,'Cashflow(Improv)'!$G:$G,'Summary-Monthly'!$C12,'Cashflow(Improv)'!$H:$H,'Summary-Monthly'!H$5,'Cashflow(Improv)'!$B:$B,"&gt;"&amp;'Summary-Monthly'!$D$4,'Cashflow(Improv)'!$B:$B,"&lt;="&amp;'Summary-Monthly'!$G$4,'Cashflow(Improv)'!$F:$F,"K")-SUMIFS('Cashflow(Improv)'!$D:$D,'Cashflow(Improv)'!$G:$G,'Summary-Monthly'!$C12,'Cashflow(Improv)'!$H:$H,'Summary-Monthly'!H$5,'Cashflow(Improv)'!$B:$B,"&gt;"&amp;'Summary-Monthly'!$D$4,'Cashflow(Improv)'!$B:$B,"&lt;="&amp;'Summary-Monthly'!$G$4,'Cashflow(Improv)'!$F:$F,"D")</f>
        <v>0</v>
      </c>
      <c r="I12" s="23">
        <f ca="1">SUMIFS('Cashflow(Improv)'!$D:$D,'Cashflow(Improv)'!$G:$G,'Summary-Monthly'!$C12,'Cashflow(Improv)'!$H:$H,'Summary-Monthly'!I$5,'Cashflow(Improv)'!$B:$B,"&gt;"&amp;'Summary-Monthly'!$D$4,'Cashflow(Improv)'!$B:$B,"&lt;="&amp;'Summary-Monthly'!$G$4,'Cashflow(Improv)'!$F:$F,"K")-SUMIFS('Cashflow(Improv)'!$D:$D,'Cashflow(Improv)'!$G:$G,'Summary-Monthly'!$C12,'Cashflow(Improv)'!$H:$H,'Summary-Monthly'!I$5,'Cashflow(Improv)'!$B:$B,"&gt;"&amp;'Summary-Monthly'!$D$4,'Cashflow(Improv)'!$B:$B,"&lt;="&amp;'Summary-Monthly'!$G$4,'Cashflow(Improv)'!$F:$F,"D")</f>
        <v>0</v>
      </c>
    </row>
    <row r="13" spans="3:12" ht="15" customHeight="1" x14ac:dyDescent="0.25">
      <c r="C13" s="9" t="s">
        <v>9</v>
      </c>
      <c r="D13" s="23">
        <f ca="1">SUMIFS('Cashflow(Improv)'!$D:$D,'Cashflow(Improv)'!$G:$G,'Summary-Monthly'!$C13,'Cashflow(Improv)'!$H:$H,'Summary-Monthly'!D$5,'Cashflow(Improv)'!$B:$B,"&gt;"&amp;'Summary-Monthly'!$D$4,'Cashflow(Improv)'!$B:$B,"&lt;="&amp;'Summary-Monthly'!$G$4,'Cashflow(Improv)'!$F:$F,"K")-SUMIFS('Cashflow(Improv)'!$D:$D,'Cashflow(Improv)'!$G:$G,'Summary-Monthly'!$C13,'Cashflow(Improv)'!$H:$H,'Summary-Monthly'!D$5,'Cashflow(Improv)'!$B:$B,"&gt;"&amp;'Summary-Monthly'!$D$4,'Cashflow(Improv)'!$B:$B,"&lt;="&amp;'Summary-Monthly'!$G$4,'Cashflow(Improv)'!$F:$F,"D")</f>
        <v>0</v>
      </c>
      <c r="E13" s="23">
        <f ca="1">SUMIFS('Cashflow(Improv)'!$D:$D,'Cashflow(Improv)'!$G:$G,'Summary-Monthly'!$C13,'Cashflow(Improv)'!$H:$H,'Summary-Monthly'!E$5,'Cashflow(Improv)'!$B:$B,"&gt;"&amp;'Summary-Monthly'!$D$4,'Cashflow(Improv)'!$B:$B,"&lt;="&amp;'Summary-Monthly'!$G$4,'Cashflow(Improv)'!$F:$F,"K")-SUMIFS('Cashflow(Improv)'!$D:$D,'Cashflow(Improv)'!$G:$G,'Summary-Monthly'!$C13,'Cashflow(Improv)'!$H:$H,'Summary-Monthly'!E$5,'Cashflow(Improv)'!$B:$B,"&gt;"&amp;'Summary-Monthly'!$D$4,'Cashflow(Improv)'!$B:$B,"&lt;="&amp;'Summary-Monthly'!$G$4,'Cashflow(Improv)'!$F:$F,"D")</f>
        <v>0</v>
      </c>
      <c r="F13" s="23">
        <f ca="1">SUMIFS('Cashflow(Improv)'!$D:$D,'Cashflow(Improv)'!$G:$G,'Summary-Monthly'!$C13,'Cashflow(Improv)'!$H:$H,'Summary-Monthly'!F$5,'Cashflow(Improv)'!$B:$B,"&gt;"&amp;'Summary-Monthly'!$D$4,'Cashflow(Improv)'!$B:$B,"&lt;="&amp;'Summary-Monthly'!$G$4,'Cashflow(Improv)'!$F:$F,"K")-SUMIFS('Cashflow(Improv)'!$D:$D,'Cashflow(Improv)'!$G:$G,'Summary-Monthly'!$C13,'Cashflow(Improv)'!$H:$H,'Summary-Monthly'!F$5,'Cashflow(Improv)'!$B:$B,"&gt;"&amp;'Summary-Monthly'!$D$4,'Cashflow(Improv)'!$B:$B,"&lt;="&amp;'Summary-Monthly'!$G$4,'Cashflow(Improv)'!$F:$F,"D")</f>
        <v>0</v>
      </c>
      <c r="G13" s="23">
        <f ca="1">SUMIFS('Cashflow(Improv)'!$D:$D,'Cashflow(Improv)'!$G:$G,'Summary-Monthly'!$C13,'Cashflow(Improv)'!$H:$H,'Summary-Monthly'!G$5,'Cashflow(Improv)'!$B:$B,"&gt;"&amp;'Summary-Monthly'!$D$4,'Cashflow(Improv)'!$B:$B,"&lt;="&amp;'Summary-Monthly'!$G$4,'Cashflow(Improv)'!$F:$F,"K")-SUMIFS('Cashflow(Improv)'!$D:$D,'Cashflow(Improv)'!$G:$G,'Summary-Monthly'!$C13,'Cashflow(Improv)'!$H:$H,'Summary-Monthly'!G$5,'Cashflow(Improv)'!$B:$B,"&gt;"&amp;'Summary-Monthly'!$D$4,'Cashflow(Improv)'!$B:$B,"&lt;="&amp;'Summary-Monthly'!$G$4,'Cashflow(Improv)'!$F:$F,"D")</f>
        <v>0</v>
      </c>
      <c r="H13" s="23">
        <f ca="1">SUMIFS('Cashflow(Improv)'!$D:$D,'Cashflow(Improv)'!$G:$G,'Summary-Monthly'!$C13,'Cashflow(Improv)'!$H:$H,'Summary-Monthly'!H$5,'Cashflow(Improv)'!$B:$B,"&gt;"&amp;'Summary-Monthly'!$D$4,'Cashflow(Improv)'!$B:$B,"&lt;="&amp;'Summary-Monthly'!$G$4,'Cashflow(Improv)'!$F:$F,"K")-SUMIFS('Cashflow(Improv)'!$D:$D,'Cashflow(Improv)'!$G:$G,'Summary-Monthly'!$C13,'Cashflow(Improv)'!$H:$H,'Summary-Monthly'!H$5,'Cashflow(Improv)'!$B:$B,"&gt;"&amp;'Summary-Monthly'!$D$4,'Cashflow(Improv)'!$B:$B,"&lt;="&amp;'Summary-Monthly'!$G$4,'Cashflow(Improv)'!$F:$F,"D")</f>
        <v>0</v>
      </c>
      <c r="I13" s="23">
        <f ca="1">SUMIFS('Cashflow(Improv)'!$D:$D,'Cashflow(Improv)'!$G:$G,'Summary-Monthly'!$C13,'Cashflow(Improv)'!$H:$H,'Summary-Monthly'!I$5,'Cashflow(Improv)'!$B:$B,"&gt;"&amp;'Summary-Monthly'!$D$4,'Cashflow(Improv)'!$B:$B,"&lt;="&amp;'Summary-Monthly'!$G$4,'Cashflow(Improv)'!$F:$F,"K")-SUMIFS('Cashflow(Improv)'!$D:$D,'Cashflow(Improv)'!$G:$G,'Summary-Monthly'!$C13,'Cashflow(Improv)'!$H:$H,'Summary-Monthly'!I$5,'Cashflow(Improv)'!$B:$B,"&gt;"&amp;'Summary-Monthly'!$D$4,'Cashflow(Improv)'!$B:$B,"&lt;="&amp;'Summary-Monthly'!$G$4,'Cashflow(Improv)'!$F:$F,"D")</f>
        <v>0</v>
      </c>
    </row>
    <row r="14" spans="3:12" ht="15" customHeight="1" x14ac:dyDescent="0.25">
      <c r="C14" s="9" t="s">
        <v>17</v>
      </c>
      <c r="D14" s="23">
        <f ca="1">SUMIFS('Cashflow(Improv)'!$D:$D,'Cashflow(Improv)'!$G:$G,'Summary-Monthly'!$C14,'Cashflow(Improv)'!$H:$H,'Summary-Monthly'!D$5,'Cashflow(Improv)'!$B:$B,"&gt;"&amp;'Summary-Monthly'!$D$4,'Cashflow(Improv)'!$B:$B,"&lt;="&amp;'Summary-Monthly'!$G$4,'Cashflow(Improv)'!$F:$F,"K")-SUMIFS('Cashflow(Improv)'!$D:$D,'Cashflow(Improv)'!$G:$G,'Summary-Monthly'!$C14,'Cashflow(Improv)'!$H:$H,'Summary-Monthly'!D$5,'Cashflow(Improv)'!$B:$B,"&gt;"&amp;'Summary-Monthly'!$D$4,'Cashflow(Improv)'!$B:$B,"&lt;="&amp;'Summary-Monthly'!$G$4,'Cashflow(Improv)'!$F:$F,"D")</f>
        <v>0</v>
      </c>
      <c r="E14" s="23">
        <f ca="1">SUMIFS('Cashflow(Improv)'!$D:$D,'Cashflow(Improv)'!$G:$G,'Summary-Monthly'!$C14,'Cashflow(Improv)'!$H:$H,'Summary-Monthly'!E$5,'Cashflow(Improv)'!$B:$B,"&gt;"&amp;'Summary-Monthly'!$D$4,'Cashflow(Improv)'!$B:$B,"&lt;="&amp;'Summary-Monthly'!$G$4,'Cashflow(Improv)'!$F:$F,"K")-SUMIFS('Cashflow(Improv)'!$D:$D,'Cashflow(Improv)'!$G:$G,'Summary-Monthly'!$C14,'Cashflow(Improv)'!$H:$H,'Summary-Monthly'!E$5,'Cashflow(Improv)'!$B:$B,"&gt;"&amp;'Summary-Monthly'!$D$4,'Cashflow(Improv)'!$B:$B,"&lt;="&amp;'Summary-Monthly'!$G$4,'Cashflow(Improv)'!$F:$F,"D")</f>
        <v>0</v>
      </c>
      <c r="F14" s="23">
        <f ca="1">SUMIFS('Cashflow(Improv)'!$D:$D,'Cashflow(Improv)'!$G:$G,'Summary-Monthly'!$C14,'Cashflow(Improv)'!$H:$H,'Summary-Monthly'!F$5,'Cashflow(Improv)'!$B:$B,"&gt;"&amp;'Summary-Monthly'!$D$4,'Cashflow(Improv)'!$B:$B,"&lt;="&amp;'Summary-Monthly'!$G$4,'Cashflow(Improv)'!$F:$F,"K")-SUMIFS('Cashflow(Improv)'!$D:$D,'Cashflow(Improv)'!$G:$G,'Summary-Monthly'!$C14,'Cashflow(Improv)'!$H:$H,'Summary-Monthly'!F$5,'Cashflow(Improv)'!$B:$B,"&gt;"&amp;'Summary-Monthly'!$D$4,'Cashflow(Improv)'!$B:$B,"&lt;="&amp;'Summary-Monthly'!$G$4,'Cashflow(Improv)'!$F:$F,"D")</f>
        <v>0</v>
      </c>
      <c r="G14" s="23">
        <f ca="1">SUMIFS('Cashflow(Improv)'!$D:$D,'Cashflow(Improv)'!$G:$G,'Summary-Monthly'!$C14,'Cashflow(Improv)'!$H:$H,'Summary-Monthly'!G$5,'Cashflow(Improv)'!$B:$B,"&gt;"&amp;'Summary-Monthly'!$D$4,'Cashflow(Improv)'!$B:$B,"&lt;="&amp;'Summary-Monthly'!$G$4,'Cashflow(Improv)'!$F:$F,"K")-SUMIFS('Cashflow(Improv)'!$D:$D,'Cashflow(Improv)'!$G:$G,'Summary-Monthly'!$C14,'Cashflow(Improv)'!$H:$H,'Summary-Monthly'!G$5,'Cashflow(Improv)'!$B:$B,"&gt;"&amp;'Summary-Monthly'!$D$4,'Cashflow(Improv)'!$B:$B,"&lt;="&amp;'Summary-Monthly'!$G$4,'Cashflow(Improv)'!$F:$F,"D")</f>
        <v>0</v>
      </c>
      <c r="H14" s="23">
        <f ca="1">SUMIFS('Cashflow(Improv)'!$D:$D,'Cashflow(Improv)'!$G:$G,'Summary-Monthly'!$C14,'Cashflow(Improv)'!$H:$H,'Summary-Monthly'!H$5,'Cashflow(Improv)'!$B:$B,"&gt;"&amp;'Summary-Monthly'!$D$4,'Cashflow(Improv)'!$B:$B,"&lt;="&amp;'Summary-Monthly'!$G$4,'Cashflow(Improv)'!$F:$F,"K")-SUMIFS('Cashflow(Improv)'!$D:$D,'Cashflow(Improv)'!$G:$G,'Summary-Monthly'!$C14,'Cashflow(Improv)'!$H:$H,'Summary-Monthly'!H$5,'Cashflow(Improv)'!$B:$B,"&gt;"&amp;'Summary-Monthly'!$D$4,'Cashflow(Improv)'!$B:$B,"&lt;="&amp;'Summary-Monthly'!$G$4,'Cashflow(Improv)'!$F:$F,"D")</f>
        <v>0</v>
      </c>
      <c r="I14" s="23">
        <f ca="1">SUMIFS('Cashflow(Improv)'!$D:$D,'Cashflow(Improv)'!$G:$G,'Summary-Monthly'!$C14,'Cashflow(Improv)'!$H:$H,'Summary-Monthly'!I$5,'Cashflow(Improv)'!$B:$B,"&gt;"&amp;'Summary-Monthly'!$D$4,'Cashflow(Improv)'!$B:$B,"&lt;="&amp;'Summary-Monthly'!$G$4,'Cashflow(Improv)'!$F:$F,"K")-SUMIFS('Cashflow(Improv)'!$D:$D,'Cashflow(Improv)'!$G:$G,'Summary-Monthly'!$C14,'Cashflow(Improv)'!$H:$H,'Summary-Monthly'!I$5,'Cashflow(Improv)'!$B:$B,"&gt;"&amp;'Summary-Monthly'!$D$4,'Cashflow(Improv)'!$B:$B,"&lt;="&amp;'Summary-Monthly'!$G$4,'Cashflow(Improv)'!$F:$F,"D")</f>
        <v>0</v>
      </c>
    </row>
    <row r="15" spans="3:12" ht="15" customHeight="1" x14ac:dyDescent="0.25">
      <c r="C15" s="9" t="s">
        <v>31</v>
      </c>
      <c r="D15" s="23">
        <f ca="1">SUMIFS('Cashflow(Improv)'!$D:$D,'Cashflow(Improv)'!$G:$G,'Summary-Monthly'!$C15,'Cashflow(Improv)'!$H:$H,'Summary-Monthly'!D$5,'Cashflow(Improv)'!$B:$B,"&gt;"&amp;'Summary-Monthly'!$D$4,'Cashflow(Improv)'!$B:$B,"&lt;="&amp;'Summary-Monthly'!$G$4,'Cashflow(Improv)'!$F:$F,"K")-SUMIFS('Cashflow(Improv)'!$D:$D,'Cashflow(Improv)'!$G:$G,'Summary-Monthly'!$C15,'Cashflow(Improv)'!$H:$H,'Summary-Monthly'!D$5,'Cashflow(Improv)'!$B:$B,"&gt;"&amp;'Summary-Monthly'!$D$4,'Cashflow(Improv)'!$B:$B,"&lt;="&amp;'Summary-Monthly'!$G$4,'Cashflow(Improv)'!$F:$F,"D")</f>
        <v>0</v>
      </c>
      <c r="E15" s="23">
        <f ca="1">SUMIFS('Cashflow(Improv)'!$D:$D,'Cashflow(Improv)'!$G:$G,'Summary-Monthly'!$C15,'Cashflow(Improv)'!$H:$H,'Summary-Monthly'!E$5,'Cashflow(Improv)'!$B:$B,"&gt;"&amp;'Summary-Monthly'!$D$4,'Cashflow(Improv)'!$B:$B,"&lt;="&amp;'Summary-Monthly'!$G$4,'Cashflow(Improv)'!$F:$F,"K")-SUMIFS('Cashflow(Improv)'!$D:$D,'Cashflow(Improv)'!$G:$G,'Summary-Monthly'!$C15,'Cashflow(Improv)'!$H:$H,'Summary-Monthly'!E$5,'Cashflow(Improv)'!$B:$B,"&gt;"&amp;'Summary-Monthly'!$D$4,'Cashflow(Improv)'!$B:$B,"&lt;="&amp;'Summary-Monthly'!$G$4,'Cashflow(Improv)'!$F:$F,"D")</f>
        <v>0</v>
      </c>
      <c r="F15" s="23">
        <f ca="1">SUMIFS('Cashflow(Improv)'!$D:$D,'Cashflow(Improv)'!$G:$G,'Summary-Monthly'!$C15,'Cashflow(Improv)'!$H:$H,'Summary-Monthly'!F$5,'Cashflow(Improv)'!$B:$B,"&gt;"&amp;'Summary-Monthly'!$D$4,'Cashflow(Improv)'!$B:$B,"&lt;="&amp;'Summary-Monthly'!$G$4,'Cashflow(Improv)'!$F:$F,"K")-SUMIFS('Cashflow(Improv)'!$D:$D,'Cashflow(Improv)'!$G:$G,'Summary-Monthly'!$C15,'Cashflow(Improv)'!$H:$H,'Summary-Monthly'!F$5,'Cashflow(Improv)'!$B:$B,"&gt;"&amp;'Summary-Monthly'!$D$4,'Cashflow(Improv)'!$B:$B,"&lt;="&amp;'Summary-Monthly'!$G$4,'Cashflow(Improv)'!$F:$F,"D")</f>
        <v>0</v>
      </c>
      <c r="G15" s="23">
        <f ca="1">SUMIFS('Cashflow(Improv)'!$D:$D,'Cashflow(Improv)'!$G:$G,'Summary-Monthly'!$C15,'Cashflow(Improv)'!$H:$H,'Summary-Monthly'!G$5,'Cashflow(Improv)'!$B:$B,"&gt;"&amp;'Summary-Monthly'!$D$4,'Cashflow(Improv)'!$B:$B,"&lt;="&amp;'Summary-Monthly'!$G$4,'Cashflow(Improv)'!$F:$F,"K")-SUMIFS('Cashflow(Improv)'!$D:$D,'Cashflow(Improv)'!$G:$G,'Summary-Monthly'!$C15,'Cashflow(Improv)'!$H:$H,'Summary-Monthly'!G$5,'Cashflow(Improv)'!$B:$B,"&gt;"&amp;'Summary-Monthly'!$D$4,'Cashflow(Improv)'!$B:$B,"&lt;="&amp;'Summary-Monthly'!$G$4,'Cashflow(Improv)'!$F:$F,"D")</f>
        <v>0</v>
      </c>
      <c r="H15" s="23">
        <f ca="1">SUMIFS('Cashflow(Improv)'!$D:$D,'Cashflow(Improv)'!$G:$G,'Summary-Monthly'!$C15,'Cashflow(Improv)'!$H:$H,'Summary-Monthly'!H$5,'Cashflow(Improv)'!$B:$B,"&gt;"&amp;'Summary-Monthly'!$D$4,'Cashflow(Improv)'!$B:$B,"&lt;="&amp;'Summary-Monthly'!$G$4,'Cashflow(Improv)'!$F:$F,"K")-SUMIFS('Cashflow(Improv)'!$D:$D,'Cashflow(Improv)'!$G:$G,'Summary-Monthly'!$C15,'Cashflow(Improv)'!$H:$H,'Summary-Monthly'!H$5,'Cashflow(Improv)'!$B:$B,"&gt;"&amp;'Summary-Monthly'!$D$4,'Cashflow(Improv)'!$B:$B,"&lt;="&amp;'Summary-Monthly'!$G$4,'Cashflow(Improv)'!$F:$F,"D")</f>
        <v>0</v>
      </c>
      <c r="I15" s="23">
        <f ca="1">SUMIFS('Cashflow(Improv)'!$D:$D,'Cashflow(Improv)'!$G:$G,'Summary-Monthly'!$C15,'Cashflow(Improv)'!$H:$H,'Summary-Monthly'!I$5,'Cashflow(Improv)'!$B:$B,"&gt;"&amp;'Summary-Monthly'!$D$4,'Cashflow(Improv)'!$B:$B,"&lt;="&amp;'Summary-Monthly'!$G$4,'Cashflow(Improv)'!$F:$F,"K")-SUMIFS('Cashflow(Improv)'!$D:$D,'Cashflow(Improv)'!$G:$G,'Summary-Monthly'!$C15,'Cashflow(Improv)'!$H:$H,'Summary-Monthly'!I$5,'Cashflow(Improv)'!$B:$B,"&gt;"&amp;'Summary-Monthly'!$D$4,'Cashflow(Improv)'!$B:$B,"&lt;="&amp;'Summary-Monthly'!$G$4,'Cashflow(Improv)'!$F:$F,"D")</f>
        <v>0</v>
      </c>
    </row>
    <row r="16" spans="3:12" ht="15" customHeight="1" x14ac:dyDescent="0.25">
      <c r="C16" s="9" t="s">
        <v>22</v>
      </c>
      <c r="D16" s="23">
        <f ca="1">SUMIFS('Cashflow(Improv)'!$D:$D,'Cashflow(Improv)'!$G:$G,'Summary-Monthly'!$C16,'Cashflow(Improv)'!$H:$H,'Summary-Monthly'!D$5,'Cashflow(Improv)'!$B:$B,"&gt;"&amp;'Summary-Monthly'!$D$4,'Cashflow(Improv)'!$B:$B,"&lt;="&amp;'Summary-Monthly'!$G$4,'Cashflow(Improv)'!$F:$F,"K")-SUMIFS('Cashflow(Improv)'!$D:$D,'Cashflow(Improv)'!$G:$G,'Summary-Monthly'!$C16,'Cashflow(Improv)'!$H:$H,'Summary-Monthly'!D$5,'Cashflow(Improv)'!$B:$B,"&gt;"&amp;'Summary-Monthly'!$D$4,'Cashflow(Improv)'!$B:$B,"&lt;="&amp;'Summary-Monthly'!$G$4,'Cashflow(Improv)'!$F:$F,"D")</f>
        <v>0</v>
      </c>
      <c r="E16" s="23">
        <f ca="1">SUMIFS('Cashflow(Improv)'!$D:$D,'Cashflow(Improv)'!$G:$G,'Summary-Monthly'!$C16,'Cashflow(Improv)'!$H:$H,'Summary-Monthly'!E$5,'Cashflow(Improv)'!$B:$B,"&gt;"&amp;'Summary-Monthly'!$D$4,'Cashflow(Improv)'!$B:$B,"&lt;="&amp;'Summary-Monthly'!$G$4,'Cashflow(Improv)'!$F:$F,"K")-SUMIFS('Cashflow(Improv)'!$D:$D,'Cashflow(Improv)'!$G:$G,'Summary-Monthly'!$C16,'Cashflow(Improv)'!$H:$H,'Summary-Monthly'!E$5,'Cashflow(Improv)'!$B:$B,"&gt;"&amp;'Summary-Monthly'!$D$4,'Cashflow(Improv)'!$B:$B,"&lt;="&amp;'Summary-Monthly'!$G$4,'Cashflow(Improv)'!$F:$F,"D")</f>
        <v>0</v>
      </c>
      <c r="F16" s="23">
        <f ca="1">SUMIFS('Cashflow(Improv)'!$D:$D,'Cashflow(Improv)'!$G:$G,'Summary-Monthly'!$C16,'Cashflow(Improv)'!$H:$H,'Summary-Monthly'!F$5,'Cashflow(Improv)'!$B:$B,"&gt;"&amp;'Summary-Monthly'!$D$4,'Cashflow(Improv)'!$B:$B,"&lt;="&amp;'Summary-Monthly'!$G$4,'Cashflow(Improv)'!$F:$F,"K")-SUMIFS('Cashflow(Improv)'!$D:$D,'Cashflow(Improv)'!$G:$G,'Summary-Monthly'!$C16,'Cashflow(Improv)'!$H:$H,'Summary-Monthly'!F$5,'Cashflow(Improv)'!$B:$B,"&gt;"&amp;'Summary-Monthly'!$D$4,'Cashflow(Improv)'!$B:$B,"&lt;="&amp;'Summary-Monthly'!$G$4,'Cashflow(Improv)'!$F:$F,"D")</f>
        <v>0</v>
      </c>
      <c r="G16" s="23">
        <f ca="1">SUMIFS('Cashflow(Improv)'!$D:$D,'Cashflow(Improv)'!$G:$G,'Summary-Monthly'!$C16,'Cashflow(Improv)'!$H:$H,'Summary-Monthly'!G$5,'Cashflow(Improv)'!$B:$B,"&gt;"&amp;'Summary-Monthly'!$D$4,'Cashflow(Improv)'!$B:$B,"&lt;="&amp;'Summary-Monthly'!$G$4,'Cashflow(Improv)'!$F:$F,"K")-SUMIFS('Cashflow(Improv)'!$D:$D,'Cashflow(Improv)'!$G:$G,'Summary-Monthly'!$C16,'Cashflow(Improv)'!$H:$H,'Summary-Monthly'!G$5,'Cashflow(Improv)'!$B:$B,"&gt;"&amp;'Summary-Monthly'!$D$4,'Cashflow(Improv)'!$B:$B,"&lt;="&amp;'Summary-Monthly'!$G$4,'Cashflow(Improv)'!$F:$F,"D")</f>
        <v>0</v>
      </c>
      <c r="H16" s="23">
        <f ca="1">SUMIFS('Cashflow(Improv)'!$D:$D,'Cashflow(Improv)'!$G:$G,'Summary-Monthly'!$C16,'Cashflow(Improv)'!$H:$H,'Summary-Monthly'!H$5,'Cashflow(Improv)'!$B:$B,"&gt;"&amp;'Summary-Monthly'!$D$4,'Cashflow(Improv)'!$B:$B,"&lt;="&amp;'Summary-Monthly'!$G$4,'Cashflow(Improv)'!$F:$F,"K")-SUMIFS('Cashflow(Improv)'!$D:$D,'Cashflow(Improv)'!$G:$G,'Summary-Monthly'!$C16,'Cashflow(Improv)'!$H:$H,'Summary-Monthly'!H$5,'Cashflow(Improv)'!$B:$B,"&gt;"&amp;'Summary-Monthly'!$D$4,'Cashflow(Improv)'!$B:$B,"&lt;="&amp;'Summary-Monthly'!$G$4,'Cashflow(Improv)'!$F:$F,"D")</f>
        <v>0</v>
      </c>
      <c r="I16" s="23">
        <f ca="1">SUMIFS('Cashflow(Improv)'!$D:$D,'Cashflow(Improv)'!$G:$G,'Summary-Monthly'!$C16,'Cashflow(Improv)'!$H:$H,'Summary-Monthly'!I$5,'Cashflow(Improv)'!$B:$B,"&gt;"&amp;'Summary-Monthly'!$D$4,'Cashflow(Improv)'!$B:$B,"&lt;="&amp;'Summary-Monthly'!$G$4,'Cashflow(Improv)'!$F:$F,"K")-SUMIFS('Cashflow(Improv)'!$D:$D,'Cashflow(Improv)'!$G:$G,'Summary-Monthly'!$C16,'Cashflow(Improv)'!$H:$H,'Summary-Monthly'!I$5,'Cashflow(Improv)'!$B:$B,"&gt;"&amp;'Summary-Monthly'!$D$4,'Cashflow(Improv)'!$B:$B,"&lt;="&amp;'Summary-Monthly'!$G$4,'Cashflow(Improv)'!$F:$F,"D")</f>
        <v>0</v>
      </c>
    </row>
    <row r="17" spans="3:9" ht="15" customHeight="1" x14ac:dyDescent="0.25">
      <c r="C17" s="9" t="s">
        <v>27</v>
      </c>
      <c r="D17" s="23">
        <f ca="1">SUMIFS('Cashflow(Improv)'!$D:$D,'Cashflow(Improv)'!$G:$G,'Summary-Monthly'!$C17,'Cashflow(Improv)'!$H:$H,'Summary-Monthly'!D$5,'Cashflow(Improv)'!$B:$B,"&gt;"&amp;'Summary-Monthly'!$D$4,'Cashflow(Improv)'!$B:$B,"&lt;="&amp;'Summary-Monthly'!$G$4,'Cashflow(Improv)'!$F:$F,"K")-SUMIFS('Cashflow(Improv)'!$D:$D,'Cashflow(Improv)'!$G:$G,'Summary-Monthly'!$C17,'Cashflow(Improv)'!$H:$H,'Summary-Monthly'!D$5,'Cashflow(Improv)'!$B:$B,"&gt;"&amp;'Summary-Monthly'!$D$4,'Cashflow(Improv)'!$B:$B,"&lt;="&amp;'Summary-Monthly'!$G$4,'Cashflow(Improv)'!$F:$F,"D")</f>
        <v>0</v>
      </c>
      <c r="E17" s="23">
        <f ca="1">SUMIFS('Cashflow(Improv)'!$D:$D,'Cashflow(Improv)'!$G:$G,'Summary-Monthly'!$C17,'Cashflow(Improv)'!$H:$H,'Summary-Monthly'!E$5,'Cashflow(Improv)'!$B:$B,"&gt;"&amp;'Summary-Monthly'!$D$4,'Cashflow(Improv)'!$B:$B,"&lt;="&amp;'Summary-Monthly'!$G$4,'Cashflow(Improv)'!$F:$F,"K")-SUMIFS('Cashflow(Improv)'!$D:$D,'Cashflow(Improv)'!$G:$G,'Summary-Monthly'!$C17,'Cashflow(Improv)'!$H:$H,'Summary-Monthly'!E$5,'Cashflow(Improv)'!$B:$B,"&gt;"&amp;'Summary-Monthly'!$D$4,'Cashflow(Improv)'!$B:$B,"&lt;="&amp;'Summary-Monthly'!$G$4,'Cashflow(Improv)'!$F:$F,"D")</f>
        <v>0</v>
      </c>
      <c r="F17" s="23">
        <f ca="1">SUMIFS('Cashflow(Improv)'!$D:$D,'Cashflow(Improv)'!$G:$G,'Summary-Monthly'!$C17,'Cashflow(Improv)'!$H:$H,'Summary-Monthly'!F$5,'Cashflow(Improv)'!$B:$B,"&gt;"&amp;'Summary-Monthly'!$D$4,'Cashflow(Improv)'!$B:$B,"&lt;="&amp;'Summary-Monthly'!$G$4,'Cashflow(Improv)'!$F:$F,"K")-SUMIFS('Cashflow(Improv)'!$D:$D,'Cashflow(Improv)'!$G:$G,'Summary-Monthly'!$C17,'Cashflow(Improv)'!$H:$H,'Summary-Monthly'!F$5,'Cashflow(Improv)'!$B:$B,"&gt;"&amp;'Summary-Monthly'!$D$4,'Cashflow(Improv)'!$B:$B,"&lt;="&amp;'Summary-Monthly'!$G$4,'Cashflow(Improv)'!$F:$F,"D")</f>
        <v>0</v>
      </c>
      <c r="G17" s="23">
        <f ca="1">SUMIFS('Cashflow(Improv)'!$D:$D,'Cashflow(Improv)'!$G:$G,'Summary-Monthly'!$C17,'Cashflow(Improv)'!$H:$H,'Summary-Monthly'!G$5,'Cashflow(Improv)'!$B:$B,"&gt;"&amp;'Summary-Monthly'!$D$4,'Cashflow(Improv)'!$B:$B,"&lt;="&amp;'Summary-Monthly'!$G$4,'Cashflow(Improv)'!$F:$F,"K")-SUMIFS('Cashflow(Improv)'!$D:$D,'Cashflow(Improv)'!$G:$G,'Summary-Monthly'!$C17,'Cashflow(Improv)'!$H:$H,'Summary-Monthly'!G$5,'Cashflow(Improv)'!$B:$B,"&gt;"&amp;'Summary-Monthly'!$D$4,'Cashflow(Improv)'!$B:$B,"&lt;="&amp;'Summary-Monthly'!$G$4,'Cashflow(Improv)'!$F:$F,"D")</f>
        <v>0</v>
      </c>
      <c r="H17" s="23">
        <f ca="1">SUMIFS('Cashflow(Improv)'!$D:$D,'Cashflow(Improv)'!$G:$G,'Summary-Monthly'!$C17,'Cashflow(Improv)'!$H:$H,'Summary-Monthly'!H$5,'Cashflow(Improv)'!$B:$B,"&gt;"&amp;'Summary-Monthly'!$D$4,'Cashflow(Improv)'!$B:$B,"&lt;="&amp;'Summary-Monthly'!$G$4,'Cashflow(Improv)'!$F:$F,"K")-SUMIFS('Cashflow(Improv)'!$D:$D,'Cashflow(Improv)'!$G:$G,'Summary-Monthly'!$C17,'Cashflow(Improv)'!$H:$H,'Summary-Monthly'!H$5,'Cashflow(Improv)'!$B:$B,"&gt;"&amp;'Summary-Monthly'!$D$4,'Cashflow(Improv)'!$B:$B,"&lt;="&amp;'Summary-Monthly'!$G$4,'Cashflow(Improv)'!$F:$F,"D")</f>
        <v>0</v>
      </c>
      <c r="I17" s="23">
        <f ca="1">SUMIFS('Cashflow(Improv)'!$D:$D,'Cashflow(Improv)'!$G:$G,'Summary-Monthly'!$C17,'Cashflow(Improv)'!$H:$H,'Summary-Monthly'!I$5,'Cashflow(Improv)'!$B:$B,"&gt;"&amp;'Summary-Monthly'!$D$4,'Cashflow(Improv)'!$B:$B,"&lt;="&amp;'Summary-Monthly'!$G$4,'Cashflow(Improv)'!$F:$F,"K")-SUMIFS('Cashflow(Improv)'!$D:$D,'Cashflow(Improv)'!$G:$G,'Summary-Monthly'!$C17,'Cashflow(Improv)'!$H:$H,'Summary-Monthly'!I$5,'Cashflow(Improv)'!$B:$B,"&gt;"&amp;'Summary-Monthly'!$D$4,'Cashflow(Improv)'!$B:$B,"&lt;="&amp;'Summary-Monthly'!$G$4,'Cashflow(Improv)'!$F:$F,"D")</f>
        <v>0</v>
      </c>
    </row>
    <row r="18" spans="3:9" ht="15" customHeight="1" x14ac:dyDescent="0.25">
      <c r="C18" s="9" t="s">
        <v>23</v>
      </c>
      <c r="D18" s="23">
        <f ca="1">SUMIFS('Cashflow(Improv)'!$D:$D,'Cashflow(Improv)'!$G:$G,'Summary-Monthly'!$C18,'Cashflow(Improv)'!$H:$H,'Summary-Monthly'!D$5,'Cashflow(Improv)'!$B:$B,"&gt;"&amp;'Summary-Monthly'!$D$4,'Cashflow(Improv)'!$B:$B,"&lt;="&amp;'Summary-Monthly'!$G$4,'Cashflow(Improv)'!$F:$F,"K")-SUMIFS('Cashflow(Improv)'!$D:$D,'Cashflow(Improv)'!$G:$G,'Summary-Monthly'!$C18,'Cashflow(Improv)'!$H:$H,'Summary-Monthly'!D$5,'Cashflow(Improv)'!$B:$B,"&gt;"&amp;'Summary-Monthly'!$D$4,'Cashflow(Improv)'!$B:$B,"&lt;="&amp;'Summary-Monthly'!$G$4,'Cashflow(Improv)'!$F:$F,"D")</f>
        <v>0</v>
      </c>
      <c r="E18" s="23">
        <f ca="1">SUMIFS('Cashflow(Improv)'!$D:$D,'Cashflow(Improv)'!$G:$G,'Summary-Monthly'!$C18,'Cashflow(Improv)'!$H:$H,'Summary-Monthly'!E$5,'Cashflow(Improv)'!$B:$B,"&gt;"&amp;'Summary-Monthly'!$D$4,'Cashflow(Improv)'!$B:$B,"&lt;="&amp;'Summary-Monthly'!$G$4,'Cashflow(Improv)'!$F:$F,"K")-SUMIFS('Cashflow(Improv)'!$D:$D,'Cashflow(Improv)'!$G:$G,'Summary-Monthly'!$C18,'Cashflow(Improv)'!$H:$H,'Summary-Monthly'!E$5,'Cashflow(Improv)'!$B:$B,"&gt;"&amp;'Summary-Monthly'!$D$4,'Cashflow(Improv)'!$B:$B,"&lt;="&amp;'Summary-Monthly'!$G$4,'Cashflow(Improv)'!$F:$F,"D")</f>
        <v>0</v>
      </c>
      <c r="F18" s="23">
        <f ca="1">SUMIFS('Cashflow(Improv)'!$D:$D,'Cashflow(Improv)'!$G:$G,'Summary-Monthly'!$C18,'Cashflow(Improv)'!$H:$H,'Summary-Monthly'!F$5,'Cashflow(Improv)'!$B:$B,"&gt;"&amp;'Summary-Monthly'!$D$4,'Cashflow(Improv)'!$B:$B,"&lt;="&amp;'Summary-Monthly'!$G$4,'Cashflow(Improv)'!$F:$F,"K")-SUMIFS('Cashflow(Improv)'!$D:$D,'Cashflow(Improv)'!$G:$G,'Summary-Monthly'!$C18,'Cashflow(Improv)'!$H:$H,'Summary-Monthly'!F$5,'Cashflow(Improv)'!$B:$B,"&gt;"&amp;'Summary-Monthly'!$D$4,'Cashflow(Improv)'!$B:$B,"&lt;="&amp;'Summary-Monthly'!$G$4,'Cashflow(Improv)'!$F:$F,"D")</f>
        <v>0</v>
      </c>
      <c r="G18" s="23">
        <f ca="1">SUMIFS('Cashflow(Improv)'!$D:$D,'Cashflow(Improv)'!$G:$G,'Summary-Monthly'!$C18,'Cashflow(Improv)'!$H:$H,'Summary-Monthly'!G$5,'Cashflow(Improv)'!$B:$B,"&gt;"&amp;'Summary-Monthly'!$D$4,'Cashflow(Improv)'!$B:$B,"&lt;="&amp;'Summary-Monthly'!$G$4,'Cashflow(Improv)'!$F:$F,"K")-SUMIFS('Cashflow(Improv)'!$D:$D,'Cashflow(Improv)'!$G:$G,'Summary-Monthly'!$C18,'Cashflow(Improv)'!$H:$H,'Summary-Monthly'!G$5,'Cashflow(Improv)'!$B:$B,"&gt;"&amp;'Summary-Monthly'!$D$4,'Cashflow(Improv)'!$B:$B,"&lt;="&amp;'Summary-Monthly'!$G$4,'Cashflow(Improv)'!$F:$F,"D")</f>
        <v>0</v>
      </c>
      <c r="H18" s="23">
        <f ca="1">SUMIFS('Cashflow(Improv)'!$D:$D,'Cashflow(Improv)'!$G:$G,'Summary-Monthly'!$C18,'Cashflow(Improv)'!$H:$H,'Summary-Monthly'!H$5,'Cashflow(Improv)'!$B:$B,"&gt;"&amp;'Summary-Monthly'!$D$4,'Cashflow(Improv)'!$B:$B,"&lt;="&amp;'Summary-Monthly'!$G$4,'Cashflow(Improv)'!$F:$F,"K")-SUMIFS('Cashflow(Improv)'!$D:$D,'Cashflow(Improv)'!$G:$G,'Summary-Monthly'!$C18,'Cashflow(Improv)'!$H:$H,'Summary-Monthly'!H$5,'Cashflow(Improv)'!$B:$B,"&gt;"&amp;'Summary-Monthly'!$D$4,'Cashflow(Improv)'!$B:$B,"&lt;="&amp;'Summary-Monthly'!$G$4,'Cashflow(Improv)'!$F:$F,"D")</f>
        <v>0</v>
      </c>
      <c r="I18" s="23">
        <f ca="1">SUMIFS('Cashflow(Improv)'!$D:$D,'Cashflow(Improv)'!$G:$G,'Summary-Monthly'!$C18,'Cashflow(Improv)'!$H:$H,'Summary-Monthly'!I$5,'Cashflow(Improv)'!$B:$B,"&gt;"&amp;'Summary-Monthly'!$D$4,'Cashflow(Improv)'!$B:$B,"&lt;="&amp;'Summary-Monthly'!$G$4,'Cashflow(Improv)'!$F:$F,"K")-SUMIFS('Cashflow(Improv)'!$D:$D,'Cashflow(Improv)'!$G:$G,'Summary-Monthly'!$C18,'Cashflow(Improv)'!$H:$H,'Summary-Monthly'!I$5,'Cashflow(Improv)'!$B:$B,"&gt;"&amp;'Summary-Monthly'!$D$4,'Cashflow(Improv)'!$B:$B,"&lt;="&amp;'Summary-Monthly'!$G$4,'Cashflow(Improv)'!$F:$F,"D")</f>
        <v>0</v>
      </c>
    </row>
    <row r="19" spans="3:9" ht="15" customHeight="1" x14ac:dyDescent="0.25">
      <c r="C19" s="9" t="s">
        <v>24</v>
      </c>
      <c r="D19" s="23">
        <f ca="1">SUMIFS('Cashflow(Improv)'!$D:$D,'Cashflow(Improv)'!$G:$G,'Summary-Monthly'!$C19,'Cashflow(Improv)'!$H:$H,'Summary-Monthly'!D$5,'Cashflow(Improv)'!$B:$B,"&gt;"&amp;'Summary-Monthly'!$D$4,'Cashflow(Improv)'!$B:$B,"&lt;="&amp;'Summary-Monthly'!$G$4,'Cashflow(Improv)'!$F:$F,"K")-SUMIFS('Cashflow(Improv)'!$D:$D,'Cashflow(Improv)'!$G:$G,'Summary-Monthly'!$C19,'Cashflow(Improv)'!$H:$H,'Summary-Monthly'!D$5,'Cashflow(Improv)'!$B:$B,"&gt;"&amp;'Summary-Monthly'!$D$4,'Cashflow(Improv)'!$B:$B,"&lt;="&amp;'Summary-Monthly'!$G$4,'Cashflow(Improv)'!$F:$F,"D")</f>
        <v>0</v>
      </c>
      <c r="E19" s="23">
        <f ca="1">SUMIFS('Cashflow(Improv)'!$D:$D,'Cashflow(Improv)'!$G:$G,'Summary-Monthly'!$C19,'Cashflow(Improv)'!$H:$H,'Summary-Monthly'!E$5,'Cashflow(Improv)'!$B:$B,"&gt;"&amp;'Summary-Monthly'!$D$4,'Cashflow(Improv)'!$B:$B,"&lt;="&amp;'Summary-Monthly'!$G$4,'Cashflow(Improv)'!$F:$F,"K")-SUMIFS('Cashflow(Improv)'!$D:$D,'Cashflow(Improv)'!$G:$G,'Summary-Monthly'!$C19,'Cashflow(Improv)'!$H:$H,'Summary-Monthly'!E$5,'Cashflow(Improv)'!$B:$B,"&gt;"&amp;'Summary-Monthly'!$D$4,'Cashflow(Improv)'!$B:$B,"&lt;="&amp;'Summary-Monthly'!$G$4,'Cashflow(Improv)'!$F:$F,"D")</f>
        <v>0</v>
      </c>
      <c r="F19" s="23">
        <f ca="1">SUMIFS('Cashflow(Improv)'!$D:$D,'Cashflow(Improv)'!$G:$G,'Summary-Monthly'!$C19,'Cashflow(Improv)'!$H:$H,'Summary-Monthly'!F$5,'Cashflow(Improv)'!$B:$B,"&gt;"&amp;'Summary-Monthly'!$D$4,'Cashflow(Improv)'!$B:$B,"&lt;="&amp;'Summary-Monthly'!$G$4,'Cashflow(Improv)'!$F:$F,"K")-SUMIFS('Cashflow(Improv)'!$D:$D,'Cashflow(Improv)'!$G:$G,'Summary-Monthly'!$C19,'Cashflow(Improv)'!$H:$H,'Summary-Monthly'!F$5,'Cashflow(Improv)'!$B:$B,"&gt;"&amp;'Summary-Monthly'!$D$4,'Cashflow(Improv)'!$B:$B,"&lt;="&amp;'Summary-Monthly'!$G$4,'Cashflow(Improv)'!$F:$F,"D")</f>
        <v>0</v>
      </c>
      <c r="G19" s="23">
        <f ca="1">SUMIFS('Cashflow(Improv)'!$D:$D,'Cashflow(Improv)'!$G:$G,'Summary-Monthly'!$C19,'Cashflow(Improv)'!$H:$H,'Summary-Monthly'!G$5,'Cashflow(Improv)'!$B:$B,"&gt;"&amp;'Summary-Monthly'!$D$4,'Cashflow(Improv)'!$B:$B,"&lt;="&amp;'Summary-Monthly'!$G$4,'Cashflow(Improv)'!$F:$F,"K")-SUMIFS('Cashflow(Improv)'!$D:$D,'Cashflow(Improv)'!$G:$G,'Summary-Monthly'!$C19,'Cashflow(Improv)'!$H:$H,'Summary-Monthly'!G$5,'Cashflow(Improv)'!$B:$B,"&gt;"&amp;'Summary-Monthly'!$D$4,'Cashflow(Improv)'!$B:$B,"&lt;="&amp;'Summary-Monthly'!$G$4,'Cashflow(Improv)'!$F:$F,"D")</f>
        <v>0</v>
      </c>
      <c r="H19" s="23">
        <f ca="1">SUMIFS('Cashflow(Improv)'!$D:$D,'Cashflow(Improv)'!$G:$G,'Summary-Monthly'!$C19,'Cashflow(Improv)'!$H:$H,'Summary-Monthly'!H$5,'Cashflow(Improv)'!$B:$B,"&gt;"&amp;'Summary-Monthly'!$D$4,'Cashflow(Improv)'!$B:$B,"&lt;="&amp;'Summary-Monthly'!$G$4,'Cashflow(Improv)'!$F:$F,"K")-SUMIFS('Cashflow(Improv)'!$D:$D,'Cashflow(Improv)'!$G:$G,'Summary-Monthly'!$C19,'Cashflow(Improv)'!$H:$H,'Summary-Monthly'!H$5,'Cashflow(Improv)'!$B:$B,"&gt;"&amp;'Summary-Monthly'!$D$4,'Cashflow(Improv)'!$B:$B,"&lt;="&amp;'Summary-Monthly'!$G$4,'Cashflow(Improv)'!$F:$F,"D")</f>
        <v>0</v>
      </c>
      <c r="I19" s="23">
        <f ca="1">SUMIFS('Cashflow(Improv)'!$D:$D,'Cashflow(Improv)'!$G:$G,'Summary-Monthly'!$C19,'Cashflow(Improv)'!$H:$H,'Summary-Monthly'!I$5,'Cashflow(Improv)'!$B:$B,"&gt;"&amp;'Summary-Monthly'!$D$4,'Cashflow(Improv)'!$B:$B,"&lt;="&amp;'Summary-Monthly'!$G$4,'Cashflow(Improv)'!$F:$F,"K")-SUMIFS('Cashflow(Improv)'!$D:$D,'Cashflow(Improv)'!$G:$G,'Summary-Monthly'!$C19,'Cashflow(Improv)'!$H:$H,'Summary-Monthly'!I$5,'Cashflow(Improv)'!$B:$B,"&gt;"&amp;'Summary-Monthly'!$D$4,'Cashflow(Improv)'!$B:$B,"&lt;="&amp;'Summary-Monthly'!$G$4,'Cashflow(Improv)'!$F:$F,"D")</f>
        <v>0</v>
      </c>
    </row>
    <row r="20" spans="3:9" ht="15" customHeight="1" x14ac:dyDescent="0.25">
      <c r="C20" s="9" t="s">
        <v>25</v>
      </c>
      <c r="D20" s="23">
        <f ca="1">SUMIFS('Cashflow(Improv)'!$D:$D,'Cashflow(Improv)'!$G:$G,'Summary-Monthly'!$C20,'Cashflow(Improv)'!$H:$H,'Summary-Monthly'!D$5,'Cashflow(Improv)'!$B:$B,"&gt;"&amp;'Summary-Monthly'!$D$4,'Cashflow(Improv)'!$B:$B,"&lt;="&amp;'Summary-Monthly'!$G$4,'Cashflow(Improv)'!$F:$F,"K")-SUMIFS('Cashflow(Improv)'!$D:$D,'Cashflow(Improv)'!$G:$G,'Summary-Monthly'!$C20,'Cashflow(Improv)'!$H:$H,'Summary-Monthly'!D$5,'Cashflow(Improv)'!$B:$B,"&gt;"&amp;'Summary-Monthly'!$D$4,'Cashflow(Improv)'!$B:$B,"&lt;="&amp;'Summary-Monthly'!$G$4,'Cashflow(Improv)'!$F:$F,"D")</f>
        <v>0</v>
      </c>
      <c r="E20" s="23">
        <f ca="1">SUMIFS('Cashflow(Improv)'!$D:$D,'Cashflow(Improv)'!$G:$G,'Summary-Monthly'!$C20,'Cashflow(Improv)'!$H:$H,'Summary-Monthly'!E$5,'Cashflow(Improv)'!$B:$B,"&gt;"&amp;'Summary-Monthly'!$D$4,'Cashflow(Improv)'!$B:$B,"&lt;="&amp;'Summary-Monthly'!$G$4,'Cashflow(Improv)'!$F:$F,"K")-SUMIFS('Cashflow(Improv)'!$D:$D,'Cashflow(Improv)'!$G:$G,'Summary-Monthly'!$C20,'Cashflow(Improv)'!$H:$H,'Summary-Monthly'!E$5,'Cashflow(Improv)'!$B:$B,"&gt;"&amp;'Summary-Monthly'!$D$4,'Cashflow(Improv)'!$B:$B,"&lt;="&amp;'Summary-Monthly'!$G$4,'Cashflow(Improv)'!$F:$F,"D")</f>
        <v>0</v>
      </c>
      <c r="F20" s="23">
        <f ca="1">SUMIFS('Cashflow(Improv)'!$D:$D,'Cashflow(Improv)'!$G:$G,'Summary-Monthly'!$C20,'Cashflow(Improv)'!$H:$H,'Summary-Monthly'!F$5,'Cashflow(Improv)'!$B:$B,"&gt;"&amp;'Summary-Monthly'!$D$4,'Cashflow(Improv)'!$B:$B,"&lt;="&amp;'Summary-Monthly'!$G$4,'Cashflow(Improv)'!$F:$F,"K")-SUMIFS('Cashflow(Improv)'!$D:$D,'Cashflow(Improv)'!$G:$G,'Summary-Monthly'!$C20,'Cashflow(Improv)'!$H:$H,'Summary-Monthly'!F$5,'Cashflow(Improv)'!$B:$B,"&gt;"&amp;'Summary-Monthly'!$D$4,'Cashflow(Improv)'!$B:$B,"&lt;="&amp;'Summary-Monthly'!$G$4,'Cashflow(Improv)'!$F:$F,"D")</f>
        <v>0</v>
      </c>
      <c r="G20" s="23">
        <f ca="1">SUMIFS('Cashflow(Improv)'!$D:$D,'Cashflow(Improv)'!$G:$G,'Summary-Monthly'!$C20,'Cashflow(Improv)'!$H:$H,'Summary-Monthly'!G$5,'Cashflow(Improv)'!$B:$B,"&gt;"&amp;'Summary-Monthly'!$D$4,'Cashflow(Improv)'!$B:$B,"&lt;="&amp;'Summary-Monthly'!$G$4,'Cashflow(Improv)'!$F:$F,"K")-SUMIFS('Cashflow(Improv)'!$D:$D,'Cashflow(Improv)'!$G:$G,'Summary-Monthly'!$C20,'Cashflow(Improv)'!$H:$H,'Summary-Monthly'!G$5,'Cashflow(Improv)'!$B:$B,"&gt;"&amp;'Summary-Monthly'!$D$4,'Cashflow(Improv)'!$B:$B,"&lt;="&amp;'Summary-Monthly'!$G$4,'Cashflow(Improv)'!$F:$F,"D")</f>
        <v>0</v>
      </c>
      <c r="H20" s="23">
        <f ca="1">SUMIFS('Cashflow(Improv)'!$D:$D,'Cashflow(Improv)'!$G:$G,'Summary-Monthly'!$C20,'Cashflow(Improv)'!$H:$H,'Summary-Monthly'!H$5,'Cashflow(Improv)'!$B:$B,"&gt;"&amp;'Summary-Monthly'!$D$4,'Cashflow(Improv)'!$B:$B,"&lt;="&amp;'Summary-Monthly'!$G$4,'Cashflow(Improv)'!$F:$F,"K")-SUMIFS('Cashflow(Improv)'!$D:$D,'Cashflow(Improv)'!$G:$G,'Summary-Monthly'!$C20,'Cashflow(Improv)'!$H:$H,'Summary-Monthly'!H$5,'Cashflow(Improv)'!$B:$B,"&gt;"&amp;'Summary-Monthly'!$D$4,'Cashflow(Improv)'!$B:$B,"&lt;="&amp;'Summary-Monthly'!$G$4,'Cashflow(Improv)'!$F:$F,"D")</f>
        <v>0</v>
      </c>
      <c r="I20" s="23">
        <f ca="1">SUMIFS('Cashflow(Improv)'!$D:$D,'Cashflow(Improv)'!$G:$G,'Summary-Monthly'!$C20,'Cashflow(Improv)'!$H:$H,'Summary-Monthly'!I$5,'Cashflow(Improv)'!$B:$B,"&gt;"&amp;'Summary-Monthly'!$D$4,'Cashflow(Improv)'!$B:$B,"&lt;="&amp;'Summary-Monthly'!$G$4,'Cashflow(Improv)'!$F:$F,"K")-SUMIFS('Cashflow(Improv)'!$D:$D,'Cashflow(Improv)'!$G:$G,'Summary-Monthly'!$C20,'Cashflow(Improv)'!$H:$H,'Summary-Monthly'!I$5,'Cashflow(Improv)'!$B:$B,"&gt;"&amp;'Summary-Monthly'!$D$4,'Cashflow(Improv)'!$B:$B,"&lt;="&amp;'Summary-Monthly'!$G$4,'Cashflow(Improv)'!$F:$F,"D")</f>
        <v>0</v>
      </c>
    </row>
    <row r="21" spans="3:9" ht="15" customHeight="1" x14ac:dyDescent="0.25">
      <c r="C21" s="9" t="s">
        <v>26</v>
      </c>
      <c r="D21" s="23">
        <f ca="1">SUMIFS('Cashflow(Improv)'!$D:$D,'Cashflow(Improv)'!$G:$G,'Summary-Monthly'!$C21,'Cashflow(Improv)'!$H:$H,'Summary-Monthly'!D$5,'Cashflow(Improv)'!$B:$B,"&gt;"&amp;'Summary-Monthly'!$D$4,'Cashflow(Improv)'!$B:$B,"&lt;="&amp;'Summary-Monthly'!$G$4,'Cashflow(Improv)'!$F:$F,"K")-SUMIFS('Cashflow(Improv)'!$D:$D,'Cashflow(Improv)'!$G:$G,'Summary-Monthly'!$C21,'Cashflow(Improv)'!$H:$H,'Summary-Monthly'!D$5,'Cashflow(Improv)'!$B:$B,"&gt;"&amp;'Summary-Monthly'!$D$4,'Cashflow(Improv)'!$B:$B,"&lt;="&amp;'Summary-Monthly'!$G$4,'Cashflow(Improv)'!$F:$F,"D")</f>
        <v>0</v>
      </c>
      <c r="E21" s="23">
        <f ca="1">SUMIFS('Cashflow(Improv)'!$D:$D,'Cashflow(Improv)'!$G:$G,'Summary-Monthly'!$C21,'Cashflow(Improv)'!$H:$H,'Summary-Monthly'!E$5,'Cashflow(Improv)'!$B:$B,"&gt;"&amp;'Summary-Monthly'!$D$4,'Cashflow(Improv)'!$B:$B,"&lt;="&amp;'Summary-Monthly'!$G$4,'Cashflow(Improv)'!$F:$F,"K")-SUMIFS('Cashflow(Improv)'!$D:$D,'Cashflow(Improv)'!$G:$G,'Summary-Monthly'!$C21,'Cashflow(Improv)'!$H:$H,'Summary-Monthly'!E$5,'Cashflow(Improv)'!$B:$B,"&gt;"&amp;'Summary-Monthly'!$D$4,'Cashflow(Improv)'!$B:$B,"&lt;="&amp;'Summary-Monthly'!$G$4,'Cashflow(Improv)'!$F:$F,"D")</f>
        <v>0</v>
      </c>
      <c r="F21" s="23">
        <f ca="1">SUMIFS('Cashflow(Improv)'!$D:$D,'Cashflow(Improv)'!$G:$G,'Summary-Monthly'!$C21,'Cashflow(Improv)'!$H:$H,'Summary-Monthly'!F$5,'Cashflow(Improv)'!$B:$B,"&gt;"&amp;'Summary-Monthly'!$D$4,'Cashflow(Improv)'!$B:$B,"&lt;="&amp;'Summary-Monthly'!$G$4,'Cashflow(Improv)'!$F:$F,"K")-SUMIFS('Cashflow(Improv)'!$D:$D,'Cashflow(Improv)'!$G:$G,'Summary-Monthly'!$C21,'Cashflow(Improv)'!$H:$H,'Summary-Monthly'!F$5,'Cashflow(Improv)'!$B:$B,"&gt;"&amp;'Summary-Monthly'!$D$4,'Cashflow(Improv)'!$B:$B,"&lt;="&amp;'Summary-Monthly'!$G$4,'Cashflow(Improv)'!$F:$F,"D")</f>
        <v>0</v>
      </c>
      <c r="G21" s="23">
        <f ca="1">SUMIFS('Cashflow(Improv)'!$D:$D,'Cashflow(Improv)'!$G:$G,'Summary-Monthly'!$C21,'Cashflow(Improv)'!$H:$H,'Summary-Monthly'!G$5,'Cashflow(Improv)'!$B:$B,"&gt;"&amp;'Summary-Monthly'!$D$4,'Cashflow(Improv)'!$B:$B,"&lt;="&amp;'Summary-Monthly'!$G$4,'Cashflow(Improv)'!$F:$F,"K")-SUMIFS('Cashflow(Improv)'!$D:$D,'Cashflow(Improv)'!$G:$G,'Summary-Monthly'!$C21,'Cashflow(Improv)'!$H:$H,'Summary-Monthly'!G$5,'Cashflow(Improv)'!$B:$B,"&gt;"&amp;'Summary-Monthly'!$D$4,'Cashflow(Improv)'!$B:$B,"&lt;="&amp;'Summary-Monthly'!$G$4,'Cashflow(Improv)'!$F:$F,"D")</f>
        <v>0</v>
      </c>
      <c r="H21" s="23">
        <f ca="1">SUMIFS('Cashflow(Improv)'!$D:$D,'Cashflow(Improv)'!$G:$G,'Summary-Monthly'!$C21,'Cashflow(Improv)'!$H:$H,'Summary-Monthly'!H$5,'Cashflow(Improv)'!$B:$B,"&gt;"&amp;'Summary-Monthly'!$D$4,'Cashflow(Improv)'!$B:$B,"&lt;="&amp;'Summary-Monthly'!$G$4,'Cashflow(Improv)'!$F:$F,"K")-SUMIFS('Cashflow(Improv)'!$D:$D,'Cashflow(Improv)'!$G:$G,'Summary-Monthly'!$C21,'Cashflow(Improv)'!$H:$H,'Summary-Monthly'!H$5,'Cashflow(Improv)'!$B:$B,"&gt;"&amp;'Summary-Monthly'!$D$4,'Cashflow(Improv)'!$B:$B,"&lt;="&amp;'Summary-Monthly'!$G$4,'Cashflow(Improv)'!$F:$F,"D")</f>
        <v>0</v>
      </c>
      <c r="I21" s="23">
        <f ca="1">SUMIFS('Cashflow(Improv)'!$D:$D,'Cashflow(Improv)'!$G:$G,'Summary-Monthly'!$C21,'Cashflow(Improv)'!$H:$H,'Summary-Monthly'!I$5,'Cashflow(Improv)'!$B:$B,"&gt;"&amp;'Summary-Monthly'!$D$4,'Cashflow(Improv)'!$B:$B,"&lt;="&amp;'Summary-Monthly'!$G$4,'Cashflow(Improv)'!$F:$F,"K")-SUMIFS('Cashflow(Improv)'!$D:$D,'Cashflow(Improv)'!$G:$G,'Summary-Monthly'!$C21,'Cashflow(Improv)'!$H:$H,'Summary-Monthly'!I$5,'Cashflow(Improv)'!$B:$B,"&gt;"&amp;'Summary-Monthly'!$D$4,'Cashflow(Improv)'!$B:$B,"&lt;="&amp;'Summary-Monthly'!$G$4,'Cashflow(Improv)'!$F:$F,"D")</f>
        <v>0</v>
      </c>
    </row>
    <row r="22" spans="3:9" ht="15" customHeight="1" x14ac:dyDescent="0.25">
      <c r="C22" s="9" t="s">
        <v>28</v>
      </c>
      <c r="D22" s="23">
        <f ca="1">SUMIFS('Cashflow(Improv)'!$D:$D,'Cashflow(Improv)'!$G:$G,'Summary-Monthly'!$C22,'Cashflow(Improv)'!$H:$H,'Summary-Monthly'!D$5,'Cashflow(Improv)'!$B:$B,"&gt;"&amp;'Summary-Monthly'!$D$4,'Cashflow(Improv)'!$B:$B,"&lt;="&amp;'Summary-Monthly'!$G$4,'Cashflow(Improv)'!$F:$F,"K")-SUMIFS('Cashflow(Improv)'!$D:$D,'Cashflow(Improv)'!$G:$G,'Summary-Monthly'!$C22,'Cashflow(Improv)'!$H:$H,'Summary-Monthly'!D$5,'Cashflow(Improv)'!$B:$B,"&gt;"&amp;'Summary-Monthly'!$D$4,'Cashflow(Improv)'!$B:$B,"&lt;="&amp;'Summary-Monthly'!$G$4,'Cashflow(Improv)'!$F:$F,"D")</f>
        <v>0</v>
      </c>
      <c r="E22" s="23">
        <f ca="1">SUMIFS('Cashflow(Improv)'!$D:$D,'Cashflow(Improv)'!$G:$G,'Summary-Monthly'!$C22,'Cashflow(Improv)'!$H:$H,'Summary-Monthly'!E$5,'Cashflow(Improv)'!$B:$B,"&gt;"&amp;'Summary-Monthly'!$D$4,'Cashflow(Improv)'!$B:$B,"&lt;="&amp;'Summary-Monthly'!$G$4,'Cashflow(Improv)'!$F:$F,"K")-SUMIFS('Cashflow(Improv)'!$D:$D,'Cashflow(Improv)'!$G:$G,'Summary-Monthly'!$C22,'Cashflow(Improv)'!$H:$H,'Summary-Monthly'!E$5,'Cashflow(Improv)'!$B:$B,"&gt;"&amp;'Summary-Monthly'!$D$4,'Cashflow(Improv)'!$B:$B,"&lt;="&amp;'Summary-Monthly'!$G$4,'Cashflow(Improv)'!$F:$F,"D")</f>
        <v>0</v>
      </c>
      <c r="F22" s="23">
        <f ca="1">SUMIFS('Cashflow(Improv)'!$D:$D,'Cashflow(Improv)'!$G:$G,'Summary-Monthly'!$C22,'Cashflow(Improv)'!$H:$H,'Summary-Monthly'!F$5,'Cashflow(Improv)'!$B:$B,"&gt;"&amp;'Summary-Monthly'!$D$4,'Cashflow(Improv)'!$B:$B,"&lt;="&amp;'Summary-Monthly'!$G$4,'Cashflow(Improv)'!$F:$F,"K")-SUMIFS('Cashflow(Improv)'!$D:$D,'Cashflow(Improv)'!$G:$G,'Summary-Monthly'!$C22,'Cashflow(Improv)'!$H:$H,'Summary-Monthly'!F$5,'Cashflow(Improv)'!$B:$B,"&gt;"&amp;'Summary-Monthly'!$D$4,'Cashflow(Improv)'!$B:$B,"&lt;="&amp;'Summary-Monthly'!$G$4,'Cashflow(Improv)'!$F:$F,"D")</f>
        <v>0</v>
      </c>
      <c r="G22" s="23">
        <f ca="1">SUMIFS('Cashflow(Improv)'!$D:$D,'Cashflow(Improv)'!$G:$G,'Summary-Monthly'!$C22,'Cashflow(Improv)'!$H:$H,'Summary-Monthly'!G$5,'Cashflow(Improv)'!$B:$B,"&gt;"&amp;'Summary-Monthly'!$D$4,'Cashflow(Improv)'!$B:$B,"&lt;="&amp;'Summary-Monthly'!$G$4,'Cashflow(Improv)'!$F:$F,"K")-SUMIFS('Cashflow(Improv)'!$D:$D,'Cashflow(Improv)'!$G:$G,'Summary-Monthly'!$C22,'Cashflow(Improv)'!$H:$H,'Summary-Monthly'!G$5,'Cashflow(Improv)'!$B:$B,"&gt;"&amp;'Summary-Monthly'!$D$4,'Cashflow(Improv)'!$B:$B,"&lt;="&amp;'Summary-Monthly'!$G$4,'Cashflow(Improv)'!$F:$F,"D")</f>
        <v>0</v>
      </c>
      <c r="H22" s="23">
        <f ca="1">SUMIFS('Cashflow(Improv)'!$D:$D,'Cashflow(Improv)'!$G:$G,'Summary-Monthly'!$C22,'Cashflow(Improv)'!$H:$H,'Summary-Monthly'!H$5,'Cashflow(Improv)'!$B:$B,"&gt;"&amp;'Summary-Monthly'!$D$4,'Cashflow(Improv)'!$B:$B,"&lt;="&amp;'Summary-Monthly'!$G$4,'Cashflow(Improv)'!$F:$F,"K")-SUMIFS('Cashflow(Improv)'!$D:$D,'Cashflow(Improv)'!$G:$G,'Summary-Monthly'!$C22,'Cashflow(Improv)'!$H:$H,'Summary-Monthly'!H$5,'Cashflow(Improv)'!$B:$B,"&gt;"&amp;'Summary-Monthly'!$D$4,'Cashflow(Improv)'!$B:$B,"&lt;="&amp;'Summary-Monthly'!$G$4,'Cashflow(Improv)'!$F:$F,"D")</f>
        <v>0</v>
      </c>
      <c r="I22" s="23">
        <f ca="1">SUMIFS('Cashflow(Improv)'!$D:$D,'Cashflow(Improv)'!$G:$G,'Summary-Monthly'!$C22,'Cashflow(Improv)'!$H:$H,'Summary-Monthly'!I$5,'Cashflow(Improv)'!$B:$B,"&gt;"&amp;'Summary-Monthly'!$D$4,'Cashflow(Improv)'!$B:$B,"&lt;="&amp;'Summary-Monthly'!$G$4,'Cashflow(Improv)'!$F:$F,"K")-SUMIFS('Cashflow(Improv)'!$D:$D,'Cashflow(Improv)'!$G:$G,'Summary-Monthly'!$C22,'Cashflow(Improv)'!$H:$H,'Summary-Monthly'!I$5,'Cashflow(Improv)'!$B:$B,"&gt;"&amp;'Summary-Monthly'!$D$4,'Cashflow(Improv)'!$B:$B,"&lt;="&amp;'Summary-Monthly'!$G$4,'Cashflow(Improv)'!$F:$F,"D")</f>
        <v>0</v>
      </c>
    </row>
    <row r="23" spans="3:9" ht="15" customHeight="1" x14ac:dyDescent="0.25">
      <c r="C23" s="9" t="s">
        <v>30</v>
      </c>
      <c r="D23" s="23">
        <f ca="1">SUMIFS('Cashflow(Improv)'!$D:$D,'Cashflow(Improv)'!$G:$G,'Summary-Monthly'!$C23,'Cashflow(Improv)'!$H:$H,'Summary-Monthly'!D$5,'Cashflow(Improv)'!$B:$B,"&gt;"&amp;'Summary-Monthly'!$D$4,'Cashflow(Improv)'!$B:$B,"&lt;="&amp;'Summary-Monthly'!$G$4,'Cashflow(Improv)'!$F:$F,"K")-SUMIFS('Cashflow(Improv)'!$D:$D,'Cashflow(Improv)'!$G:$G,'Summary-Monthly'!$C23,'Cashflow(Improv)'!$H:$H,'Summary-Monthly'!D$5,'Cashflow(Improv)'!$B:$B,"&gt;"&amp;'Summary-Monthly'!$D$4,'Cashflow(Improv)'!$B:$B,"&lt;="&amp;'Summary-Monthly'!$G$4,'Cashflow(Improv)'!$F:$F,"D")</f>
        <v>0</v>
      </c>
      <c r="E23" s="23">
        <f ca="1">SUMIFS('Cashflow(Improv)'!$D:$D,'Cashflow(Improv)'!$G:$G,'Summary-Monthly'!$C23,'Cashflow(Improv)'!$H:$H,'Summary-Monthly'!E$5,'Cashflow(Improv)'!$B:$B,"&gt;"&amp;'Summary-Monthly'!$D$4,'Cashflow(Improv)'!$B:$B,"&lt;="&amp;'Summary-Monthly'!$G$4,'Cashflow(Improv)'!$F:$F,"K")-SUMIFS('Cashflow(Improv)'!$D:$D,'Cashflow(Improv)'!$G:$G,'Summary-Monthly'!$C23,'Cashflow(Improv)'!$H:$H,'Summary-Monthly'!E$5,'Cashflow(Improv)'!$B:$B,"&gt;"&amp;'Summary-Monthly'!$D$4,'Cashflow(Improv)'!$B:$B,"&lt;="&amp;'Summary-Monthly'!$G$4,'Cashflow(Improv)'!$F:$F,"D")</f>
        <v>0</v>
      </c>
      <c r="F23" s="23">
        <f ca="1">SUMIFS('Cashflow(Improv)'!$D:$D,'Cashflow(Improv)'!$G:$G,'Summary-Monthly'!$C23,'Cashflow(Improv)'!$H:$H,'Summary-Monthly'!F$5,'Cashflow(Improv)'!$B:$B,"&gt;"&amp;'Summary-Monthly'!$D$4,'Cashflow(Improv)'!$B:$B,"&lt;="&amp;'Summary-Monthly'!$G$4,'Cashflow(Improv)'!$F:$F,"K")-SUMIFS('Cashflow(Improv)'!$D:$D,'Cashflow(Improv)'!$G:$G,'Summary-Monthly'!$C23,'Cashflow(Improv)'!$H:$H,'Summary-Monthly'!F$5,'Cashflow(Improv)'!$B:$B,"&gt;"&amp;'Summary-Monthly'!$D$4,'Cashflow(Improv)'!$B:$B,"&lt;="&amp;'Summary-Monthly'!$G$4,'Cashflow(Improv)'!$F:$F,"D")</f>
        <v>0</v>
      </c>
      <c r="G23" s="23">
        <f ca="1">SUMIFS('Cashflow(Improv)'!$D:$D,'Cashflow(Improv)'!$G:$G,'Summary-Monthly'!$C23,'Cashflow(Improv)'!$H:$H,'Summary-Monthly'!G$5,'Cashflow(Improv)'!$B:$B,"&gt;"&amp;'Summary-Monthly'!$D$4,'Cashflow(Improv)'!$B:$B,"&lt;="&amp;'Summary-Monthly'!$G$4,'Cashflow(Improv)'!$F:$F,"K")-SUMIFS('Cashflow(Improv)'!$D:$D,'Cashflow(Improv)'!$G:$G,'Summary-Monthly'!$C23,'Cashflow(Improv)'!$H:$H,'Summary-Monthly'!G$5,'Cashflow(Improv)'!$B:$B,"&gt;"&amp;'Summary-Monthly'!$D$4,'Cashflow(Improv)'!$B:$B,"&lt;="&amp;'Summary-Monthly'!$G$4,'Cashflow(Improv)'!$F:$F,"D")</f>
        <v>0</v>
      </c>
      <c r="H23" s="23">
        <f ca="1">SUMIFS('Cashflow(Improv)'!$D:$D,'Cashflow(Improv)'!$G:$G,'Summary-Monthly'!$C23,'Cashflow(Improv)'!$H:$H,'Summary-Monthly'!H$5,'Cashflow(Improv)'!$B:$B,"&gt;"&amp;'Summary-Monthly'!$D$4,'Cashflow(Improv)'!$B:$B,"&lt;="&amp;'Summary-Monthly'!$G$4,'Cashflow(Improv)'!$F:$F,"K")-SUMIFS('Cashflow(Improv)'!$D:$D,'Cashflow(Improv)'!$G:$G,'Summary-Monthly'!$C23,'Cashflow(Improv)'!$H:$H,'Summary-Monthly'!H$5,'Cashflow(Improv)'!$B:$B,"&gt;"&amp;'Summary-Monthly'!$D$4,'Cashflow(Improv)'!$B:$B,"&lt;="&amp;'Summary-Monthly'!$G$4,'Cashflow(Improv)'!$F:$F,"D")</f>
        <v>0</v>
      </c>
      <c r="I23" s="23">
        <f ca="1">SUMIFS('Cashflow(Improv)'!$D:$D,'Cashflow(Improv)'!$G:$G,'Summary-Monthly'!$C23,'Cashflow(Improv)'!$H:$H,'Summary-Monthly'!I$5,'Cashflow(Improv)'!$B:$B,"&gt;"&amp;'Summary-Monthly'!$D$4,'Cashflow(Improv)'!$B:$B,"&lt;="&amp;'Summary-Monthly'!$G$4,'Cashflow(Improv)'!$F:$F,"K")-SUMIFS('Cashflow(Improv)'!$D:$D,'Cashflow(Improv)'!$G:$G,'Summary-Monthly'!$C23,'Cashflow(Improv)'!$H:$H,'Summary-Monthly'!I$5,'Cashflow(Improv)'!$B:$B,"&gt;"&amp;'Summary-Monthly'!$D$4,'Cashflow(Improv)'!$B:$B,"&lt;="&amp;'Summary-Monthly'!$G$4,'Cashflow(Improv)'!$F:$F,"D")</f>
        <v>0</v>
      </c>
    </row>
    <row r="24" spans="3:9" ht="15" customHeight="1" x14ac:dyDescent="0.25">
      <c r="C24" s="9" t="s">
        <v>29</v>
      </c>
      <c r="D24" s="23">
        <f ca="1">SUMIFS('Cashflow(Improv)'!$D:$D,'Cashflow(Improv)'!$G:$G,'Summary-Monthly'!$C24,'Cashflow(Improv)'!$H:$H,'Summary-Monthly'!D$5,'Cashflow(Improv)'!$B:$B,"&gt;"&amp;'Summary-Monthly'!$D$4,'Cashflow(Improv)'!$B:$B,"&lt;="&amp;'Summary-Monthly'!$G$4,'Cashflow(Improv)'!$F:$F,"K")-SUMIFS('Cashflow(Improv)'!$D:$D,'Cashflow(Improv)'!$G:$G,'Summary-Monthly'!$C24,'Cashflow(Improv)'!$H:$H,'Summary-Monthly'!D$5,'Cashflow(Improv)'!$B:$B,"&gt;"&amp;'Summary-Monthly'!$D$4,'Cashflow(Improv)'!$B:$B,"&lt;="&amp;'Summary-Monthly'!$G$4,'Cashflow(Improv)'!$F:$F,"D")</f>
        <v>0</v>
      </c>
      <c r="E24" s="23">
        <f ca="1">SUMIFS('Cashflow(Improv)'!$D:$D,'Cashflow(Improv)'!$G:$G,'Summary-Monthly'!$C24,'Cashflow(Improv)'!$H:$H,'Summary-Monthly'!E$5,'Cashflow(Improv)'!$B:$B,"&gt;"&amp;'Summary-Monthly'!$D$4,'Cashflow(Improv)'!$B:$B,"&lt;="&amp;'Summary-Monthly'!$G$4,'Cashflow(Improv)'!$F:$F,"K")-SUMIFS('Cashflow(Improv)'!$D:$D,'Cashflow(Improv)'!$G:$G,'Summary-Monthly'!$C24,'Cashflow(Improv)'!$H:$H,'Summary-Monthly'!E$5,'Cashflow(Improv)'!$B:$B,"&gt;"&amp;'Summary-Monthly'!$D$4,'Cashflow(Improv)'!$B:$B,"&lt;="&amp;'Summary-Monthly'!$G$4,'Cashflow(Improv)'!$F:$F,"D")</f>
        <v>0</v>
      </c>
      <c r="F24" s="23">
        <f ca="1">SUMIFS('Cashflow(Improv)'!$D:$D,'Cashflow(Improv)'!$G:$G,'Summary-Monthly'!$C24,'Cashflow(Improv)'!$H:$H,'Summary-Monthly'!F$5,'Cashflow(Improv)'!$B:$B,"&gt;"&amp;'Summary-Monthly'!$D$4,'Cashflow(Improv)'!$B:$B,"&lt;="&amp;'Summary-Monthly'!$G$4,'Cashflow(Improv)'!$F:$F,"K")-SUMIFS('Cashflow(Improv)'!$D:$D,'Cashflow(Improv)'!$G:$G,'Summary-Monthly'!$C24,'Cashflow(Improv)'!$H:$H,'Summary-Monthly'!F$5,'Cashflow(Improv)'!$B:$B,"&gt;"&amp;'Summary-Monthly'!$D$4,'Cashflow(Improv)'!$B:$B,"&lt;="&amp;'Summary-Monthly'!$G$4,'Cashflow(Improv)'!$F:$F,"D")</f>
        <v>0</v>
      </c>
      <c r="G24" s="23">
        <f ca="1">SUMIFS('Cashflow(Improv)'!$D:$D,'Cashflow(Improv)'!$G:$G,'Summary-Monthly'!$C24,'Cashflow(Improv)'!$H:$H,'Summary-Monthly'!G$5,'Cashflow(Improv)'!$B:$B,"&gt;"&amp;'Summary-Monthly'!$D$4,'Cashflow(Improv)'!$B:$B,"&lt;="&amp;'Summary-Monthly'!$G$4,'Cashflow(Improv)'!$F:$F,"K")-SUMIFS('Cashflow(Improv)'!$D:$D,'Cashflow(Improv)'!$G:$G,'Summary-Monthly'!$C24,'Cashflow(Improv)'!$H:$H,'Summary-Monthly'!G$5,'Cashflow(Improv)'!$B:$B,"&gt;"&amp;'Summary-Monthly'!$D$4,'Cashflow(Improv)'!$B:$B,"&lt;="&amp;'Summary-Monthly'!$G$4,'Cashflow(Improv)'!$F:$F,"D")</f>
        <v>0</v>
      </c>
      <c r="H24" s="23">
        <f ca="1">SUMIFS('Cashflow(Improv)'!$D:$D,'Cashflow(Improv)'!$G:$G,'Summary-Monthly'!$C24,'Cashflow(Improv)'!$H:$H,'Summary-Monthly'!H$5,'Cashflow(Improv)'!$B:$B,"&gt;"&amp;'Summary-Monthly'!$D$4,'Cashflow(Improv)'!$B:$B,"&lt;="&amp;'Summary-Monthly'!$G$4,'Cashflow(Improv)'!$F:$F,"K")-SUMIFS('Cashflow(Improv)'!$D:$D,'Cashflow(Improv)'!$G:$G,'Summary-Monthly'!$C24,'Cashflow(Improv)'!$H:$H,'Summary-Monthly'!H$5,'Cashflow(Improv)'!$B:$B,"&gt;"&amp;'Summary-Monthly'!$D$4,'Cashflow(Improv)'!$B:$B,"&lt;="&amp;'Summary-Monthly'!$G$4,'Cashflow(Improv)'!$F:$F,"D")</f>
        <v>0</v>
      </c>
      <c r="I24" s="23">
        <f ca="1">SUMIFS('Cashflow(Improv)'!$D:$D,'Cashflow(Improv)'!$G:$G,'Summary-Monthly'!$C24,'Cashflow(Improv)'!$H:$H,'Summary-Monthly'!I$5,'Cashflow(Improv)'!$B:$B,"&gt;"&amp;'Summary-Monthly'!$D$4,'Cashflow(Improv)'!$B:$B,"&lt;="&amp;'Summary-Monthly'!$G$4,'Cashflow(Improv)'!$F:$F,"K")-SUMIFS('Cashflow(Improv)'!$D:$D,'Cashflow(Improv)'!$G:$G,'Summary-Monthly'!$C24,'Cashflow(Improv)'!$H:$H,'Summary-Monthly'!I$5,'Cashflow(Improv)'!$B:$B,"&gt;"&amp;'Summary-Monthly'!$D$4,'Cashflow(Improv)'!$B:$B,"&lt;="&amp;'Summary-Monthly'!$G$4,'Cashflow(Improv)'!$F:$F,"D")</f>
        <v>0</v>
      </c>
    </row>
  </sheetData>
  <mergeCells count="2">
    <mergeCell ref="D4:F4"/>
    <mergeCell ref="G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BC-1B97-409D-8C8E-EDAA5A363C45}">
  <dimension ref="C4:J26"/>
  <sheetViews>
    <sheetView workbookViewId="0">
      <selection activeCell="D4" sqref="D4:J4"/>
    </sheetView>
  </sheetViews>
  <sheetFormatPr defaultRowHeight="15" x14ac:dyDescent="0.25"/>
  <cols>
    <col min="3" max="3" width="21.5703125" bestFit="1" customWidth="1"/>
    <col min="4" max="4" width="11.85546875" bestFit="1" customWidth="1"/>
    <col min="5" max="5" width="15.5703125" bestFit="1" customWidth="1"/>
    <col min="6" max="6" width="12.85546875" bestFit="1" customWidth="1"/>
    <col min="7" max="7" width="15.5703125" bestFit="1" customWidth="1"/>
    <col min="8" max="8" width="14" bestFit="1" customWidth="1"/>
    <col min="9" max="9" width="12.85546875" bestFit="1" customWidth="1"/>
    <col min="10" max="10" width="15.5703125" bestFit="1" customWidth="1"/>
  </cols>
  <sheetData>
    <row r="4" spans="3:10" x14ac:dyDescent="0.25">
      <c r="C4" s="17" t="s">
        <v>0</v>
      </c>
      <c r="D4" s="37">
        <f ca="1">TODAY()</f>
        <v>45325</v>
      </c>
      <c r="E4" s="37"/>
      <c r="F4" s="37"/>
      <c r="G4" s="37"/>
      <c r="H4" s="37"/>
      <c r="I4" s="37"/>
      <c r="J4" s="37"/>
    </row>
    <row r="5" spans="3:10" x14ac:dyDescent="0.25">
      <c r="C5" s="1" t="s">
        <v>41</v>
      </c>
      <c r="D5" s="9" t="s">
        <v>12</v>
      </c>
      <c r="E5" s="9" t="s">
        <v>13</v>
      </c>
      <c r="F5" s="9" t="s">
        <v>11</v>
      </c>
      <c r="G5" s="9" t="s">
        <v>10</v>
      </c>
      <c r="H5" s="9" t="s">
        <v>8</v>
      </c>
      <c r="I5" s="9" t="s">
        <v>15</v>
      </c>
      <c r="J5" s="9" t="s">
        <v>42</v>
      </c>
    </row>
    <row r="6" spans="3:10" x14ac:dyDescent="0.25">
      <c r="C6" s="1" t="s">
        <v>43</v>
      </c>
      <c r="D6" s="23">
        <f ca="1">SUMIFS('Cashflow(Improv)'!$D:$D,'Cashflow(Improv)'!$H:$H,'Summary-Daily'!D$5,'Cashflow(Improv)'!$B:$B,"&lt;"&amp;'Summary-Daily'!$D$4,'Cashflow(Improv)'!$F:$F,"K")-SUMIFS('Cashflow(Improv)'!$D:$D,'Cashflow(Improv)'!$H:$H,'Summary-Daily'!D$5,'Cashflow(Improv)'!$B:$B,"&lt;"&amp;'Summary-Daily'!$D$4,'Cashflow(Improv)'!$F:$F,"D")</f>
        <v>0</v>
      </c>
      <c r="E6" s="23">
        <f ca="1">SUMIFS('Cashflow(Improv)'!$D:$D,'Cashflow(Improv)'!$H:$H,'Summary-Daily'!E$5,'Cashflow(Improv)'!$B:$B,"&lt;"&amp;'Summary-Daily'!$D$4,'Cashflow(Improv)'!$F:$F,"K")-SUMIFS('Cashflow(Improv)'!$D:$D,'Cashflow(Improv)'!$H:$H,'Summary-Daily'!E$5,'Cashflow(Improv)'!$B:$B,"&lt;"&amp;'Summary-Daily'!$D$4,'Cashflow(Improv)'!$F:$F,"D")</f>
        <v>0</v>
      </c>
      <c r="F6" s="23">
        <f ca="1">SUMIFS('Cashflow(Improv)'!$D:$D,'Cashflow(Improv)'!$H:$H,'Summary-Daily'!F$5,'Cashflow(Improv)'!$B:$B,"&lt;"&amp;'Summary-Daily'!$D$4,'Cashflow(Improv)'!$F:$F,"K")-SUMIFS('Cashflow(Improv)'!$D:$D,'Cashflow(Improv)'!$H:$H,'Summary-Daily'!F$5,'Cashflow(Improv)'!$B:$B,"&lt;"&amp;'Summary-Daily'!$D$4,'Cashflow(Improv)'!$F:$F,"D")</f>
        <v>0</v>
      </c>
      <c r="G6" s="23">
        <f ca="1">SUMIFS('Cashflow(Improv)'!$D:$D,'Cashflow(Improv)'!$H:$H,'Summary-Daily'!G$5,'Cashflow(Improv)'!$B:$B,"&lt;"&amp;'Summary-Daily'!$D$4,'Cashflow(Improv)'!$F:$F,"K")-SUMIFS('Cashflow(Improv)'!$D:$D,'Cashflow(Improv)'!$H:$H,'Summary-Daily'!G$5,'Cashflow(Improv)'!$B:$B,"&lt;"&amp;'Summary-Daily'!$D$4,'Cashflow(Improv)'!$F:$F,"D")</f>
        <v>0</v>
      </c>
      <c r="H6" s="23">
        <f ca="1">SUMIFS('Cashflow(Improv)'!$D:$D,'Cashflow(Improv)'!$H:$H,'Summary-Daily'!H$5,'Cashflow(Improv)'!$B:$B,"&lt;"&amp;'Summary-Daily'!$D$4,'Cashflow(Improv)'!$F:$F,"K")-SUMIFS('Cashflow(Improv)'!$D:$D,'Cashflow(Improv)'!$H:$H,'Summary-Daily'!H$5,'Cashflow(Improv)'!$B:$B,"&lt;"&amp;'Summary-Daily'!$D$4,'Cashflow(Improv)'!$F:$F,"D")</f>
        <v>0</v>
      </c>
      <c r="I6" s="23">
        <f ca="1">SUMIFS('Cashflow(Improv)'!$D:$D,'Cashflow(Improv)'!$H:$H,'Summary-Daily'!I$5,'Cashflow(Improv)'!$B:$B,"&lt;"&amp;'Summary-Daily'!$D$4,'Cashflow(Improv)'!$F:$F,"K")-SUMIFS('Cashflow(Improv)'!$D:$D,'Cashflow(Improv)'!$H:$H,'Summary-Daily'!I$5,'Cashflow(Improv)'!$B:$B,"&lt;"&amp;'Summary-Daily'!$D$4,'Cashflow(Improv)'!$F:$F,"D")</f>
        <v>0</v>
      </c>
      <c r="J6" s="23">
        <f ca="1">SUM(D6:I6)</f>
        <v>0</v>
      </c>
    </row>
    <row r="7" spans="3:10" x14ac:dyDescent="0.25">
      <c r="C7" s="9" t="s">
        <v>18</v>
      </c>
      <c r="D7" s="23">
        <f ca="1">SUMIFS('Cashflow(Improv)'!$D:$D,'Cashflow(Improv)'!$G:$G,'Summary-Daily'!$C7,'Cashflow(Improv)'!$H:$H,'Summary-Daily'!D$5,'Cashflow(Improv)'!$B:$B,"="&amp;'Summary-Daily'!$D$4,'Cashflow(Improv)'!$F:$F,"K")-SUMIFS('Cashflow(Improv)'!$D:$D,'Cashflow(Improv)'!$G:$G,'Summary-Daily'!$C7,'Cashflow(Improv)'!$H:$H,'Summary-Daily'!D$5,'Cashflow(Improv)'!$B:$B,"="&amp;'Summary-Daily'!$D$4,'Cashflow(Improv)'!$F:$F,"D")</f>
        <v>0</v>
      </c>
      <c r="E7" s="23">
        <f ca="1">SUMIFS('Cashflow(Improv)'!$D:$D,'Cashflow(Improv)'!$G:$G,'Summary-Daily'!$C7,'Cashflow(Improv)'!$H:$H,'Summary-Daily'!E$5,'Cashflow(Improv)'!$B:$B,"="&amp;'Summary-Daily'!$D$4,'Cashflow(Improv)'!$F:$F,"K")-SUMIFS('Cashflow(Improv)'!$D:$D,'Cashflow(Improv)'!$G:$G,'Summary-Daily'!$C7,'Cashflow(Improv)'!$H:$H,'Summary-Daily'!E$5,'Cashflow(Improv)'!$B:$B,"="&amp;'Summary-Daily'!$D$4,'Cashflow(Improv)'!$F:$F,"D")</f>
        <v>0</v>
      </c>
      <c r="F7" s="23">
        <f ca="1">SUMIFS('Cashflow(Improv)'!$D:$D,'Cashflow(Improv)'!$G:$G,'Summary-Daily'!$C7,'Cashflow(Improv)'!$H:$H,'Summary-Daily'!F$5,'Cashflow(Improv)'!$B:$B,"="&amp;'Summary-Daily'!$D$4,'Cashflow(Improv)'!$F:$F,"K")-SUMIFS('Cashflow(Improv)'!$D:$D,'Cashflow(Improv)'!$G:$G,'Summary-Daily'!$C7,'Cashflow(Improv)'!$H:$H,'Summary-Daily'!F$5,'Cashflow(Improv)'!$B:$B,"="&amp;'Summary-Daily'!$D$4,'Cashflow(Improv)'!$F:$F,"D")</f>
        <v>0</v>
      </c>
      <c r="G7" s="23">
        <f ca="1">SUMIFS('Cashflow(Improv)'!$D:$D,'Cashflow(Improv)'!$G:$G,'Summary-Daily'!$C7,'Cashflow(Improv)'!$H:$H,'Summary-Daily'!G$5,'Cashflow(Improv)'!$B:$B,"="&amp;'Summary-Daily'!$D$4,'Cashflow(Improv)'!$F:$F,"K")-SUMIFS('Cashflow(Improv)'!$D:$D,'Cashflow(Improv)'!$G:$G,'Summary-Daily'!$C7,'Cashflow(Improv)'!$H:$H,'Summary-Daily'!G$5,'Cashflow(Improv)'!$B:$B,"="&amp;'Summary-Daily'!$D$4,'Cashflow(Improv)'!$F:$F,"D")</f>
        <v>0</v>
      </c>
      <c r="H7" s="23">
        <f ca="1">SUMIFS('Cashflow(Improv)'!$D:$D,'Cashflow(Improv)'!$G:$G,'Summary-Daily'!$C7,'Cashflow(Improv)'!$H:$H,'Summary-Daily'!H$5,'Cashflow(Improv)'!$B:$B,"="&amp;'Summary-Daily'!$D$4,'Cashflow(Improv)'!$F:$F,"K")-SUMIFS('Cashflow(Improv)'!$D:$D,'Cashflow(Improv)'!$G:$G,'Summary-Daily'!$C7,'Cashflow(Improv)'!$H:$H,'Summary-Daily'!H$5,'Cashflow(Improv)'!$B:$B,"="&amp;'Summary-Daily'!$D$4,'Cashflow(Improv)'!$F:$F,"D")</f>
        <v>0</v>
      </c>
      <c r="I7" s="23">
        <f ca="1">SUMIFS('Cashflow(Improv)'!$D:$D,'Cashflow(Improv)'!$G:$G,'Summary-Daily'!$C7,'Cashflow(Improv)'!$H:$H,'Summary-Daily'!I$5,'Cashflow(Improv)'!$B:$B,"="&amp;'Summary-Daily'!$D$4,'Cashflow(Improv)'!$F:$F,"K")-SUMIFS('Cashflow(Improv)'!$D:$D,'Cashflow(Improv)'!$G:$G,'Summary-Daily'!$C7,'Cashflow(Improv)'!$H:$H,'Summary-Daily'!I$5,'Cashflow(Improv)'!$B:$B,"="&amp;'Summary-Daily'!$D$4,'Cashflow(Improv)'!$F:$F,"D")</f>
        <v>0</v>
      </c>
      <c r="J7" s="23">
        <f t="shared" ref="J7:J26" ca="1" si="0">SUM(D7:I7)</f>
        <v>0</v>
      </c>
    </row>
    <row r="8" spans="3:10" x14ac:dyDescent="0.25">
      <c r="C8" s="9" t="s">
        <v>7</v>
      </c>
      <c r="D8" s="23">
        <f ca="1">SUMIFS('Cashflow(Improv)'!$D:$D,'Cashflow(Improv)'!$G:$G,'Summary-Daily'!$C8,'Cashflow(Improv)'!$H:$H,'Summary-Daily'!D$5,'Cashflow(Improv)'!$B:$B,"="&amp;'Summary-Daily'!$D$4,'Cashflow(Improv)'!$F:$F,"K")-SUMIFS('Cashflow(Improv)'!$D:$D,'Cashflow(Improv)'!$G:$G,'Summary-Daily'!$C8,'Cashflow(Improv)'!$H:$H,'Summary-Daily'!D$5,'Cashflow(Improv)'!$B:$B,"="&amp;'Summary-Daily'!$D$4,'Cashflow(Improv)'!$F:$F,"D")</f>
        <v>0</v>
      </c>
      <c r="E8" s="23">
        <f ca="1">SUMIFS('Cashflow(Improv)'!$D:$D,'Cashflow(Improv)'!$G:$G,'Summary-Daily'!$C8,'Cashflow(Improv)'!$H:$H,'Summary-Daily'!E$5,'Cashflow(Improv)'!$B:$B,"="&amp;'Summary-Daily'!$D$4,'Cashflow(Improv)'!$F:$F,"K")-SUMIFS('Cashflow(Improv)'!$D:$D,'Cashflow(Improv)'!$G:$G,'Summary-Daily'!$C8,'Cashflow(Improv)'!$H:$H,'Summary-Daily'!E$5,'Cashflow(Improv)'!$B:$B,"="&amp;'Summary-Daily'!$D$4,'Cashflow(Improv)'!$F:$F,"D")</f>
        <v>0</v>
      </c>
      <c r="F8" s="23">
        <f ca="1">SUMIFS('Cashflow(Improv)'!$D:$D,'Cashflow(Improv)'!$G:$G,'Summary-Daily'!$C8,'Cashflow(Improv)'!$H:$H,'Summary-Daily'!F$5,'Cashflow(Improv)'!$B:$B,"="&amp;'Summary-Daily'!$D$4,'Cashflow(Improv)'!$F:$F,"K")-SUMIFS('Cashflow(Improv)'!$D:$D,'Cashflow(Improv)'!$G:$G,'Summary-Daily'!$C8,'Cashflow(Improv)'!$H:$H,'Summary-Daily'!F$5,'Cashflow(Improv)'!$B:$B,"="&amp;'Summary-Daily'!$D$4,'Cashflow(Improv)'!$F:$F,"D")</f>
        <v>0</v>
      </c>
      <c r="G8" s="23">
        <f ca="1">SUMIFS('Cashflow(Improv)'!$D:$D,'Cashflow(Improv)'!$G:$G,'Summary-Daily'!$C8,'Cashflow(Improv)'!$H:$H,'Summary-Daily'!G$5,'Cashflow(Improv)'!$B:$B,"="&amp;'Summary-Daily'!$D$4,'Cashflow(Improv)'!$F:$F,"K")-SUMIFS('Cashflow(Improv)'!$D:$D,'Cashflow(Improv)'!$G:$G,'Summary-Daily'!$C8,'Cashflow(Improv)'!$H:$H,'Summary-Daily'!G$5,'Cashflow(Improv)'!$B:$B,"="&amp;'Summary-Daily'!$D$4,'Cashflow(Improv)'!$F:$F,"D")</f>
        <v>0</v>
      </c>
      <c r="H8" s="23">
        <f ca="1">SUMIFS('Cashflow(Improv)'!$D:$D,'Cashflow(Improv)'!$G:$G,'Summary-Daily'!$C8,'Cashflow(Improv)'!$H:$H,'Summary-Daily'!H$5,'Cashflow(Improv)'!$B:$B,"="&amp;'Summary-Daily'!$D$4,'Cashflow(Improv)'!$F:$F,"K")-SUMIFS('Cashflow(Improv)'!$D:$D,'Cashflow(Improv)'!$G:$G,'Summary-Daily'!$C8,'Cashflow(Improv)'!$H:$H,'Summary-Daily'!H$5,'Cashflow(Improv)'!$B:$B,"="&amp;'Summary-Daily'!$D$4,'Cashflow(Improv)'!$F:$F,"D")</f>
        <v>0</v>
      </c>
      <c r="I8" s="23">
        <f ca="1">SUMIFS('Cashflow(Improv)'!$D:$D,'Cashflow(Improv)'!$G:$G,'Summary-Daily'!$C8,'Cashflow(Improv)'!$H:$H,'Summary-Daily'!I$5,'Cashflow(Improv)'!$B:$B,"="&amp;'Summary-Daily'!$D$4,'Cashflow(Improv)'!$F:$F,"K")-SUMIFS('Cashflow(Improv)'!$D:$D,'Cashflow(Improv)'!$G:$G,'Summary-Daily'!$C8,'Cashflow(Improv)'!$H:$H,'Summary-Daily'!I$5,'Cashflow(Improv)'!$B:$B,"="&amp;'Summary-Daily'!$D$4,'Cashflow(Improv)'!$F:$F,"D")</f>
        <v>0</v>
      </c>
      <c r="J8" s="23">
        <f t="shared" ca="1" si="0"/>
        <v>0</v>
      </c>
    </row>
    <row r="9" spans="3:10" x14ac:dyDescent="0.25">
      <c r="C9" s="9" t="s">
        <v>14</v>
      </c>
      <c r="D9" s="23">
        <f ca="1">SUMIFS('Cashflow(Improv)'!$D:$D,'Cashflow(Improv)'!$G:$G,'Summary-Daily'!$C9,'Cashflow(Improv)'!$H:$H,'Summary-Daily'!D$5,'Cashflow(Improv)'!$B:$B,"="&amp;'Summary-Daily'!$D$4,'Cashflow(Improv)'!$F:$F,"K")-SUMIFS('Cashflow(Improv)'!$D:$D,'Cashflow(Improv)'!$G:$G,'Summary-Daily'!$C9,'Cashflow(Improv)'!$H:$H,'Summary-Daily'!D$5,'Cashflow(Improv)'!$B:$B,"="&amp;'Summary-Daily'!$D$4,'Cashflow(Improv)'!$F:$F,"D")</f>
        <v>0</v>
      </c>
      <c r="E9" s="23">
        <f ca="1">SUMIFS('Cashflow(Improv)'!$D:$D,'Cashflow(Improv)'!$G:$G,'Summary-Daily'!$C9,'Cashflow(Improv)'!$H:$H,'Summary-Daily'!E$5,'Cashflow(Improv)'!$B:$B,"="&amp;'Summary-Daily'!$D$4,'Cashflow(Improv)'!$F:$F,"K")-SUMIFS('Cashflow(Improv)'!$D:$D,'Cashflow(Improv)'!$G:$G,'Summary-Daily'!$C9,'Cashflow(Improv)'!$H:$H,'Summary-Daily'!E$5,'Cashflow(Improv)'!$B:$B,"="&amp;'Summary-Daily'!$D$4,'Cashflow(Improv)'!$F:$F,"D")</f>
        <v>0</v>
      </c>
      <c r="F9" s="23">
        <f ca="1">SUMIFS('Cashflow(Improv)'!$D:$D,'Cashflow(Improv)'!$G:$G,'Summary-Daily'!$C9,'Cashflow(Improv)'!$H:$H,'Summary-Daily'!F$5,'Cashflow(Improv)'!$B:$B,"="&amp;'Summary-Daily'!$D$4,'Cashflow(Improv)'!$F:$F,"K")-SUMIFS('Cashflow(Improv)'!$D:$D,'Cashflow(Improv)'!$G:$G,'Summary-Daily'!$C9,'Cashflow(Improv)'!$H:$H,'Summary-Daily'!F$5,'Cashflow(Improv)'!$B:$B,"="&amp;'Summary-Daily'!$D$4,'Cashflow(Improv)'!$F:$F,"D")</f>
        <v>0</v>
      </c>
      <c r="G9" s="23">
        <f ca="1">SUMIFS('Cashflow(Improv)'!$D:$D,'Cashflow(Improv)'!$G:$G,'Summary-Daily'!$C9,'Cashflow(Improv)'!$H:$H,'Summary-Daily'!G$5,'Cashflow(Improv)'!$B:$B,"="&amp;'Summary-Daily'!$D$4,'Cashflow(Improv)'!$F:$F,"K")-SUMIFS('Cashflow(Improv)'!$D:$D,'Cashflow(Improv)'!$G:$G,'Summary-Daily'!$C9,'Cashflow(Improv)'!$H:$H,'Summary-Daily'!G$5,'Cashflow(Improv)'!$B:$B,"="&amp;'Summary-Daily'!$D$4,'Cashflow(Improv)'!$F:$F,"D")</f>
        <v>0</v>
      </c>
      <c r="H9" s="23">
        <f ca="1">SUMIFS('Cashflow(Improv)'!$D:$D,'Cashflow(Improv)'!$G:$G,'Summary-Daily'!$C9,'Cashflow(Improv)'!$H:$H,'Summary-Daily'!H$5,'Cashflow(Improv)'!$B:$B,"="&amp;'Summary-Daily'!$D$4,'Cashflow(Improv)'!$F:$F,"K")-SUMIFS('Cashflow(Improv)'!$D:$D,'Cashflow(Improv)'!$G:$G,'Summary-Daily'!$C9,'Cashflow(Improv)'!$H:$H,'Summary-Daily'!H$5,'Cashflow(Improv)'!$B:$B,"="&amp;'Summary-Daily'!$D$4,'Cashflow(Improv)'!$F:$F,"D")</f>
        <v>0</v>
      </c>
      <c r="I9" s="23">
        <f ca="1">SUMIFS('Cashflow(Improv)'!$D:$D,'Cashflow(Improv)'!$G:$G,'Summary-Daily'!$C9,'Cashflow(Improv)'!$H:$H,'Summary-Daily'!I$5,'Cashflow(Improv)'!$B:$B,"="&amp;'Summary-Daily'!$D$4,'Cashflow(Improv)'!$F:$F,"K")-SUMIFS('Cashflow(Improv)'!$D:$D,'Cashflow(Improv)'!$G:$G,'Summary-Daily'!$C9,'Cashflow(Improv)'!$H:$H,'Summary-Daily'!I$5,'Cashflow(Improv)'!$B:$B,"="&amp;'Summary-Daily'!$D$4,'Cashflow(Improv)'!$F:$F,"D")</f>
        <v>0</v>
      </c>
      <c r="J9" s="23">
        <f t="shared" ca="1" si="0"/>
        <v>0</v>
      </c>
    </row>
    <row r="10" spans="3:10" x14ac:dyDescent="0.25">
      <c r="C10" s="9" t="s">
        <v>19</v>
      </c>
      <c r="D10" s="23">
        <f ca="1">SUMIFS('Cashflow(Improv)'!$D:$D,'Cashflow(Improv)'!$G:$G,'Summary-Daily'!$C10,'Cashflow(Improv)'!$H:$H,'Summary-Daily'!D$5,'Cashflow(Improv)'!$B:$B,"="&amp;'Summary-Daily'!$D$4,'Cashflow(Improv)'!$F:$F,"K")-SUMIFS('Cashflow(Improv)'!$D:$D,'Cashflow(Improv)'!$G:$G,'Summary-Daily'!$C10,'Cashflow(Improv)'!$H:$H,'Summary-Daily'!D$5,'Cashflow(Improv)'!$B:$B,"="&amp;'Summary-Daily'!$D$4,'Cashflow(Improv)'!$F:$F,"D")</f>
        <v>0</v>
      </c>
      <c r="E10" s="23">
        <f ca="1">SUMIFS('Cashflow(Improv)'!$D:$D,'Cashflow(Improv)'!$G:$G,'Summary-Daily'!$C10,'Cashflow(Improv)'!$H:$H,'Summary-Daily'!E$5,'Cashflow(Improv)'!$B:$B,"="&amp;'Summary-Daily'!$D$4,'Cashflow(Improv)'!$F:$F,"K")-SUMIFS('Cashflow(Improv)'!$D:$D,'Cashflow(Improv)'!$G:$G,'Summary-Daily'!$C10,'Cashflow(Improv)'!$H:$H,'Summary-Daily'!E$5,'Cashflow(Improv)'!$B:$B,"="&amp;'Summary-Daily'!$D$4,'Cashflow(Improv)'!$F:$F,"D")</f>
        <v>0</v>
      </c>
      <c r="F10" s="23">
        <f ca="1">SUMIFS('Cashflow(Improv)'!$D:$D,'Cashflow(Improv)'!$G:$G,'Summary-Daily'!$C10,'Cashflow(Improv)'!$H:$H,'Summary-Daily'!F$5,'Cashflow(Improv)'!$B:$B,"="&amp;'Summary-Daily'!$D$4,'Cashflow(Improv)'!$F:$F,"K")-SUMIFS('Cashflow(Improv)'!$D:$D,'Cashflow(Improv)'!$G:$G,'Summary-Daily'!$C10,'Cashflow(Improv)'!$H:$H,'Summary-Daily'!F$5,'Cashflow(Improv)'!$B:$B,"="&amp;'Summary-Daily'!$D$4,'Cashflow(Improv)'!$F:$F,"D")</f>
        <v>0</v>
      </c>
      <c r="G10" s="23">
        <f ca="1">SUMIFS('Cashflow(Improv)'!$D:$D,'Cashflow(Improv)'!$G:$G,'Summary-Daily'!$C10,'Cashflow(Improv)'!$H:$H,'Summary-Daily'!G$5,'Cashflow(Improv)'!$B:$B,"="&amp;'Summary-Daily'!$D$4,'Cashflow(Improv)'!$F:$F,"K")-SUMIFS('Cashflow(Improv)'!$D:$D,'Cashflow(Improv)'!$G:$G,'Summary-Daily'!$C10,'Cashflow(Improv)'!$H:$H,'Summary-Daily'!G$5,'Cashflow(Improv)'!$B:$B,"="&amp;'Summary-Daily'!$D$4,'Cashflow(Improv)'!$F:$F,"D")</f>
        <v>0</v>
      </c>
      <c r="H10" s="23">
        <f ca="1">SUMIFS('Cashflow(Improv)'!$D:$D,'Cashflow(Improv)'!$G:$G,'Summary-Daily'!$C10,'Cashflow(Improv)'!$H:$H,'Summary-Daily'!H$5,'Cashflow(Improv)'!$B:$B,"="&amp;'Summary-Daily'!$D$4,'Cashflow(Improv)'!$F:$F,"K")-SUMIFS('Cashflow(Improv)'!$D:$D,'Cashflow(Improv)'!$G:$G,'Summary-Daily'!$C10,'Cashflow(Improv)'!$H:$H,'Summary-Daily'!H$5,'Cashflow(Improv)'!$B:$B,"="&amp;'Summary-Daily'!$D$4,'Cashflow(Improv)'!$F:$F,"D")</f>
        <v>0</v>
      </c>
      <c r="I10" s="23">
        <f ca="1">SUMIFS('Cashflow(Improv)'!$D:$D,'Cashflow(Improv)'!$G:$G,'Summary-Daily'!$C10,'Cashflow(Improv)'!$H:$H,'Summary-Daily'!I$5,'Cashflow(Improv)'!$B:$B,"="&amp;'Summary-Daily'!$D$4,'Cashflow(Improv)'!$F:$F,"K")-SUMIFS('Cashflow(Improv)'!$D:$D,'Cashflow(Improv)'!$G:$G,'Summary-Daily'!$C10,'Cashflow(Improv)'!$H:$H,'Summary-Daily'!I$5,'Cashflow(Improv)'!$B:$B,"="&amp;'Summary-Daily'!$D$4,'Cashflow(Improv)'!$F:$F,"D")</f>
        <v>0</v>
      </c>
      <c r="J10" s="23">
        <f t="shared" ca="1" si="0"/>
        <v>0</v>
      </c>
    </row>
    <row r="11" spans="3:10" x14ac:dyDescent="0.25">
      <c r="C11" s="9" t="s">
        <v>20</v>
      </c>
      <c r="D11" s="23">
        <f ca="1">SUMIFS('Cashflow(Improv)'!$D:$D,'Cashflow(Improv)'!$G:$G,'Summary-Daily'!$C11,'Cashflow(Improv)'!$H:$H,'Summary-Daily'!D$5,'Cashflow(Improv)'!$B:$B,"="&amp;'Summary-Daily'!$D$4,'Cashflow(Improv)'!$F:$F,"K")-SUMIFS('Cashflow(Improv)'!$D:$D,'Cashflow(Improv)'!$G:$G,'Summary-Daily'!$C11,'Cashflow(Improv)'!$H:$H,'Summary-Daily'!D$5,'Cashflow(Improv)'!$B:$B,"="&amp;'Summary-Daily'!$D$4,'Cashflow(Improv)'!$F:$F,"D")</f>
        <v>0</v>
      </c>
      <c r="E11" s="23">
        <f ca="1">SUMIFS('Cashflow(Improv)'!$D:$D,'Cashflow(Improv)'!$G:$G,'Summary-Daily'!$C11,'Cashflow(Improv)'!$H:$H,'Summary-Daily'!E$5,'Cashflow(Improv)'!$B:$B,"="&amp;'Summary-Daily'!$D$4,'Cashflow(Improv)'!$F:$F,"K")-SUMIFS('Cashflow(Improv)'!$D:$D,'Cashflow(Improv)'!$G:$G,'Summary-Daily'!$C11,'Cashflow(Improv)'!$H:$H,'Summary-Daily'!E$5,'Cashflow(Improv)'!$B:$B,"="&amp;'Summary-Daily'!$D$4,'Cashflow(Improv)'!$F:$F,"D")</f>
        <v>0</v>
      </c>
      <c r="F11" s="23">
        <f ca="1">SUMIFS('Cashflow(Improv)'!$D:$D,'Cashflow(Improv)'!$G:$G,'Summary-Daily'!$C11,'Cashflow(Improv)'!$H:$H,'Summary-Daily'!F$5,'Cashflow(Improv)'!$B:$B,"="&amp;'Summary-Daily'!$D$4,'Cashflow(Improv)'!$F:$F,"K")-SUMIFS('Cashflow(Improv)'!$D:$D,'Cashflow(Improv)'!$G:$G,'Summary-Daily'!$C11,'Cashflow(Improv)'!$H:$H,'Summary-Daily'!F$5,'Cashflow(Improv)'!$B:$B,"="&amp;'Summary-Daily'!$D$4,'Cashflow(Improv)'!$F:$F,"D")</f>
        <v>0</v>
      </c>
      <c r="G11" s="23">
        <f ca="1">SUMIFS('Cashflow(Improv)'!$D:$D,'Cashflow(Improv)'!$G:$G,'Summary-Daily'!$C11,'Cashflow(Improv)'!$H:$H,'Summary-Daily'!G$5,'Cashflow(Improv)'!$B:$B,"="&amp;'Summary-Daily'!$D$4,'Cashflow(Improv)'!$F:$F,"K")-SUMIFS('Cashflow(Improv)'!$D:$D,'Cashflow(Improv)'!$G:$G,'Summary-Daily'!$C11,'Cashflow(Improv)'!$H:$H,'Summary-Daily'!G$5,'Cashflow(Improv)'!$B:$B,"="&amp;'Summary-Daily'!$D$4,'Cashflow(Improv)'!$F:$F,"D")</f>
        <v>0</v>
      </c>
      <c r="H11" s="23">
        <f ca="1">SUMIFS('Cashflow(Improv)'!$D:$D,'Cashflow(Improv)'!$G:$G,'Summary-Daily'!$C11,'Cashflow(Improv)'!$H:$H,'Summary-Daily'!H$5,'Cashflow(Improv)'!$B:$B,"="&amp;'Summary-Daily'!$D$4,'Cashflow(Improv)'!$F:$F,"K")-SUMIFS('Cashflow(Improv)'!$D:$D,'Cashflow(Improv)'!$G:$G,'Summary-Daily'!$C11,'Cashflow(Improv)'!$H:$H,'Summary-Daily'!H$5,'Cashflow(Improv)'!$B:$B,"="&amp;'Summary-Daily'!$D$4,'Cashflow(Improv)'!$F:$F,"D")</f>
        <v>0</v>
      </c>
      <c r="I11" s="23">
        <f ca="1">SUMIFS('Cashflow(Improv)'!$D:$D,'Cashflow(Improv)'!$G:$G,'Summary-Daily'!$C11,'Cashflow(Improv)'!$H:$H,'Summary-Daily'!I$5,'Cashflow(Improv)'!$B:$B,"="&amp;'Summary-Daily'!$D$4,'Cashflow(Improv)'!$F:$F,"K")-SUMIFS('Cashflow(Improv)'!$D:$D,'Cashflow(Improv)'!$G:$G,'Summary-Daily'!$C11,'Cashflow(Improv)'!$H:$H,'Summary-Daily'!I$5,'Cashflow(Improv)'!$B:$B,"="&amp;'Summary-Daily'!$D$4,'Cashflow(Improv)'!$F:$F,"D")</f>
        <v>0</v>
      </c>
      <c r="J11" s="23">
        <f t="shared" ca="1" si="0"/>
        <v>0</v>
      </c>
    </row>
    <row r="12" spans="3:10" x14ac:dyDescent="0.25">
      <c r="C12" s="9" t="s">
        <v>16</v>
      </c>
      <c r="D12" s="23">
        <f ca="1">SUMIFS('Cashflow(Improv)'!$D:$D,'Cashflow(Improv)'!$G:$G,'Summary-Daily'!$C12,'Cashflow(Improv)'!$H:$H,'Summary-Daily'!D$5,'Cashflow(Improv)'!$B:$B,"="&amp;'Summary-Daily'!$D$4,'Cashflow(Improv)'!$F:$F,"K")-SUMIFS('Cashflow(Improv)'!$D:$D,'Cashflow(Improv)'!$G:$G,'Summary-Daily'!$C12,'Cashflow(Improv)'!$H:$H,'Summary-Daily'!D$5,'Cashflow(Improv)'!$B:$B,"="&amp;'Summary-Daily'!$D$4,'Cashflow(Improv)'!$F:$F,"D")</f>
        <v>0</v>
      </c>
      <c r="E12" s="23">
        <f ca="1">SUMIFS('Cashflow(Improv)'!$D:$D,'Cashflow(Improv)'!$G:$G,'Summary-Daily'!$C12,'Cashflow(Improv)'!$H:$H,'Summary-Daily'!E$5,'Cashflow(Improv)'!$B:$B,"="&amp;'Summary-Daily'!$D$4,'Cashflow(Improv)'!$F:$F,"K")-SUMIFS('Cashflow(Improv)'!$D:$D,'Cashflow(Improv)'!$G:$G,'Summary-Daily'!$C12,'Cashflow(Improv)'!$H:$H,'Summary-Daily'!E$5,'Cashflow(Improv)'!$B:$B,"="&amp;'Summary-Daily'!$D$4,'Cashflow(Improv)'!$F:$F,"D")</f>
        <v>0</v>
      </c>
      <c r="F12" s="23">
        <f ca="1">SUMIFS('Cashflow(Improv)'!$D:$D,'Cashflow(Improv)'!$G:$G,'Summary-Daily'!$C12,'Cashflow(Improv)'!$H:$H,'Summary-Daily'!F$5,'Cashflow(Improv)'!$B:$B,"="&amp;'Summary-Daily'!$D$4,'Cashflow(Improv)'!$F:$F,"K")-SUMIFS('Cashflow(Improv)'!$D:$D,'Cashflow(Improv)'!$G:$G,'Summary-Daily'!$C12,'Cashflow(Improv)'!$H:$H,'Summary-Daily'!F$5,'Cashflow(Improv)'!$B:$B,"="&amp;'Summary-Daily'!$D$4,'Cashflow(Improv)'!$F:$F,"D")</f>
        <v>0</v>
      </c>
      <c r="G12" s="23">
        <f ca="1">SUMIFS('Cashflow(Improv)'!$D:$D,'Cashflow(Improv)'!$G:$G,'Summary-Daily'!$C12,'Cashflow(Improv)'!$H:$H,'Summary-Daily'!G$5,'Cashflow(Improv)'!$B:$B,"="&amp;'Summary-Daily'!$D$4,'Cashflow(Improv)'!$F:$F,"K")-SUMIFS('Cashflow(Improv)'!$D:$D,'Cashflow(Improv)'!$G:$G,'Summary-Daily'!$C12,'Cashflow(Improv)'!$H:$H,'Summary-Daily'!G$5,'Cashflow(Improv)'!$B:$B,"="&amp;'Summary-Daily'!$D$4,'Cashflow(Improv)'!$F:$F,"D")</f>
        <v>0</v>
      </c>
      <c r="H12" s="23">
        <f ca="1">SUMIFS('Cashflow(Improv)'!$D:$D,'Cashflow(Improv)'!$G:$G,'Summary-Daily'!$C12,'Cashflow(Improv)'!$H:$H,'Summary-Daily'!H$5,'Cashflow(Improv)'!$B:$B,"="&amp;'Summary-Daily'!$D$4,'Cashflow(Improv)'!$F:$F,"K")-SUMIFS('Cashflow(Improv)'!$D:$D,'Cashflow(Improv)'!$G:$G,'Summary-Daily'!$C12,'Cashflow(Improv)'!$H:$H,'Summary-Daily'!H$5,'Cashflow(Improv)'!$B:$B,"="&amp;'Summary-Daily'!$D$4,'Cashflow(Improv)'!$F:$F,"D")</f>
        <v>0</v>
      </c>
      <c r="I12" s="23">
        <f ca="1">SUMIFS('Cashflow(Improv)'!$D:$D,'Cashflow(Improv)'!$G:$G,'Summary-Daily'!$C12,'Cashflow(Improv)'!$H:$H,'Summary-Daily'!I$5,'Cashflow(Improv)'!$B:$B,"="&amp;'Summary-Daily'!$D$4,'Cashflow(Improv)'!$F:$F,"K")-SUMIFS('Cashflow(Improv)'!$D:$D,'Cashflow(Improv)'!$G:$G,'Summary-Daily'!$C12,'Cashflow(Improv)'!$H:$H,'Summary-Daily'!I$5,'Cashflow(Improv)'!$B:$B,"="&amp;'Summary-Daily'!$D$4,'Cashflow(Improv)'!$F:$F,"D")</f>
        <v>0</v>
      </c>
      <c r="J12" s="23">
        <f t="shared" ca="1" si="0"/>
        <v>0</v>
      </c>
    </row>
    <row r="13" spans="3:10" x14ac:dyDescent="0.25">
      <c r="C13" s="9" t="s">
        <v>21</v>
      </c>
      <c r="D13" s="23">
        <f ca="1">SUMIFS('Cashflow(Improv)'!$D:$D,'Cashflow(Improv)'!$G:$G,'Summary-Daily'!$C13,'Cashflow(Improv)'!$H:$H,'Summary-Daily'!D$5,'Cashflow(Improv)'!$B:$B,"="&amp;'Summary-Daily'!$D$4,'Cashflow(Improv)'!$F:$F,"K")-SUMIFS('Cashflow(Improv)'!$D:$D,'Cashflow(Improv)'!$G:$G,'Summary-Daily'!$C13,'Cashflow(Improv)'!$H:$H,'Summary-Daily'!D$5,'Cashflow(Improv)'!$B:$B,"="&amp;'Summary-Daily'!$D$4,'Cashflow(Improv)'!$F:$F,"D")</f>
        <v>0</v>
      </c>
      <c r="E13" s="23">
        <f ca="1">SUMIFS('Cashflow(Improv)'!$D:$D,'Cashflow(Improv)'!$G:$G,'Summary-Daily'!$C13,'Cashflow(Improv)'!$H:$H,'Summary-Daily'!E$5,'Cashflow(Improv)'!$B:$B,"="&amp;'Summary-Daily'!$D$4,'Cashflow(Improv)'!$F:$F,"K")-SUMIFS('Cashflow(Improv)'!$D:$D,'Cashflow(Improv)'!$G:$G,'Summary-Daily'!$C13,'Cashflow(Improv)'!$H:$H,'Summary-Daily'!E$5,'Cashflow(Improv)'!$B:$B,"="&amp;'Summary-Daily'!$D$4,'Cashflow(Improv)'!$F:$F,"D")</f>
        <v>0</v>
      </c>
      <c r="F13" s="23">
        <f ca="1">SUMIFS('Cashflow(Improv)'!$D:$D,'Cashflow(Improv)'!$G:$G,'Summary-Daily'!$C13,'Cashflow(Improv)'!$H:$H,'Summary-Daily'!F$5,'Cashflow(Improv)'!$B:$B,"="&amp;'Summary-Daily'!$D$4,'Cashflow(Improv)'!$F:$F,"K")-SUMIFS('Cashflow(Improv)'!$D:$D,'Cashflow(Improv)'!$G:$G,'Summary-Daily'!$C13,'Cashflow(Improv)'!$H:$H,'Summary-Daily'!F$5,'Cashflow(Improv)'!$B:$B,"="&amp;'Summary-Daily'!$D$4,'Cashflow(Improv)'!$F:$F,"D")</f>
        <v>0</v>
      </c>
      <c r="G13" s="23">
        <f ca="1">SUMIFS('Cashflow(Improv)'!$D:$D,'Cashflow(Improv)'!$G:$G,'Summary-Daily'!$C13,'Cashflow(Improv)'!$H:$H,'Summary-Daily'!G$5,'Cashflow(Improv)'!$B:$B,"="&amp;'Summary-Daily'!$D$4,'Cashflow(Improv)'!$F:$F,"K")-SUMIFS('Cashflow(Improv)'!$D:$D,'Cashflow(Improv)'!$G:$G,'Summary-Daily'!$C13,'Cashflow(Improv)'!$H:$H,'Summary-Daily'!G$5,'Cashflow(Improv)'!$B:$B,"="&amp;'Summary-Daily'!$D$4,'Cashflow(Improv)'!$F:$F,"D")</f>
        <v>0</v>
      </c>
      <c r="H13" s="23">
        <f ca="1">SUMIFS('Cashflow(Improv)'!$D:$D,'Cashflow(Improv)'!$G:$G,'Summary-Daily'!$C13,'Cashflow(Improv)'!$H:$H,'Summary-Daily'!H$5,'Cashflow(Improv)'!$B:$B,"="&amp;'Summary-Daily'!$D$4,'Cashflow(Improv)'!$F:$F,"K")-SUMIFS('Cashflow(Improv)'!$D:$D,'Cashflow(Improv)'!$G:$G,'Summary-Daily'!$C13,'Cashflow(Improv)'!$H:$H,'Summary-Daily'!H$5,'Cashflow(Improv)'!$B:$B,"="&amp;'Summary-Daily'!$D$4,'Cashflow(Improv)'!$F:$F,"D")</f>
        <v>0</v>
      </c>
      <c r="I13" s="23">
        <f ca="1">SUMIFS('Cashflow(Improv)'!$D:$D,'Cashflow(Improv)'!$G:$G,'Summary-Daily'!$C13,'Cashflow(Improv)'!$H:$H,'Summary-Daily'!I$5,'Cashflow(Improv)'!$B:$B,"="&amp;'Summary-Daily'!$D$4,'Cashflow(Improv)'!$F:$F,"K")-SUMIFS('Cashflow(Improv)'!$D:$D,'Cashflow(Improv)'!$G:$G,'Summary-Daily'!$C13,'Cashflow(Improv)'!$H:$H,'Summary-Daily'!I$5,'Cashflow(Improv)'!$B:$B,"="&amp;'Summary-Daily'!$D$4,'Cashflow(Improv)'!$F:$F,"D")</f>
        <v>0</v>
      </c>
      <c r="J13" s="23">
        <f t="shared" ca="1" si="0"/>
        <v>0</v>
      </c>
    </row>
    <row r="14" spans="3:10" x14ac:dyDescent="0.25">
      <c r="C14" s="9" t="s">
        <v>9</v>
      </c>
      <c r="D14" s="23">
        <f ca="1">SUMIFS('Cashflow(Improv)'!$D:$D,'Cashflow(Improv)'!$G:$G,'Summary-Daily'!$C14,'Cashflow(Improv)'!$H:$H,'Summary-Daily'!D$5,'Cashflow(Improv)'!$B:$B,"="&amp;'Summary-Daily'!$D$4,'Cashflow(Improv)'!$F:$F,"K")-SUMIFS('Cashflow(Improv)'!$D:$D,'Cashflow(Improv)'!$G:$G,'Summary-Daily'!$C14,'Cashflow(Improv)'!$H:$H,'Summary-Daily'!D$5,'Cashflow(Improv)'!$B:$B,"="&amp;'Summary-Daily'!$D$4,'Cashflow(Improv)'!$F:$F,"D")</f>
        <v>0</v>
      </c>
      <c r="E14" s="23">
        <f ca="1">SUMIFS('Cashflow(Improv)'!$D:$D,'Cashflow(Improv)'!$G:$G,'Summary-Daily'!$C14,'Cashflow(Improv)'!$H:$H,'Summary-Daily'!E$5,'Cashflow(Improv)'!$B:$B,"="&amp;'Summary-Daily'!$D$4,'Cashflow(Improv)'!$F:$F,"K")-SUMIFS('Cashflow(Improv)'!$D:$D,'Cashflow(Improv)'!$G:$G,'Summary-Daily'!$C14,'Cashflow(Improv)'!$H:$H,'Summary-Daily'!E$5,'Cashflow(Improv)'!$B:$B,"="&amp;'Summary-Daily'!$D$4,'Cashflow(Improv)'!$F:$F,"D")</f>
        <v>0</v>
      </c>
      <c r="F14" s="23">
        <f ca="1">SUMIFS('Cashflow(Improv)'!$D:$D,'Cashflow(Improv)'!$G:$G,'Summary-Daily'!$C14,'Cashflow(Improv)'!$H:$H,'Summary-Daily'!F$5,'Cashflow(Improv)'!$B:$B,"="&amp;'Summary-Daily'!$D$4,'Cashflow(Improv)'!$F:$F,"K")-SUMIFS('Cashflow(Improv)'!$D:$D,'Cashflow(Improv)'!$G:$G,'Summary-Daily'!$C14,'Cashflow(Improv)'!$H:$H,'Summary-Daily'!F$5,'Cashflow(Improv)'!$B:$B,"="&amp;'Summary-Daily'!$D$4,'Cashflow(Improv)'!$F:$F,"D")</f>
        <v>0</v>
      </c>
      <c r="G14" s="23">
        <f ca="1">SUMIFS('Cashflow(Improv)'!$D:$D,'Cashflow(Improv)'!$G:$G,'Summary-Daily'!$C14,'Cashflow(Improv)'!$H:$H,'Summary-Daily'!G$5,'Cashflow(Improv)'!$B:$B,"="&amp;'Summary-Daily'!$D$4,'Cashflow(Improv)'!$F:$F,"K")-SUMIFS('Cashflow(Improv)'!$D:$D,'Cashflow(Improv)'!$G:$G,'Summary-Daily'!$C14,'Cashflow(Improv)'!$H:$H,'Summary-Daily'!G$5,'Cashflow(Improv)'!$B:$B,"="&amp;'Summary-Daily'!$D$4,'Cashflow(Improv)'!$F:$F,"D")</f>
        <v>0</v>
      </c>
      <c r="H14" s="23">
        <f ca="1">SUMIFS('Cashflow(Improv)'!$D:$D,'Cashflow(Improv)'!$G:$G,'Summary-Daily'!$C14,'Cashflow(Improv)'!$H:$H,'Summary-Daily'!H$5,'Cashflow(Improv)'!$B:$B,"="&amp;'Summary-Daily'!$D$4,'Cashflow(Improv)'!$F:$F,"K")-SUMIFS('Cashflow(Improv)'!$D:$D,'Cashflow(Improv)'!$G:$G,'Summary-Daily'!$C14,'Cashflow(Improv)'!$H:$H,'Summary-Daily'!H$5,'Cashflow(Improv)'!$B:$B,"="&amp;'Summary-Daily'!$D$4,'Cashflow(Improv)'!$F:$F,"D")</f>
        <v>0</v>
      </c>
      <c r="I14" s="23">
        <f ca="1">SUMIFS('Cashflow(Improv)'!$D:$D,'Cashflow(Improv)'!$G:$G,'Summary-Daily'!$C14,'Cashflow(Improv)'!$H:$H,'Summary-Daily'!I$5,'Cashflow(Improv)'!$B:$B,"="&amp;'Summary-Daily'!$D$4,'Cashflow(Improv)'!$F:$F,"K")-SUMIFS('Cashflow(Improv)'!$D:$D,'Cashflow(Improv)'!$G:$G,'Summary-Daily'!$C14,'Cashflow(Improv)'!$H:$H,'Summary-Daily'!I$5,'Cashflow(Improv)'!$B:$B,"="&amp;'Summary-Daily'!$D$4,'Cashflow(Improv)'!$F:$F,"D")</f>
        <v>0</v>
      </c>
      <c r="J14" s="23">
        <f t="shared" ca="1" si="0"/>
        <v>0</v>
      </c>
    </row>
    <row r="15" spans="3:10" x14ac:dyDescent="0.25">
      <c r="C15" s="9" t="s">
        <v>17</v>
      </c>
      <c r="D15" s="23">
        <f ca="1">SUMIFS('Cashflow(Improv)'!$D:$D,'Cashflow(Improv)'!$G:$G,'Summary-Daily'!$C15,'Cashflow(Improv)'!$H:$H,'Summary-Daily'!D$5,'Cashflow(Improv)'!$B:$B,"="&amp;'Summary-Daily'!$D$4,'Cashflow(Improv)'!$F:$F,"K")-SUMIFS('Cashflow(Improv)'!$D:$D,'Cashflow(Improv)'!$G:$G,'Summary-Daily'!$C15,'Cashflow(Improv)'!$H:$H,'Summary-Daily'!D$5,'Cashflow(Improv)'!$B:$B,"="&amp;'Summary-Daily'!$D$4,'Cashflow(Improv)'!$F:$F,"D")</f>
        <v>0</v>
      </c>
      <c r="E15" s="23">
        <f ca="1">SUMIFS('Cashflow(Improv)'!$D:$D,'Cashflow(Improv)'!$G:$G,'Summary-Daily'!$C15,'Cashflow(Improv)'!$H:$H,'Summary-Daily'!E$5,'Cashflow(Improv)'!$B:$B,"="&amp;'Summary-Daily'!$D$4,'Cashflow(Improv)'!$F:$F,"K")-SUMIFS('Cashflow(Improv)'!$D:$D,'Cashflow(Improv)'!$G:$G,'Summary-Daily'!$C15,'Cashflow(Improv)'!$H:$H,'Summary-Daily'!E$5,'Cashflow(Improv)'!$B:$B,"="&amp;'Summary-Daily'!$D$4,'Cashflow(Improv)'!$F:$F,"D")</f>
        <v>0</v>
      </c>
      <c r="F15" s="23">
        <f ca="1">SUMIFS('Cashflow(Improv)'!$D:$D,'Cashflow(Improv)'!$G:$G,'Summary-Daily'!$C15,'Cashflow(Improv)'!$H:$H,'Summary-Daily'!F$5,'Cashflow(Improv)'!$B:$B,"="&amp;'Summary-Daily'!$D$4,'Cashflow(Improv)'!$F:$F,"K")-SUMIFS('Cashflow(Improv)'!$D:$D,'Cashflow(Improv)'!$G:$G,'Summary-Daily'!$C15,'Cashflow(Improv)'!$H:$H,'Summary-Daily'!F$5,'Cashflow(Improv)'!$B:$B,"="&amp;'Summary-Daily'!$D$4,'Cashflow(Improv)'!$F:$F,"D")</f>
        <v>0</v>
      </c>
      <c r="G15" s="23">
        <f ca="1">SUMIFS('Cashflow(Improv)'!$D:$D,'Cashflow(Improv)'!$G:$G,'Summary-Daily'!$C15,'Cashflow(Improv)'!$H:$H,'Summary-Daily'!G$5,'Cashflow(Improv)'!$B:$B,"="&amp;'Summary-Daily'!$D$4,'Cashflow(Improv)'!$F:$F,"K")-SUMIFS('Cashflow(Improv)'!$D:$D,'Cashflow(Improv)'!$G:$G,'Summary-Daily'!$C15,'Cashflow(Improv)'!$H:$H,'Summary-Daily'!G$5,'Cashflow(Improv)'!$B:$B,"="&amp;'Summary-Daily'!$D$4,'Cashflow(Improv)'!$F:$F,"D")</f>
        <v>0</v>
      </c>
      <c r="H15" s="23">
        <f ca="1">SUMIFS('Cashflow(Improv)'!$D:$D,'Cashflow(Improv)'!$G:$G,'Summary-Daily'!$C15,'Cashflow(Improv)'!$H:$H,'Summary-Daily'!H$5,'Cashflow(Improv)'!$B:$B,"="&amp;'Summary-Daily'!$D$4,'Cashflow(Improv)'!$F:$F,"K")-SUMIFS('Cashflow(Improv)'!$D:$D,'Cashflow(Improv)'!$G:$G,'Summary-Daily'!$C15,'Cashflow(Improv)'!$H:$H,'Summary-Daily'!H$5,'Cashflow(Improv)'!$B:$B,"="&amp;'Summary-Daily'!$D$4,'Cashflow(Improv)'!$F:$F,"D")</f>
        <v>0</v>
      </c>
      <c r="I15" s="23">
        <f ca="1">SUMIFS('Cashflow(Improv)'!$D:$D,'Cashflow(Improv)'!$G:$G,'Summary-Daily'!$C15,'Cashflow(Improv)'!$H:$H,'Summary-Daily'!I$5,'Cashflow(Improv)'!$B:$B,"="&amp;'Summary-Daily'!$D$4,'Cashflow(Improv)'!$F:$F,"K")-SUMIFS('Cashflow(Improv)'!$D:$D,'Cashflow(Improv)'!$G:$G,'Summary-Daily'!$C15,'Cashflow(Improv)'!$H:$H,'Summary-Daily'!I$5,'Cashflow(Improv)'!$B:$B,"="&amp;'Summary-Daily'!$D$4,'Cashflow(Improv)'!$F:$F,"D")</f>
        <v>0</v>
      </c>
      <c r="J15" s="23">
        <f t="shared" ca="1" si="0"/>
        <v>0</v>
      </c>
    </row>
    <row r="16" spans="3:10" x14ac:dyDescent="0.25">
      <c r="C16" s="9" t="s">
        <v>31</v>
      </c>
      <c r="D16" s="23">
        <f ca="1">SUMIFS('Cashflow(Improv)'!$D:$D,'Cashflow(Improv)'!$G:$G,'Summary-Daily'!$C16,'Cashflow(Improv)'!$H:$H,'Summary-Daily'!D$5,'Cashflow(Improv)'!$B:$B,"="&amp;'Summary-Daily'!$D$4,'Cashflow(Improv)'!$F:$F,"K")-SUMIFS('Cashflow(Improv)'!$D:$D,'Cashflow(Improv)'!$G:$G,'Summary-Daily'!$C16,'Cashflow(Improv)'!$H:$H,'Summary-Daily'!D$5,'Cashflow(Improv)'!$B:$B,"="&amp;'Summary-Daily'!$D$4,'Cashflow(Improv)'!$F:$F,"D")</f>
        <v>0</v>
      </c>
      <c r="E16" s="23">
        <f ca="1">SUMIFS('Cashflow(Improv)'!$D:$D,'Cashflow(Improv)'!$G:$G,'Summary-Daily'!$C16,'Cashflow(Improv)'!$H:$H,'Summary-Daily'!E$5,'Cashflow(Improv)'!$B:$B,"="&amp;'Summary-Daily'!$D$4,'Cashflow(Improv)'!$F:$F,"K")-SUMIFS('Cashflow(Improv)'!$D:$D,'Cashflow(Improv)'!$G:$G,'Summary-Daily'!$C16,'Cashflow(Improv)'!$H:$H,'Summary-Daily'!E$5,'Cashflow(Improv)'!$B:$B,"="&amp;'Summary-Daily'!$D$4,'Cashflow(Improv)'!$F:$F,"D")</f>
        <v>0</v>
      </c>
      <c r="F16" s="23">
        <f ca="1">SUMIFS('Cashflow(Improv)'!$D:$D,'Cashflow(Improv)'!$G:$G,'Summary-Daily'!$C16,'Cashflow(Improv)'!$H:$H,'Summary-Daily'!F$5,'Cashflow(Improv)'!$B:$B,"="&amp;'Summary-Daily'!$D$4,'Cashflow(Improv)'!$F:$F,"K")-SUMIFS('Cashflow(Improv)'!$D:$D,'Cashflow(Improv)'!$G:$G,'Summary-Daily'!$C16,'Cashflow(Improv)'!$H:$H,'Summary-Daily'!F$5,'Cashflow(Improv)'!$B:$B,"="&amp;'Summary-Daily'!$D$4,'Cashflow(Improv)'!$F:$F,"D")</f>
        <v>0</v>
      </c>
      <c r="G16" s="23">
        <f ca="1">SUMIFS('Cashflow(Improv)'!$D:$D,'Cashflow(Improv)'!$G:$G,'Summary-Daily'!$C16,'Cashflow(Improv)'!$H:$H,'Summary-Daily'!G$5,'Cashflow(Improv)'!$B:$B,"="&amp;'Summary-Daily'!$D$4,'Cashflow(Improv)'!$F:$F,"K")-SUMIFS('Cashflow(Improv)'!$D:$D,'Cashflow(Improv)'!$G:$G,'Summary-Daily'!$C16,'Cashflow(Improv)'!$H:$H,'Summary-Daily'!G$5,'Cashflow(Improv)'!$B:$B,"="&amp;'Summary-Daily'!$D$4,'Cashflow(Improv)'!$F:$F,"D")</f>
        <v>0</v>
      </c>
      <c r="H16" s="23">
        <f ca="1">SUMIFS('Cashflow(Improv)'!$D:$D,'Cashflow(Improv)'!$G:$G,'Summary-Daily'!$C16,'Cashflow(Improv)'!$H:$H,'Summary-Daily'!H$5,'Cashflow(Improv)'!$B:$B,"="&amp;'Summary-Daily'!$D$4,'Cashflow(Improv)'!$F:$F,"K")-SUMIFS('Cashflow(Improv)'!$D:$D,'Cashflow(Improv)'!$G:$G,'Summary-Daily'!$C16,'Cashflow(Improv)'!$H:$H,'Summary-Daily'!H$5,'Cashflow(Improv)'!$B:$B,"="&amp;'Summary-Daily'!$D$4,'Cashflow(Improv)'!$F:$F,"D")</f>
        <v>0</v>
      </c>
      <c r="I16" s="23">
        <f ca="1">SUMIFS('Cashflow(Improv)'!$D:$D,'Cashflow(Improv)'!$G:$G,'Summary-Daily'!$C16,'Cashflow(Improv)'!$H:$H,'Summary-Daily'!I$5,'Cashflow(Improv)'!$B:$B,"="&amp;'Summary-Daily'!$D$4,'Cashflow(Improv)'!$F:$F,"K")-SUMIFS('Cashflow(Improv)'!$D:$D,'Cashflow(Improv)'!$G:$G,'Summary-Daily'!$C16,'Cashflow(Improv)'!$H:$H,'Summary-Daily'!I$5,'Cashflow(Improv)'!$B:$B,"="&amp;'Summary-Daily'!$D$4,'Cashflow(Improv)'!$F:$F,"D")</f>
        <v>0</v>
      </c>
      <c r="J16" s="23">
        <f t="shared" ca="1" si="0"/>
        <v>0</v>
      </c>
    </row>
    <row r="17" spans="3:10" x14ac:dyDescent="0.25">
      <c r="C17" s="9" t="s">
        <v>22</v>
      </c>
      <c r="D17" s="23">
        <f ca="1">SUMIFS('Cashflow(Improv)'!$D:$D,'Cashflow(Improv)'!$G:$G,'Summary-Daily'!$C17,'Cashflow(Improv)'!$H:$H,'Summary-Daily'!D$5,'Cashflow(Improv)'!$B:$B,"="&amp;'Summary-Daily'!$D$4,'Cashflow(Improv)'!$F:$F,"K")-SUMIFS('Cashflow(Improv)'!$D:$D,'Cashflow(Improv)'!$G:$G,'Summary-Daily'!$C17,'Cashflow(Improv)'!$H:$H,'Summary-Daily'!D$5,'Cashflow(Improv)'!$B:$B,"="&amp;'Summary-Daily'!$D$4,'Cashflow(Improv)'!$F:$F,"D")</f>
        <v>0</v>
      </c>
      <c r="E17" s="23">
        <f ca="1">SUMIFS('Cashflow(Improv)'!$D:$D,'Cashflow(Improv)'!$G:$G,'Summary-Daily'!$C17,'Cashflow(Improv)'!$H:$H,'Summary-Daily'!E$5,'Cashflow(Improv)'!$B:$B,"="&amp;'Summary-Daily'!$D$4,'Cashflow(Improv)'!$F:$F,"K")-SUMIFS('Cashflow(Improv)'!$D:$D,'Cashflow(Improv)'!$G:$G,'Summary-Daily'!$C17,'Cashflow(Improv)'!$H:$H,'Summary-Daily'!E$5,'Cashflow(Improv)'!$B:$B,"="&amp;'Summary-Daily'!$D$4,'Cashflow(Improv)'!$F:$F,"D")</f>
        <v>0</v>
      </c>
      <c r="F17" s="23">
        <f ca="1">SUMIFS('Cashflow(Improv)'!$D:$D,'Cashflow(Improv)'!$G:$G,'Summary-Daily'!$C17,'Cashflow(Improv)'!$H:$H,'Summary-Daily'!F$5,'Cashflow(Improv)'!$B:$B,"="&amp;'Summary-Daily'!$D$4,'Cashflow(Improv)'!$F:$F,"K")-SUMIFS('Cashflow(Improv)'!$D:$D,'Cashflow(Improv)'!$G:$G,'Summary-Daily'!$C17,'Cashflow(Improv)'!$H:$H,'Summary-Daily'!F$5,'Cashflow(Improv)'!$B:$B,"="&amp;'Summary-Daily'!$D$4,'Cashflow(Improv)'!$F:$F,"D")</f>
        <v>0</v>
      </c>
      <c r="G17" s="23">
        <f ca="1">SUMIFS('Cashflow(Improv)'!$D:$D,'Cashflow(Improv)'!$G:$G,'Summary-Daily'!$C17,'Cashflow(Improv)'!$H:$H,'Summary-Daily'!G$5,'Cashflow(Improv)'!$B:$B,"="&amp;'Summary-Daily'!$D$4,'Cashflow(Improv)'!$F:$F,"K")-SUMIFS('Cashflow(Improv)'!$D:$D,'Cashflow(Improv)'!$G:$G,'Summary-Daily'!$C17,'Cashflow(Improv)'!$H:$H,'Summary-Daily'!G$5,'Cashflow(Improv)'!$B:$B,"="&amp;'Summary-Daily'!$D$4,'Cashflow(Improv)'!$F:$F,"D")</f>
        <v>0</v>
      </c>
      <c r="H17" s="23">
        <f ca="1">SUMIFS('Cashflow(Improv)'!$D:$D,'Cashflow(Improv)'!$G:$G,'Summary-Daily'!$C17,'Cashflow(Improv)'!$H:$H,'Summary-Daily'!H$5,'Cashflow(Improv)'!$B:$B,"="&amp;'Summary-Daily'!$D$4,'Cashflow(Improv)'!$F:$F,"K")-SUMIFS('Cashflow(Improv)'!$D:$D,'Cashflow(Improv)'!$G:$G,'Summary-Daily'!$C17,'Cashflow(Improv)'!$H:$H,'Summary-Daily'!H$5,'Cashflow(Improv)'!$B:$B,"="&amp;'Summary-Daily'!$D$4,'Cashflow(Improv)'!$F:$F,"D")</f>
        <v>0</v>
      </c>
      <c r="I17" s="23">
        <f ca="1">SUMIFS('Cashflow(Improv)'!$D:$D,'Cashflow(Improv)'!$G:$G,'Summary-Daily'!$C17,'Cashflow(Improv)'!$H:$H,'Summary-Daily'!I$5,'Cashflow(Improv)'!$B:$B,"="&amp;'Summary-Daily'!$D$4,'Cashflow(Improv)'!$F:$F,"K")-SUMIFS('Cashflow(Improv)'!$D:$D,'Cashflow(Improv)'!$G:$G,'Summary-Daily'!$C17,'Cashflow(Improv)'!$H:$H,'Summary-Daily'!I$5,'Cashflow(Improv)'!$B:$B,"="&amp;'Summary-Daily'!$D$4,'Cashflow(Improv)'!$F:$F,"D")</f>
        <v>0</v>
      </c>
      <c r="J17" s="23">
        <f t="shared" ca="1" si="0"/>
        <v>0</v>
      </c>
    </row>
    <row r="18" spans="3:10" x14ac:dyDescent="0.25">
      <c r="C18" s="9" t="s">
        <v>27</v>
      </c>
      <c r="D18" s="23">
        <f ca="1">SUMIFS('Cashflow(Improv)'!$D:$D,'Cashflow(Improv)'!$G:$G,'Summary-Daily'!$C18,'Cashflow(Improv)'!$H:$H,'Summary-Daily'!D$5,'Cashflow(Improv)'!$B:$B,"="&amp;'Summary-Daily'!$D$4,'Cashflow(Improv)'!$F:$F,"K")-SUMIFS('Cashflow(Improv)'!$D:$D,'Cashflow(Improv)'!$G:$G,'Summary-Daily'!$C18,'Cashflow(Improv)'!$H:$H,'Summary-Daily'!D$5,'Cashflow(Improv)'!$B:$B,"="&amp;'Summary-Daily'!$D$4,'Cashflow(Improv)'!$F:$F,"D")</f>
        <v>0</v>
      </c>
      <c r="E18" s="23">
        <f ca="1">SUMIFS('Cashflow(Improv)'!$D:$D,'Cashflow(Improv)'!$G:$G,'Summary-Daily'!$C18,'Cashflow(Improv)'!$H:$H,'Summary-Daily'!E$5,'Cashflow(Improv)'!$B:$B,"="&amp;'Summary-Daily'!$D$4,'Cashflow(Improv)'!$F:$F,"K")-SUMIFS('Cashflow(Improv)'!$D:$D,'Cashflow(Improv)'!$G:$G,'Summary-Daily'!$C18,'Cashflow(Improv)'!$H:$H,'Summary-Daily'!E$5,'Cashflow(Improv)'!$B:$B,"="&amp;'Summary-Daily'!$D$4,'Cashflow(Improv)'!$F:$F,"D")</f>
        <v>0</v>
      </c>
      <c r="F18" s="23">
        <f ca="1">SUMIFS('Cashflow(Improv)'!$D:$D,'Cashflow(Improv)'!$G:$G,'Summary-Daily'!$C18,'Cashflow(Improv)'!$H:$H,'Summary-Daily'!F$5,'Cashflow(Improv)'!$B:$B,"="&amp;'Summary-Daily'!$D$4,'Cashflow(Improv)'!$F:$F,"K")-SUMIFS('Cashflow(Improv)'!$D:$D,'Cashflow(Improv)'!$G:$G,'Summary-Daily'!$C18,'Cashflow(Improv)'!$H:$H,'Summary-Daily'!F$5,'Cashflow(Improv)'!$B:$B,"="&amp;'Summary-Daily'!$D$4,'Cashflow(Improv)'!$F:$F,"D")</f>
        <v>0</v>
      </c>
      <c r="G18" s="23">
        <f ca="1">SUMIFS('Cashflow(Improv)'!$D:$D,'Cashflow(Improv)'!$G:$G,'Summary-Daily'!$C18,'Cashflow(Improv)'!$H:$H,'Summary-Daily'!G$5,'Cashflow(Improv)'!$B:$B,"="&amp;'Summary-Daily'!$D$4,'Cashflow(Improv)'!$F:$F,"K")-SUMIFS('Cashflow(Improv)'!$D:$D,'Cashflow(Improv)'!$G:$G,'Summary-Daily'!$C18,'Cashflow(Improv)'!$H:$H,'Summary-Daily'!G$5,'Cashflow(Improv)'!$B:$B,"="&amp;'Summary-Daily'!$D$4,'Cashflow(Improv)'!$F:$F,"D")</f>
        <v>0</v>
      </c>
      <c r="H18" s="23">
        <f ca="1">SUMIFS('Cashflow(Improv)'!$D:$D,'Cashflow(Improv)'!$G:$G,'Summary-Daily'!$C18,'Cashflow(Improv)'!$H:$H,'Summary-Daily'!H$5,'Cashflow(Improv)'!$B:$B,"="&amp;'Summary-Daily'!$D$4,'Cashflow(Improv)'!$F:$F,"K")-SUMIFS('Cashflow(Improv)'!$D:$D,'Cashflow(Improv)'!$G:$G,'Summary-Daily'!$C18,'Cashflow(Improv)'!$H:$H,'Summary-Daily'!H$5,'Cashflow(Improv)'!$B:$B,"="&amp;'Summary-Daily'!$D$4,'Cashflow(Improv)'!$F:$F,"D")</f>
        <v>0</v>
      </c>
      <c r="I18" s="23">
        <f ca="1">SUMIFS('Cashflow(Improv)'!$D:$D,'Cashflow(Improv)'!$G:$G,'Summary-Daily'!$C18,'Cashflow(Improv)'!$H:$H,'Summary-Daily'!I$5,'Cashflow(Improv)'!$B:$B,"="&amp;'Summary-Daily'!$D$4,'Cashflow(Improv)'!$F:$F,"K")-SUMIFS('Cashflow(Improv)'!$D:$D,'Cashflow(Improv)'!$G:$G,'Summary-Daily'!$C18,'Cashflow(Improv)'!$H:$H,'Summary-Daily'!I$5,'Cashflow(Improv)'!$B:$B,"="&amp;'Summary-Daily'!$D$4,'Cashflow(Improv)'!$F:$F,"D")</f>
        <v>0</v>
      </c>
      <c r="J18" s="23">
        <f t="shared" ca="1" si="0"/>
        <v>0</v>
      </c>
    </row>
    <row r="19" spans="3:10" x14ac:dyDescent="0.25">
      <c r="C19" s="9" t="s">
        <v>23</v>
      </c>
      <c r="D19" s="23">
        <f ca="1">SUMIFS('Cashflow(Improv)'!$D:$D,'Cashflow(Improv)'!$G:$G,'Summary-Daily'!$C19,'Cashflow(Improv)'!$H:$H,'Summary-Daily'!D$5,'Cashflow(Improv)'!$B:$B,"="&amp;'Summary-Daily'!$D$4,'Cashflow(Improv)'!$F:$F,"K")-SUMIFS('Cashflow(Improv)'!$D:$D,'Cashflow(Improv)'!$G:$G,'Summary-Daily'!$C19,'Cashflow(Improv)'!$H:$H,'Summary-Daily'!D$5,'Cashflow(Improv)'!$B:$B,"="&amp;'Summary-Daily'!$D$4,'Cashflow(Improv)'!$F:$F,"D")</f>
        <v>0</v>
      </c>
      <c r="E19" s="23">
        <f ca="1">SUMIFS('Cashflow(Improv)'!$D:$D,'Cashflow(Improv)'!$G:$G,'Summary-Daily'!$C19,'Cashflow(Improv)'!$H:$H,'Summary-Daily'!E$5,'Cashflow(Improv)'!$B:$B,"="&amp;'Summary-Daily'!$D$4,'Cashflow(Improv)'!$F:$F,"K")-SUMIFS('Cashflow(Improv)'!$D:$D,'Cashflow(Improv)'!$G:$G,'Summary-Daily'!$C19,'Cashflow(Improv)'!$H:$H,'Summary-Daily'!E$5,'Cashflow(Improv)'!$B:$B,"="&amp;'Summary-Daily'!$D$4,'Cashflow(Improv)'!$F:$F,"D")</f>
        <v>0</v>
      </c>
      <c r="F19" s="23">
        <f ca="1">SUMIFS('Cashflow(Improv)'!$D:$D,'Cashflow(Improv)'!$G:$G,'Summary-Daily'!$C19,'Cashflow(Improv)'!$H:$H,'Summary-Daily'!F$5,'Cashflow(Improv)'!$B:$B,"="&amp;'Summary-Daily'!$D$4,'Cashflow(Improv)'!$F:$F,"K")-SUMIFS('Cashflow(Improv)'!$D:$D,'Cashflow(Improv)'!$G:$G,'Summary-Daily'!$C19,'Cashflow(Improv)'!$H:$H,'Summary-Daily'!F$5,'Cashflow(Improv)'!$B:$B,"="&amp;'Summary-Daily'!$D$4,'Cashflow(Improv)'!$F:$F,"D")</f>
        <v>0</v>
      </c>
      <c r="G19" s="23">
        <f ca="1">SUMIFS('Cashflow(Improv)'!$D:$D,'Cashflow(Improv)'!$G:$G,'Summary-Daily'!$C19,'Cashflow(Improv)'!$H:$H,'Summary-Daily'!G$5,'Cashflow(Improv)'!$B:$B,"="&amp;'Summary-Daily'!$D$4,'Cashflow(Improv)'!$F:$F,"K")-SUMIFS('Cashflow(Improv)'!$D:$D,'Cashflow(Improv)'!$G:$G,'Summary-Daily'!$C19,'Cashflow(Improv)'!$H:$H,'Summary-Daily'!G$5,'Cashflow(Improv)'!$B:$B,"="&amp;'Summary-Daily'!$D$4,'Cashflow(Improv)'!$F:$F,"D")</f>
        <v>0</v>
      </c>
      <c r="H19" s="23">
        <f ca="1">SUMIFS('Cashflow(Improv)'!$D:$D,'Cashflow(Improv)'!$G:$G,'Summary-Daily'!$C19,'Cashflow(Improv)'!$H:$H,'Summary-Daily'!H$5,'Cashflow(Improv)'!$B:$B,"="&amp;'Summary-Daily'!$D$4,'Cashflow(Improv)'!$F:$F,"K")-SUMIFS('Cashflow(Improv)'!$D:$D,'Cashflow(Improv)'!$G:$G,'Summary-Daily'!$C19,'Cashflow(Improv)'!$H:$H,'Summary-Daily'!H$5,'Cashflow(Improv)'!$B:$B,"="&amp;'Summary-Daily'!$D$4,'Cashflow(Improv)'!$F:$F,"D")</f>
        <v>0</v>
      </c>
      <c r="I19" s="23">
        <f ca="1">SUMIFS('Cashflow(Improv)'!$D:$D,'Cashflow(Improv)'!$G:$G,'Summary-Daily'!$C19,'Cashflow(Improv)'!$H:$H,'Summary-Daily'!I$5,'Cashflow(Improv)'!$B:$B,"="&amp;'Summary-Daily'!$D$4,'Cashflow(Improv)'!$F:$F,"K")-SUMIFS('Cashflow(Improv)'!$D:$D,'Cashflow(Improv)'!$G:$G,'Summary-Daily'!$C19,'Cashflow(Improv)'!$H:$H,'Summary-Daily'!I$5,'Cashflow(Improv)'!$B:$B,"="&amp;'Summary-Daily'!$D$4,'Cashflow(Improv)'!$F:$F,"D")</f>
        <v>0</v>
      </c>
      <c r="J19" s="23">
        <f t="shared" ca="1" si="0"/>
        <v>0</v>
      </c>
    </row>
    <row r="20" spans="3:10" x14ac:dyDescent="0.25">
      <c r="C20" s="9" t="s">
        <v>24</v>
      </c>
      <c r="D20" s="23">
        <f ca="1">SUMIFS('Cashflow(Improv)'!$D:$D,'Cashflow(Improv)'!$G:$G,'Summary-Daily'!$C20,'Cashflow(Improv)'!$H:$H,'Summary-Daily'!D$5,'Cashflow(Improv)'!$B:$B,"="&amp;'Summary-Daily'!$D$4,'Cashflow(Improv)'!$F:$F,"K")-SUMIFS('Cashflow(Improv)'!$D:$D,'Cashflow(Improv)'!$G:$G,'Summary-Daily'!$C20,'Cashflow(Improv)'!$H:$H,'Summary-Daily'!D$5,'Cashflow(Improv)'!$B:$B,"="&amp;'Summary-Daily'!$D$4,'Cashflow(Improv)'!$F:$F,"D")</f>
        <v>0</v>
      </c>
      <c r="E20" s="23">
        <f ca="1">SUMIFS('Cashflow(Improv)'!$D:$D,'Cashflow(Improv)'!$G:$G,'Summary-Daily'!$C20,'Cashflow(Improv)'!$H:$H,'Summary-Daily'!E$5,'Cashflow(Improv)'!$B:$B,"="&amp;'Summary-Daily'!$D$4,'Cashflow(Improv)'!$F:$F,"K")-SUMIFS('Cashflow(Improv)'!$D:$D,'Cashflow(Improv)'!$G:$G,'Summary-Daily'!$C20,'Cashflow(Improv)'!$H:$H,'Summary-Daily'!E$5,'Cashflow(Improv)'!$B:$B,"="&amp;'Summary-Daily'!$D$4,'Cashflow(Improv)'!$F:$F,"D")</f>
        <v>0</v>
      </c>
      <c r="F20" s="23">
        <f ca="1">SUMIFS('Cashflow(Improv)'!$D:$D,'Cashflow(Improv)'!$G:$G,'Summary-Daily'!$C20,'Cashflow(Improv)'!$H:$H,'Summary-Daily'!F$5,'Cashflow(Improv)'!$B:$B,"="&amp;'Summary-Daily'!$D$4,'Cashflow(Improv)'!$F:$F,"K")-SUMIFS('Cashflow(Improv)'!$D:$D,'Cashflow(Improv)'!$G:$G,'Summary-Daily'!$C20,'Cashflow(Improv)'!$H:$H,'Summary-Daily'!F$5,'Cashflow(Improv)'!$B:$B,"="&amp;'Summary-Daily'!$D$4,'Cashflow(Improv)'!$F:$F,"D")</f>
        <v>0</v>
      </c>
      <c r="G20" s="23">
        <f ca="1">SUMIFS('Cashflow(Improv)'!$D:$D,'Cashflow(Improv)'!$G:$G,'Summary-Daily'!$C20,'Cashflow(Improv)'!$H:$H,'Summary-Daily'!G$5,'Cashflow(Improv)'!$B:$B,"="&amp;'Summary-Daily'!$D$4,'Cashflow(Improv)'!$F:$F,"K")-SUMIFS('Cashflow(Improv)'!$D:$D,'Cashflow(Improv)'!$G:$G,'Summary-Daily'!$C20,'Cashflow(Improv)'!$H:$H,'Summary-Daily'!G$5,'Cashflow(Improv)'!$B:$B,"="&amp;'Summary-Daily'!$D$4,'Cashflow(Improv)'!$F:$F,"D")</f>
        <v>0</v>
      </c>
      <c r="H20" s="23">
        <f ca="1">SUMIFS('Cashflow(Improv)'!$D:$D,'Cashflow(Improv)'!$G:$G,'Summary-Daily'!$C20,'Cashflow(Improv)'!$H:$H,'Summary-Daily'!H$5,'Cashflow(Improv)'!$B:$B,"="&amp;'Summary-Daily'!$D$4,'Cashflow(Improv)'!$F:$F,"K")-SUMIFS('Cashflow(Improv)'!$D:$D,'Cashflow(Improv)'!$G:$G,'Summary-Daily'!$C20,'Cashflow(Improv)'!$H:$H,'Summary-Daily'!H$5,'Cashflow(Improv)'!$B:$B,"="&amp;'Summary-Daily'!$D$4,'Cashflow(Improv)'!$F:$F,"D")</f>
        <v>0</v>
      </c>
      <c r="I20" s="23">
        <f ca="1">SUMIFS('Cashflow(Improv)'!$D:$D,'Cashflow(Improv)'!$G:$G,'Summary-Daily'!$C20,'Cashflow(Improv)'!$H:$H,'Summary-Daily'!I$5,'Cashflow(Improv)'!$B:$B,"="&amp;'Summary-Daily'!$D$4,'Cashflow(Improv)'!$F:$F,"K")-SUMIFS('Cashflow(Improv)'!$D:$D,'Cashflow(Improv)'!$G:$G,'Summary-Daily'!$C20,'Cashflow(Improv)'!$H:$H,'Summary-Daily'!I$5,'Cashflow(Improv)'!$B:$B,"="&amp;'Summary-Daily'!$D$4,'Cashflow(Improv)'!$F:$F,"D")</f>
        <v>0</v>
      </c>
      <c r="J20" s="23">
        <f t="shared" ca="1" si="0"/>
        <v>0</v>
      </c>
    </row>
    <row r="21" spans="3:10" x14ac:dyDescent="0.25">
      <c r="C21" s="9" t="s">
        <v>25</v>
      </c>
      <c r="D21" s="23">
        <f ca="1">SUMIFS('Cashflow(Improv)'!$D:$D,'Cashflow(Improv)'!$G:$G,'Summary-Daily'!$C21,'Cashflow(Improv)'!$H:$H,'Summary-Daily'!D$5,'Cashflow(Improv)'!$B:$B,"="&amp;'Summary-Daily'!$D$4,'Cashflow(Improv)'!$F:$F,"K")-SUMIFS('Cashflow(Improv)'!$D:$D,'Cashflow(Improv)'!$G:$G,'Summary-Daily'!$C21,'Cashflow(Improv)'!$H:$H,'Summary-Daily'!D$5,'Cashflow(Improv)'!$B:$B,"="&amp;'Summary-Daily'!$D$4,'Cashflow(Improv)'!$F:$F,"D")</f>
        <v>0</v>
      </c>
      <c r="E21" s="23">
        <f ca="1">SUMIFS('Cashflow(Improv)'!$D:$D,'Cashflow(Improv)'!$G:$G,'Summary-Daily'!$C21,'Cashflow(Improv)'!$H:$H,'Summary-Daily'!E$5,'Cashflow(Improv)'!$B:$B,"="&amp;'Summary-Daily'!$D$4,'Cashflow(Improv)'!$F:$F,"K")-SUMIFS('Cashflow(Improv)'!$D:$D,'Cashflow(Improv)'!$G:$G,'Summary-Daily'!$C21,'Cashflow(Improv)'!$H:$H,'Summary-Daily'!E$5,'Cashflow(Improv)'!$B:$B,"="&amp;'Summary-Daily'!$D$4,'Cashflow(Improv)'!$F:$F,"D")</f>
        <v>0</v>
      </c>
      <c r="F21" s="23">
        <f ca="1">SUMIFS('Cashflow(Improv)'!$D:$D,'Cashflow(Improv)'!$G:$G,'Summary-Daily'!$C21,'Cashflow(Improv)'!$H:$H,'Summary-Daily'!F$5,'Cashflow(Improv)'!$B:$B,"="&amp;'Summary-Daily'!$D$4,'Cashflow(Improv)'!$F:$F,"K")-SUMIFS('Cashflow(Improv)'!$D:$D,'Cashflow(Improv)'!$G:$G,'Summary-Daily'!$C21,'Cashflow(Improv)'!$H:$H,'Summary-Daily'!F$5,'Cashflow(Improv)'!$B:$B,"="&amp;'Summary-Daily'!$D$4,'Cashflow(Improv)'!$F:$F,"D")</f>
        <v>0</v>
      </c>
      <c r="G21" s="23">
        <f ca="1">SUMIFS('Cashflow(Improv)'!$D:$D,'Cashflow(Improv)'!$G:$G,'Summary-Daily'!$C21,'Cashflow(Improv)'!$H:$H,'Summary-Daily'!G$5,'Cashflow(Improv)'!$B:$B,"="&amp;'Summary-Daily'!$D$4,'Cashflow(Improv)'!$F:$F,"K")-SUMIFS('Cashflow(Improv)'!$D:$D,'Cashflow(Improv)'!$G:$G,'Summary-Daily'!$C21,'Cashflow(Improv)'!$H:$H,'Summary-Daily'!G$5,'Cashflow(Improv)'!$B:$B,"="&amp;'Summary-Daily'!$D$4,'Cashflow(Improv)'!$F:$F,"D")</f>
        <v>0</v>
      </c>
      <c r="H21" s="23">
        <f ca="1">SUMIFS('Cashflow(Improv)'!$D:$D,'Cashflow(Improv)'!$G:$G,'Summary-Daily'!$C21,'Cashflow(Improv)'!$H:$H,'Summary-Daily'!H$5,'Cashflow(Improv)'!$B:$B,"="&amp;'Summary-Daily'!$D$4,'Cashflow(Improv)'!$F:$F,"K")-SUMIFS('Cashflow(Improv)'!$D:$D,'Cashflow(Improv)'!$G:$G,'Summary-Daily'!$C21,'Cashflow(Improv)'!$H:$H,'Summary-Daily'!H$5,'Cashflow(Improv)'!$B:$B,"="&amp;'Summary-Daily'!$D$4,'Cashflow(Improv)'!$F:$F,"D")</f>
        <v>0</v>
      </c>
      <c r="I21" s="23">
        <f ca="1">SUMIFS('Cashflow(Improv)'!$D:$D,'Cashflow(Improv)'!$G:$G,'Summary-Daily'!$C21,'Cashflow(Improv)'!$H:$H,'Summary-Daily'!I$5,'Cashflow(Improv)'!$B:$B,"="&amp;'Summary-Daily'!$D$4,'Cashflow(Improv)'!$F:$F,"K")-SUMIFS('Cashflow(Improv)'!$D:$D,'Cashflow(Improv)'!$G:$G,'Summary-Daily'!$C21,'Cashflow(Improv)'!$H:$H,'Summary-Daily'!I$5,'Cashflow(Improv)'!$B:$B,"="&amp;'Summary-Daily'!$D$4,'Cashflow(Improv)'!$F:$F,"D")</f>
        <v>0</v>
      </c>
      <c r="J21" s="23">
        <f t="shared" ca="1" si="0"/>
        <v>0</v>
      </c>
    </row>
    <row r="22" spans="3:10" x14ac:dyDescent="0.25">
      <c r="C22" s="9" t="s">
        <v>26</v>
      </c>
      <c r="D22" s="23">
        <f ca="1">SUMIFS('Cashflow(Improv)'!$D:$D,'Cashflow(Improv)'!$G:$G,'Summary-Daily'!$C22,'Cashflow(Improv)'!$H:$H,'Summary-Daily'!D$5,'Cashflow(Improv)'!$B:$B,"="&amp;'Summary-Daily'!$D$4,'Cashflow(Improv)'!$F:$F,"K")-SUMIFS('Cashflow(Improv)'!$D:$D,'Cashflow(Improv)'!$G:$G,'Summary-Daily'!$C22,'Cashflow(Improv)'!$H:$H,'Summary-Daily'!D$5,'Cashflow(Improv)'!$B:$B,"="&amp;'Summary-Daily'!$D$4,'Cashflow(Improv)'!$F:$F,"D")</f>
        <v>0</v>
      </c>
      <c r="E22" s="23">
        <f ca="1">SUMIFS('Cashflow(Improv)'!$D:$D,'Cashflow(Improv)'!$G:$G,'Summary-Daily'!$C22,'Cashflow(Improv)'!$H:$H,'Summary-Daily'!E$5,'Cashflow(Improv)'!$B:$B,"="&amp;'Summary-Daily'!$D$4,'Cashflow(Improv)'!$F:$F,"K")-SUMIFS('Cashflow(Improv)'!$D:$D,'Cashflow(Improv)'!$G:$G,'Summary-Daily'!$C22,'Cashflow(Improv)'!$H:$H,'Summary-Daily'!E$5,'Cashflow(Improv)'!$B:$B,"="&amp;'Summary-Daily'!$D$4,'Cashflow(Improv)'!$F:$F,"D")</f>
        <v>0</v>
      </c>
      <c r="F22" s="23">
        <f ca="1">SUMIFS('Cashflow(Improv)'!$D:$D,'Cashflow(Improv)'!$G:$G,'Summary-Daily'!$C22,'Cashflow(Improv)'!$H:$H,'Summary-Daily'!F$5,'Cashflow(Improv)'!$B:$B,"="&amp;'Summary-Daily'!$D$4,'Cashflow(Improv)'!$F:$F,"K")-SUMIFS('Cashflow(Improv)'!$D:$D,'Cashflow(Improv)'!$G:$G,'Summary-Daily'!$C22,'Cashflow(Improv)'!$H:$H,'Summary-Daily'!F$5,'Cashflow(Improv)'!$B:$B,"="&amp;'Summary-Daily'!$D$4,'Cashflow(Improv)'!$F:$F,"D")</f>
        <v>0</v>
      </c>
      <c r="G22" s="23">
        <f ca="1">SUMIFS('Cashflow(Improv)'!$D:$D,'Cashflow(Improv)'!$G:$G,'Summary-Daily'!$C22,'Cashflow(Improv)'!$H:$H,'Summary-Daily'!G$5,'Cashflow(Improv)'!$B:$B,"="&amp;'Summary-Daily'!$D$4,'Cashflow(Improv)'!$F:$F,"K")-SUMIFS('Cashflow(Improv)'!$D:$D,'Cashflow(Improv)'!$G:$G,'Summary-Daily'!$C22,'Cashflow(Improv)'!$H:$H,'Summary-Daily'!G$5,'Cashflow(Improv)'!$B:$B,"="&amp;'Summary-Daily'!$D$4,'Cashflow(Improv)'!$F:$F,"D")</f>
        <v>0</v>
      </c>
      <c r="H22" s="23">
        <f ca="1">SUMIFS('Cashflow(Improv)'!$D:$D,'Cashflow(Improv)'!$G:$G,'Summary-Daily'!$C22,'Cashflow(Improv)'!$H:$H,'Summary-Daily'!H$5,'Cashflow(Improv)'!$B:$B,"="&amp;'Summary-Daily'!$D$4,'Cashflow(Improv)'!$F:$F,"K")-SUMIFS('Cashflow(Improv)'!$D:$D,'Cashflow(Improv)'!$G:$G,'Summary-Daily'!$C22,'Cashflow(Improv)'!$H:$H,'Summary-Daily'!H$5,'Cashflow(Improv)'!$B:$B,"="&amp;'Summary-Daily'!$D$4,'Cashflow(Improv)'!$F:$F,"D")</f>
        <v>0</v>
      </c>
      <c r="I22" s="23">
        <f ca="1">SUMIFS('Cashflow(Improv)'!$D:$D,'Cashflow(Improv)'!$G:$G,'Summary-Daily'!$C22,'Cashflow(Improv)'!$H:$H,'Summary-Daily'!I$5,'Cashflow(Improv)'!$B:$B,"="&amp;'Summary-Daily'!$D$4,'Cashflow(Improv)'!$F:$F,"K")-SUMIFS('Cashflow(Improv)'!$D:$D,'Cashflow(Improv)'!$G:$G,'Summary-Daily'!$C22,'Cashflow(Improv)'!$H:$H,'Summary-Daily'!I$5,'Cashflow(Improv)'!$B:$B,"="&amp;'Summary-Daily'!$D$4,'Cashflow(Improv)'!$F:$F,"D")</f>
        <v>0</v>
      </c>
      <c r="J22" s="23">
        <f t="shared" ca="1" si="0"/>
        <v>0</v>
      </c>
    </row>
    <row r="23" spans="3:10" x14ac:dyDescent="0.25">
      <c r="C23" s="9" t="s">
        <v>28</v>
      </c>
      <c r="D23" s="23">
        <f ca="1">SUMIFS('Cashflow(Improv)'!$D:$D,'Cashflow(Improv)'!$G:$G,'Summary-Daily'!$C23,'Cashflow(Improv)'!$H:$H,'Summary-Daily'!D$5,'Cashflow(Improv)'!$B:$B,"="&amp;'Summary-Daily'!$D$4,'Cashflow(Improv)'!$F:$F,"K")-SUMIFS('Cashflow(Improv)'!$D:$D,'Cashflow(Improv)'!$G:$G,'Summary-Daily'!$C23,'Cashflow(Improv)'!$H:$H,'Summary-Daily'!D$5,'Cashflow(Improv)'!$B:$B,"="&amp;'Summary-Daily'!$D$4,'Cashflow(Improv)'!$F:$F,"D")</f>
        <v>0</v>
      </c>
      <c r="E23" s="23">
        <f ca="1">SUMIFS('Cashflow(Improv)'!$D:$D,'Cashflow(Improv)'!$G:$G,'Summary-Daily'!$C23,'Cashflow(Improv)'!$H:$H,'Summary-Daily'!E$5,'Cashflow(Improv)'!$B:$B,"="&amp;'Summary-Daily'!$D$4,'Cashflow(Improv)'!$F:$F,"K")-SUMIFS('Cashflow(Improv)'!$D:$D,'Cashflow(Improv)'!$G:$G,'Summary-Daily'!$C23,'Cashflow(Improv)'!$H:$H,'Summary-Daily'!E$5,'Cashflow(Improv)'!$B:$B,"="&amp;'Summary-Daily'!$D$4,'Cashflow(Improv)'!$F:$F,"D")</f>
        <v>0</v>
      </c>
      <c r="F23" s="23">
        <f ca="1">SUMIFS('Cashflow(Improv)'!$D:$D,'Cashflow(Improv)'!$G:$G,'Summary-Daily'!$C23,'Cashflow(Improv)'!$H:$H,'Summary-Daily'!F$5,'Cashflow(Improv)'!$B:$B,"="&amp;'Summary-Daily'!$D$4,'Cashflow(Improv)'!$F:$F,"K")-SUMIFS('Cashflow(Improv)'!$D:$D,'Cashflow(Improv)'!$G:$G,'Summary-Daily'!$C23,'Cashflow(Improv)'!$H:$H,'Summary-Daily'!F$5,'Cashflow(Improv)'!$B:$B,"="&amp;'Summary-Daily'!$D$4,'Cashflow(Improv)'!$F:$F,"D")</f>
        <v>0</v>
      </c>
      <c r="G23" s="23">
        <f ca="1">SUMIFS('Cashflow(Improv)'!$D:$D,'Cashflow(Improv)'!$G:$G,'Summary-Daily'!$C23,'Cashflow(Improv)'!$H:$H,'Summary-Daily'!G$5,'Cashflow(Improv)'!$B:$B,"="&amp;'Summary-Daily'!$D$4,'Cashflow(Improv)'!$F:$F,"K")-SUMIFS('Cashflow(Improv)'!$D:$D,'Cashflow(Improv)'!$G:$G,'Summary-Daily'!$C23,'Cashflow(Improv)'!$H:$H,'Summary-Daily'!G$5,'Cashflow(Improv)'!$B:$B,"="&amp;'Summary-Daily'!$D$4,'Cashflow(Improv)'!$F:$F,"D")</f>
        <v>0</v>
      </c>
      <c r="H23" s="23">
        <f ca="1">SUMIFS('Cashflow(Improv)'!$D:$D,'Cashflow(Improv)'!$G:$G,'Summary-Daily'!$C23,'Cashflow(Improv)'!$H:$H,'Summary-Daily'!H$5,'Cashflow(Improv)'!$B:$B,"="&amp;'Summary-Daily'!$D$4,'Cashflow(Improv)'!$F:$F,"K")-SUMIFS('Cashflow(Improv)'!$D:$D,'Cashflow(Improv)'!$G:$G,'Summary-Daily'!$C23,'Cashflow(Improv)'!$H:$H,'Summary-Daily'!H$5,'Cashflow(Improv)'!$B:$B,"="&amp;'Summary-Daily'!$D$4,'Cashflow(Improv)'!$F:$F,"D")</f>
        <v>0</v>
      </c>
      <c r="I23" s="23">
        <f ca="1">SUMIFS('Cashflow(Improv)'!$D:$D,'Cashflow(Improv)'!$G:$G,'Summary-Daily'!$C23,'Cashflow(Improv)'!$H:$H,'Summary-Daily'!I$5,'Cashflow(Improv)'!$B:$B,"="&amp;'Summary-Daily'!$D$4,'Cashflow(Improv)'!$F:$F,"K")-SUMIFS('Cashflow(Improv)'!$D:$D,'Cashflow(Improv)'!$G:$G,'Summary-Daily'!$C23,'Cashflow(Improv)'!$H:$H,'Summary-Daily'!I$5,'Cashflow(Improv)'!$B:$B,"="&amp;'Summary-Daily'!$D$4,'Cashflow(Improv)'!$F:$F,"D")</f>
        <v>0</v>
      </c>
      <c r="J23" s="23">
        <f t="shared" ca="1" si="0"/>
        <v>0</v>
      </c>
    </row>
    <row r="24" spans="3:10" x14ac:dyDescent="0.25">
      <c r="C24" s="9" t="s">
        <v>30</v>
      </c>
      <c r="D24" s="23">
        <f ca="1">SUMIFS('Cashflow(Improv)'!$D:$D,'Cashflow(Improv)'!$G:$G,'Summary-Daily'!$C24,'Cashflow(Improv)'!$H:$H,'Summary-Daily'!D$5,'Cashflow(Improv)'!$B:$B,"="&amp;'Summary-Daily'!$D$4,'Cashflow(Improv)'!$F:$F,"K")-SUMIFS('Cashflow(Improv)'!$D:$D,'Cashflow(Improv)'!$G:$G,'Summary-Daily'!$C24,'Cashflow(Improv)'!$H:$H,'Summary-Daily'!D$5,'Cashflow(Improv)'!$B:$B,"="&amp;'Summary-Daily'!$D$4,'Cashflow(Improv)'!$F:$F,"D")</f>
        <v>0</v>
      </c>
      <c r="E24" s="23">
        <f ca="1">SUMIFS('Cashflow(Improv)'!$D:$D,'Cashflow(Improv)'!$G:$G,'Summary-Daily'!$C24,'Cashflow(Improv)'!$H:$H,'Summary-Daily'!E$5,'Cashflow(Improv)'!$B:$B,"="&amp;'Summary-Daily'!$D$4,'Cashflow(Improv)'!$F:$F,"K")-SUMIFS('Cashflow(Improv)'!$D:$D,'Cashflow(Improv)'!$G:$G,'Summary-Daily'!$C24,'Cashflow(Improv)'!$H:$H,'Summary-Daily'!E$5,'Cashflow(Improv)'!$B:$B,"="&amp;'Summary-Daily'!$D$4,'Cashflow(Improv)'!$F:$F,"D")</f>
        <v>0</v>
      </c>
      <c r="F24" s="23">
        <f ca="1">SUMIFS('Cashflow(Improv)'!$D:$D,'Cashflow(Improv)'!$G:$G,'Summary-Daily'!$C24,'Cashflow(Improv)'!$H:$H,'Summary-Daily'!F$5,'Cashflow(Improv)'!$B:$B,"="&amp;'Summary-Daily'!$D$4,'Cashflow(Improv)'!$F:$F,"K")-SUMIFS('Cashflow(Improv)'!$D:$D,'Cashflow(Improv)'!$G:$G,'Summary-Daily'!$C24,'Cashflow(Improv)'!$H:$H,'Summary-Daily'!F$5,'Cashflow(Improv)'!$B:$B,"="&amp;'Summary-Daily'!$D$4,'Cashflow(Improv)'!$F:$F,"D")</f>
        <v>0</v>
      </c>
      <c r="G24" s="23">
        <f ca="1">SUMIFS('Cashflow(Improv)'!$D:$D,'Cashflow(Improv)'!$G:$G,'Summary-Daily'!$C24,'Cashflow(Improv)'!$H:$H,'Summary-Daily'!G$5,'Cashflow(Improv)'!$B:$B,"="&amp;'Summary-Daily'!$D$4,'Cashflow(Improv)'!$F:$F,"K")-SUMIFS('Cashflow(Improv)'!$D:$D,'Cashflow(Improv)'!$G:$G,'Summary-Daily'!$C24,'Cashflow(Improv)'!$H:$H,'Summary-Daily'!G$5,'Cashflow(Improv)'!$B:$B,"="&amp;'Summary-Daily'!$D$4,'Cashflow(Improv)'!$F:$F,"D")</f>
        <v>0</v>
      </c>
      <c r="H24" s="23">
        <f ca="1">SUMIFS('Cashflow(Improv)'!$D:$D,'Cashflow(Improv)'!$G:$G,'Summary-Daily'!$C24,'Cashflow(Improv)'!$H:$H,'Summary-Daily'!H$5,'Cashflow(Improv)'!$B:$B,"="&amp;'Summary-Daily'!$D$4,'Cashflow(Improv)'!$F:$F,"K")-SUMIFS('Cashflow(Improv)'!$D:$D,'Cashflow(Improv)'!$G:$G,'Summary-Daily'!$C24,'Cashflow(Improv)'!$H:$H,'Summary-Daily'!H$5,'Cashflow(Improv)'!$B:$B,"="&amp;'Summary-Daily'!$D$4,'Cashflow(Improv)'!$F:$F,"D")</f>
        <v>0</v>
      </c>
      <c r="I24" s="23">
        <f ca="1">SUMIFS('Cashflow(Improv)'!$D:$D,'Cashflow(Improv)'!$G:$G,'Summary-Daily'!$C24,'Cashflow(Improv)'!$H:$H,'Summary-Daily'!I$5,'Cashflow(Improv)'!$B:$B,"="&amp;'Summary-Daily'!$D$4,'Cashflow(Improv)'!$F:$F,"K")-SUMIFS('Cashflow(Improv)'!$D:$D,'Cashflow(Improv)'!$G:$G,'Summary-Daily'!$C24,'Cashflow(Improv)'!$H:$H,'Summary-Daily'!I$5,'Cashflow(Improv)'!$B:$B,"="&amp;'Summary-Daily'!$D$4,'Cashflow(Improv)'!$F:$F,"D")</f>
        <v>0</v>
      </c>
      <c r="J24" s="23">
        <f t="shared" ca="1" si="0"/>
        <v>0</v>
      </c>
    </row>
    <row r="25" spans="3:10" x14ac:dyDescent="0.25">
      <c r="C25" s="9" t="s">
        <v>29</v>
      </c>
      <c r="D25" s="23">
        <f ca="1">SUMIFS('Cashflow(Improv)'!$D:$D,'Cashflow(Improv)'!$G:$G,'Summary-Daily'!$C25,'Cashflow(Improv)'!$H:$H,'Summary-Daily'!D$5,'Cashflow(Improv)'!$B:$B,"="&amp;'Summary-Daily'!$D$4,'Cashflow(Improv)'!$F:$F,"K")-SUMIFS('Cashflow(Improv)'!$D:$D,'Cashflow(Improv)'!$G:$G,'Summary-Daily'!$C25,'Cashflow(Improv)'!$H:$H,'Summary-Daily'!D$5,'Cashflow(Improv)'!$B:$B,"="&amp;'Summary-Daily'!$D$4,'Cashflow(Improv)'!$F:$F,"D")</f>
        <v>0</v>
      </c>
      <c r="E25" s="23">
        <f ca="1">SUMIFS('Cashflow(Improv)'!$D:$D,'Cashflow(Improv)'!$G:$G,'Summary-Daily'!$C25,'Cashflow(Improv)'!$H:$H,'Summary-Daily'!E$5,'Cashflow(Improv)'!$B:$B,"="&amp;'Summary-Daily'!$D$4,'Cashflow(Improv)'!$F:$F,"K")-SUMIFS('Cashflow(Improv)'!$D:$D,'Cashflow(Improv)'!$G:$G,'Summary-Daily'!$C25,'Cashflow(Improv)'!$H:$H,'Summary-Daily'!E$5,'Cashflow(Improv)'!$B:$B,"="&amp;'Summary-Daily'!$D$4,'Cashflow(Improv)'!$F:$F,"D")</f>
        <v>0</v>
      </c>
      <c r="F25" s="23">
        <f ca="1">SUMIFS('Cashflow(Improv)'!$D:$D,'Cashflow(Improv)'!$G:$G,'Summary-Daily'!$C25,'Cashflow(Improv)'!$H:$H,'Summary-Daily'!F$5,'Cashflow(Improv)'!$B:$B,"="&amp;'Summary-Daily'!$D$4,'Cashflow(Improv)'!$F:$F,"K")-SUMIFS('Cashflow(Improv)'!$D:$D,'Cashflow(Improv)'!$G:$G,'Summary-Daily'!$C25,'Cashflow(Improv)'!$H:$H,'Summary-Daily'!F$5,'Cashflow(Improv)'!$B:$B,"="&amp;'Summary-Daily'!$D$4,'Cashflow(Improv)'!$F:$F,"D")</f>
        <v>0</v>
      </c>
      <c r="G25" s="23">
        <f ca="1">SUMIFS('Cashflow(Improv)'!$D:$D,'Cashflow(Improv)'!$G:$G,'Summary-Daily'!$C25,'Cashflow(Improv)'!$H:$H,'Summary-Daily'!G$5,'Cashflow(Improv)'!$B:$B,"="&amp;'Summary-Daily'!$D$4,'Cashflow(Improv)'!$F:$F,"K")-SUMIFS('Cashflow(Improv)'!$D:$D,'Cashflow(Improv)'!$G:$G,'Summary-Daily'!$C25,'Cashflow(Improv)'!$H:$H,'Summary-Daily'!G$5,'Cashflow(Improv)'!$B:$B,"="&amp;'Summary-Daily'!$D$4,'Cashflow(Improv)'!$F:$F,"D")</f>
        <v>0</v>
      </c>
      <c r="H25" s="23">
        <f ca="1">SUMIFS('Cashflow(Improv)'!$D:$D,'Cashflow(Improv)'!$G:$G,'Summary-Daily'!$C25,'Cashflow(Improv)'!$H:$H,'Summary-Daily'!H$5,'Cashflow(Improv)'!$B:$B,"="&amp;'Summary-Daily'!$D$4,'Cashflow(Improv)'!$F:$F,"K")-SUMIFS('Cashflow(Improv)'!$D:$D,'Cashflow(Improv)'!$G:$G,'Summary-Daily'!$C25,'Cashflow(Improv)'!$H:$H,'Summary-Daily'!H$5,'Cashflow(Improv)'!$B:$B,"="&amp;'Summary-Daily'!$D$4,'Cashflow(Improv)'!$F:$F,"D")</f>
        <v>0</v>
      </c>
      <c r="I25" s="23">
        <f ca="1">SUMIFS('Cashflow(Improv)'!$D:$D,'Cashflow(Improv)'!$G:$G,'Summary-Daily'!$C25,'Cashflow(Improv)'!$H:$H,'Summary-Daily'!I$5,'Cashflow(Improv)'!$B:$B,"="&amp;'Summary-Daily'!$D$4,'Cashflow(Improv)'!$F:$F,"K")-SUMIFS('Cashflow(Improv)'!$D:$D,'Cashflow(Improv)'!$G:$G,'Summary-Daily'!$C25,'Cashflow(Improv)'!$H:$H,'Summary-Daily'!I$5,'Cashflow(Improv)'!$B:$B,"="&amp;'Summary-Daily'!$D$4,'Cashflow(Improv)'!$F:$F,"D")</f>
        <v>0</v>
      </c>
      <c r="J25" s="23">
        <f t="shared" ca="1" si="0"/>
        <v>0</v>
      </c>
    </row>
    <row r="26" spans="3:10" x14ac:dyDescent="0.25">
      <c r="C26" s="9" t="s">
        <v>38</v>
      </c>
      <c r="D26" s="23">
        <f ca="1">SUM(D6:D25)</f>
        <v>0</v>
      </c>
      <c r="E26" s="23">
        <f t="shared" ref="E26:I26" ca="1" si="1">SUM(E6:E25)</f>
        <v>0</v>
      </c>
      <c r="F26" s="23">
        <f t="shared" ca="1" si="1"/>
        <v>0</v>
      </c>
      <c r="G26" s="23">
        <f t="shared" ca="1" si="1"/>
        <v>0</v>
      </c>
      <c r="H26" s="23">
        <f t="shared" ca="1" si="1"/>
        <v>0</v>
      </c>
      <c r="I26" s="23">
        <f t="shared" ca="1" si="1"/>
        <v>0</v>
      </c>
      <c r="J26" s="23">
        <f t="shared" ca="1" si="0"/>
        <v>0</v>
      </c>
    </row>
  </sheetData>
  <mergeCells count="1">
    <mergeCell ref="D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769F-3D59-472F-8897-926F58ED7D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Cashflow(Improv)</vt:lpstr>
      <vt:lpstr>Summary-Yearly</vt:lpstr>
      <vt:lpstr>Summary-Monthly</vt:lpstr>
      <vt:lpstr>Summary-Daily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-</dc:creator>
  <cp:lastModifiedBy>User -</cp:lastModifiedBy>
  <dcterms:created xsi:type="dcterms:W3CDTF">2024-02-03T16:27:53Z</dcterms:created>
  <dcterms:modified xsi:type="dcterms:W3CDTF">2024-02-03T16:33:10Z</dcterms:modified>
</cp:coreProperties>
</file>