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485" tabRatio="890" activeTab="1"/>
  </bookViews>
  <sheets>
    <sheet name="Правила выполнения" sheetId="9" r:id="rId1"/>
    <sheet name="1) Баланс(общ)" sheetId="1" r:id="rId2"/>
    <sheet name="2) Финрезультат" sheetId="2" r:id="rId3"/>
    <sheet name="Баланс(агр)" sheetId="3" r:id="rId4"/>
    <sheet name="Имущество" sheetId="4" r:id="rId5"/>
    <sheet name="Ликвидность" sheetId="5" r:id="rId6"/>
    <sheet name="Рентабельность" sheetId="6" r:id="rId7"/>
    <sheet name="Устойчивость" sheetId="7" r:id="rId8"/>
    <sheet name="Ликвидность баланса" sheetId="8" r:id="rId9"/>
    <sheet name="Анализ кредитоспособности" sheetId="10" r:id="rId10"/>
  </sheets>
  <calcPr calcId="162913"/>
</workbook>
</file>

<file path=xl/calcChain.xml><?xml version="1.0" encoding="utf-8"?>
<calcChain xmlns="http://schemas.openxmlformats.org/spreadsheetml/2006/main">
  <c r="B14" i="1" l="1"/>
  <c r="C14" i="1"/>
  <c r="D14" i="1"/>
  <c r="D29" i="1" s="1"/>
  <c r="E14" i="1"/>
  <c r="F14" i="1"/>
  <c r="F29" i="1" s="1"/>
  <c r="B21" i="1"/>
  <c r="C21" i="1"/>
  <c r="C29" i="1" s="1"/>
  <c r="D21" i="1"/>
  <c r="E21" i="1"/>
  <c r="F21" i="1"/>
  <c r="B25" i="1"/>
  <c r="C25" i="1"/>
  <c r="D25" i="1"/>
  <c r="E25" i="1"/>
  <c r="F25" i="1"/>
  <c r="B31" i="1"/>
  <c r="C31" i="1"/>
  <c r="D31" i="1"/>
  <c r="E31" i="1"/>
  <c r="F31" i="1"/>
  <c r="B35" i="1"/>
  <c r="C35" i="1"/>
  <c r="D35" i="1"/>
  <c r="D51" i="1" s="1"/>
  <c r="E35" i="1"/>
  <c r="F35" i="1"/>
  <c r="B41" i="1"/>
  <c r="C41" i="1"/>
  <c r="C51" i="1" s="1"/>
  <c r="D41" i="1"/>
  <c r="E41" i="1"/>
  <c r="F41" i="1"/>
  <c r="B62" i="1"/>
  <c r="C62" i="1"/>
  <c r="D62" i="1"/>
  <c r="E62" i="1"/>
  <c r="F62" i="1"/>
  <c r="B67" i="1"/>
  <c r="C67" i="1"/>
  <c r="D67" i="1"/>
  <c r="E67" i="1"/>
  <c r="F67" i="1"/>
  <c r="B71" i="1"/>
  <c r="B81" i="1" s="1"/>
  <c r="C71" i="1"/>
  <c r="C81" i="1"/>
  <c r="D71" i="1"/>
  <c r="E71" i="1"/>
  <c r="E81" i="1" s="1"/>
  <c r="F71" i="1"/>
  <c r="F81" i="1" s="1"/>
  <c r="D81" i="1"/>
  <c r="D82" i="1" s="1"/>
  <c r="D31" i="6"/>
  <c r="C32" i="6"/>
  <c r="D32" i="6"/>
  <c r="F32" i="6" s="1"/>
  <c r="E32" i="6"/>
  <c r="B9" i="2"/>
  <c r="C9" i="2"/>
  <c r="C14" i="2" s="1"/>
  <c r="C16" i="2" s="1"/>
  <c r="D9" i="2"/>
  <c r="E9" i="2"/>
  <c r="F9" i="2"/>
  <c r="B10" i="2"/>
  <c r="C10" i="2"/>
  <c r="D10" i="2"/>
  <c r="D14" i="2" s="1"/>
  <c r="D16" i="2" s="1"/>
  <c r="E10" i="2"/>
  <c r="F10" i="2"/>
  <c r="B35" i="6"/>
  <c r="C35" i="6" s="1"/>
  <c r="D35" i="6" s="1"/>
  <c r="F31" i="6"/>
  <c r="C31" i="6"/>
  <c r="E31" i="6"/>
  <c r="F8" i="5"/>
  <c r="E8" i="5"/>
  <c r="F26" i="5"/>
  <c r="F30" i="7" s="1"/>
  <c r="C8" i="5"/>
  <c r="G8" i="5"/>
  <c r="D8" i="5"/>
  <c r="E29" i="7"/>
  <c r="G29" i="7"/>
  <c r="G9" i="7"/>
  <c r="G26" i="5"/>
  <c r="G30" i="7"/>
  <c r="D29" i="7"/>
  <c r="E26" i="5"/>
  <c r="E30" i="7" s="1"/>
  <c r="C27" i="5"/>
  <c r="C31" i="7" s="1"/>
  <c r="E9" i="7"/>
  <c r="C26" i="5"/>
  <c r="C30" i="7" s="1"/>
  <c r="D9" i="7"/>
  <c r="D26" i="5"/>
  <c r="D30" i="7" s="1"/>
  <c r="F29" i="7"/>
  <c r="F9" i="7"/>
  <c r="C29" i="7"/>
  <c r="C9" i="7"/>
  <c r="E51" i="1" l="1"/>
  <c r="F51" i="1"/>
  <c r="F52" i="1" s="1"/>
  <c r="B36" i="6"/>
  <c r="C36" i="6"/>
  <c r="F14" i="2"/>
  <c r="F16" i="2" s="1"/>
  <c r="F18" i="2" s="1"/>
  <c r="F20" i="2" s="1"/>
  <c r="B14" i="2"/>
  <c r="B16" i="2" s="1"/>
  <c r="E27" i="5" s="1"/>
  <c r="E31" i="7" s="1"/>
  <c r="E14" i="2"/>
  <c r="E16" i="2" s="1"/>
  <c r="E18" i="2" s="1"/>
  <c r="E20" i="2" s="1"/>
  <c r="C52" i="1"/>
  <c r="E29" i="1"/>
  <c r="E52" i="1" s="1"/>
  <c r="B29" i="1"/>
  <c r="C82" i="1"/>
  <c r="F82" i="1"/>
  <c r="D52" i="1"/>
  <c r="E82" i="1"/>
  <c r="B51" i="1"/>
  <c r="B18" i="2"/>
  <c r="B20" i="2" s="1"/>
  <c r="D27" i="5"/>
  <c r="D31" i="7" s="1"/>
  <c r="D18" i="2"/>
  <c r="D20" i="2" s="1"/>
  <c r="G27" i="5"/>
  <c r="G31" i="7" s="1"/>
  <c r="B82" i="1"/>
  <c r="D36" i="6"/>
  <c r="E35" i="6"/>
  <c r="C18" i="2"/>
  <c r="C20" i="2" s="1"/>
  <c r="F27" i="5"/>
  <c r="F31" i="7" s="1"/>
  <c r="B52" i="1" l="1"/>
  <c r="F35" i="6"/>
  <c r="E36" i="6"/>
  <c r="F36" i="6" l="1"/>
</calcChain>
</file>

<file path=xl/comments1.xml><?xml version="1.0" encoding="utf-8"?>
<comments xmlns="http://schemas.openxmlformats.org/spreadsheetml/2006/main">
  <authors>
    <author/>
  </authors>
  <commentList>
    <comment ref="B4" authorId="0" shapeId="0">
      <text>
        <r>
          <rPr>
            <b/>
            <sz val="8"/>
            <color indexed="8"/>
            <rFont val="Tahoma"/>
            <family val="2"/>
            <charset val="204"/>
          </rPr>
          <t xml:space="preserve">Baigozhin:
</t>
        </r>
        <r>
          <rPr>
            <sz val="8"/>
            <color indexed="8"/>
            <rFont val="Tahoma"/>
            <family val="2"/>
            <charset val="204"/>
          </rPr>
          <t xml:space="preserve">деньги+краткосрочные фин.инвестиции
</t>
        </r>
      </text>
    </comment>
    <comment ref="B5" authorId="0" shapeId="0">
      <text>
        <r>
          <rPr>
            <b/>
            <sz val="8"/>
            <color indexed="8"/>
            <rFont val="Tahoma"/>
            <family val="2"/>
            <charset val="204"/>
          </rPr>
          <t xml:space="preserve">Baigozhin:
</t>
        </r>
        <r>
          <rPr>
            <sz val="8"/>
            <color indexed="8"/>
            <rFont val="Tahoma"/>
            <family val="2"/>
            <charset val="204"/>
          </rPr>
          <t xml:space="preserve">дебиторская задолженность+прочие активы
</t>
        </r>
      </text>
    </comment>
    <comment ref="B6" authorId="0" shapeId="0">
      <text>
        <r>
          <rPr>
            <b/>
            <sz val="8"/>
            <color indexed="8"/>
            <rFont val="Tahoma"/>
            <family val="2"/>
            <charset val="204"/>
          </rPr>
          <t xml:space="preserve">Baigozhin:
</t>
        </r>
        <r>
          <rPr>
            <sz val="8"/>
            <color indexed="8"/>
            <rFont val="Tahoma"/>
            <family val="2"/>
            <charset val="204"/>
          </rPr>
          <t xml:space="preserve">товарно-материальные запасы+долгосрочные фин.инвестиции и дебит.задолженность
</t>
        </r>
      </text>
    </comment>
    <comment ref="B7" authorId="0" shapeId="0">
      <text>
        <r>
          <rPr>
            <b/>
            <sz val="8"/>
            <color indexed="8"/>
            <rFont val="Tahoma"/>
            <family val="2"/>
            <charset val="204"/>
          </rPr>
          <t xml:space="preserve">Baigozhin:
</t>
        </r>
        <r>
          <rPr>
            <sz val="8"/>
            <color indexed="8"/>
            <rFont val="Tahoma"/>
            <family val="2"/>
            <charset val="204"/>
          </rPr>
          <t xml:space="preserve">немат.активы+осн.средства+незаверш.строительство
</t>
        </r>
      </text>
    </comment>
    <comment ref="B11" authorId="0" shapeId="0">
      <text>
        <r>
          <rPr>
            <b/>
            <sz val="8"/>
            <color indexed="8"/>
            <rFont val="Tahoma"/>
            <family val="2"/>
            <charset val="204"/>
          </rPr>
          <t xml:space="preserve">Baigozhin:
</t>
        </r>
        <r>
          <rPr>
            <sz val="8"/>
            <color indexed="8"/>
            <rFont val="Tahoma"/>
            <family val="2"/>
            <charset val="204"/>
          </rPr>
          <t xml:space="preserve">кредиторская задолженность
</t>
        </r>
      </text>
    </comment>
    <comment ref="B12" authorId="0" shapeId="0">
      <text>
        <r>
          <rPr>
            <b/>
            <sz val="8"/>
            <color indexed="8"/>
            <rFont val="Tahoma"/>
            <family val="2"/>
            <charset val="204"/>
          </rPr>
          <t xml:space="preserve">Baigozhin:
</t>
        </r>
        <r>
          <rPr>
            <sz val="8"/>
            <color indexed="8"/>
            <rFont val="Tahoma"/>
            <family val="2"/>
            <charset val="204"/>
          </rPr>
          <t xml:space="preserve">краткосрочные заем + прочие пассивы
</t>
        </r>
      </text>
    </comment>
    <comment ref="B13" authorId="0" shapeId="0">
      <text>
        <r>
          <rPr>
            <b/>
            <sz val="8"/>
            <color indexed="8"/>
            <rFont val="Tahoma"/>
            <family val="2"/>
            <charset val="204"/>
          </rPr>
          <t xml:space="preserve">Baigozhin:
</t>
        </r>
        <r>
          <rPr>
            <sz val="8"/>
            <color indexed="8"/>
            <rFont val="Tahoma"/>
            <family val="2"/>
            <charset val="204"/>
          </rPr>
          <t xml:space="preserve">долгосрочный заем
</t>
        </r>
      </text>
    </comment>
    <comment ref="B14" authorId="0" shapeId="0">
      <text>
        <r>
          <rPr>
            <b/>
            <sz val="8"/>
            <color indexed="8"/>
            <rFont val="Tahoma"/>
            <family val="2"/>
            <charset val="204"/>
          </rPr>
          <t xml:space="preserve">Baigozhin:
</t>
        </r>
        <r>
          <rPr>
            <sz val="8"/>
            <color indexed="8"/>
            <rFont val="Tahoma"/>
            <family val="2"/>
            <charset val="204"/>
          </rPr>
          <t xml:space="preserve">собственный капитал - расходы будущих периодов
</t>
        </r>
      </text>
    </comment>
  </commentList>
</comments>
</file>

<file path=xl/sharedStrings.xml><?xml version="1.0" encoding="utf-8"?>
<sst xmlns="http://schemas.openxmlformats.org/spreadsheetml/2006/main" count="465" uniqueCount="344">
  <si>
    <t xml:space="preserve">Вручную вносить данные только в лист №1 и №2. </t>
  </si>
  <si>
    <t xml:space="preserve">Остальные листы заполняете с помощью ссылок на ячейки (которые в листе №1 и №2) </t>
  </si>
  <si>
    <t xml:space="preserve">Все ячейки, окрашенные в красный цвет, нужно рассчитать с помощью формул </t>
  </si>
  <si>
    <t>Формулы можете использовать встроенные или вводит самостоятельно</t>
  </si>
  <si>
    <t>Все листы кроме 1 и 2 не должны содержать данные, введенные вручную. Вручную можно вводить только элементы формулы</t>
  </si>
  <si>
    <t>Отправить на почту</t>
  </si>
  <si>
    <t>ДИАГНОСТИКА СОСТОЯНИЯ ПРЕДПРИЯТИЯ</t>
  </si>
  <si>
    <t xml:space="preserve"> </t>
  </si>
  <si>
    <t xml:space="preserve">Наименование предприятия: </t>
  </si>
  <si>
    <t>Интервал анализа (360 или 60):</t>
  </si>
  <si>
    <t>Единица измерения:</t>
  </si>
  <si>
    <t>тыс</t>
  </si>
  <si>
    <t>БУХГАЛТЕРСКИЙ БАЛАНС</t>
  </si>
  <si>
    <t>Таблица 1.</t>
  </si>
  <si>
    <t>Наименование позиций</t>
  </si>
  <si>
    <t>2009</t>
  </si>
  <si>
    <t>2010</t>
  </si>
  <si>
    <t>2011</t>
  </si>
  <si>
    <t>2012</t>
  </si>
  <si>
    <t>2013</t>
  </si>
  <si>
    <t>2014</t>
  </si>
  <si>
    <t>2015</t>
  </si>
  <si>
    <t>АКТИВЫ</t>
  </si>
  <si>
    <t>I. ДОЛГОСРОЧНЫЕ АКТИВЫ</t>
  </si>
  <si>
    <t xml:space="preserve">Нематериальные активы </t>
  </si>
  <si>
    <t>- первоначальная стоимость*</t>
  </si>
  <si>
    <t>- накопленный взнос*</t>
  </si>
  <si>
    <t>- остаточная стоимость</t>
  </si>
  <si>
    <t xml:space="preserve">Основные средства </t>
  </si>
  <si>
    <t>- земля*</t>
  </si>
  <si>
    <t>- здания и сооружения*</t>
  </si>
  <si>
    <t>- машины и оборудование*</t>
  </si>
  <si>
    <t>- прочие основные средства*</t>
  </si>
  <si>
    <t>- накопленный износ*</t>
  </si>
  <si>
    <t xml:space="preserve">Незавершенное строительство </t>
  </si>
  <si>
    <t>Расходы будущих периодов</t>
  </si>
  <si>
    <t>Долгосрочная дебиторская задолженность</t>
  </si>
  <si>
    <t>Долгосрочные финансовые инвестиции</t>
  </si>
  <si>
    <t>- инвестиции в дочерние предприятия</t>
  </si>
  <si>
    <t xml:space="preserve">- прочие инвестиции </t>
  </si>
  <si>
    <t>Прочие долгосрочные активы</t>
  </si>
  <si>
    <t>ИТОГО по разделу I:</t>
  </si>
  <si>
    <t>II. ТЕКУЩИЕ АКТИВЫ</t>
  </si>
  <si>
    <t>Товарно-материальные запасы</t>
  </si>
  <si>
    <t xml:space="preserve">- материалы </t>
  </si>
  <si>
    <t>- незавершенное производство</t>
  </si>
  <si>
    <t xml:space="preserve">- товары </t>
  </si>
  <si>
    <t>Денежные средства</t>
  </si>
  <si>
    <t>- касса</t>
  </si>
  <si>
    <t>- расчетные счета</t>
  </si>
  <si>
    <t>- валютные счета</t>
  </si>
  <si>
    <t xml:space="preserve">- прочие денежные средства </t>
  </si>
  <si>
    <t>Текущие финансовые инвестиции</t>
  </si>
  <si>
    <t xml:space="preserve">Дебиторская задолженность </t>
  </si>
  <si>
    <t xml:space="preserve">- авансы выплаченные </t>
  </si>
  <si>
    <t>- дебиторская задолж. за товары, работы и услуги</t>
  </si>
  <si>
    <t>- векселя выданные</t>
  </si>
  <si>
    <t xml:space="preserve">- расходы будущих периодов </t>
  </si>
  <si>
    <t>- задолженность дочерних предприятий</t>
  </si>
  <si>
    <t>- задолженность должностных лиц</t>
  </si>
  <si>
    <t>- прочие дебиторы</t>
  </si>
  <si>
    <t>Прочие текущие активы</t>
  </si>
  <si>
    <t>ИТОГО по разделу II:</t>
  </si>
  <si>
    <t>БАЛАНС</t>
  </si>
  <si>
    <t>ПАССИВЫ</t>
  </si>
  <si>
    <t xml:space="preserve">I. СОБСТВЕННЫЙ КАПИТАЛ </t>
  </si>
  <si>
    <t xml:space="preserve">Уставный капитал </t>
  </si>
  <si>
    <t xml:space="preserve">Дополнительно оплаченный капитал </t>
  </si>
  <si>
    <t xml:space="preserve">Дополнительно неоплаченный капитал </t>
  </si>
  <si>
    <t xml:space="preserve">Резервный капитал </t>
  </si>
  <si>
    <t>Целевые поступления</t>
  </si>
  <si>
    <t xml:space="preserve">Нераспределенная прибыль прошлых лет </t>
  </si>
  <si>
    <t>Нераспределенная прибыль отчетного года</t>
  </si>
  <si>
    <t>ИТОГО по разделу III:</t>
  </si>
  <si>
    <t>II. ДОЛГОСРОЧНЫЕ ОБЯЗАТЕЛЬСТВА</t>
  </si>
  <si>
    <t>Долгосрочные кредиты банков</t>
  </si>
  <si>
    <t>Прочие долгосрочные кредиты и займы</t>
  </si>
  <si>
    <t>Отсроченные налоги</t>
  </si>
  <si>
    <t>ИТОГО по разделу IV:</t>
  </si>
  <si>
    <t>V. ТЕКУЩИЕ ОБЯЗАТЕЛЬСТВА</t>
  </si>
  <si>
    <t>Текущие кредиты и овердрафты</t>
  </si>
  <si>
    <t>Текущая часть долгосрочных кредитов</t>
  </si>
  <si>
    <t xml:space="preserve">Кредиторская задолженность </t>
  </si>
  <si>
    <t>- счета к оплате</t>
  </si>
  <si>
    <t>- по заработной плате</t>
  </si>
  <si>
    <t xml:space="preserve">- по социальному страхованию  и обеспечению </t>
  </si>
  <si>
    <t>- задолженность по внебюджетным платежам</t>
  </si>
  <si>
    <t>- задолженность по налогам</t>
  </si>
  <si>
    <t>- задолженность по отсроченным налогам</t>
  </si>
  <si>
    <t xml:space="preserve">- авансы полученные </t>
  </si>
  <si>
    <t>- прочие кредиторская задолженность</t>
  </si>
  <si>
    <t>ИТОГО по разделу V:</t>
  </si>
  <si>
    <t xml:space="preserve">БАЛАНС </t>
  </si>
  <si>
    <t>* В валюту баланса не входит</t>
  </si>
  <si>
    <t>ОТЧЕТ О ФИНАНСОВЫХ РЕЗУЛЬТАТАХ</t>
  </si>
  <si>
    <t>Таблица 2.</t>
  </si>
  <si>
    <t>Доход от реализации продукции (работ, услуг)</t>
  </si>
  <si>
    <t>Себестоимость реализации продукции (работ, услуг)</t>
  </si>
  <si>
    <t>Валовой доход</t>
  </si>
  <si>
    <t>Расходы периода:</t>
  </si>
  <si>
    <t xml:space="preserve">     общие и административные расходы</t>
  </si>
  <si>
    <t xml:space="preserve">     расходы по реализации</t>
  </si>
  <si>
    <t xml:space="preserve">     расходы по процентам</t>
  </si>
  <si>
    <t>Доход (убыток) от основной деятельности</t>
  </si>
  <si>
    <t>Доход (убыток) от неосновной деятельности</t>
  </si>
  <si>
    <t>Доход (убыток) от обычной деятельности до налогообложения</t>
  </si>
  <si>
    <t xml:space="preserve">Расходы по подоходному налогу </t>
  </si>
  <si>
    <t>Доход (убыток) от обычной деятельности после налогообложения</t>
  </si>
  <si>
    <t>Доход (убыток) от чрезвычайных ситуаций</t>
  </si>
  <si>
    <t>Чистый доход (убыток)</t>
  </si>
  <si>
    <t>АНАЛИЗ ФИНАНСОВОГО СОСТОЯНИЯ ПРЕДПРИЯТИЯ</t>
  </si>
  <si>
    <t>год</t>
  </si>
  <si>
    <t>тенге</t>
  </si>
  <si>
    <t>Горизонтальный анализ</t>
  </si>
  <si>
    <t>Вертикальный  анализ</t>
  </si>
  <si>
    <t>АГРЕГИРОВАННЫЙ БАЛАНС</t>
  </si>
  <si>
    <t>ИСХОДНЫЕ ДАННЫЕ</t>
  </si>
  <si>
    <t>ИЗМЕНЕНИЕ БАЛАНСА</t>
  </si>
  <si>
    <t>СТРУКТУРА БАЛАНСА</t>
  </si>
  <si>
    <t>I. ТЕКУЩИЕ АКТИВЫ</t>
  </si>
  <si>
    <t xml:space="preserve">Краткосрочные финансовые вложения </t>
  </si>
  <si>
    <t>ИТОГО ТЕКУЩИЕ АКТИВЫ:</t>
  </si>
  <si>
    <t>II. ДОЛГОСРОЧНЫЕ АКТИВЫ</t>
  </si>
  <si>
    <t>Незавершенное капитальное строительство</t>
  </si>
  <si>
    <t xml:space="preserve">Долгосрочные финансовые вложения </t>
  </si>
  <si>
    <t>ИТОГО ДОЛГОСРОЧНЫЕ АКТИВЫ:</t>
  </si>
  <si>
    <t>ИТОГО АКТИВОВ:</t>
  </si>
  <si>
    <t xml:space="preserve">ПАССИВЫ </t>
  </si>
  <si>
    <t>I. ТЕКУЩИЕ ОБЯЗАТЕЛЬСТВА</t>
  </si>
  <si>
    <t>Краткосрочные кредиты и займы</t>
  </si>
  <si>
    <t>Прочие текущие пассивы</t>
  </si>
  <si>
    <t>ИТОГО ТЕКУЩИЕ ОБЯЗАТЕЛЬСТВА:</t>
  </si>
  <si>
    <t>Долгосрочные кредиты и займы</t>
  </si>
  <si>
    <t>Прочие долгосрочные пассивы</t>
  </si>
  <si>
    <t>ИТОГО ДОЛГОСРОЧНЫЕ ОБЯЗАТЕЛЬСТВА:</t>
  </si>
  <si>
    <t>III. СОБСТВЕННЫЙ КАПИТАЛ</t>
  </si>
  <si>
    <t xml:space="preserve">Добавочный капитал </t>
  </si>
  <si>
    <t xml:space="preserve">Нераспределенная прибыль </t>
  </si>
  <si>
    <t>ИТОГО СОБСТВЕННЫЙ КАПИТАЛ:</t>
  </si>
  <si>
    <t>ИТОГО ПАССИВОВ:</t>
  </si>
  <si>
    <t>Отклонения</t>
  </si>
  <si>
    <t>ПОКАЗАТЕЛИ ИМУЩЕСТВЕННОГО ПОЛОЖЕНИЯ</t>
  </si>
  <si>
    <t>Показатели и коэффициенты</t>
  </si>
  <si>
    <t>Всего имущества</t>
  </si>
  <si>
    <t>в том числе:</t>
  </si>
  <si>
    <t>Иммобилизованные активы</t>
  </si>
  <si>
    <t>-основные средства</t>
  </si>
  <si>
    <t>-долгосрочные финансовые вложения</t>
  </si>
  <si>
    <t>Мобильные средства</t>
  </si>
  <si>
    <t>-ТМЗ</t>
  </si>
  <si>
    <t>-дебиторская задолженность</t>
  </si>
  <si>
    <t>-денежные средства</t>
  </si>
  <si>
    <t>Доля основных средств в активах</t>
  </si>
  <si>
    <t>Коэффициент износа основных средств</t>
  </si>
  <si>
    <t>Коэффициент реальной стоимости имущества</t>
  </si>
  <si>
    <t>АГРЕГИРОВАННЫЙ БАЛАНС ЛИКВИДНОСТИ</t>
  </si>
  <si>
    <t>АКТИВ</t>
  </si>
  <si>
    <t>1. Наиболее ликвидные активы</t>
  </si>
  <si>
    <t xml:space="preserve">2. Быстрореализуемые активы </t>
  </si>
  <si>
    <t xml:space="preserve">3. Медленно реализуемые активы </t>
  </si>
  <si>
    <t>4. Труднореализуемые активы</t>
  </si>
  <si>
    <t>ИТОГО АКТИВОВ</t>
  </si>
  <si>
    <t>ПАССИВ</t>
  </si>
  <si>
    <t xml:space="preserve">1. Наиболее срочные обязательства </t>
  </si>
  <si>
    <t>2. Краткосрочные пассивы</t>
  </si>
  <si>
    <t>3. Долгосрочные пассивы</t>
  </si>
  <si>
    <t xml:space="preserve">4. Постоянные пассивы </t>
  </si>
  <si>
    <t>ИТОГО ПАССИВОВ</t>
  </si>
  <si>
    <t>ПОКАЗАТЕЛИ ЛИКВИДНОСТИ</t>
  </si>
  <si>
    <t>Требуемый уровень</t>
  </si>
  <si>
    <t>Наличие общей ликвидности</t>
  </si>
  <si>
    <t>-</t>
  </si>
  <si>
    <t>Наличие собственных оборотных средств (СОС)</t>
  </si>
  <si>
    <t>Маневренность функционирующего капитала</t>
  </si>
  <si>
    <t>ТЕКУЩАЯ ЛИКВИДНОСТЬ</t>
  </si>
  <si>
    <t>Коэффициент абсолютной ликвидности</t>
  </si>
  <si>
    <t>0,05-0,2</t>
  </si>
  <si>
    <t xml:space="preserve">Коэффициент срочной ликвидности </t>
  </si>
  <si>
    <t>&gt;=0,2</t>
  </si>
  <si>
    <t>Коэффициент текущей ликвидности (покрытия)</t>
  </si>
  <si>
    <t>&gt;=1</t>
  </si>
  <si>
    <t>Коэффициент утраты платежеспособности</t>
  </si>
  <si>
    <t>Вероятность банкротства</t>
  </si>
  <si>
    <t>ПОКАЗАТЕЛИ ДЕЛОВОЙ АКТИВНОСТИ</t>
  </si>
  <si>
    <t>Выручка от реализации</t>
  </si>
  <si>
    <t>Валовая прибыль</t>
  </si>
  <si>
    <t>Чистая прибыль</t>
  </si>
  <si>
    <t>Годовой оборот</t>
  </si>
  <si>
    <t xml:space="preserve">Рентабельность продаж </t>
  </si>
  <si>
    <t>Рентабельность затрат</t>
  </si>
  <si>
    <t xml:space="preserve">Рентабельность активов </t>
  </si>
  <si>
    <t>Рентабельность собственного капитала</t>
  </si>
  <si>
    <t>Рентабельность инвестированного капитала</t>
  </si>
  <si>
    <t>Темпы роста продаж</t>
  </si>
  <si>
    <t>Доля себестоимости продукции и услуг в структуре реализации</t>
  </si>
  <si>
    <t>Темпы роста прибыли</t>
  </si>
  <si>
    <t>Темпы роста рентабельности продаж</t>
  </si>
  <si>
    <t>Оборачиваемость мобильных средств</t>
  </si>
  <si>
    <t>Оборачиваемость активов</t>
  </si>
  <si>
    <t>Оборачиваемость собственного капитала</t>
  </si>
  <si>
    <t>Оборачиваемость дебиторской задолженности</t>
  </si>
  <si>
    <t>Период оборота дебиторской задолженности</t>
  </si>
  <si>
    <t>Оборачиваемость кредиторской задолженности</t>
  </si>
  <si>
    <t>Период оборота кредиторской задолженности</t>
  </si>
  <si>
    <t>Оборачиваемость запасов</t>
  </si>
  <si>
    <t>Период оборота (срок реализации) запасов</t>
  </si>
  <si>
    <t>Операционный цикл</t>
  </si>
  <si>
    <t>Финансовый цикл</t>
  </si>
  <si>
    <t>1997 год</t>
  </si>
  <si>
    <t>1998 год</t>
  </si>
  <si>
    <t>1999 год</t>
  </si>
  <si>
    <t>2000 год</t>
  </si>
  <si>
    <t>Темпы роста собственного капитала</t>
  </si>
  <si>
    <t>ROE</t>
  </si>
  <si>
    <t>Собственный капитал</t>
  </si>
  <si>
    <t>АГРЕГИРОВАННЫЙ БАЛАНС ФИНАНСОВОЙ УСТОЙЧИВОСТИ</t>
  </si>
  <si>
    <t>1. Основные средства и вложения</t>
  </si>
  <si>
    <t>2. Товарно-материальные запасы</t>
  </si>
  <si>
    <t>3. Денежные средства и прочие активы</t>
  </si>
  <si>
    <t>в том числе: ДС и КФВ</t>
  </si>
  <si>
    <t xml:space="preserve">                        ДЗ, расчеты и прочие активы</t>
  </si>
  <si>
    <t>1. Собственный капитал</t>
  </si>
  <si>
    <t>2. Кредиты и заемные средства</t>
  </si>
  <si>
    <t>в том числе: краткосрочные кредиты и заемы</t>
  </si>
  <si>
    <t xml:space="preserve">                        долгосрочные кредиты и заемы</t>
  </si>
  <si>
    <t xml:space="preserve">                       ссуды, не погашенные в срок</t>
  </si>
  <si>
    <t>3. Кредиторская задолженность (расчеты и пр.пассивы)</t>
  </si>
  <si>
    <t>ПОКАЗАТЕЛИ ФИНАНСОВОЙ УСТОЙЧИВОСТИ</t>
  </si>
  <si>
    <t>Коэффициент автономии</t>
  </si>
  <si>
    <t>&gt;0,5</t>
  </si>
  <si>
    <t>Коэффициент финансирования</t>
  </si>
  <si>
    <t>&lt;1</t>
  </si>
  <si>
    <t>Обеспеченность обязательств имуществом (реальным)</t>
  </si>
  <si>
    <t>Обеспеченность запасов собственными оборотными средствами</t>
  </si>
  <si>
    <t>0,6-0,8</t>
  </si>
  <si>
    <t>Соотношение дебиторской и кредиторской задолженностей</t>
  </si>
  <si>
    <t>Коэффициент маневренности собственного капитала</t>
  </si>
  <si>
    <t>Уровень финансовой устойчивости</t>
  </si>
  <si>
    <t>Ликвидность баланса – это степень покрытия обязательств предприятия активами, срок превращения которых в денежные средства соответствует сроку погашения обязательств. От степени ликвидности баланса зависитплатежеспособность предприятия. Основной признак ликвидности – формальное превышение стоимости оборотных активов над краткосрочными пассивами. И чем больше это превышение, тем более благоприятное финансовое состояние имеет предприятие с позиции ликвидности.</t>
  </si>
  <si>
    <t>Активы</t>
  </si>
  <si>
    <t>Пассивы</t>
  </si>
  <si>
    <t>Название группы</t>
  </si>
  <si>
    <t>Обозначение</t>
  </si>
  <si>
    <t>Наиболее ликвидные активы</t>
  </si>
  <si>
    <t>А1</t>
  </si>
  <si>
    <t>Наиболее срочные обязательства</t>
  </si>
  <si>
    <t>П1</t>
  </si>
  <si>
    <t>Быстро реализуемые активы</t>
  </si>
  <si>
    <t>А2</t>
  </si>
  <si>
    <t>Краткосрочные пассивы</t>
  </si>
  <si>
    <t>П2</t>
  </si>
  <si>
    <t>Медленно реализуемые активы</t>
  </si>
  <si>
    <t>А3</t>
  </si>
  <si>
    <t>Долгосрочные пассивы</t>
  </si>
  <si>
    <t>П3</t>
  </si>
  <si>
    <t>Трудно реализуемые активы</t>
  </si>
  <si>
    <t>А4</t>
  </si>
  <si>
    <t>Постоянные пассивы</t>
  </si>
  <si>
    <t>П4</t>
  </si>
  <si>
    <t>Итого активы</t>
  </si>
  <si>
    <t>ВА</t>
  </si>
  <si>
    <t>Итого пассивы</t>
  </si>
  <si>
    <t>ВР</t>
  </si>
  <si>
    <t>Для оценки ликвидности баланса с учетом фактора времени необходимо провести сопоставление каждой группы актива с соответствующей группой пассива.</t>
  </si>
  <si>
    <t>1) Если выполнимо неравенство А1 &gt; П1, то это свидетельствует о платежеспособности организации на момент составления баланса. У организации  достаточно для покрытия наиболее срочных обязательств абсолютно и наиболее ликвидных активов.</t>
  </si>
  <si>
    <t>2) Если выполнимо неравенство А2 &gt; П2, то быстро реализуемые активы превышают краткосрочные пассивы и организация может быть платежеспособной в недалеком будущем с учетом своевременных расчетов с кредиторами, получения средств от продажи продукции в кредит.</t>
  </si>
  <si>
    <t>3) Если выполнимо неравенство А3 &gt; П3 , то в будущем при своевременном поступлении денежных средств от продаж и платежей организация может быть платежеспособной на период, равный средней продолжительности одного оборота оборотных средств после даты составления баланса.</t>
  </si>
  <si>
    <t>Выполнение первых трех условий приводит автоматически к выполнению условия: A4&lt;=П4</t>
  </si>
  <si>
    <t>Выполняете в группах, в 1 группе максимум 4 студента</t>
  </si>
  <si>
    <t>2016</t>
  </si>
  <si>
    <t xml:space="preserve">Выполнить  до 15.00  20.04.18 г. </t>
  </si>
  <si>
    <t>Для выполнения задания, необходимо выбрать компанию согласно распределению по группам и придерживаться следующих правил:</t>
  </si>
  <si>
    <t>Егізбай Дария Бекенқызы</t>
  </si>
  <si>
    <t>Ерназаров Адилет Сагитулы</t>
  </si>
  <si>
    <t>Жамбыл Ақжан Ержанқызы</t>
  </si>
  <si>
    <t>Жанатбекова Асель Жанатбековна</t>
  </si>
  <si>
    <t>Жәрдемова Ақтоты Ермекқызы</t>
  </si>
  <si>
    <t>Ильченко Максим Сергеевич</t>
  </si>
  <si>
    <t>Казтаев Бахтияр Багланулы</t>
  </si>
  <si>
    <t>Калматаева Дарига Саяхатовна</t>
  </si>
  <si>
    <t>Калмурзаева Бахыт Маратовна</t>
  </si>
  <si>
    <t>Ким Юлия Александровна</t>
  </si>
  <si>
    <t>Кондратьева Ирина Евгеньевна</t>
  </si>
  <si>
    <t>Қазантаев Ержан Ғалымұлы</t>
  </si>
  <si>
    <t>Қарасартова Фариза Серікқызы</t>
  </si>
  <si>
    <t>Құлакеева Аяна Баратқызы</t>
  </si>
  <si>
    <t>Махашева Айдана Алимкызы</t>
  </si>
  <si>
    <t>Мухамедгалиев Малик Жаксылыкович</t>
  </si>
  <si>
    <t>Мухаметалиева Зарина Тахировна</t>
  </si>
  <si>
    <t>Нагуманова Жанерке Ермековна</t>
  </si>
  <si>
    <t>Назарова Нигара Халмурадовна</t>
  </si>
  <si>
    <t>Насыров Рассул Каримжанович</t>
  </si>
  <si>
    <t>Омарбекова Дилара Ирановна</t>
  </si>
  <si>
    <t>Отарбаев Малик Абдуллаулы</t>
  </si>
  <si>
    <t>Прытков Тимур Игоревич</t>
  </si>
  <si>
    <t>Сагидолданов Рустем Асетович</t>
  </si>
  <si>
    <t>Садыкова Малика Бекболатовна</t>
  </si>
  <si>
    <t>Тулепбергенов Ерали Джунайт угли</t>
  </si>
  <si>
    <t>Турсунова Дильнара Гуламдуновна</t>
  </si>
  <si>
    <t>Чоткараева Жибек Бакытовна</t>
  </si>
  <si>
    <t>Шайкалиева Альбина Изатовна</t>
  </si>
  <si>
    <t>Шамшиев Дамир Рахатович</t>
  </si>
  <si>
    <t>Абилдаханова Анеля</t>
  </si>
  <si>
    <t>Рустембаев Ельдос</t>
  </si>
  <si>
    <t>Абдурахманова Азиза Талгатбековна</t>
  </si>
  <si>
    <t>Абишева Тахмина Смагуловна</t>
  </si>
  <si>
    <t>Асимханова Диана Шәріпқызы</t>
  </si>
  <si>
    <t>Ахметова Әнел Жәрдемқызы</t>
  </si>
  <si>
    <t>Базарбекова Диана Асланқызы</t>
  </si>
  <si>
    <t>Байбосын Бекзат Альшерұлы</t>
  </si>
  <si>
    <t>Барсков Павел Олегович</t>
  </si>
  <si>
    <t>Бегимкулов Еламан Кайратович</t>
  </si>
  <si>
    <t>Бирмагамбетова Юлия Талгатовна</t>
  </si>
  <si>
    <t>Вернигор Дмитрий Андреевич</t>
  </si>
  <si>
    <t>Габбасов Алихан Амангельдиевич</t>
  </si>
  <si>
    <t>Джаманкулова Лаура Дастановна</t>
  </si>
  <si>
    <t>Джошибаева Гаухар Ратановна</t>
  </si>
  <si>
    <t>Досанова Айгерим Кадырбековна</t>
  </si>
  <si>
    <t>Дудуев Наип Мухтарович</t>
  </si>
  <si>
    <t>Дудуева Марьям Мухтаровна</t>
  </si>
  <si>
    <t xml:space="preserve">АО "Айдала Мунай" </t>
  </si>
  <si>
    <t>http://kase.kz/ru/issuers/ADLA/#y2017g3</t>
  </si>
  <si>
    <t>АО "Алматытемiр"</t>
  </si>
  <si>
    <t>http://kase.kz/ru/issuers/ALTM/#y2017g3</t>
  </si>
  <si>
    <t>АО "Международный аэропорт Алматы"</t>
  </si>
  <si>
    <t>http://kase.kz/ru/issuers/ARAL/#y2013g3</t>
  </si>
  <si>
    <t>АО "АЗИЯ АВТО"</t>
  </si>
  <si>
    <t>http://kase.kz/ru/issuers/ASAV/#y2017g3</t>
  </si>
  <si>
    <t>АО "Баян Сулу"</t>
  </si>
  <si>
    <t>http://kase.kz/ru/issuers/BSUL/#y2017g3</t>
  </si>
  <si>
    <t>АО "Батыс транзит"</t>
  </si>
  <si>
    <t>http://kase.kz/ru/issuers/BTTR/#y2017g3</t>
  </si>
  <si>
    <t>АО "ЭКОТОН+"</t>
  </si>
  <si>
    <t>http://kase.kz/ru/issuers/EKTN/#y2017g3</t>
  </si>
  <si>
    <t>http://kase.kz/ru/issuers/ECTR/#y2017g3</t>
  </si>
  <si>
    <t>ТОО "Исткомтранс"</t>
  </si>
  <si>
    <t>АО "Досжан темир жолы (ДТЖ)"</t>
  </si>
  <si>
    <t>http://kase.kz/ru/issuers/DTJL/#y2017g3</t>
  </si>
  <si>
    <t>АО "С.А.С." (SAS_)</t>
  </si>
  <si>
    <t>http://kase.kz/ru/issuers/SAS_/#y2017g3</t>
  </si>
  <si>
    <t>АО "Tin One Mining" (Тин Уан Майнинг)</t>
  </si>
  <si>
    <t>http://kase.kz/ru/issuers/SRBT/#y2017g3</t>
  </si>
  <si>
    <t>АО "Казахский Республиканский Торговый Дом "ЗАНГАР" (ZNGR)</t>
  </si>
  <si>
    <t>http://kase.kz/ru/issuers/ZNGR/#y2017g3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</si>
</sst>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р_."/>
    <numFmt numFmtId="165" formatCode="#,##0_р_."/>
    <numFmt numFmtId="166" formatCode="0.000"/>
  </numFmts>
  <fonts count="45" x14ac:knownFonts="1">
    <font>
      <sz val="10"/>
      <name val="Arial Cyr"/>
      <family val="2"/>
      <charset val="204"/>
    </font>
    <font>
      <sz val="9"/>
      <name val="Times New Roman"/>
      <family val="1"/>
      <charset val="204"/>
    </font>
    <font>
      <b/>
      <sz val="11"/>
      <color indexed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58"/>
      <name val="Times New Roman"/>
      <family val="1"/>
      <charset val="204"/>
    </font>
    <font>
      <b/>
      <sz val="11"/>
      <color indexed="18"/>
      <name val="Times New Roman"/>
      <family val="1"/>
      <charset val="204"/>
    </font>
    <font>
      <b/>
      <sz val="11"/>
      <color indexed="9"/>
      <name val="Times New Roman"/>
      <family val="1"/>
      <charset val="204"/>
    </font>
    <font>
      <b/>
      <sz val="11"/>
      <color indexed="60"/>
      <name val="Times New Roman"/>
      <family val="1"/>
      <charset val="204"/>
    </font>
    <font>
      <b/>
      <sz val="9"/>
      <color indexed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58"/>
      <name val="Times New Roman"/>
      <family val="1"/>
      <charset val="204"/>
    </font>
    <font>
      <b/>
      <sz val="9"/>
      <name val="Arial"/>
      <family val="2"/>
      <charset val="204"/>
    </font>
    <font>
      <b/>
      <i/>
      <sz val="9"/>
      <color indexed="56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indexed="56"/>
      <name val="Times New Roman"/>
      <family val="1"/>
      <charset val="204"/>
    </font>
    <font>
      <i/>
      <sz val="9"/>
      <color indexed="10"/>
      <name val="Times New Roman"/>
      <family val="1"/>
      <charset val="204"/>
    </font>
    <font>
      <sz val="9"/>
      <color indexed="56"/>
      <name val="Times New Roman"/>
      <family val="1"/>
      <charset val="204"/>
    </font>
    <font>
      <b/>
      <sz val="9"/>
      <color indexed="56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indexed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b/>
      <sz val="10"/>
      <color indexed="17"/>
      <name val="Times New Roman"/>
      <family val="1"/>
      <charset val="204"/>
    </font>
    <font>
      <b/>
      <sz val="10"/>
      <color indexed="56"/>
      <name val="Times New Roman"/>
      <family val="1"/>
      <charset val="204"/>
    </font>
    <font>
      <b/>
      <sz val="9"/>
      <color indexed="60"/>
      <name val="Times New Roman"/>
      <family val="1"/>
      <charset val="204"/>
    </font>
    <font>
      <b/>
      <sz val="9"/>
      <color indexed="18"/>
      <name val="Times New Roman"/>
      <family val="1"/>
      <charset val="204"/>
    </font>
    <font>
      <b/>
      <sz val="9"/>
      <color indexed="10"/>
      <name val="Times New Roman"/>
      <family val="1"/>
      <charset val="204"/>
    </font>
    <font>
      <sz val="9"/>
      <name val="Arial"/>
      <family val="2"/>
      <charset val="204"/>
    </font>
    <font>
      <sz val="9"/>
      <color indexed="9"/>
      <name val="Times New Roman"/>
      <family val="1"/>
      <charset val="204"/>
    </font>
    <font>
      <b/>
      <sz val="10"/>
      <color indexed="9"/>
      <name val="Arial"/>
      <family val="2"/>
      <charset val="204"/>
    </font>
    <font>
      <sz val="10"/>
      <color indexed="9"/>
      <name val="Times New Roman"/>
      <family val="1"/>
      <charset val="204"/>
    </font>
    <font>
      <b/>
      <sz val="10"/>
      <color indexed="9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9"/>
      <color indexed="25"/>
      <name val="Times New Roman"/>
      <family val="1"/>
      <charset val="204"/>
    </font>
    <font>
      <b/>
      <sz val="9"/>
      <color indexed="20"/>
      <name val="Times New Roman"/>
      <family val="1"/>
      <charset val="204"/>
    </font>
    <font>
      <b/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b/>
      <sz val="9"/>
      <color indexed="62"/>
      <name val="Times New Roman"/>
      <family val="1"/>
      <charset val="204"/>
    </font>
    <font>
      <b/>
      <sz val="10"/>
      <color indexed="20"/>
      <name val="Times New Roman"/>
      <family val="1"/>
      <charset val="204"/>
    </font>
    <font>
      <sz val="11"/>
      <color indexed="63"/>
      <name val="Arial"/>
      <family val="2"/>
      <charset val="204"/>
    </font>
    <font>
      <b/>
      <sz val="11"/>
      <color indexed="63"/>
      <name val="Arial"/>
      <family val="2"/>
      <charset val="204"/>
    </font>
    <font>
      <sz val="10"/>
      <name val="Arial Cyr"/>
      <family val="2"/>
      <charset val="204"/>
    </font>
    <font>
      <sz val="11"/>
      <name val="Times New Roman"/>
      <family val="1"/>
      <charset val="204"/>
    </font>
    <font>
      <u/>
      <sz val="10"/>
      <color theme="10"/>
      <name val="Arial Cyr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59"/>
        <bgColor indexed="63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0"/>
        <bgColor indexed="60"/>
      </patternFill>
    </fill>
    <fill>
      <patternFill patternType="solid">
        <fgColor indexed="17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60"/>
      </patternFill>
    </fill>
    <fill>
      <patternFill patternType="solid">
        <fgColor indexed="16"/>
        <bgColor indexed="37"/>
      </patternFill>
    </fill>
    <fill>
      <patternFill patternType="solid">
        <fgColor indexed="13"/>
        <bgColor indexed="34"/>
      </patternFill>
    </fill>
    <fill>
      <patternFill patternType="solid">
        <fgColor indexed="56"/>
        <bgColor indexed="62"/>
      </patternFill>
    </fill>
  </fills>
  <borders count="58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61"/>
      </left>
      <right style="thin">
        <color indexed="61"/>
      </right>
      <top style="medium">
        <color indexed="61"/>
      </top>
      <bottom style="medium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/>
      <diagonal/>
    </border>
    <border>
      <left style="thin">
        <color indexed="61"/>
      </left>
      <right/>
      <top/>
      <bottom/>
      <diagonal/>
    </border>
    <border>
      <left style="medium">
        <color indexed="61"/>
      </left>
      <right style="thin">
        <color indexed="61"/>
      </right>
      <top/>
      <bottom style="thin">
        <color indexed="61"/>
      </bottom>
      <diagonal/>
    </border>
    <border>
      <left style="thin">
        <color indexed="61"/>
      </left>
      <right style="thin">
        <color indexed="61"/>
      </right>
      <top/>
      <bottom style="thin">
        <color indexed="61"/>
      </bottom>
      <diagonal/>
    </border>
    <border>
      <left style="thin">
        <color indexed="61"/>
      </left>
      <right/>
      <top/>
      <bottom style="thin">
        <color indexed="61"/>
      </bottom>
      <diagonal/>
    </border>
    <border>
      <left style="medium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/>
      <top style="thin">
        <color indexed="61"/>
      </top>
      <bottom style="thin">
        <color indexed="61"/>
      </bottom>
      <diagonal/>
    </border>
    <border>
      <left style="medium">
        <color indexed="61"/>
      </left>
      <right style="thin">
        <color indexed="61"/>
      </right>
      <top style="thin">
        <color indexed="61"/>
      </top>
      <bottom style="medium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medium">
        <color indexed="61"/>
      </bottom>
      <diagonal/>
    </border>
    <border>
      <left style="thin">
        <color indexed="61"/>
      </left>
      <right/>
      <top style="thin">
        <color indexed="61"/>
      </top>
      <bottom style="medium">
        <color indexed="61"/>
      </bottom>
      <diagonal/>
    </border>
    <border>
      <left style="medium">
        <color indexed="61"/>
      </left>
      <right style="thin">
        <color indexed="61"/>
      </right>
      <top style="medium">
        <color indexed="61"/>
      </top>
      <bottom style="thin">
        <color indexed="61"/>
      </bottom>
      <diagonal/>
    </border>
    <border>
      <left style="thin">
        <color indexed="61"/>
      </left>
      <right/>
      <top style="medium">
        <color indexed="61"/>
      </top>
      <bottom style="thin">
        <color indexed="61"/>
      </bottom>
      <diagonal/>
    </border>
    <border>
      <left style="thin">
        <color indexed="61"/>
      </left>
      <right style="medium">
        <color indexed="61"/>
      </right>
      <top style="medium">
        <color indexed="61"/>
      </top>
      <bottom style="thin">
        <color indexed="61"/>
      </bottom>
      <diagonal/>
    </border>
    <border>
      <left style="thin">
        <color indexed="61"/>
      </left>
      <right style="medium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medium">
        <color indexed="61"/>
      </right>
      <top style="thin">
        <color indexed="61"/>
      </top>
      <bottom style="medium">
        <color indexed="61"/>
      </bottom>
      <diagonal/>
    </border>
    <border>
      <left style="thin">
        <color indexed="61"/>
      </left>
      <right style="thin">
        <color indexed="61"/>
      </right>
      <top style="medium">
        <color indexed="61"/>
      </top>
      <bottom/>
      <diagonal/>
    </border>
    <border>
      <left style="medium">
        <color indexed="61"/>
      </left>
      <right/>
      <top style="medium">
        <color indexed="61"/>
      </top>
      <bottom/>
      <diagonal/>
    </border>
    <border>
      <left style="medium">
        <color indexed="61"/>
      </left>
      <right style="thin">
        <color indexed="61"/>
      </right>
      <top style="medium">
        <color indexed="61"/>
      </top>
      <bottom/>
      <diagonal/>
    </border>
    <border>
      <left style="medium">
        <color indexed="61"/>
      </left>
      <right/>
      <top style="medium">
        <color indexed="61"/>
      </top>
      <bottom style="thin">
        <color indexed="61"/>
      </bottom>
      <diagonal/>
    </border>
    <border>
      <left style="thin">
        <color indexed="61"/>
      </left>
      <right style="medium">
        <color indexed="61"/>
      </right>
      <top/>
      <bottom style="thin">
        <color indexed="61"/>
      </bottom>
      <diagonal/>
    </border>
    <border>
      <left style="medium">
        <color indexed="61"/>
      </left>
      <right/>
      <top/>
      <bottom style="thin">
        <color indexed="61"/>
      </bottom>
      <diagonal/>
    </border>
    <border>
      <left style="medium">
        <color indexed="61"/>
      </left>
      <right style="thin">
        <color indexed="61"/>
      </right>
      <top/>
      <bottom/>
      <diagonal/>
    </border>
    <border>
      <left style="thin">
        <color indexed="61"/>
      </left>
      <right style="thin">
        <color indexed="61"/>
      </right>
      <top/>
      <bottom/>
      <diagonal/>
    </border>
    <border>
      <left style="medium">
        <color indexed="61"/>
      </left>
      <right style="thin">
        <color indexed="61"/>
      </right>
      <top/>
      <bottom style="medium">
        <color indexed="61"/>
      </bottom>
      <diagonal/>
    </border>
    <border>
      <left style="thin">
        <color indexed="61"/>
      </left>
      <right style="thin">
        <color indexed="61"/>
      </right>
      <top/>
      <bottom style="medium">
        <color indexed="61"/>
      </bottom>
      <diagonal/>
    </border>
    <border>
      <left style="thin">
        <color indexed="61"/>
      </left>
      <right/>
      <top/>
      <bottom style="medium">
        <color indexed="61"/>
      </bottom>
      <diagonal/>
    </border>
    <border>
      <left style="medium">
        <color indexed="61"/>
      </left>
      <right/>
      <top/>
      <bottom style="medium">
        <color indexed="61"/>
      </bottom>
      <diagonal/>
    </border>
    <border>
      <left style="medium">
        <color indexed="61"/>
      </left>
      <right style="thin">
        <color indexed="61"/>
      </right>
      <top style="thin">
        <color indexed="61"/>
      </top>
      <bottom/>
      <diagonal/>
    </border>
    <border>
      <left style="thin">
        <color indexed="61"/>
      </left>
      <right style="thin">
        <color indexed="61"/>
      </right>
      <top style="medium">
        <color indexed="61"/>
      </top>
      <bottom style="medium">
        <color indexed="61"/>
      </bottom>
      <diagonal/>
    </border>
    <border>
      <left style="thin">
        <color indexed="61"/>
      </left>
      <right/>
      <top style="medium">
        <color indexed="61"/>
      </top>
      <bottom style="medium">
        <color indexed="61"/>
      </bottom>
      <diagonal/>
    </border>
    <border>
      <left style="thin">
        <color indexed="61"/>
      </left>
      <right/>
      <top style="medium">
        <color indexed="61"/>
      </top>
      <bottom/>
      <diagonal/>
    </border>
    <border>
      <left style="medium">
        <color indexed="61"/>
      </left>
      <right/>
      <top style="medium">
        <color indexed="61"/>
      </top>
      <bottom style="medium">
        <color indexed="61"/>
      </bottom>
      <diagonal/>
    </border>
    <border>
      <left style="medium">
        <color indexed="61"/>
      </left>
      <right style="medium">
        <color indexed="61"/>
      </right>
      <top style="medium">
        <color indexed="61"/>
      </top>
      <bottom style="medium">
        <color indexed="61"/>
      </bottom>
      <diagonal/>
    </border>
    <border>
      <left/>
      <right/>
      <top style="medium">
        <color indexed="61"/>
      </top>
      <bottom style="medium">
        <color indexed="61"/>
      </bottom>
      <diagonal/>
    </border>
    <border>
      <left/>
      <right style="medium">
        <color indexed="61"/>
      </right>
      <top style="medium">
        <color indexed="61"/>
      </top>
      <bottom style="medium">
        <color indexed="61"/>
      </bottom>
      <diagonal/>
    </border>
    <border>
      <left style="thin">
        <color indexed="61"/>
      </left>
      <right/>
      <top style="thin">
        <color indexed="61"/>
      </top>
      <bottom/>
      <diagonal/>
    </border>
    <border>
      <left style="medium">
        <color indexed="61"/>
      </left>
      <right style="medium">
        <color indexed="61"/>
      </right>
      <top style="thin">
        <color indexed="61"/>
      </top>
      <bottom style="medium">
        <color indexed="61"/>
      </bottom>
      <diagonal/>
    </border>
    <border>
      <left style="thin">
        <color indexed="61"/>
      </left>
      <right style="medium">
        <color indexed="61"/>
      </right>
      <top/>
      <bottom style="medium">
        <color indexed="61"/>
      </bottom>
      <diagonal/>
    </border>
    <border>
      <left/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1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61"/>
      </left>
      <right style="thin">
        <color indexed="8"/>
      </right>
      <top style="thin">
        <color indexed="8"/>
      </top>
      <bottom style="medium">
        <color indexed="61"/>
      </bottom>
      <diagonal/>
    </border>
    <border>
      <left style="thin">
        <color indexed="8"/>
      </left>
      <right style="medium">
        <color indexed="61"/>
      </right>
      <top style="thin">
        <color indexed="8"/>
      </top>
      <bottom style="medium">
        <color indexed="61"/>
      </bottom>
      <diagonal/>
    </border>
    <border>
      <left/>
      <right/>
      <top style="medium">
        <color indexed="61"/>
      </top>
      <bottom/>
      <diagonal/>
    </border>
    <border>
      <left style="medium">
        <color indexed="61"/>
      </left>
      <right style="medium">
        <color indexed="61"/>
      </right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61"/>
      </left>
      <right style="medium">
        <color indexed="61"/>
      </right>
      <top style="medium">
        <color indexed="61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42" fillId="0" borderId="0" applyFill="0" applyBorder="0" applyAlignment="0" applyProtection="0"/>
    <xf numFmtId="0" fontId="44" fillId="0" borderId="0" applyNumberFormat="0" applyFill="0" applyBorder="0" applyAlignment="0" applyProtection="0"/>
  </cellStyleXfs>
  <cellXfs count="309">
    <xf numFmtId="0" fontId="0" fillId="0" borderId="0" xfId="0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horizontal="right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49" fontId="9" fillId="0" borderId="5" xfId="0" applyNumberFormat="1" applyFont="1" applyFill="1" applyBorder="1" applyAlignment="1">
      <alignment vertical="center" wrapText="1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vertical="center" wrapText="1"/>
    </xf>
    <xf numFmtId="164" fontId="1" fillId="0" borderId="9" xfId="0" applyNumberFormat="1" applyFont="1" applyFill="1" applyBorder="1" applyAlignment="1">
      <alignment horizontal="center" vertical="center"/>
    </xf>
    <xf numFmtId="165" fontId="1" fillId="0" borderId="9" xfId="0" applyNumberFormat="1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vertical="center" wrapText="1"/>
    </xf>
    <xf numFmtId="164" fontId="12" fillId="0" borderId="1" xfId="0" applyNumberFormat="1" applyFont="1" applyFill="1" applyBorder="1" applyAlignment="1">
      <alignment horizontal="center" vertical="center"/>
    </xf>
    <xf numFmtId="165" fontId="12" fillId="0" borderId="1" xfId="0" applyNumberFormat="1" applyFont="1" applyFill="1" applyBorder="1" applyAlignment="1">
      <alignment horizontal="center" vertical="center"/>
    </xf>
    <xf numFmtId="165" fontId="12" fillId="0" borderId="9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9" fillId="0" borderId="8" xfId="0" applyNumberFormat="1" applyFont="1" applyFill="1" applyBorder="1" applyAlignment="1">
      <alignment vertical="center" wrapText="1"/>
    </xf>
    <xf numFmtId="164" fontId="1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49" fontId="14" fillId="0" borderId="8" xfId="0" applyNumberFormat="1" applyFont="1" applyFill="1" applyBorder="1" applyAlignment="1">
      <alignment vertical="center" wrapText="1"/>
    </xf>
    <xf numFmtId="165" fontId="14" fillId="0" borderId="1" xfId="0" applyNumberFormat="1" applyFont="1" applyFill="1" applyBorder="1" applyAlignment="1">
      <alignment horizontal="center" vertical="center"/>
    </xf>
    <xf numFmtId="165" fontId="14" fillId="0" borderId="9" xfId="0" applyNumberFormat="1" applyFont="1" applyFill="1" applyBorder="1" applyAlignment="1">
      <alignment horizontal="center" vertical="center"/>
    </xf>
    <xf numFmtId="165" fontId="15" fillId="0" borderId="1" xfId="0" applyNumberFormat="1" applyFont="1" applyFill="1" applyBorder="1" applyAlignment="1">
      <alignment horizontal="center" vertical="center"/>
    </xf>
    <xf numFmtId="49" fontId="12" fillId="0" borderId="10" xfId="0" applyNumberFormat="1" applyFont="1" applyFill="1" applyBorder="1" applyAlignment="1">
      <alignment horizontal="right" vertical="center" wrapText="1"/>
    </xf>
    <xf numFmtId="165" fontId="12" fillId="0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3" fontId="12" fillId="0" borderId="0" xfId="0" applyNumberFormat="1" applyFont="1" applyAlignment="1">
      <alignment vertical="center"/>
    </xf>
    <xf numFmtId="49" fontId="14" fillId="0" borderId="5" xfId="0" applyNumberFormat="1" applyFont="1" applyFill="1" applyBorder="1" applyAlignment="1">
      <alignment vertical="center" wrapText="1"/>
    </xf>
    <xf numFmtId="165" fontId="1" fillId="0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5" fontId="14" fillId="3" borderId="1" xfId="0" applyNumberFormat="1" applyFont="1" applyFill="1" applyBorder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0" fontId="16" fillId="0" borderId="0" xfId="0" applyFont="1" applyAlignment="1">
      <alignment vertical="center"/>
    </xf>
    <xf numFmtId="165" fontId="12" fillId="0" borderId="11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vertical="center" wrapText="1"/>
    </xf>
    <xf numFmtId="165" fontId="17" fillId="0" borderId="11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49" fontId="14" fillId="0" borderId="13" xfId="0" applyNumberFormat="1" applyFont="1" applyFill="1" applyBorder="1" applyAlignment="1">
      <alignment vertical="center" wrapText="1"/>
    </xf>
    <xf numFmtId="165" fontId="14" fillId="0" borderId="14" xfId="0" applyNumberFormat="1" applyFont="1" applyFill="1" applyBorder="1" applyAlignment="1">
      <alignment horizontal="center" vertical="center"/>
    </xf>
    <xf numFmtId="165" fontId="14" fillId="0" borderId="15" xfId="0" applyNumberFormat="1" applyFont="1" applyFill="1" applyBorder="1" applyAlignment="1">
      <alignment horizontal="center" vertical="center"/>
    </xf>
    <xf numFmtId="165" fontId="14" fillId="0" borderId="16" xfId="0" applyNumberFormat="1" applyFont="1" applyFill="1" applyBorder="1" applyAlignment="1">
      <alignment horizontal="center" vertical="center"/>
    </xf>
    <xf numFmtId="165" fontId="12" fillId="0" borderId="17" xfId="0" applyNumberFormat="1" applyFont="1" applyFill="1" applyBorder="1" applyAlignment="1">
      <alignment horizontal="center" vertical="center"/>
    </xf>
    <xf numFmtId="165" fontId="16" fillId="0" borderId="9" xfId="0" applyNumberFormat="1" applyFont="1" applyFill="1" applyBorder="1" applyAlignment="1">
      <alignment horizontal="center" vertical="center"/>
    </xf>
    <xf numFmtId="165" fontId="16" fillId="0" borderId="16" xfId="0" applyNumberFormat="1" applyFont="1" applyFill="1" applyBorder="1" applyAlignment="1">
      <alignment horizontal="center" vertical="center"/>
    </xf>
    <xf numFmtId="165" fontId="16" fillId="3" borderId="16" xfId="0" applyNumberFormat="1" applyFont="1" applyFill="1" applyBorder="1" applyAlignment="1">
      <alignment horizontal="center" vertical="center"/>
    </xf>
    <xf numFmtId="49" fontId="12" fillId="0" borderId="8" xfId="0" applyNumberFormat="1" applyFont="1" applyFill="1" applyBorder="1" applyAlignment="1">
      <alignment horizontal="right" vertical="center" wrapText="1"/>
    </xf>
    <xf numFmtId="165" fontId="12" fillId="0" borderId="16" xfId="0" applyNumberFormat="1" applyFont="1" applyFill="1" applyBorder="1" applyAlignment="1">
      <alignment horizontal="center" vertical="center"/>
    </xf>
    <xf numFmtId="165" fontId="16" fillId="0" borderId="11" xfId="0" applyNumberFormat="1" applyFont="1" applyFill="1" applyBorder="1" applyAlignment="1">
      <alignment horizontal="center" vertical="center"/>
    </xf>
    <xf numFmtId="165" fontId="16" fillId="0" borderId="12" xfId="0" applyNumberFormat="1" applyFont="1" applyFill="1" applyBorder="1" applyAlignment="1">
      <alignment horizontal="center" vertical="center"/>
    </xf>
    <xf numFmtId="165" fontId="16" fillId="0" borderId="17" xfId="0" applyNumberFormat="1" applyFont="1" applyFill="1" applyBorder="1" applyAlignment="1">
      <alignment horizontal="center" vertical="center"/>
    </xf>
    <xf numFmtId="4" fontId="16" fillId="0" borderId="0" xfId="0" applyNumberFormat="1" applyFont="1" applyAlignment="1">
      <alignment vertical="center"/>
    </xf>
    <xf numFmtId="164" fontId="12" fillId="0" borderId="9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20" fillId="0" borderId="0" xfId="0" applyFont="1" applyAlignment="1">
      <alignment vertical="center"/>
    </xf>
    <xf numFmtId="3" fontId="20" fillId="0" borderId="1" xfId="0" applyNumberFormat="1" applyFont="1" applyBorder="1" applyAlignment="1">
      <alignment horizontal="center" vertical="center"/>
    </xf>
    <xf numFmtId="3" fontId="19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3" fontId="20" fillId="0" borderId="1" xfId="0" applyNumberFormat="1" applyFont="1" applyBorder="1" applyAlignment="1">
      <alignment vertical="center"/>
    </xf>
    <xf numFmtId="0" fontId="22" fillId="0" borderId="1" xfId="0" applyFont="1" applyBorder="1" applyAlignment="1">
      <alignment vertical="center" wrapText="1"/>
    </xf>
    <xf numFmtId="0" fontId="23" fillId="0" borderId="0" xfId="0" applyFont="1" applyAlignment="1">
      <alignment vertical="center"/>
    </xf>
    <xf numFmtId="3" fontId="22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49" fontId="10" fillId="4" borderId="0" xfId="0" applyNumberFormat="1" applyFont="1" applyFill="1" applyBorder="1" applyAlignment="1">
      <alignment horizontal="center" vertical="center" wrapText="1"/>
    </xf>
    <xf numFmtId="0" fontId="24" fillId="4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49" fontId="8" fillId="6" borderId="18" xfId="0" applyNumberFormat="1" applyFont="1" applyFill="1" applyBorder="1" applyAlignment="1">
      <alignment horizontal="center" vertical="center" wrapText="1"/>
    </xf>
    <xf numFmtId="49" fontId="8" fillId="2" borderId="19" xfId="0" applyNumberFormat="1" applyFont="1" applyFill="1" applyBorder="1" applyAlignment="1">
      <alignment horizontal="center" vertical="center" wrapText="1"/>
    </xf>
    <xf numFmtId="0" fontId="11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49" fontId="1" fillId="7" borderId="5" xfId="0" applyNumberFormat="1" applyFont="1" applyFill="1" applyBorder="1" applyAlignment="1">
      <alignment vertical="center" wrapText="1"/>
    </xf>
    <xf numFmtId="165" fontId="1" fillId="7" borderId="6" xfId="0" applyNumberFormat="1" applyFont="1" applyFill="1" applyBorder="1" applyAlignment="1">
      <alignment horizontal="center" vertical="center"/>
    </xf>
    <xf numFmtId="164" fontId="1" fillId="7" borderId="13" xfId="0" applyNumberFormat="1" applyFont="1" applyFill="1" applyBorder="1" applyAlignment="1">
      <alignment horizontal="center" vertical="center"/>
    </xf>
    <xf numFmtId="164" fontId="1" fillId="7" borderId="21" xfId="0" applyNumberFormat="1" applyFont="1" applyFill="1" applyBorder="1" applyAlignment="1">
      <alignment horizontal="center" vertical="center"/>
    </xf>
    <xf numFmtId="10" fontId="1" fillId="7" borderId="5" xfId="0" applyNumberFormat="1" applyFont="1" applyFill="1" applyBorder="1" applyAlignment="1">
      <alignment horizontal="center" vertical="center"/>
    </xf>
    <xf numFmtId="10" fontId="1" fillId="7" borderId="6" xfId="0" applyNumberFormat="1" applyFont="1" applyFill="1" applyBorder="1" applyAlignment="1">
      <alignment horizontal="center" vertical="center"/>
    </xf>
    <xf numFmtId="10" fontId="1" fillId="7" borderId="22" xfId="0" applyNumberFormat="1" applyFont="1" applyFill="1" applyBorder="1" applyAlignment="1">
      <alignment horizontal="center" vertical="center"/>
    </xf>
    <xf numFmtId="49" fontId="1" fillId="7" borderId="8" xfId="0" applyNumberFormat="1" applyFont="1" applyFill="1" applyBorder="1" applyAlignment="1">
      <alignment vertical="center" wrapText="1"/>
    </xf>
    <xf numFmtId="164" fontId="1" fillId="7" borderId="5" xfId="0" applyNumberFormat="1" applyFont="1" applyFill="1" applyBorder="1" applyAlignment="1">
      <alignment horizontal="center" vertical="center"/>
    </xf>
    <xf numFmtId="164" fontId="1" fillId="7" borderId="23" xfId="0" applyNumberFormat="1" applyFont="1" applyFill="1" applyBorder="1" applyAlignment="1">
      <alignment horizontal="center" vertical="center"/>
    </xf>
    <xf numFmtId="49" fontId="1" fillId="7" borderId="24" xfId="0" applyNumberFormat="1" applyFont="1" applyFill="1" applyBorder="1" applyAlignment="1">
      <alignment vertical="center" wrapText="1"/>
    </xf>
    <xf numFmtId="164" fontId="1" fillId="7" borderId="25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vertical="center" wrapText="1"/>
    </xf>
    <xf numFmtId="164" fontId="1" fillId="7" borderId="1" xfId="0" applyNumberFormat="1" applyFont="1" applyFill="1" applyBorder="1" applyAlignment="1">
      <alignment horizontal="center" vertical="center"/>
    </xf>
    <xf numFmtId="49" fontId="9" fillId="7" borderId="26" xfId="0" applyNumberFormat="1" applyFont="1" applyFill="1" applyBorder="1" applyAlignment="1">
      <alignment horizontal="right" vertical="center" wrapText="1"/>
    </xf>
    <xf numFmtId="164" fontId="9" fillId="7" borderId="27" xfId="0" applyNumberFormat="1" applyFont="1" applyFill="1" applyBorder="1" applyAlignment="1">
      <alignment horizontal="center" vertical="center"/>
    </xf>
    <xf numFmtId="164" fontId="9" fillId="7" borderId="28" xfId="0" applyNumberFormat="1" applyFont="1" applyFill="1" applyBorder="1" applyAlignment="1">
      <alignment horizontal="center" vertical="center"/>
    </xf>
    <xf numFmtId="164" fontId="9" fillId="7" borderId="13" xfId="0" applyNumberFormat="1" applyFont="1" applyFill="1" applyBorder="1" applyAlignment="1">
      <alignment horizontal="center" vertical="center"/>
    </xf>
    <xf numFmtId="164" fontId="1" fillId="7" borderId="26" xfId="0" applyNumberFormat="1" applyFont="1" applyFill="1" applyBorder="1" applyAlignment="1">
      <alignment horizontal="center" vertical="center"/>
    </xf>
    <xf numFmtId="164" fontId="1" fillId="7" borderId="29" xfId="0" applyNumberFormat="1" applyFont="1" applyFill="1" applyBorder="1" applyAlignment="1">
      <alignment horizontal="center" vertical="center"/>
    </xf>
    <xf numFmtId="10" fontId="9" fillId="7" borderId="5" xfId="0" applyNumberFormat="1" applyFont="1" applyFill="1" applyBorder="1" applyAlignment="1">
      <alignment horizontal="center" vertical="center"/>
    </xf>
    <xf numFmtId="10" fontId="9" fillId="7" borderId="6" xfId="0" applyNumberFormat="1" applyFont="1" applyFill="1" applyBorder="1" applyAlignment="1">
      <alignment horizontal="center" vertical="center"/>
    </xf>
    <xf numFmtId="10" fontId="9" fillId="7" borderId="22" xfId="0" applyNumberFormat="1" applyFont="1" applyFill="1" applyBorder="1" applyAlignment="1">
      <alignment horizontal="center" vertical="center"/>
    </xf>
    <xf numFmtId="49" fontId="1" fillId="8" borderId="5" xfId="0" applyNumberFormat="1" applyFont="1" applyFill="1" applyBorder="1" applyAlignment="1">
      <alignment vertical="center" wrapText="1"/>
    </xf>
    <xf numFmtId="164" fontId="1" fillId="8" borderId="6" xfId="0" applyNumberFormat="1" applyFont="1" applyFill="1" applyBorder="1" applyAlignment="1">
      <alignment horizontal="center" vertical="center"/>
    </xf>
    <xf numFmtId="164" fontId="1" fillId="8" borderId="13" xfId="0" applyNumberFormat="1" applyFont="1" applyFill="1" applyBorder="1" applyAlignment="1">
      <alignment horizontal="center" vertical="center"/>
    </xf>
    <xf numFmtId="164" fontId="1" fillId="8" borderId="21" xfId="0" applyNumberFormat="1" applyFont="1" applyFill="1" applyBorder="1" applyAlignment="1">
      <alignment horizontal="center" vertical="center"/>
    </xf>
    <xf numFmtId="10" fontId="1" fillId="8" borderId="5" xfId="0" applyNumberFormat="1" applyFont="1" applyFill="1" applyBorder="1" applyAlignment="1">
      <alignment horizontal="center" vertical="center"/>
    </xf>
    <xf numFmtId="10" fontId="1" fillId="8" borderId="6" xfId="0" applyNumberFormat="1" applyFont="1" applyFill="1" applyBorder="1" applyAlignment="1">
      <alignment horizontal="center" vertical="center"/>
    </xf>
    <xf numFmtId="49" fontId="1" fillId="8" borderId="8" xfId="0" applyNumberFormat="1" applyFont="1" applyFill="1" applyBorder="1" applyAlignment="1">
      <alignment vertical="center" wrapText="1"/>
    </xf>
    <xf numFmtId="164" fontId="1" fillId="8" borderId="1" xfId="0" applyNumberFormat="1" applyFont="1" applyFill="1" applyBorder="1" applyAlignment="1">
      <alignment horizontal="center" vertical="center"/>
    </xf>
    <xf numFmtId="10" fontId="1" fillId="8" borderId="7" xfId="0" applyNumberFormat="1" applyFont="1" applyFill="1" applyBorder="1" applyAlignment="1">
      <alignment horizontal="center" vertical="center"/>
    </xf>
    <xf numFmtId="49" fontId="1" fillId="8" borderId="30" xfId="0" applyNumberFormat="1" applyFont="1" applyFill="1" applyBorder="1" applyAlignment="1">
      <alignment vertical="center" wrapText="1"/>
    </xf>
    <xf numFmtId="164" fontId="1" fillId="8" borderId="3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right" vertical="center" wrapText="1"/>
    </xf>
    <xf numFmtId="164" fontId="9" fillId="8" borderId="31" xfId="0" applyNumberFormat="1" applyFont="1" applyFill="1" applyBorder="1" applyAlignment="1">
      <alignment horizontal="center" vertical="center"/>
    </xf>
    <xf numFmtId="164" fontId="9" fillId="8" borderId="32" xfId="0" applyNumberFormat="1" applyFont="1" applyFill="1" applyBorder="1" applyAlignment="1">
      <alignment horizontal="center" vertical="center"/>
    </xf>
    <xf numFmtId="164" fontId="9" fillId="8" borderId="13" xfId="0" applyNumberFormat="1" applyFont="1" applyFill="1" applyBorder="1" applyAlignment="1">
      <alignment horizontal="center" vertical="center"/>
    </xf>
    <xf numFmtId="164" fontId="9" fillId="8" borderId="21" xfId="0" applyNumberFormat="1" applyFont="1" applyFill="1" applyBorder="1" applyAlignment="1">
      <alignment horizontal="center" vertical="center"/>
    </xf>
    <xf numFmtId="10" fontId="9" fillId="8" borderId="2" xfId="0" applyNumberFormat="1" applyFont="1" applyFill="1" applyBorder="1" applyAlignment="1">
      <alignment horizontal="center" vertical="center"/>
    </xf>
    <xf numFmtId="10" fontId="9" fillId="8" borderId="31" xfId="0" applyNumberFormat="1" applyFont="1" applyFill="1" applyBorder="1" applyAlignment="1">
      <alignment horizontal="center" vertical="center"/>
    </xf>
    <xf numFmtId="49" fontId="9" fillId="8" borderId="20" xfId="0" applyNumberFormat="1" applyFont="1" applyFill="1" applyBorder="1" applyAlignment="1">
      <alignment horizontal="right" vertical="center" wrapText="1"/>
    </xf>
    <xf numFmtId="164" fontId="9" fillId="8" borderId="18" xfId="0" applyNumberFormat="1" applyFont="1" applyFill="1" applyBorder="1" applyAlignment="1">
      <alignment horizontal="center" vertical="center"/>
    </xf>
    <xf numFmtId="164" fontId="9" fillId="8" borderId="33" xfId="0" applyNumberFormat="1" applyFont="1" applyFill="1" applyBorder="1" applyAlignment="1">
      <alignment horizontal="center" vertical="center"/>
    </xf>
    <xf numFmtId="164" fontId="9" fillId="8" borderId="2" xfId="0" applyNumberFormat="1" applyFont="1" applyFill="1" applyBorder="1" applyAlignment="1">
      <alignment horizontal="center" vertical="center"/>
    </xf>
    <xf numFmtId="164" fontId="9" fillId="8" borderId="34" xfId="0" applyNumberFormat="1" applyFont="1" applyFill="1" applyBorder="1" applyAlignment="1">
      <alignment horizontal="center" vertical="center"/>
    </xf>
    <xf numFmtId="10" fontId="9" fillId="8" borderId="5" xfId="0" applyNumberFormat="1" applyFont="1" applyFill="1" applyBorder="1" applyAlignment="1">
      <alignment horizontal="center" vertical="center"/>
    </xf>
    <xf numFmtId="10" fontId="9" fillId="8" borderId="6" xfId="0" applyNumberFormat="1" applyFont="1" applyFill="1" applyBorder="1" applyAlignment="1">
      <alignment horizontal="center" vertical="center"/>
    </xf>
    <xf numFmtId="10" fontId="1" fillId="0" borderId="35" xfId="0" applyNumberFormat="1" applyFont="1" applyFill="1" applyBorder="1" applyAlignment="1">
      <alignment horizontal="center" vertical="center"/>
    </xf>
    <xf numFmtId="10" fontId="1" fillId="0" borderId="36" xfId="0" applyNumberFormat="1" applyFont="1" applyFill="1" applyBorder="1" applyAlignment="1">
      <alignment horizontal="center" vertical="center"/>
    </xf>
    <xf numFmtId="10" fontId="1" fillId="0" borderId="37" xfId="0" applyNumberFormat="1" applyFont="1" applyFill="1" applyBorder="1" applyAlignment="1">
      <alignment horizontal="center" vertical="center"/>
    </xf>
    <xf numFmtId="49" fontId="1" fillId="9" borderId="5" xfId="0" applyNumberFormat="1" applyFont="1" applyFill="1" applyBorder="1" applyAlignment="1">
      <alignment vertical="center" wrapText="1"/>
    </xf>
    <xf numFmtId="164" fontId="1" fillId="9" borderId="6" xfId="0" applyNumberFormat="1" applyFont="1" applyFill="1" applyBorder="1" applyAlignment="1">
      <alignment horizontal="center" vertical="center"/>
    </xf>
    <xf numFmtId="164" fontId="1" fillId="9" borderId="13" xfId="0" applyNumberFormat="1" applyFont="1" applyFill="1" applyBorder="1" applyAlignment="1">
      <alignment horizontal="center" vertical="center"/>
    </xf>
    <xf numFmtId="164" fontId="1" fillId="9" borderId="21" xfId="0" applyNumberFormat="1" applyFont="1" applyFill="1" applyBorder="1" applyAlignment="1">
      <alignment horizontal="center" vertical="center"/>
    </xf>
    <xf numFmtId="10" fontId="1" fillId="9" borderId="6" xfId="0" applyNumberFormat="1" applyFont="1" applyFill="1" applyBorder="1" applyAlignment="1">
      <alignment horizontal="center" vertical="center"/>
    </xf>
    <xf numFmtId="49" fontId="1" fillId="9" borderId="8" xfId="0" applyNumberFormat="1" applyFont="1" applyFill="1" applyBorder="1" applyAlignment="1">
      <alignment vertical="center" wrapText="1"/>
    </xf>
    <xf numFmtId="164" fontId="1" fillId="9" borderId="1" xfId="0" applyNumberFormat="1" applyFont="1" applyFill="1" applyBorder="1" applyAlignment="1">
      <alignment horizontal="center" vertical="center"/>
    </xf>
    <xf numFmtId="49" fontId="9" fillId="9" borderId="10" xfId="0" applyNumberFormat="1" applyFont="1" applyFill="1" applyBorder="1" applyAlignment="1">
      <alignment vertical="center" wrapText="1"/>
    </xf>
    <xf numFmtId="164" fontId="9" fillId="9" borderId="11" xfId="0" applyNumberFormat="1" applyFont="1" applyFill="1" applyBorder="1" applyAlignment="1">
      <alignment horizontal="center" vertical="center"/>
    </xf>
    <xf numFmtId="164" fontId="9" fillId="9" borderId="13" xfId="0" applyNumberFormat="1" applyFont="1" applyFill="1" applyBorder="1" applyAlignment="1">
      <alignment horizontal="center" vertical="center"/>
    </xf>
    <xf numFmtId="164" fontId="9" fillId="9" borderId="21" xfId="0" applyNumberFormat="1" applyFont="1" applyFill="1" applyBorder="1" applyAlignment="1">
      <alignment horizontal="center" vertical="center"/>
    </xf>
    <xf numFmtId="10" fontId="9" fillId="9" borderId="11" xfId="0" applyNumberFormat="1" applyFont="1" applyFill="1" applyBorder="1" applyAlignment="1">
      <alignment horizontal="center" vertical="center"/>
    </xf>
    <xf numFmtId="49" fontId="9" fillId="9" borderId="24" xfId="0" applyNumberFormat="1" applyFont="1" applyFill="1" applyBorder="1" applyAlignment="1">
      <alignment horizontal="right" vertical="center" wrapText="1"/>
    </xf>
    <xf numFmtId="164" fontId="9" fillId="9" borderId="25" xfId="0" applyNumberFormat="1" applyFont="1" applyFill="1" applyBorder="1" applyAlignment="1">
      <alignment horizontal="center" vertical="center"/>
    </xf>
    <xf numFmtId="164" fontId="9" fillId="9" borderId="4" xfId="0" applyNumberFormat="1" applyFont="1" applyFill="1" applyBorder="1" applyAlignment="1">
      <alignment horizontal="center" vertical="center"/>
    </xf>
    <xf numFmtId="10" fontId="9" fillId="9" borderId="6" xfId="0" applyNumberFormat="1" applyFont="1" applyFill="1" applyBorder="1" applyAlignment="1">
      <alignment horizontal="center" vertical="center"/>
    </xf>
    <xf numFmtId="0" fontId="27" fillId="4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10" fontId="1" fillId="9" borderId="11" xfId="0" applyNumberFormat="1" applyFont="1" applyFill="1" applyBorder="1" applyAlignment="1">
      <alignment horizontal="center" vertical="center"/>
    </xf>
    <xf numFmtId="49" fontId="9" fillId="9" borderId="10" xfId="0" applyNumberFormat="1" applyFont="1" applyFill="1" applyBorder="1" applyAlignment="1">
      <alignment horizontal="right" vertical="center" wrapText="1"/>
    </xf>
    <xf numFmtId="164" fontId="9" fillId="9" borderId="12" xfId="0" applyNumberFormat="1" applyFont="1" applyFill="1" applyBorder="1" applyAlignment="1">
      <alignment horizontal="center" vertical="center"/>
    </xf>
    <xf numFmtId="164" fontId="9" fillId="9" borderId="2" xfId="0" applyNumberFormat="1" applyFont="1" applyFill="1" applyBorder="1" applyAlignment="1">
      <alignment horizontal="center" vertical="center"/>
    </xf>
    <xf numFmtId="164" fontId="9" fillId="9" borderId="34" xfId="0" applyNumberFormat="1" applyFont="1" applyFill="1" applyBorder="1" applyAlignment="1">
      <alignment horizontal="center" vertical="center"/>
    </xf>
    <xf numFmtId="10" fontId="9" fillId="9" borderId="27" xfId="0" applyNumberFormat="1" applyFont="1" applyFill="1" applyBorder="1" applyAlignment="1">
      <alignment horizontal="center" vertical="center"/>
    </xf>
    <xf numFmtId="49" fontId="1" fillId="10" borderId="5" xfId="0" applyNumberFormat="1" applyFont="1" applyFill="1" applyBorder="1" applyAlignment="1">
      <alignment vertical="center" wrapText="1"/>
    </xf>
    <xf numFmtId="164" fontId="1" fillId="10" borderId="6" xfId="0" applyNumberFormat="1" applyFont="1" applyFill="1" applyBorder="1" applyAlignment="1">
      <alignment horizontal="center" vertical="center"/>
    </xf>
    <xf numFmtId="164" fontId="1" fillId="10" borderId="13" xfId="0" applyNumberFormat="1" applyFont="1" applyFill="1" applyBorder="1" applyAlignment="1">
      <alignment horizontal="center" vertical="center"/>
    </xf>
    <xf numFmtId="164" fontId="1" fillId="10" borderId="21" xfId="0" applyNumberFormat="1" applyFont="1" applyFill="1" applyBorder="1" applyAlignment="1">
      <alignment horizontal="center" vertical="center"/>
    </xf>
    <xf numFmtId="10" fontId="1" fillId="10" borderId="6" xfId="0" applyNumberFormat="1" applyFont="1" applyFill="1" applyBorder="1" applyAlignment="1">
      <alignment horizontal="center" vertical="center"/>
    </xf>
    <xf numFmtId="49" fontId="1" fillId="10" borderId="8" xfId="0" applyNumberFormat="1" applyFont="1" applyFill="1" applyBorder="1" applyAlignment="1">
      <alignment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49" fontId="9" fillId="10" borderId="30" xfId="0" applyNumberFormat="1" applyFont="1" applyFill="1" applyBorder="1" applyAlignment="1">
      <alignment horizontal="right" vertical="center" wrapText="1"/>
    </xf>
    <xf numFmtId="164" fontId="9" fillId="10" borderId="3" xfId="0" applyNumberFormat="1" applyFont="1" applyFill="1" applyBorder="1" applyAlignment="1">
      <alignment horizontal="center" vertical="center"/>
    </xf>
    <xf numFmtId="164" fontId="9" fillId="10" borderId="38" xfId="0" applyNumberFormat="1" applyFont="1" applyFill="1" applyBorder="1" applyAlignment="1">
      <alignment horizontal="center" vertical="center"/>
    </xf>
    <xf numFmtId="164" fontId="9" fillId="10" borderId="13" xfId="0" applyNumberFormat="1" applyFont="1" applyFill="1" applyBorder="1" applyAlignment="1">
      <alignment horizontal="center" vertical="center"/>
    </xf>
    <xf numFmtId="10" fontId="9" fillId="10" borderId="11" xfId="0" applyNumberFormat="1" applyFont="1" applyFill="1" applyBorder="1" applyAlignment="1">
      <alignment horizontal="center" vertical="center"/>
    </xf>
    <xf numFmtId="0" fontId="9" fillId="11" borderId="0" xfId="0" applyFont="1" applyFill="1" applyAlignment="1">
      <alignment vertical="center"/>
    </xf>
    <xf numFmtId="49" fontId="9" fillId="11" borderId="2" xfId="0" applyNumberFormat="1" applyFont="1" applyFill="1" applyBorder="1" applyAlignment="1">
      <alignment horizontal="right" vertical="center" wrapText="1"/>
    </xf>
    <xf numFmtId="164" fontId="9" fillId="11" borderId="31" xfId="0" applyNumberFormat="1" applyFont="1" applyFill="1" applyBorder="1" applyAlignment="1">
      <alignment horizontal="center" vertical="center"/>
    </xf>
    <xf numFmtId="164" fontId="9" fillId="11" borderId="32" xfId="0" applyNumberFormat="1" applyFont="1" applyFill="1" applyBorder="1" applyAlignment="1">
      <alignment horizontal="center" vertical="center"/>
    </xf>
    <xf numFmtId="164" fontId="9" fillId="11" borderId="2" xfId="0" applyNumberFormat="1" applyFont="1" applyFill="1" applyBorder="1" applyAlignment="1">
      <alignment horizontal="center" vertical="center"/>
    </xf>
    <xf numFmtId="164" fontId="9" fillId="11" borderId="13" xfId="0" applyNumberFormat="1" applyFont="1" applyFill="1" applyBorder="1" applyAlignment="1">
      <alignment horizontal="center" vertical="center"/>
    </xf>
    <xf numFmtId="164" fontId="9" fillId="11" borderId="21" xfId="0" applyNumberFormat="1" applyFont="1" applyFill="1" applyBorder="1" applyAlignment="1">
      <alignment horizontal="center" vertical="center"/>
    </xf>
    <xf numFmtId="10" fontId="9" fillId="11" borderId="6" xfId="0" applyNumberFormat="1" applyFont="1" applyFill="1" applyBorder="1" applyAlignment="1">
      <alignment horizontal="center" vertical="center"/>
    </xf>
    <xf numFmtId="10" fontId="9" fillId="11" borderId="22" xfId="0" applyNumberFormat="1" applyFont="1" applyFill="1" applyBorder="1" applyAlignment="1">
      <alignment horizontal="center" vertical="center"/>
    </xf>
    <xf numFmtId="0" fontId="28" fillId="12" borderId="0" xfId="0" applyFont="1" applyFill="1" applyAlignment="1">
      <alignment vertical="center"/>
    </xf>
    <xf numFmtId="0" fontId="29" fillId="12" borderId="10" xfId="0" applyFont="1" applyFill="1" applyBorder="1" applyAlignment="1">
      <alignment horizontal="center" vertical="center" wrapText="1"/>
    </xf>
    <xf numFmtId="164" fontId="30" fillId="12" borderId="11" xfId="0" applyNumberFormat="1" applyFont="1" applyFill="1" applyBorder="1" applyAlignment="1">
      <alignment horizontal="center" vertical="center"/>
    </xf>
    <xf numFmtId="164" fontId="30" fillId="12" borderId="12" xfId="0" applyNumberFormat="1" applyFont="1" applyFill="1" applyBorder="1" applyAlignment="1">
      <alignment horizontal="center" vertical="center"/>
    </xf>
    <xf numFmtId="164" fontId="30" fillId="12" borderId="10" xfId="0" applyNumberFormat="1" applyFont="1" applyFill="1" applyBorder="1" applyAlignment="1">
      <alignment horizontal="center" vertical="center"/>
    </xf>
    <xf numFmtId="164" fontId="28" fillId="12" borderId="2" xfId="0" applyNumberFormat="1" applyFont="1" applyFill="1" applyBorder="1" applyAlignment="1">
      <alignment horizontal="center" vertical="center"/>
    </xf>
    <xf numFmtId="164" fontId="28" fillId="12" borderId="34" xfId="0" applyNumberFormat="1" applyFont="1" applyFill="1" applyBorder="1" applyAlignment="1">
      <alignment horizontal="center" vertical="center"/>
    </xf>
    <xf numFmtId="164" fontId="30" fillId="12" borderId="39" xfId="0" applyNumberFormat="1" applyFont="1" applyFill="1" applyBorder="1" applyAlignment="1">
      <alignment horizontal="center" vertical="center"/>
    </xf>
    <xf numFmtId="164" fontId="30" fillId="12" borderId="27" xfId="0" applyNumberFormat="1" applyFont="1" applyFill="1" applyBorder="1" applyAlignment="1">
      <alignment horizontal="center" vertical="center"/>
    </xf>
    <xf numFmtId="164" fontId="30" fillId="12" borderId="40" xfId="0" applyNumberFormat="1" applyFont="1" applyFill="1" applyBorder="1" applyAlignment="1">
      <alignment horizontal="center" vertical="center"/>
    </xf>
    <xf numFmtId="0" fontId="28" fillId="0" borderId="0" xfId="0" applyFont="1" applyFill="1" applyAlignment="1">
      <alignment vertical="center"/>
    </xf>
    <xf numFmtId="49" fontId="1" fillId="4" borderId="0" xfId="0" applyNumberFormat="1" applyFont="1" applyFill="1" applyAlignment="1">
      <alignment vertical="center" wrapText="1"/>
    </xf>
    <xf numFmtId="164" fontId="1" fillId="4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1" fillId="4" borderId="0" xfId="0" applyFont="1" applyFill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center" wrapText="1"/>
    </xf>
    <xf numFmtId="165" fontId="32" fillId="0" borderId="1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32" fillId="0" borderId="1" xfId="0" applyFont="1" applyFill="1" applyBorder="1" applyAlignment="1">
      <alignment horizontal="center" vertical="center" wrapText="1"/>
    </xf>
    <xf numFmtId="49" fontId="33" fillId="0" borderId="1" xfId="0" applyNumberFormat="1" applyFont="1" applyFill="1" applyBorder="1" applyAlignment="1">
      <alignment horizontal="center" vertical="center" wrapText="1"/>
    </xf>
    <xf numFmtId="49" fontId="32" fillId="0" borderId="1" xfId="0" applyNumberFormat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left" vertical="center" wrapText="1"/>
    </xf>
    <xf numFmtId="10" fontId="35" fillId="5" borderId="1" xfId="0" applyNumberFormat="1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1" xfId="0" applyFont="1" applyBorder="1" applyAlignment="1">
      <alignment horizontal="left" vertical="center" wrapText="1"/>
    </xf>
    <xf numFmtId="165" fontId="38" fillId="0" borderId="1" xfId="0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5" fontId="8" fillId="2" borderId="1" xfId="0" applyNumberFormat="1" applyFont="1" applyFill="1" applyBorder="1" applyAlignment="1">
      <alignment horizontal="center" vertical="center" wrapText="1"/>
    </xf>
    <xf numFmtId="0" fontId="38" fillId="0" borderId="9" xfId="0" applyFont="1" applyBorder="1" applyAlignment="1">
      <alignment horizontal="left" vertical="center" wrapText="1"/>
    </xf>
    <xf numFmtId="0" fontId="8" fillId="2" borderId="9" xfId="0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 wrapText="1"/>
    </xf>
    <xf numFmtId="0" fontId="35" fillId="5" borderId="1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164" fontId="35" fillId="5" borderId="1" xfId="0" applyNumberFormat="1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3" fillId="0" borderId="41" xfId="0" applyFont="1" applyFill="1" applyBorder="1" applyAlignment="1">
      <alignment horizontal="center" vertical="center" wrapText="1"/>
    </xf>
    <xf numFmtId="166" fontId="35" fillId="5" borderId="1" xfId="0" applyNumberFormat="1" applyFont="1" applyFill="1" applyBorder="1" applyAlignment="1">
      <alignment horizontal="center" vertical="center" wrapText="1"/>
    </xf>
    <xf numFmtId="2" fontId="35" fillId="5" borderId="1" xfId="0" applyNumberFormat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left" vertical="center" wrapText="1"/>
    </xf>
    <xf numFmtId="2" fontId="39" fillId="0" borderId="1" xfId="0" applyNumberFormat="1" applyFont="1" applyBorder="1" applyAlignment="1">
      <alignment horizontal="center" vertical="center" wrapText="1"/>
    </xf>
    <xf numFmtId="2" fontId="39" fillId="14" borderId="1" xfId="0" applyNumberFormat="1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1" fontId="31" fillId="0" borderId="0" xfId="0" applyNumberFormat="1" applyFont="1" applyFill="1" applyBorder="1" applyAlignment="1">
      <alignment horizontal="center" vertical="center" wrapText="1"/>
    </xf>
    <xf numFmtId="165" fontId="39" fillId="0" borderId="1" xfId="0" applyNumberFormat="1" applyFont="1" applyBorder="1" applyAlignment="1">
      <alignment horizontal="center" vertical="center" wrapText="1"/>
    </xf>
    <xf numFmtId="165" fontId="39" fillId="0" borderId="0" xfId="0" applyNumberFormat="1" applyFont="1" applyFill="1" applyBorder="1" applyAlignment="1">
      <alignment horizontal="center" vertical="center" wrapText="1"/>
    </xf>
    <xf numFmtId="2" fontId="39" fillId="5" borderId="1" xfId="0" applyNumberFormat="1" applyFont="1" applyFill="1" applyBorder="1" applyAlignment="1">
      <alignment horizontal="center" vertical="center" wrapText="1"/>
    </xf>
    <xf numFmtId="10" fontId="39" fillId="5" borderId="1" xfId="0" applyNumberFormat="1" applyFont="1" applyFill="1" applyBorder="1" applyAlignment="1">
      <alignment horizontal="center"/>
    </xf>
    <xf numFmtId="10" fontId="0" fillId="0" borderId="0" xfId="1" applyNumberFormat="1" applyFont="1" applyFill="1" applyBorder="1" applyAlignment="1" applyProtection="1"/>
    <xf numFmtId="0" fontId="22" fillId="0" borderId="1" xfId="0" applyFont="1" applyBorder="1" applyAlignment="1">
      <alignment horizontal="left" vertical="center" wrapText="1"/>
    </xf>
    <xf numFmtId="2" fontId="22" fillId="5" borderId="1" xfId="0" applyNumberFormat="1" applyFont="1" applyFill="1" applyBorder="1" applyAlignment="1">
      <alignment horizontal="center"/>
    </xf>
    <xf numFmtId="2" fontId="39" fillId="5" borderId="1" xfId="0" applyNumberFormat="1" applyFont="1" applyFill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0" fontId="9" fillId="0" borderId="0" xfId="0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40" fillId="3" borderId="46" xfId="0" applyFont="1" applyFill="1" applyBorder="1" applyAlignment="1">
      <alignment wrapText="1"/>
    </xf>
    <xf numFmtId="0" fontId="40" fillId="3" borderId="47" xfId="0" applyFont="1" applyFill="1" applyBorder="1" applyAlignment="1">
      <alignment wrapText="1"/>
    </xf>
    <xf numFmtId="0" fontId="40" fillId="3" borderId="48" xfId="0" applyFont="1" applyFill="1" applyBorder="1" applyAlignment="1">
      <alignment wrapText="1"/>
    </xf>
    <xf numFmtId="0" fontId="40" fillId="3" borderId="49" xfId="0" applyFont="1" applyFill="1" applyBorder="1" applyAlignment="1">
      <alignment wrapText="1"/>
    </xf>
    <xf numFmtId="0" fontId="0" fillId="0" borderId="0" xfId="0" applyAlignment="1">
      <alignment horizontal="left"/>
    </xf>
    <xf numFmtId="0" fontId="25" fillId="5" borderId="0" xfId="0" applyFont="1" applyFill="1" applyBorder="1" applyAlignment="1">
      <alignment horizontal="center" vertical="center"/>
    </xf>
    <xf numFmtId="0" fontId="40" fillId="3" borderId="42" xfId="0" applyFont="1" applyFill="1" applyBorder="1" applyAlignment="1">
      <alignment wrapText="1"/>
    </xf>
    <xf numFmtId="0" fontId="40" fillId="3" borderId="43" xfId="0" applyFont="1" applyFill="1" applyBorder="1" applyAlignment="1">
      <alignment wrapText="1"/>
    </xf>
    <xf numFmtId="0" fontId="40" fillId="3" borderId="44" xfId="0" applyFont="1" applyFill="1" applyBorder="1" applyAlignment="1">
      <alignment wrapText="1"/>
    </xf>
    <xf numFmtId="0" fontId="40" fillId="3" borderId="45" xfId="0" applyFont="1" applyFill="1" applyBorder="1" applyAlignment="1">
      <alignment wrapText="1"/>
    </xf>
    <xf numFmtId="0" fontId="43" fillId="0" borderId="54" xfId="0" applyFont="1" applyBorder="1" applyAlignment="1">
      <alignment vertical="center" wrapText="1"/>
    </xf>
    <xf numFmtId="0" fontId="0" fillId="0" borderId="54" xfId="0" applyBorder="1"/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44" fillId="0" borderId="54" xfId="2" applyBorder="1" applyAlignment="1">
      <alignment horizontal="center" vertical="center" wrapText="1"/>
    </xf>
    <xf numFmtId="49" fontId="10" fillId="0" borderId="20" xfId="0" applyNumberFormat="1" applyFont="1" applyFill="1" applyBorder="1" applyAlignment="1">
      <alignment horizontal="center" vertical="center" wrapText="1"/>
    </xf>
    <xf numFmtId="49" fontId="11" fillId="0" borderId="20" xfId="0" applyNumberFormat="1" applyFont="1" applyFill="1" applyBorder="1" applyAlignment="1">
      <alignment horizontal="center" vertical="center" wrapText="1"/>
    </xf>
    <xf numFmtId="49" fontId="11" fillId="0" borderId="24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 wrapText="1"/>
    </xf>
    <xf numFmtId="49" fontId="10" fillId="0" borderId="21" xfId="0" applyNumberFormat="1" applyFont="1" applyFill="1" applyBorder="1" applyAlignment="1">
      <alignment horizontal="center" vertical="center" wrapText="1"/>
    </xf>
    <xf numFmtId="49" fontId="11" fillId="0" borderId="34" xfId="0" applyNumberFormat="1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  <xf numFmtId="0" fontId="25" fillId="5" borderId="0" xfId="0" applyFont="1" applyFill="1" applyBorder="1" applyAlignment="1">
      <alignment horizontal="center" vertical="center"/>
    </xf>
    <xf numFmtId="0" fontId="25" fillId="5" borderId="50" xfId="0" applyFont="1" applyFill="1" applyBorder="1" applyAlignment="1">
      <alignment horizontal="center" vertical="center"/>
    </xf>
    <xf numFmtId="49" fontId="11" fillId="10" borderId="35" xfId="0" applyNumberFormat="1" applyFont="1" applyFill="1" applyBorder="1" applyAlignment="1">
      <alignment horizontal="center" vertical="center" wrapText="1"/>
    </xf>
    <xf numFmtId="49" fontId="26" fillId="0" borderId="51" xfId="0" applyNumberFormat="1" applyFont="1" applyFill="1" applyBorder="1" applyAlignment="1">
      <alignment horizontal="center" vertical="center" wrapText="1"/>
    </xf>
    <xf numFmtId="49" fontId="11" fillId="7" borderId="35" xfId="0" applyNumberFormat="1" applyFont="1" applyFill="1" applyBorder="1" applyAlignment="1">
      <alignment horizontal="center" vertical="center" wrapText="1"/>
    </xf>
    <xf numFmtId="49" fontId="11" fillId="8" borderId="35" xfId="0" applyNumberFormat="1" applyFont="1" applyFill="1" applyBorder="1" applyAlignment="1">
      <alignment horizontal="center" vertical="center" wrapText="1"/>
    </xf>
    <xf numFmtId="49" fontId="26" fillId="0" borderId="34" xfId="0" applyNumberFormat="1" applyFont="1" applyFill="1" applyBorder="1" applyAlignment="1">
      <alignment horizontal="center" vertical="center" wrapText="1"/>
    </xf>
    <xf numFmtId="49" fontId="11" fillId="9" borderId="34" xfId="0" applyNumberFormat="1" applyFont="1" applyFill="1" applyBorder="1" applyAlignment="1">
      <alignment horizontal="center" vertical="center" wrapText="1"/>
    </xf>
    <xf numFmtId="49" fontId="11" fillId="9" borderId="35" xfId="0" applyNumberFormat="1" applyFont="1" applyFill="1" applyBorder="1" applyAlignment="1">
      <alignment horizontal="center" vertical="center" wrapText="1"/>
    </xf>
    <xf numFmtId="0" fontId="31" fillId="12" borderId="0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8" fillId="15" borderId="0" xfId="0" applyFont="1" applyFill="1" applyBorder="1" applyAlignment="1">
      <alignment horizontal="center" vertical="center" wrapText="1"/>
    </xf>
    <xf numFmtId="0" fontId="40" fillId="0" borderId="35" xfId="0" applyFont="1" applyBorder="1" applyAlignment="1">
      <alignment horizontal="left" vertical="center" wrapText="1"/>
    </xf>
    <xf numFmtId="0" fontId="40" fillId="0" borderId="35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40" fillId="3" borderId="52" xfId="0" applyFont="1" applyFill="1" applyBorder="1" applyAlignment="1">
      <alignment wrapText="1"/>
    </xf>
    <xf numFmtId="0" fontId="40" fillId="3" borderId="53" xfId="0" applyFont="1" applyFill="1" applyBorder="1" applyAlignment="1">
      <alignment wrapText="1"/>
    </xf>
    <xf numFmtId="0" fontId="40" fillId="3" borderId="42" xfId="0" applyFont="1" applyFill="1" applyBorder="1" applyAlignment="1">
      <alignment wrapText="1"/>
    </xf>
    <xf numFmtId="0" fontId="40" fillId="3" borderId="43" xfId="0" applyFont="1" applyFill="1" applyBorder="1" applyAlignment="1">
      <alignment wrapText="1"/>
    </xf>
    <xf numFmtId="0" fontId="40" fillId="3" borderId="44" xfId="0" applyFont="1" applyFill="1" applyBorder="1" applyAlignment="1">
      <alignment wrapText="1"/>
    </xf>
    <xf numFmtId="0" fontId="40" fillId="3" borderId="45" xfId="0" applyFont="1" applyFill="1" applyBorder="1" applyAlignment="1">
      <alignment wrapText="1"/>
    </xf>
    <xf numFmtId="0" fontId="41" fillId="0" borderId="35" xfId="0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3C3C3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/>
              <a:t>Динамика изменения активов и пассивов</a:t>
            </a:r>
          </a:p>
        </c:rich>
      </c:tx>
      <c:layout>
        <c:manualLayout>
          <c:xMode val="edge"/>
          <c:yMode val="edge"/>
          <c:x val="0.29694368989902459"/>
          <c:y val="2.87958115183246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81531001994351"/>
          <c:y val="0.20942435146069138"/>
          <c:w val="0.85589641315333476"/>
          <c:h val="0.515707465471952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'Баланс(агр)'!$B$50:$C$50</c:f>
              <c:strCache>
                <c:ptCount val="2"/>
                <c:pt idx="0">
                  <c:v>ИТОГО ТЕКУЩИЕ АКТИВЫ: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numFmt formatCode="#,##0.00_р_.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'Баланс(агр)'!$C$49:$G$49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'Баланс(агр)'!$C$50:$G$50</c:f>
              <c:numCache>
                <c:formatCode>#\ ##0.00_р_.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F207-4B2A-B4A6-F3FD74D22A10}"/>
            </c:ext>
          </c:extLst>
        </c:ser>
        <c:ser>
          <c:idx val="1"/>
          <c:order val="1"/>
          <c:tx>
            <c:strRef>
              <c:f>'Баланс(агр)'!$B$52:$C$52</c:f>
              <c:strCache>
                <c:ptCount val="2"/>
                <c:pt idx="0">
                  <c:v>ИТОГО ТЕКУЩИЕ ОБЯЗАТЕЛЬСТВА: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'Баланс(агр)'!$C$49:$G$49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'Баланс(агр)'!$C$52:$G$52</c:f>
              <c:numCache>
                <c:formatCode>#\ ##0.00_р_.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F207-4B2A-B4A6-F3FD74D22A10}"/>
            </c:ext>
          </c:extLst>
        </c:ser>
        <c:ser>
          <c:idx val="2"/>
          <c:order val="2"/>
          <c:tx>
            <c:strRef>
              <c:f>'Баланс(агр)'!$B$51:$C$51</c:f>
              <c:strCache>
                <c:ptCount val="2"/>
                <c:pt idx="0">
                  <c:v>ИТОГО ДОЛГОСРОЧНЫЕ АКТИВЫ: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'Баланс(агр)'!$C$49:$G$49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'Баланс(агр)'!$C$51:$G$51</c:f>
              <c:numCache>
                <c:formatCode>#\ ##0.00_р_.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F207-4B2A-B4A6-F3FD74D22A10}"/>
            </c:ext>
          </c:extLst>
        </c:ser>
        <c:ser>
          <c:idx val="3"/>
          <c:order val="3"/>
          <c:tx>
            <c:strRef>
              <c:f>'Баланс(агр)'!$B$53</c:f>
              <c:strCache>
                <c:ptCount val="1"/>
                <c:pt idx="0">
                  <c:v>ИТОГО ДОЛГОСРОЧНЫЕ ОБЯЗАТЕЛЬСТВА:</c:v>
                </c:pt>
              </c:strCache>
            </c:strRef>
          </c:tx>
          <c:spPr>
            <a:solidFill>
              <a:srgbClr val="8064A2"/>
            </a:solidFill>
            <a:ln w="25400">
              <a:noFill/>
            </a:ln>
          </c:spPr>
          <c:invertIfNegative val="0"/>
          <c:cat>
            <c:strRef>
              <c:f>'Баланс(агр)'!$C$49:$G$49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'Баланс(агр)'!$C$53:$G$53</c:f>
              <c:numCache>
                <c:formatCode>#\ ##0.00_р_.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F207-4B2A-B4A6-F3FD74D22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48048"/>
        <c:axId val="389448440"/>
      </c:barChart>
      <c:catAx>
        <c:axId val="389448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года</a:t>
                </a:r>
              </a:p>
            </c:rich>
          </c:tx>
          <c:layout>
            <c:manualLayout>
              <c:xMode val="edge"/>
              <c:yMode val="edge"/>
              <c:x val="0.52984064764830163"/>
              <c:y val="0.795812617663629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389448440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389448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Cyr"/>
                    <a:ea typeface="Arial Cyr"/>
                    <a:cs typeface="Arial Cyr"/>
                  </a:defRPr>
                </a:pPr>
                <a:r>
                  <a:rPr lang="ru-RU"/>
                  <a:t> тыс.тенге</a:t>
                </a:r>
              </a:p>
            </c:rich>
          </c:tx>
          <c:layout>
            <c:manualLayout>
              <c:xMode val="edge"/>
              <c:yMode val="edge"/>
              <c:x val="3.2023289665211063E-2"/>
              <c:y val="0.3874351046433331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р_.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389448048"/>
        <c:crossesAt val="1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264935223708389"/>
          <c:y val="0.84555083755891769"/>
          <c:w val="0.70305783829423074"/>
          <c:h val="0.115183520908054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1" u="none" strike="noStrike" baseline="0">
              <a:solidFill>
                <a:srgbClr val="000000"/>
              </a:solidFill>
              <a:latin typeface="Arial Cyr"/>
              <a:ea typeface="Arial Cyr"/>
              <a:cs typeface="Arial Cyr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r>
              <a:rPr lang="ru-RU" sz="1000" b="0" i="0" u="none" strike="noStrike" baseline="0">
                <a:solidFill>
                  <a:srgbClr val="000000"/>
                </a:solidFill>
                <a:latin typeface="Arial Cyr"/>
                <a:cs typeface="Arial Cyr"/>
              </a:rPr>
              <a:t>'Баланс(агр)'!#REF!</a:t>
            </a:r>
          </a:p>
        </c:rich>
      </c:tx>
      <c:layout>
        <c:manualLayout>
          <c:xMode val="edge"/>
          <c:yMode val="edge"/>
          <c:x val="0.24094722143019029"/>
          <c:y val="3.56083086053412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72757832056978E-2"/>
          <c:y val="0.24629115803962764"/>
          <c:w val="0.90529309475994979"/>
          <c:h val="0.52225594957800558"/>
        </c:manualLayout>
      </c:layout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49224"/>
        <c:axId val="389449616"/>
      </c:barChart>
      <c:catAx>
        <c:axId val="389449224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389449616"/>
        <c:crosses val="autoZero"/>
        <c:auto val="1"/>
        <c:lblAlgn val="ctr"/>
        <c:lblOffset val="100"/>
        <c:tickMarkSkip val="1"/>
        <c:noMultiLvlLbl val="0"/>
      </c:catAx>
      <c:valAx>
        <c:axId val="389449616"/>
        <c:scaling>
          <c:orientation val="minMax"/>
        </c:scaling>
        <c:delete val="0"/>
        <c:axPos val="l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 Cyr"/>
                <a:ea typeface="Arial Cyr"/>
                <a:cs typeface="Arial Cyr"/>
              </a:defRPr>
            </a:pPr>
            <a:endParaRPr lang="ru-RU"/>
          </a:p>
        </c:txPr>
        <c:crossAx val="3894492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Cyr"/>
          <a:ea typeface="Arial Cyr"/>
          <a:cs typeface="Arial Cyr"/>
        </a:defRPr>
      </a:pPr>
      <a:endParaRPr lang="ru-RU"/>
    </a:p>
  </c:txPr>
  <c:printSettings>
    <c:headerFooter alignWithMargins="0"/>
    <c:pageMargins b="1" l="0.75" r="0.75" t="1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56</xdr:row>
      <xdr:rowOff>9525</xdr:rowOff>
    </xdr:from>
    <xdr:to>
      <xdr:col>7</xdr:col>
      <xdr:colOff>847725</xdr:colOff>
      <xdr:row>79</xdr:row>
      <xdr:rowOff>142875</xdr:rowOff>
    </xdr:to>
    <xdr:graphicFrame macro="">
      <xdr:nvGraphicFramePr>
        <xdr:cNvPr id="3080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29</xdr:row>
      <xdr:rowOff>114300</xdr:rowOff>
    </xdr:from>
    <xdr:to>
      <xdr:col>7</xdr:col>
      <xdr:colOff>114300</xdr:colOff>
      <xdr:row>50</xdr:row>
      <xdr:rowOff>123825</xdr:rowOff>
    </xdr:to>
    <xdr:graphicFrame macro="">
      <xdr:nvGraphicFramePr>
        <xdr:cNvPr id="5142" name="Диаграмма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4</xdr:col>
      <xdr:colOff>190500</xdr:colOff>
      <xdr:row>52</xdr:row>
      <xdr:rowOff>161925</xdr:rowOff>
    </xdr:to>
    <xdr:pic>
      <xdr:nvPicPr>
        <xdr:cNvPr id="616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5514975" cy="2428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ase.kz/ru/issuers/ECTR/" TargetMode="External"/><Relationship Id="rId3" Type="http://schemas.openxmlformats.org/officeDocument/2006/relationships/hyperlink" Target="http://kase.kz/ru/issuers/ARAL/" TargetMode="External"/><Relationship Id="rId7" Type="http://schemas.openxmlformats.org/officeDocument/2006/relationships/hyperlink" Target="http://kase.kz/ru/issuers/EKTN/" TargetMode="External"/><Relationship Id="rId12" Type="http://schemas.openxmlformats.org/officeDocument/2006/relationships/hyperlink" Target="http://kase.kz/ru/issuers/ZNGR/" TargetMode="External"/><Relationship Id="rId2" Type="http://schemas.openxmlformats.org/officeDocument/2006/relationships/hyperlink" Target="http://kase.kz/ru/issuers/ALTM/" TargetMode="External"/><Relationship Id="rId1" Type="http://schemas.openxmlformats.org/officeDocument/2006/relationships/hyperlink" Target="http://kase.kz/ru/issuers/ADLA/" TargetMode="External"/><Relationship Id="rId6" Type="http://schemas.openxmlformats.org/officeDocument/2006/relationships/hyperlink" Target="http://kase.kz/ru/issuers/BTTR/" TargetMode="External"/><Relationship Id="rId11" Type="http://schemas.openxmlformats.org/officeDocument/2006/relationships/hyperlink" Target="http://kase.kz/ru/issuers/SRBT/" TargetMode="External"/><Relationship Id="rId5" Type="http://schemas.openxmlformats.org/officeDocument/2006/relationships/hyperlink" Target="http://kase.kz/ru/issuers/BSUL/" TargetMode="External"/><Relationship Id="rId10" Type="http://schemas.openxmlformats.org/officeDocument/2006/relationships/hyperlink" Target="http://kase.kz/ru/issuers/SAS_/" TargetMode="External"/><Relationship Id="rId4" Type="http://schemas.openxmlformats.org/officeDocument/2006/relationships/hyperlink" Target="http://kase.kz/ru/issuers/ASAV/" TargetMode="External"/><Relationship Id="rId9" Type="http://schemas.openxmlformats.org/officeDocument/2006/relationships/hyperlink" Target="http://kase.kz/ru/issuers/DTJ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1"/>
  <sheetViews>
    <sheetView workbookViewId="0">
      <selection activeCell="F88" sqref="F88"/>
    </sheetView>
  </sheetViews>
  <sheetFormatPr defaultRowHeight="12.75" x14ac:dyDescent="0.35"/>
  <cols>
    <col min="3" max="3" width="39.59765625" customWidth="1"/>
    <col min="5" max="5" width="11.3984375" customWidth="1"/>
    <col min="6" max="6" width="13.59765625" customWidth="1"/>
  </cols>
  <sheetData>
    <row r="4" spans="2:3" x14ac:dyDescent="0.35">
      <c r="C4" t="s">
        <v>271</v>
      </c>
    </row>
    <row r="6" spans="2:3" x14ac:dyDescent="0.35">
      <c r="B6">
        <v>1</v>
      </c>
      <c r="C6" t="s">
        <v>0</v>
      </c>
    </row>
    <row r="8" spans="2:3" x14ac:dyDescent="0.35">
      <c r="B8">
        <v>2</v>
      </c>
      <c r="C8" t="s">
        <v>1</v>
      </c>
    </row>
    <row r="10" spans="2:3" x14ac:dyDescent="0.35">
      <c r="B10">
        <v>3</v>
      </c>
      <c r="C10" t="s">
        <v>2</v>
      </c>
    </row>
    <row r="12" spans="2:3" x14ac:dyDescent="0.35">
      <c r="B12">
        <v>4</v>
      </c>
      <c r="C12" t="s">
        <v>3</v>
      </c>
    </row>
    <row r="14" spans="2:3" x14ac:dyDescent="0.35">
      <c r="B14">
        <v>5</v>
      </c>
      <c r="C14" t="s">
        <v>4</v>
      </c>
    </row>
    <row r="16" spans="2:3" x14ac:dyDescent="0.35">
      <c r="C16" t="s">
        <v>270</v>
      </c>
    </row>
    <row r="18" spans="3:6" x14ac:dyDescent="0.35">
      <c r="C18" t="s">
        <v>268</v>
      </c>
    </row>
    <row r="20" spans="3:6" x14ac:dyDescent="0.35">
      <c r="C20" t="s">
        <v>5</v>
      </c>
    </row>
    <row r="23" spans="3:6" ht="13.9" x14ac:dyDescent="0.35">
      <c r="C23" s="266" t="s">
        <v>304</v>
      </c>
      <c r="D23" s="268">
        <v>1</v>
      </c>
      <c r="E23" s="271" t="s">
        <v>320</v>
      </c>
      <c r="F23" s="272" t="s">
        <v>321</v>
      </c>
    </row>
    <row r="24" spans="3:6" ht="13.9" x14ac:dyDescent="0.35">
      <c r="C24" s="266" t="s">
        <v>279</v>
      </c>
      <c r="D24" s="269"/>
      <c r="E24" s="271"/>
      <c r="F24" s="271"/>
    </row>
    <row r="25" spans="3:6" ht="13.9" x14ac:dyDescent="0.35">
      <c r="C25" s="266" t="s">
        <v>280</v>
      </c>
      <c r="D25" s="269"/>
      <c r="E25" s="271"/>
      <c r="F25" s="271"/>
    </row>
    <row r="26" spans="3:6" ht="13.9" x14ac:dyDescent="0.35">
      <c r="C26" s="266" t="s">
        <v>303</v>
      </c>
      <c r="D26" s="270"/>
      <c r="E26" s="271"/>
      <c r="F26" s="271"/>
    </row>
    <row r="27" spans="3:6" x14ac:dyDescent="0.35">
      <c r="C27" s="267"/>
      <c r="D27" s="267"/>
    </row>
    <row r="28" spans="3:6" ht="13.9" x14ac:dyDescent="0.35">
      <c r="C28" s="266" t="s">
        <v>305</v>
      </c>
      <c r="D28" s="268">
        <v>2</v>
      </c>
      <c r="E28" s="271" t="s">
        <v>322</v>
      </c>
      <c r="F28" s="272" t="s">
        <v>323</v>
      </c>
    </row>
    <row r="29" spans="3:6" ht="13.9" x14ac:dyDescent="0.35">
      <c r="C29" s="266" t="s">
        <v>278</v>
      </c>
      <c r="D29" s="269"/>
      <c r="E29" s="271"/>
      <c r="F29" s="271"/>
    </row>
    <row r="30" spans="3:6" ht="13.9" x14ac:dyDescent="0.35">
      <c r="C30" s="266" t="s">
        <v>281</v>
      </c>
      <c r="D30" s="269"/>
      <c r="E30" s="271"/>
      <c r="F30" s="271"/>
    </row>
    <row r="31" spans="3:6" ht="13.9" x14ac:dyDescent="0.35">
      <c r="C31" s="266" t="s">
        <v>302</v>
      </c>
      <c r="D31" s="270"/>
      <c r="E31" s="271"/>
      <c r="F31" s="271"/>
    </row>
    <row r="32" spans="3:6" x14ac:dyDescent="0.35">
      <c r="C32" s="267"/>
      <c r="D32" s="267"/>
    </row>
    <row r="33" spans="3:6" ht="13.9" x14ac:dyDescent="0.35">
      <c r="C33" s="266" t="s">
        <v>306</v>
      </c>
      <c r="D33" s="268">
        <v>3</v>
      </c>
      <c r="E33" s="271" t="s">
        <v>324</v>
      </c>
      <c r="F33" s="272" t="s">
        <v>325</v>
      </c>
    </row>
    <row r="34" spans="3:6" ht="13.9" x14ac:dyDescent="0.35">
      <c r="C34" s="266" t="s">
        <v>277</v>
      </c>
      <c r="D34" s="269"/>
      <c r="E34" s="271"/>
      <c r="F34" s="271"/>
    </row>
    <row r="35" spans="3:6" ht="13.9" x14ac:dyDescent="0.35">
      <c r="C35" s="266" t="s">
        <v>282</v>
      </c>
      <c r="D35" s="269"/>
      <c r="E35" s="271"/>
      <c r="F35" s="271"/>
    </row>
    <row r="36" spans="3:6" ht="13.9" x14ac:dyDescent="0.35">
      <c r="C36" s="266" t="s">
        <v>301</v>
      </c>
      <c r="D36" s="270"/>
      <c r="E36" s="271"/>
      <c r="F36" s="271"/>
    </row>
    <row r="37" spans="3:6" x14ac:dyDescent="0.35">
      <c r="C37" s="267"/>
      <c r="D37" s="267"/>
    </row>
    <row r="38" spans="3:6" ht="13.9" x14ac:dyDescent="0.35">
      <c r="C38" s="266" t="s">
        <v>307</v>
      </c>
      <c r="D38" s="268">
        <v>4</v>
      </c>
      <c r="E38" s="271" t="s">
        <v>326</v>
      </c>
      <c r="F38" s="272" t="s">
        <v>327</v>
      </c>
    </row>
    <row r="39" spans="3:6" ht="13.9" x14ac:dyDescent="0.35">
      <c r="C39" s="266" t="s">
        <v>276</v>
      </c>
      <c r="D39" s="269"/>
      <c r="E39" s="271"/>
      <c r="F39" s="271"/>
    </row>
    <row r="40" spans="3:6" ht="13.9" x14ac:dyDescent="0.35">
      <c r="C40" s="266" t="s">
        <v>283</v>
      </c>
      <c r="D40" s="269"/>
      <c r="E40" s="271"/>
      <c r="F40" s="271"/>
    </row>
    <row r="41" spans="3:6" ht="13.9" x14ac:dyDescent="0.35">
      <c r="C41" s="266" t="s">
        <v>300</v>
      </c>
      <c r="D41" s="270"/>
      <c r="E41" s="271"/>
      <c r="F41" s="271"/>
    </row>
    <row r="42" spans="3:6" x14ac:dyDescent="0.35">
      <c r="C42" s="267"/>
      <c r="D42" s="267"/>
    </row>
    <row r="43" spans="3:6" ht="13.9" x14ac:dyDescent="0.35">
      <c r="C43" s="266" t="s">
        <v>308</v>
      </c>
      <c r="D43" s="268">
        <v>5</v>
      </c>
      <c r="E43" s="271" t="s">
        <v>328</v>
      </c>
      <c r="F43" s="272" t="s">
        <v>329</v>
      </c>
    </row>
    <row r="44" spans="3:6" ht="13.9" x14ac:dyDescent="0.35">
      <c r="C44" s="266" t="s">
        <v>275</v>
      </c>
      <c r="D44" s="269"/>
      <c r="E44" s="271"/>
      <c r="F44" s="271"/>
    </row>
    <row r="45" spans="3:6" ht="13.9" x14ac:dyDescent="0.35">
      <c r="C45" s="266" t="s">
        <v>284</v>
      </c>
      <c r="D45" s="269"/>
      <c r="E45" s="271"/>
      <c r="F45" s="271"/>
    </row>
    <row r="46" spans="3:6" ht="13.9" x14ac:dyDescent="0.35">
      <c r="C46" s="266" t="s">
        <v>299</v>
      </c>
      <c r="D46" s="270"/>
      <c r="E46" s="271"/>
      <c r="F46" s="271"/>
    </row>
    <row r="47" spans="3:6" x14ac:dyDescent="0.35">
      <c r="C47" s="267"/>
      <c r="D47" s="267"/>
    </row>
    <row r="48" spans="3:6" ht="13.9" x14ac:dyDescent="0.35">
      <c r="C48" s="266" t="s">
        <v>309</v>
      </c>
      <c r="D48" s="268">
        <v>6</v>
      </c>
      <c r="E48" s="271" t="s">
        <v>330</v>
      </c>
      <c r="F48" s="272" t="s">
        <v>331</v>
      </c>
    </row>
    <row r="49" spans="3:6" ht="13.9" x14ac:dyDescent="0.35">
      <c r="C49" s="266" t="s">
        <v>274</v>
      </c>
      <c r="D49" s="269"/>
      <c r="E49" s="271"/>
      <c r="F49" s="271"/>
    </row>
    <row r="50" spans="3:6" ht="13.9" x14ac:dyDescent="0.35">
      <c r="C50" s="266" t="s">
        <v>285</v>
      </c>
      <c r="D50" s="269"/>
      <c r="E50" s="271"/>
      <c r="F50" s="271"/>
    </row>
    <row r="51" spans="3:6" ht="13.9" x14ac:dyDescent="0.35">
      <c r="C51" s="266" t="s">
        <v>298</v>
      </c>
      <c r="D51" s="270"/>
      <c r="E51" s="271"/>
      <c r="F51" s="271"/>
    </row>
    <row r="52" spans="3:6" x14ac:dyDescent="0.35">
      <c r="C52" s="267"/>
      <c r="D52" s="267"/>
    </row>
    <row r="53" spans="3:6" ht="13.9" x14ac:dyDescent="0.35">
      <c r="C53" s="266" t="s">
        <v>310</v>
      </c>
      <c r="D53" s="268">
        <v>7</v>
      </c>
      <c r="E53" s="271" t="s">
        <v>332</v>
      </c>
      <c r="F53" s="272" t="s">
        <v>333</v>
      </c>
    </row>
    <row r="54" spans="3:6" ht="13.9" x14ac:dyDescent="0.35">
      <c r="C54" s="266" t="s">
        <v>273</v>
      </c>
      <c r="D54" s="269"/>
      <c r="E54" s="271"/>
      <c r="F54" s="271"/>
    </row>
    <row r="55" spans="3:6" ht="13.9" x14ac:dyDescent="0.35">
      <c r="C55" s="266" t="s">
        <v>286</v>
      </c>
      <c r="D55" s="269"/>
      <c r="E55" s="271"/>
      <c r="F55" s="271"/>
    </row>
    <row r="56" spans="3:6" ht="13.9" x14ac:dyDescent="0.35">
      <c r="C56" s="266" t="s">
        <v>297</v>
      </c>
      <c r="D56" s="270"/>
      <c r="E56" s="271"/>
      <c r="F56" s="271"/>
    </row>
    <row r="57" spans="3:6" x14ac:dyDescent="0.35">
      <c r="C57" s="267"/>
      <c r="D57" s="267"/>
    </row>
    <row r="58" spans="3:6" ht="13.9" x14ac:dyDescent="0.35">
      <c r="C58" s="266" t="s">
        <v>311</v>
      </c>
      <c r="D58" s="268">
        <v>8</v>
      </c>
      <c r="E58" s="271" t="s">
        <v>335</v>
      </c>
      <c r="F58" s="272" t="s">
        <v>334</v>
      </c>
    </row>
    <row r="59" spans="3:6" ht="13.9" x14ac:dyDescent="0.35">
      <c r="C59" s="266" t="s">
        <v>272</v>
      </c>
      <c r="D59" s="269"/>
      <c r="E59" s="271"/>
      <c r="F59" s="271"/>
    </row>
    <row r="60" spans="3:6" ht="13.9" x14ac:dyDescent="0.35">
      <c r="C60" s="266" t="s">
        <v>287</v>
      </c>
      <c r="D60" s="269"/>
      <c r="E60" s="271"/>
      <c r="F60" s="271"/>
    </row>
    <row r="61" spans="3:6" ht="13.9" x14ac:dyDescent="0.35">
      <c r="C61" s="266" t="s">
        <v>296</v>
      </c>
      <c r="D61" s="270"/>
      <c r="E61" s="271"/>
      <c r="F61" s="271"/>
    </row>
    <row r="62" spans="3:6" x14ac:dyDescent="0.35">
      <c r="C62" s="267"/>
      <c r="D62" s="267"/>
    </row>
    <row r="63" spans="3:6" ht="13.9" x14ac:dyDescent="0.35">
      <c r="C63" s="266" t="s">
        <v>312</v>
      </c>
      <c r="D63" s="268">
        <v>9</v>
      </c>
      <c r="E63" s="271" t="s">
        <v>336</v>
      </c>
      <c r="F63" s="272" t="s">
        <v>337</v>
      </c>
    </row>
    <row r="64" spans="3:6" ht="13.9" x14ac:dyDescent="0.35">
      <c r="C64" s="266" t="s">
        <v>319</v>
      </c>
      <c r="D64" s="269"/>
      <c r="E64" s="271"/>
      <c r="F64" s="271"/>
    </row>
    <row r="65" spans="3:6" ht="13.9" x14ac:dyDescent="0.35">
      <c r="C65" s="266" t="s">
        <v>288</v>
      </c>
      <c r="D65" s="269"/>
      <c r="E65" s="271"/>
      <c r="F65" s="271"/>
    </row>
    <row r="66" spans="3:6" ht="13.9" x14ac:dyDescent="0.35">
      <c r="C66" s="266" t="s">
        <v>295</v>
      </c>
      <c r="D66" s="270"/>
      <c r="E66" s="271"/>
      <c r="F66" s="271"/>
    </row>
    <row r="67" spans="3:6" x14ac:dyDescent="0.35">
      <c r="C67" s="267"/>
      <c r="D67" s="267"/>
    </row>
    <row r="68" spans="3:6" ht="13.9" x14ac:dyDescent="0.35">
      <c r="C68" s="266" t="s">
        <v>313</v>
      </c>
      <c r="D68" s="268">
        <v>10</v>
      </c>
      <c r="E68" s="271" t="s">
        <v>338</v>
      </c>
      <c r="F68" s="272" t="s">
        <v>339</v>
      </c>
    </row>
    <row r="69" spans="3:6" ht="13.9" x14ac:dyDescent="0.35">
      <c r="C69" s="266" t="s">
        <v>318</v>
      </c>
      <c r="D69" s="269"/>
      <c r="E69" s="271"/>
      <c r="F69" s="271"/>
    </row>
    <row r="70" spans="3:6" ht="13.9" x14ac:dyDescent="0.35">
      <c r="C70" s="266" t="s">
        <v>289</v>
      </c>
      <c r="D70" s="269"/>
      <c r="E70" s="271"/>
      <c r="F70" s="271"/>
    </row>
    <row r="71" spans="3:6" ht="13.9" x14ac:dyDescent="0.35">
      <c r="C71" s="266" t="s">
        <v>294</v>
      </c>
      <c r="D71" s="270"/>
      <c r="E71" s="271"/>
      <c r="F71" s="271"/>
    </row>
    <row r="72" spans="3:6" x14ac:dyDescent="0.35">
      <c r="C72" s="267"/>
      <c r="D72" s="267"/>
    </row>
    <row r="73" spans="3:6" ht="13.9" x14ac:dyDescent="0.35">
      <c r="C73" s="266" t="s">
        <v>314</v>
      </c>
      <c r="D73" s="268">
        <v>11</v>
      </c>
      <c r="E73" s="271" t="s">
        <v>340</v>
      </c>
      <c r="F73" s="272" t="s">
        <v>341</v>
      </c>
    </row>
    <row r="74" spans="3:6" ht="13.9" x14ac:dyDescent="0.35">
      <c r="C74" s="266" t="s">
        <v>317</v>
      </c>
      <c r="D74" s="269"/>
      <c r="E74" s="271"/>
      <c r="F74" s="271"/>
    </row>
    <row r="75" spans="3:6" ht="13.9" x14ac:dyDescent="0.35">
      <c r="C75" s="266" t="s">
        <v>290</v>
      </c>
      <c r="D75" s="269"/>
      <c r="E75" s="271"/>
      <c r="F75" s="271"/>
    </row>
    <row r="76" spans="3:6" ht="13.9" x14ac:dyDescent="0.35">
      <c r="C76" s="266" t="s">
        <v>293</v>
      </c>
      <c r="D76" s="270"/>
      <c r="E76" s="271"/>
      <c r="F76" s="271"/>
    </row>
    <row r="77" spans="3:6" x14ac:dyDescent="0.35">
      <c r="C77" s="267"/>
      <c r="D77" s="267"/>
    </row>
    <row r="78" spans="3:6" ht="13.9" x14ac:dyDescent="0.35">
      <c r="C78" s="266" t="s">
        <v>315</v>
      </c>
      <c r="D78" s="268">
        <v>12</v>
      </c>
      <c r="E78" s="271" t="s">
        <v>342</v>
      </c>
      <c r="F78" s="272" t="s">
        <v>343</v>
      </c>
    </row>
    <row r="79" spans="3:6" ht="13.9" x14ac:dyDescent="0.35">
      <c r="C79" s="266" t="s">
        <v>316</v>
      </c>
      <c r="D79" s="269"/>
      <c r="E79" s="271"/>
      <c r="F79" s="271"/>
    </row>
    <row r="80" spans="3:6" ht="13.9" x14ac:dyDescent="0.35">
      <c r="C80" s="266" t="s">
        <v>291</v>
      </c>
      <c r="D80" s="269"/>
      <c r="E80" s="271"/>
      <c r="F80" s="271"/>
    </row>
    <row r="81" spans="3:6" ht="13.9" x14ac:dyDescent="0.35">
      <c r="C81" s="266" t="s">
        <v>292</v>
      </c>
      <c r="D81" s="270"/>
      <c r="E81" s="271"/>
      <c r="F81" s="271"/>
    </row>
  </sheetData>
  <mergeCells count="36">
    <mergeCell ref="E68:E71"/>
    <mergeCell ref="F68:F71"/>
    <mergeCell ref="E73:E76"/>
    <mergeCell ref="F73:F76"/>
    <mergeCell ref="E78:E81"/>
    <mergeCell ref="F78:F81"/>
    <mergeCell ref="E53:E56"/>
    <mergeCell ref="F53:F56"/>
    <mergeCell ref="E58:E61"/>
    <mergeCell ref="F58:F61"/>
    <mergeCell ref="E63:E66"/>
    <mergeCell ref="F63:F66"/>
    <mergeCell ref="E38:E41"/>
    <mergeCell ref="F38:F41"/>
    <mergeCell ref="E43:E46"/>
    <mergeCell ref="F43:F46"/>
    <mergeCell ref="E48:E51"/>
    <mergeCell ref="F48:F51"/>
    <mergeCell ref="E23:E26"/>
    <mergeCell ref="F23:F26"/>
    <mergeCell ref="E28:E31"/>
    <mergeCell ref="F28:F31"/>
    <mergeCell ref="E33:E36"/>
    <mergeCell ref="F33:F36"/>
    <mergeCell ref="D78:D81"/>
    <mergeCell ref="D23:D26"/>
    <mergeCell ref="D28:D31"/>
    <mergeCell ref="D33:D36"/>
    <mergeCell ref="D38:D41"/>
    <mergeCell ref="D43:D46"/>
    <mergeCell ref="D48:D51"/>
    <mergeCell ref="D53:D56"/>
    <mergeCell ref="D58:D61"/>
    <mergeCell ref="D63:D66"/>
    <mergeCell ref="D68:D71"/>
    <mergeCell ref="D73:D76"/>
  </mergeCells>
  <hyperlinks>
    <hyperlink ref="F23" r:id="rId1" location="y2017g3"/>
    <hyperlink ref="F28" r:id="rId2" location="y2017g3"/>
    <hyperlink ref="F33" r:id="rId3" location="y2013g3"/>
    <hyperlink ref="F38" r:id="rId4" location="y2017g3"/>
    <hyperlink ref="F43" r:id="rId5" location="y2017g3"/>
    <hyperlink ref="F48" r:id="rId6" location="y2017g3"/>
    <hyperlink ref="F53" r:id="rId7" location="y2017g3"/>
    <hyperlink ref="F58" r:id="rId8" location="y2017g3"/>
    <hyperlink ref="F63" r:id="rId9" location="y2017g3"/>
    <hyperlink ref="F68" r:id="rId10" location="y2017g3"/>
    <hyperlink ref="F73" r:id="rId11" location="y2017g3"/>
    <hyperlink ref="F78" r:id="rId12" location="y2017g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3" workbookViewId="0">
      <pane ySplit="6" topLeftCell="A36" activePane="bottomLeft" state="frozen"/>
      <selection activeCell="A3" sqref="A3"/>
      <selection pane="bottomLeft" activeCell="E44" sqref="E44"/>
    </sheetView>
  </sheetViews>
  <sheetFormatPr defaultColWidth="9.1328125" defaultRowHeight="11.65" x14ac:dyDescent="0.35"/>
  <cols>
    <col min="1" max="1" width="40.73046875" style="1" customWidth="1"/>
    <col min="2" max="2" width="14.73046875" style="2" customWidth="1"/>
    <col min="3" max="3" width="14" style="2" customWidth="1"/>
    <col min="4" max="4" width="11.73046875" style="3" customWidth="1"/>
    <col min="5" max="6" width="15.73046875" style="3" customWidth="1"/>
    <col min="7" max="7" width="10" style="4" customWidth="1"/>
    <col min="8" max="8" width="9.1328125" style="4"/>
    <col min="9" max="9" width="11.3984375" style="4" customWidth="1"/>
    <col min="10" max="16384" width="9.1328125" style="4"/>
  </cols>
  <sheetData>
    <row r="1" spans="1:7" s="5" customFormat="1" ht="14.25" customHeight="1" x14ac:dyDescent="0.35">
      <c r="A1" s="276" t="s">
        <v>6</v>
      </c>
      <c r="B1" s="276"/>
      <c r="C1" s="276"/>
      <c r="D1" s="276"/>
      <c r="E1" s="277" t="s">
        <v>7</v>
      </c>
      <c r="F1" s="277"/>
      <c r="G1" s="277"/>
    </row>
    <row r="2" spans="1:7" s="9" customFormat="1" ht="13.5" x14ac:dyDescent="0.35">
      <c r="A2" s="6" t="s">
        <v>8</v>
      </c>
      <c r="B2" s="7"/>
      <c r="C2" s="7"/>
      <c r="D2" s="8"/>
      <c r="E2" s="8"/>
      <c r="F2" s="8"/>
    </row>
    <row r="3" spans="1:7" s="9" customFormat="1" ht="13.5" x14ac:dyDescent="0.35">
      <c r="A3" s="6" t="s">
        <v>9</v>
      </c>
      <c r="B3" s="10"/>
      <c r="C3"/>
      <c r="D3" s="8"/>
      <c r="E3" s="8"/>
      <c r="F3" s="8"/>
      <c r="G3" s="8"/>
    </row>
    <row r="4" spans="1:7" s="9" customFormat="1" ht="13.5" x14ac:dyDescent="0.35">
      <c r="A4" s="6" t="s">
        <v>10</v>
      </c>
      <c r="B4" s="10" t="s">
        <v>11</v>
      </c>
      <c r="C4" s="10"/>
      <c r="D4" s="8"/>
      <c r="E4" s="8"/>
      <c r="F4" s="8"/>
      <c r="G4" s="8"/>
    </row>
    <row r="5" spans="1:7" s="14" customFormat="1" ht="13.5" x14ac:dyDescent="0.35">
      <c r="A5" s="11"/>
      <c r="B5" s="12"/>
      <c r="C5" s="12"/>
      <c r="D5" s="13"/>
      <c r="E5" s="13"/>
      <c r="F5" s="13"/>
      <c r="G5" s="13"/>
    </row>
    <row r="6" spans="1:7" s="15" customFormat="1" ht="14.25" customHeight="1" x14ac:dyDescent="0.35">
      <c r="A6" s="278" t="s">
        <v>12</v>
      </c>
      <c r="B6" s="278"/>
      <c r="C6" s="278"/>
      <c r="D6" s="278"/>
      <c r="E6" s="278"/>
    </row>
    <row r="7" spans="1:7" x14ac:dyDescent="0.35">
      <c r="B7" s="3"/>
      <c r="C7" s="16" t="s">
        <v>13</v>
      </c>
      <c r="D7" s="4"/>
      <c r="E7" s="4"/>
      <c r="F7" s="4"/>
    </row>
    <row r="8" spans="1:7" s="19" customFormat="1" ht="11.25" x14ac:dyDescent="0.35">
      <c r="A8" s="17" t="s">
        <v>14</v>
      </c>
      <c r="B8" s="18" t="s">
        <v>18</v>
      </c>
      <c r="C8" s="18" t="s">
        <v>19</v>
      </c>
      <c r="D8" s="18" t="s">
        <v>20</v>
      </c>
      <c r="E8" s="18" t="s">
        <v>21</v>
      </c>
      <c r="F8" s="18" t="s">
        <v>269</v>
      </c>
    </row>
    <row r="9" spans="1:7" s="19" customFormat="1" ht="12.75" customHeight="1" x14ac:dyDescent="0.35">
      <c r="A9" s="279" t="s">
        <v>22</v>
      </c>
      <c r="B9" s="279"/>
      <c r="C9" s="279"/>
      <c r="D9" s="20"/>
    </row>
    <row r="10" spans="1:7" s="21" customFormat="1" ht="12.75" customHeight="1" x14ac:dyDescent="0.35">
      <c r="A10" s="280" t="s">
        <v>23</v>
      </c>
      <c r="B10" s="280"/>
      <c r="C10" s="280"/>
      <c r="D10" s="280"/>
      <c r="E10" s="280"/>
    </row>
    <row r="11" spans="1:7" x14ac:dyDescent="0.35">
      <c r="A11" s="22" t="s">
        <v>24</v>
      </c>
      <c r="B11" s="23"/>
      <c r="C11" s="24"/>
      <c r="D11" s="24"/>
      <c r="E11" s="24"/>
      <c r="F11" s="4"/>
    </row>
    <row r="12" spans="1:7" x14ac:dyDescent="0.35">
      <c r="A12" s="25" t="s">
        <v>25</v>
      </c>
      <c r="B12" s="27"/>
      <c r="C12" s="27"/>
      <c r="D12" s="27"/>
      <c r="E12" s="27"/>
      <c r="F12" s="27"/>
    </row>
    <row r="13" spans="1:7" x14ac:dyDescent="0.35">
      <c r="A13" s="25" t="s">
        <v>26</v>
      </c>
      <c r="B13" s="27"/>
      <c r="C13" s="27"/>
      <c r="D13" s="27"/>
      <c r="E13" s="27"/>
      <c r="F13" s="27"/>
    </row>
    <row r="14" spans="1:7" s="32" customFormat="1" x14ac:dyDescent="0.35">
      <c r="A14" s="28" t="s">
        <v>27</v>
      </c>
      <c r="B14" s="30">
        <f t="shared" ref="B14:F14" si="0">B12-B13</f>
        <v>0</v>
      </c>
      <c r="C14" s="31">
        <f t="shared" si="0"/>
        <v>0</v>
      </c>
      <c r="D14" s="31">
        <f t="shared" si="0"/>
        <v>0</v>
      </c>
      <c r="E14" s="31">
        <f t="shared" si="0"/>
        <v>0</v>
      </c>
      <c r="F14" s="30">
        <f t="shared" si="0"/>
        <v>0</v>
      </c>
    </row>
    <row r="15" spans="1:7" x14ac:dyDescent="0.35">
      <c r="A15" s="33" t="s">
        <v>28</v>
      </c>
      <c r="B15" s="27"/>
      <c r="C15" s="27"/>
      <c r="D15" s="27"/>
      <c r="E15" s="27"/>
      <c r="F15" s="27"/>
    </row>
    <row r="16" spans="1:7" x14ac:dyDescent="0.35">
      <c r="A16" s="25" t="s">
        <v>29</v>
      </c>
      <c r="B16" s="27"/>
      <c r="C16" s="27"/>
      <c r="D16" s="27"/>
      <c r="E16" s="27"/>
      <c r="F16" s="27"/>
    </row>
    <row r="17" spans="1:9" x14ac:dyDescent="0.35">
      <c r="A17" s="25" t="s">
        <v>30</v>
      </c>
      <c r="B17" s="27"/>
      <c r="C17" s="27"/>
      <c r="D17" s="27"/>
      <c r="E17" s="27"/>
      <c r="F17" s="27"/>
    </row>
    <row r="18" spans="1:9" x14ac:dyDescent="0.35">
      <c r="A18" s="25" t="s">
        <v>31</v>
      </c>
      <c r="B18" s="27"/>
      <c r="C18" s="27"/>
      <c r="D18" s="27"/>
      <c r="E18" s="27"/>
      <c r="F18" s="27"/>
    </row>
    <row r="19" spans="1:9" x14ac:dyDescent="0.35">
      <c r="A19" s="25" t="s">
        <v>32</v>
      </c>
      <c r="B19" s="27"/>
      <c r="C19" s="27"/>
      <c r="D19" s="27"/>
      <c r="E19" s="27"/>
      <c r="F19" s="27"/>
    </row>
    <row r="20" spans="1:9" x14ac:dyDescent="0.35">
      <c r="A20" s="25" t="s">
        <v>33</v>
      </c>
      <c r="B20" s="27"/>
      <c r="C20" s="27"/>
      <c r="D20" s="27"/>
      <c r="E20" s="27"/>
      <c r="F20" s="27"/>
      <c r="I20" s="34"/>
    </row>
    <row r="21" spans="1:9" s="35" customFormat="1" x14ac:dyDescent="0.35">
      <c r="A21" s="28" t="s">
        <v>27</v>
      </c>
      <c r="B21" s="30">
        <f t="shared" ref="B21:F21" si="1">SUM(B16:B19)-B20</f>
        <v>0</v>
      </c>
      <c r="C21" s="31">
        <f t="shared" si="1"/>
        <v>0</v>
      </c>
      <c r="D21" s="31">
        <f t="shared" si="1"/>
        <v>0</v>
      </c>
      <c r="E21" s="31">
        <f t="shared" si="1"/>
        <v>0</v>
      </c>
      <c r="F21" s="30">
        <f t="shared" si="1"/>
        <v>0</v>
      </c>
    </row>
    <row r="22" spans="1:9" s="35" customFormat="1" x14ac:dyDescent="0.35">
      <c r="A22" s="36" t="s">
        <v>34</v>
      </c>
      <c r="B22" s="37"/>
      <c r="C22" s="38"/>
      <c r="D22" s="38"/>
      <c r="E22" s="38"/>
      <c r="F22" s="37"/>
    </row>
    <row r="23" spans="1:9" s="35" customFormat="1" x14ac:dyDescent="0.35">
      <c r="A23" s="36" t="s">
        <v>35</v>
      </c>
      <c r="B23" s="37"/>
      <c r="C23" s="38"/>
      <c r="D23" s="38"/>
      <c r="E23" s="38"/>
      <c r="F23" s="37"/>
    </row>
    <row r="24" spans="1:9" s="35" customFormat="1" x14ac:dyDescent="0.35">
      <c r="A24" s="36" t="s">
        <v>36</v>
      </c>
      <c r="B24" s="37"/>
      <c r="C24" s="38"/>
      <c r="D24" s="38"/>
      <c r="E24" s="38"/>
      <c r="F24" s="37"/>
    </row>
    <row r="25" spans="1:9" s="35" customFormat="1" x14ac:dyDescent="0.35">
      <c r="A25" s="36" t="s">
        <v>37</v>
      </c>
      <c r="B25" s="37">
        <f>B26+B27</f>
        <v>0</v>
      </c>
      <c r="C25" s="37">
        <f>C26+C27</f>
        <v>0</v>
      </c>
      <c r="D25" s="37">
        <f>D26+D27</f>
        <v>0</v>
      </c>
      <c r="E25" s="37">
        <f>E26+E27</f>
        <v>0</v>
      </c>
      <c r="F25" s="37">
        <f>F26+F27</f>
        <v>0</v>
      </c>
    </row>
    <row r="26" spans="1:9" x14ac:dyDescent="0.35">
      <c r="A26" s="25" t="s">
        <v>38</v>
      </c>
      <c r="B26" s="27">
        <v>0</v>
      </c>
      <c r="C26" s="27">
        <v>0</v>
      </c>
      <c r="D26" s="27">
        <v>0</v>
      </c>
      <c r="E26" s="27">
        <v>0</v>
      </c>
      <c r="F26" s="27">
        <v>0</v>
      </c>
    </row>
    <row r="27" spans="1:9" x14ac:dyDescent="0.35">
      <c r="A27" s="25" t="s">
        <v>39</v>
      </c>
      <c r="B27" s="27">
        <v>0</v>
      </c>
      <c r="C27" s="27">
        <v>0</v>
      </c>
      <c r="D27" s="27">
        <v>0</v>
      </c>
      <c r="E27" s="27">
        <v>0</v>
      </c>
      <c r="F27" s="27">
        <v>0</v>
      </c>
    </row>
    <row r="28" spans="1:9" s="35" customFormat="1" x14ac:dyDescent="0.35">
      <c r="A28" s="36" t="s">
        <v>40</v>
      </c>
      <c r="B28" s="39"/>
      <c r="C28" s="38">
        <v>0</v>
      </c>
      <c r="D28" s="38">
        <v>0</v>
      </c>
      <c r="E28" s="38">
        <v>0</v>
      </c>
      <c r="F28" s="37">
        <v>0</v>
      </c>
    </row>
    <row r="29" spans="1:9" s="42" customFormat="1" x14ac:dyDescent="0.35">
      <c r="A29" s="40" t="s">
        <v>41</v>
      </c>
      <c r="B29" s="41">
        <f t="shared" ref="B29:F29" si="2">B14+B21+SUM(B22:B24)+B25+B28</f>
        <v>0</v>
      </c>
      <c r="C29" s="41">
        <f t="shared" si="2"/>
        <v>0</v>
      </c>
      <c r="D29" s="41">
        <f t="shared" si="2"/>
        <v>0</v>
      </c>
      <c r="E29" s="41">
        <f t="shared" si="2"/>
        <v>0</v>
      </c>
      <c r="F29" s="41">
        <f t="shared" si="2"/>
        <v>0</v>
      </c>
      <c r="I29" s="43"/>
    </row>
    <row r="30" spans="1:9" ht="12.75" customHeight="1" x14ac:dyDescent="0.35">
      <c r="A30" s="281" t="s">
        <v>42</v>
      </c>
      <c r="B30" s="281"/>
      <c r="C30" s="281"/>
      <c r="D30" s="281"/>
      <c r="E30" s="281"/>
      <c r="F30" s="281"/>
    </row>
    <row r="31" spans="1:9" s="35" customFormat="1" x14ac:dyDescent="0.35">
      <c r="A31" s="44" t="s">
        <v>43</v>
      </c>
      <c r="B31" s="37">
        <f t="shared" ref="B31:F31" si="3">SUM(B32:B34)</f>
        <v>0</v>
      </c>
      <c r="C31" s="37">
        <f t="shared" si="3"/>
        <v>0</v>
      </c>
      <c r="D31" s="37">
        <f t="shared" si="3"/>
        <v>0</v>
      </c>
      <c r="E31" s="37">
        <f t="shared" si="3"/>
        <v>0</v>
      </c>
      <c r="F31" s="37">
        <f t="shared" si="3"/>
        <v>0</v>
      </c>
    </row>
    <row r="32" spans="1:9" x14ac:dyDescent="0.35">
      <c r="A32" s="25" t="s">
        <v>44</v>
      </c>
      <c r="B32" s="45"/>
      <c r="C32" s="45"/>
      <c r="D32" s="45"/>
      <c r="E32" s="45"/>
      <c r="F32" s="45"/>
    </row>
    <row r="33" spans="1:8" x14ac:dyDescent="0.35">
      <c r="A33" s="25" t="s">
        <v>45</v>
      </c>
      <c r="B33" s="45"/>
      <c r="C33" s="45"/>
      <c r="D33" s="45"/>
      <c r="E33" s="45"/>
      <c r="F33" s="45"/>
    </row>
    <row r="34" spans="1:8" x14ac:dyDescent="0.35">
      <c r="A34" s="25" t="s">
        <v>46</v>
      </c>
      <c r="B34" s="46"/>
      <c r="C34" s="46"/>
      <c r="D34" s="46"/>
      <c r="E34" s="46"/>
      <c r="F34" s="46"/>
    </row>
    <row r="35" spans="1:8" s="35" customFormat="1" x14ac:dyDescent="0.35">
      <c r="A35" s="36" t="s">
        <v>47</v>
      </c>
      <c r="B35" s="47">
        <f t="shared" ref="B35:F35" si="4">SUM(B36:B39)</f>
        <v>0</v>
      </c>
      <c r="C35" s="47">
        <f t="shared" si="4"/>
        <v>0</v>
      </c>
      <c r="D35" s="47">
        <f t="shared" si="4"/>
        <v>0</v>
      </c>
      <c r="E35" s="47">
        <f t="shared" si="4"/>
        <v>0</v>
      </c>
      <c r="F35" s="47">
        <f t="shared" si="4"/>
        <v>0</v>
      </c>
    </row>
    <row r="36" spans="1:8" x14ac:dyDescent="0.35">
      <c r="A36" s="25" t="s">
        <v>48</v>
      </c>
      <c r="B36" s="46"/>
      <c r="C36" s="46"/>
      <c r="D36" s="46"/>
      <c r="E36" s="46"/>
      <c r="F36" s="46"/>
    </row>
    <row r="37" spans="1:8" x14ac:dyDescent="0.35">
      <c r="A37" s="25" t="s">
        <v>49</v>
      </c>
      <c r="B37" s="46"/>
      <c r="C37" s="46"/>
      <c r="D37" s="46"/>
      <c r="E37" s="46"/>
      <c r="F37" s="46"/>
      <c r="H37" s="48"/>
    </row>
    <row r="38" spans="1:8" x14ac:dyDescent="0.35">
      <c r="A38" s="25" t="s">
        <v>50</v>
      </c>
      <c r="B38" s="46"/>
      <c r="C38" s="46"/>
      <c r="D38" s="46"/>
      <c r="E38" s="46"/>
      <c r="F38" s="46"/>
      <c r="H38" s="48"/>
    </row>
    <row r="39" spans="1:8" x14ac:dyDescent="0.35">
      <c r="A39" s="25" t="s">
        <v>51</v>
      </c>
      <c r="B39" s="46"/>
      <c r="C39" s="46"/>
      <c r="D39" s="46"/>
      <c r="E39" s="46"/>
      <c r="F39" s="46"/>
    </row>
    <row r="40" spans="1:8" s="35" customFormat="1" x14ac:dyDescent="0.35">
      <c r="A40" s="36" t="s">
        <v>52</v>
      </c>
      <c r="B40" s="47">
        <v>0</v>
      </c>
      <c r="C40" s="47">
        <v>0</v>
      </c>
      <c r="D40" s="47">
        <v>0</v>
      </c>
      <c r="E40" s="47">
        <v>0</v>
      </c>
      <c r="F40" s="47">
        <v>0</v>
      </c>
    </row>
    <row r="41" spans="1:8" s="35" customFormat="1" x14ac:dyDescent="0.35">
      <c r="A41" s="36" t="s">
        <v>53</v>
      </c>
      <c r="B41" s="37">
        <f t="shared" ref="B41:F41" si="5">SUM(B42:B48)</f>
        <v>0</v>
      </c>
      <c r="C41" s="37">
        <f t="shared" si="5"/>
        <v>0</v>
      </c>
      <c r="D41" s="37">
        <f t="shared" si="5"/>
        <v>0</v>
      </c>
      <c r="E41" s="37">
        <f t="shared" si="5"/>
        <v>1</v>
      </c>
      <c r="F41" s="37">
        <f t="shared" si="5"/>
        <v>0</v>
      </c>
    </row>
    <row r="42" spans="1:8" x14ac:dyDescent="0.35">
      <c r="A42" s="25" t="s">
        <v>54</v>
      </c>
      <c r="B42" s="45"/>
      <c r="C42" s="45"/>
      <c r="D42" s="45"/>
      <c r="E42" s="45">
        <v>1</v>
      </c>
      <c r="F42" s="45"/>
    </row>
    <row r="43" spans="1:8" x14ac:dyDescent="0.35">
      <c r="A43" s="25" t="s">
        <v>55</v>
      </c>
      <c r="B43" s="37"/>
      <c r="C43" s="37"/>
      <c r="D43" s="37"/>
      <c r="E43" s="37"/>
      <c r="F43" s="45"/>
    </row>
    <row r="44" spans="1:8" x14ac:dyDescent="0.35">
      <c r="A44" s="25" t="s">
        <v>56</v>
      </c>
      <c r="B44" s="45"/>
      <c r="C44" s="45"/>
      <c r="D44" s="45"/>
      <c r="E44" s="45"/>
      <c r="F44" s="45"/>
    </row>
    <row r="45" spans="1:8" x14ac:dyDescent="0.35">
      <c r="A45" s="25" t="s">
        <v>57</v>
      </c>
      <c r="B45" s="45"/>
      <c r="C45" s="45"/>
      <c r="D45" s="45"/>
      <c r="E45" s="45"/>
      <c r="F45" s="45"/>
    </row>
    <row r="46" spans="1:8" x14ac:dyDescent="0.35">
      <c r="A46" s="25" t="s">
        <v>58</v>
      </c>
      <c r="B46" s="45"/>
      <c r="C46" s="45"/>
      <c r="D46" s="45"/>
      <c r="E46" s="45"/>
      <c r="F46" s="45"/>
    </row>
    <row r="47" spans="1:8" x14ac:dyDescent="0.35">
      <c r="A47" s="25" t="s">
        <v>59</v>
      </c>
      <c r="B47" s="45"/>
      <c r="C47" s="45"/>
      <c r="D47" s="45"/>
      <c r="E47" s="45"/>
      <c r="F47" s="45"/>
    </row>
    <row r="48" spans="1:8" x14ac:dyDescent="0.35">
      <c r="A48" s="25" t="s">
        <v>60</v>
      </c>
      <c r="B48" s="45"/>
      <c r="C48" s="45"/>
      <c r="D48" s="45"/>
      <c r="E48" s="45"/>
      <c r="F48" s="45"/>
    </row>
    <row r="49" spans="1:6" s="49" customFormat="1" x14ac:dyDescent="0.35">
      <c r="A49" s="36" t="s">
        <v>35</v>
      </c>
      <c r="B49" s="37"/>
      <c r="C49" s="37"/>
      <c r="D49" s="37"/>
      <c r="E49" s="37"/>
      <c r="F49" s="37"/>
    </row>
    <row r="50" spans="1:6" s="35" customFormat="1" x14ac:dyDescent="0.35">
      <c r="A50" s="36" t="s">
        <v>61</v>
      </c>
      <c r="B50" s="37"/>
      <c r="C50" s="37"/>
      <c r="D50" s="38"/>
      <c r="E50" s="38"/>
      <c r="F50" s="37"/>
    </row>
    <row r="51" spans="1:6" s="42" customFormat="1" x14ac:dyDescent="0.35">
      <c r="A51" s="40" t="s">
        <v>62</v>
      </c>
      <c r="B51" s="50">
        <f>B31+B35+B40+B41+B49+B50</f>
        <v>0</v>
      </c>
      <c r="C51" s="50">
        <f>C31+C35+C40+C41+C49+C50</f>
        <v>0</v>
      </c>
      <c r="D51" s="50">
        <f>D31+D35+D40+D41+D49+D50</f>
        <v>0</v>
      </c>
      <c r="E51" s="50">
        <f>E31+E35+E40+E41+E49+E50</f>
        <v>1</v>
      </c>
      <c r="F51" s="50">
        <f>F31+F35+F40+F41+F49+F50</f>
        <v>0</v>
      </c>
    </row>
    <row r="52" spans="1:6" s="53" customFormat="1" ht="11.25" x14ac:dyDescent="0.35">
      <c r="A52" s="51" t="s">
        <v>63</v>
      </c>
      <c r="B52" s="52">
        <f t="shared" ref="B52:F52" si="6">B29+B51</f>
        <v>0</v>
      </c>
      <c r="C52" s="52">
        <f t="shared" si="6"/>
        <v>0</v>
      </c>
      <c r="D52" s="52">
        <f t="shared" si="6"/>
        <v>0</v>
      </c>
      <c r="E52" s="52">
        <f t="shared" si="6"/>
        <v>1</v>
      </c>
      <c r="F52" s="52">
        <f t="shared" si="6"/>
        <v>0</v>
      </c>
    </row>
    <row r="53" spans="1:6" ht="12.75" customHeight="1" x14ac:dyDescent="0.35">
      <c r="A53" s="273" t="s">
        <v>64</v>
      </c>
      <c r="B53" s="273"/>
      <c r="C53" s="273"/>
      <c r="D53" s="273"/>
      <c r="E53" s="273"/>
      <c r="F53" s="273"/>
    </row>
    <row r="54" spans="1:6" ht="12.75" customHeight="1" x14ac:dyDescent="0.35">
      <c r="A54" s="274" t="s">
        <v>65</v>
      </c>
      <c r="B54" s="274"/>
      <c r="C54" s="274"/>
      <c r="D54" s="274"/>
      <c r="E54" s="274"/>
      <c r="F54" s="274"/>
    </row>
    <row r="55" spans="1:6" s="35" customFormat="1" x14ac:dyDescent="0.35">
      <c r="A55" s="54" t="s">
        <v>66</v>
      </c>
      <c r="B55" s="55"/>
      <c r="C55" s="55"/>
      <c r="D55" s="55"/>
      <c r="E55" s="55"/>
      <c r="F55" s="56"/>
    </row>
    <row r="56" spans="1:6" s="35" customFormat="1" x14ac:dyDescent="0.35">
      <c r="A56" s="44" t="s">
        <v>67</v>
      </c>
      <c r="B56" s="38"/>
      <c r="C56" s="38"/>
      <c r="D56" s="38"/>
      <c r="E56" s="38"/>
      <c r="F56" s="57"/>
    </row>
    <row r="57" spans="1:6" s="35" customFormat="1" x14ac:dyDescent="0.35">
      <c r="A57" s="36" t="s">
        <v>68</v>
      </c>
      <c r="B57" s="38"/>
      <c r="C57" s="38"/>
      <c r="D57" s="38"/>
      <c r="E57" s="38"/>
      <c r="F57" s="57"/>
    </row>
    <row r="58" spans="1:6" s="35" customFormat="1" x14ac:dyDescent="0.35">
      <c r="A58" s="36" t="s">
        <v>69</v>
      </c>
      <c r="B58" s="38"/>
      <c r="C58" s="38"/>
      <c r="D58" s="38"/>
      <c r="E58" s="38"/>
      <c r="F58" s="57"/>
    </row>
    <row r="59" spans="1:6" s="35" customFormat="1" x14ac:dyDescent="0.35">
      <c r="A59" s="36" t="s">
        <v>70</v>
      </c>
      <c r="B59" s="38"/>
      <c r="C59" s="38"/>
      <c r="D59" s="38"/>
      <c r="E59" s="38"/>
      <c r="F59" s="57"/>
    </row>
    <row r="60" spans="1:6" s="35" customFormat="1" x14ac:dyDescent="0.35">
      <c r="A60" s="36" t="s">
        <v>71</v>
      </c>
      <c r="B60" s="38"/>
      <c r="C60" s="38"/>
      <c r="D60" s="38"/>
      <c r="E60" s="38"/>
      <c r="F60" s="57"/>
    </row>
    <row r="61" spans="1:6" s="35" customFormat="1" x14ac:dyDescent="0.35">
      <c r="A61" s="36" t="s">
        <v>72</v>
      </c>
      <c r="B61" s="38"/>
      <c r="C61" s="38"/>
      <c r="D61" s="38"/>
      <c r="E61" s="38"/>
      <c r="F61" s="57"/>
    </row>
    <row r="62" spans="1:6" s="42" customFormat="1" x14ac:dyDescent="0.35">
      <c r="A62" s="40" t="s">
        <v>73</v>
      </c>
      <c r="B62" s="50">
        <f t="shared" ref="B62:F62" si="7">SUM(B55:B61)</f>
        <v>0</v>
      </c>
      <c r="C62" s="41">
        <f t="shared" si="7"/>
        <v>0</v>
      </c>
      <c r="D62" s="41">
        <f t="shared" si="7"/>
        <v>0</v>
      </c>
      <c r="E62" s="41">
        <f t="shared" si="7"/>
        <v>0</v>
      </c>
      <c r="F62" s="58">
        <f t="shared" si="7"/>
        <v>0</v>
      </c>
    </row>
    <row r="63" spans="1:6" ht="12.75" customHeight="1" x14ac:dyDescent="0.35">
      <c r="A63" s="275" t="s">
        <v>74</v>
      </c>
      <c r="B63" s="275"/>
      <c r="C63" s="275"/>
      <c r="D63" s="275"/>
      <c r="E63" s="275"/>
      <c r="F63" s="275"/>
    </row>
    <row r="64" spans="1:6" s="35" customFormat="1" x14ac:dyDescent="0.35">
      <c r="A64" s="54" t="s">
        <v>75</v>
      </c>
      <c r="B64" s="55"/>
      <c r="C64" s="55"/>
      <c r="D64" s="55"/>
      <c r="E64" s="55"/>
      <c r="F64" s="56"/>
    </row>
    <row r="65" spans="1:6" s="35" customFormat="1" x14ac:dyDescent="0.35">
      <c r="A65" s="36" t="s">
        <v>76</v>
      </c>
      <c r="B65" s="38"/>
      <c r="C65" s="38"/>
      <c r="D65" s="38"/>
      <c r="E65" s="38"/>
      <c r="F65" s="57"/>
    </row>
    <row r="66" spans="1:6" s="35" customFormat="1" x14ac:dyDescent="0.35">
      <c r="A66" s="36" t="s">
        <v>77</v>
      </c>
      <c r="B66" s="38"/>
      <c r="C66" s="38"/>
      <c r="D66" s="38"/>
      <c r="E66" s="38"/>
      <c r="F66" s="57"/>
    </row>
    <row r="67" spans="1:6" s="42" customFormat="1" x14ac:dyDescent="0.35">
      <c r="A67" s="40" t="s">
        <v>78</v>
      </c>
      <c r="B67" s="50">
        <f>B64+B65+B66</f>
        <v>0</v>
      </c>
      <c r="C67" s="50">
        <f>C64+C65+C66</f>
        <v>0</v>
      </c>
      <c r="D67" s="50">
        <f>D64+D65+D66</f>
        <v>0</v>
      </c>
      <c r="E67" s="50">
        <f>E64+E65+E66</f>
        <v>0</v>
      </c>
      <c r="F67" s="58">
        <f>F64+F65+F66</f>
        <v>0</v>
      </c>
    </row>
    <row r="68" spans="1:6" ht="12.75" customHeight="1" x14ac:dyDescent="0.35">
      <c r="A68" s="275" t="s">
        <v>79</v>
      </c>
      <c r="B68" s="275"/>
      <c r="C68" s="275"/>
      <c r="D68" s="275"/>
      <c r="E68" s="275"/>
      <c r="F68" s="275"/>
    </row>
    <row r="69" spans="1:6" s="35" customFormat="1" x14ac:dyDescent="0.35">
      <c r="A69" s="54" t="s">
        <v>80</v>
      </c>
      <c r="B69" s="55"/>
      <c r="C69" s="55"/>
      <c r="D69" s="55"/>
      <c r="E69" s="55"/>
      <c r="F69" s="56"/>
    </row>
    <row r="70" spans="1:6" s="35" customFormat="1" x14ac:dyDescent="0.35">
      <c r="A70" s="36" t="s">
        <v>81</v>
      </c>
      <c r="B70" s="38"/>
      <c r="C70" s="38"/>
      <c r="D70" s="38"/>
      <c r="E70" s="38"/>
      <c r="F70" s="57"/>
    </row>
    <row r="71" spans="1:6" s="35" customFormat="1" x14ac:dyDescent="0.35">
      <c r="A71" s="36" t="s">
        <v>82</v>
      </c>
      <c r="B71" s="38">
        <f t="shared" ref="B71:F71" si="8">SUM(B72:B80)</f>
        <v>0</v>
      </c>
      <c r="C71" s="38">
        <f t="shared" si="8"/>
        <v>0</v>
      </c>
      <c r="D71" s="38">
        <f t="shared" si="8"/>
        <v>0</v>
      </c>
      <c r="E71" s="38">
        <f t="shared" si="8"/>
        <v>0</v>
      </c>
      <c r="F71" s="57">
        <f t="shared" si="8"/>
        <v>0</v>
      </c>
    </row>
    <row r="72" spans="1:6" x14ac:dyDescent="0.35">
      <c r="A72" s="25" t="s">
        <v>83</v>
      </c>
      <c r="B72" s="59"/>
      <c r="C72" s="59"/>
      <c r="D72" s="59"/>
      <c r="E72" s="59"/>
      <c r="F72" s="60"/>
    </row>
    <row r="73" spans="1:6" x14ac:dyDescent="0.35">
      <c r="A73" s="25" t="s">
        <v>84</v>
      </c>
      <c r="B73" s="59"/>
      <c r="C73" s="59"/>
      <c r="D73" s="59"/>
      <c r="E73" s="59"/>
      <c r="F73" s="60"/>
    </row>
    <row r="74" spans="1:6" x14ac:dyDescent="0.35">
      <c r="A74" s="25" t="s">
        <v>85</v>
      </c>
      <c r="B74" s="59"/>
      <c r="C74" s="59"/>
      <c r="D74" s="59"/>
      <c r="E74" s="59"/>
      <c r="F74" s="60"/>
    </row>
    <row r="75" spans="1:6" x14ac:dyDescent="0.35">
      <c r="A75" s="25" t="s">
        <v>58</v>
      </c>
      <c r="B75" s="59"/>
      <c r="C75" s="59"/>
      <c r="D75" s="59"/>
      <c r="E75" s="59"/>
      <c r="F75" s="60"/>
    </row>
    <row r="76" spans="1:6" x14ac:dyDescent="0.35">
      <c r="A76" s="25" t="s">
        <v>86</v>
      </c>
      <c r="B76" s="59"/>
      <c r="C76" s="59"/>
      <c r="D76" s="59"/>
      <c r="E76" s="59"/>
      <c r="F76" s="60"/>
    </row>
    <row r="77" spans="1:6" x14ac:dyDescent="0.35">
      <c r="A77" s="25" t="s">
        <v>87</v>
      </c>
      <c r="B77" s="59"/>
      <c r="C77" s="59"/>
      <c r="D77" s="59"/>
      <c r="E77" s="59"/>
      <c r="F77" s="60"/>
    </row>
    <row r="78" spans="1:6" x14ac:dyDescent="0.35">
      <c r="A78" s="25" t="s">
        <v>88</v>
      </c>
      <c r="B78" s="59"/>
      <c r="C78" s="59"/>
      <c r="D78" s="59"/>
      <c r="E78" s="59"/>
      <c r="F78" s="60"/>
    </row>
    <row r="79" spans="1:6" x14ac:dyDescent="0.35">
      <c r="A79" s="25" t="s">
        <v>89</v>
      </c>
      <c r="B79" s="59"/>
      <c r="C79" s="59"/>
      <c r="D79" s="59"/>
      <c r="E79" s="59"/>
      <c r="F79" s="60"/>
    </row>
    <row r="80" spans="1:6" x14ac:dyDescent="0.35">
      <c r="A80" s="25" t="s">
        <v>90</v>
      </c>
      <c r="B80" s="59"/>
      <c r="C80" s="59"/>
      <c r="D80" s="59"/>
      <c r="E80" s="59"/>
      <c r="F80" s="61"/>
    </row>
    <row r="81" spans="1:7" s="42" customFormat="1" x14ac:dyDescent="0.35">
      <c r="A81" s="62" t="s">
        <v>91</v>
      </c>
      <c r="B81" s="30">
        <f t="shared" ref="B81:F81" si="9">SUM(B69:B71)</f>
        <v>0</v>
      </c>
      <c r="C81" s="31">
        <f t="shared" si="9"/>
        <v>0</v>
      </c>
      <c r="D81" s="31">
        <f t="shared" si="9"/>
        <v>0</v>
      </c>
      <c r="E81" s="31">
        <f t="shared" si="9"/>
        <v>0</v>
      </c>
      <c r="F81" s="63">
        <f t="shared" si="9"/>
        <v>0</v>
      </c>
    </row>
    <row r="82" spans="1:7" s="49" customFormat="1" x14ac:dyDescent="0.35">
      <c r="A82" s="51" t="s">
        <v>92</v>
      </c>
      <c r="B82" s="64">
        <f t="shared" ref="B82:F82" si="10">B62+B67+B81</f>
        <v>0</v>
      </c>
      <c r="C82" s="65">
        <f t="shared" si="10"/>
        <v>0</v>
      </c>
      <c r="D82" s="65">
        <f t="shared" si="10"/>
        <v>0</v>
      </c>
      <c r="E82" s="65">
        <f t="shared" si="10"/>
        <v>0</v>
      </c>
      <c r="F82" s="66">
        <f t="shared" si="10"/>
        <v>0</v>
      </c>
      <c r="G82" s="67"/>
    </row>
    <row r="84" spans="1:7" x14ac:dyDescent="0.35">
      <c r="A84" s="1" t="s">
        <v>93</v>
      </c>
    </row>
    <row r="85" spans="1:7" ht="33.75" hidden="1" customHeight="1" x14ac:dyDescent="0.35"/>
    <row r="86" spans="1:7" hidden="1" x14ac:dyDescent="0.35"/>
    <row r="87" spans="1:7" hidden="1" x14ac:dyDescent="0.35">
      <c r="B87" s="18" t="s">
        <v>15</v>
      </c>
      <c r="C87" s="18" t="s">
        <v>16</v>
      </c>
      <c r="D87" s="18" t="s">
        <v>17</v>
      </c>
      <c r="E87" s="18" t="s">
        <v>18</v>
      </c>
      <c r="F87" s="18" t="s">
        <v>19</v>
      </c>
    </row>
    <row r="88" spans="1:7" hidden="1" x14ac:dyDescent="0.35">
      <c r="A88" s="33" t="s">
        <v>28</v>
      </c>
      <c r="B88" s="26">
        <v>73738</v>
      </c>
      <c r="C88" s="26">
        <v>72489</v>
      </c>
      <c r="D88" s="26">
        <v>75608</v>
      </c>
      <c r="E88" s="26">
        <v>75853</v>
      </c>
      <c r="F88" s="26">
        <v>76788</v>
      </c>
    </row>
    <row r="89" spans="1:7" hidden="1" x14ac:dyDescent="0.35">
      <c r="A89" s="25" t="s">
        <v>33</v>
      </c>
      <c r="B89" s="26">
        <v>40046</v>
      </c>
      <c r="C89" s="26">
        <v>42693</v>
      </c>
      <c r="D89" s="26">
        <v>46294</v>
      </c>
      <c r="E89" s="26">
        <v>49999</v>
      </c>
      <c r="F89" s="26">
        <v>53123</v>
      </c>
    </row>
    <row r="90" spans="1:7" hidden="1" x14ac:dyDescent="0.35">
      <c r="A90" s="28" t="s">
        <v>27</v>
      </c>
      <c r="B90" s="29">
        <v>33692</v>
      </c>
      <c r="C90" s="68">
        <v>29796</v>
      </c>
      <c r="D90" s="68">
        <v>29314</v>
      </c>
      <c r="E90" s="68">
        <v>25854</v>
      </c>
      <c r="F90" s="29">
        <v>23665</v>
      </c>
    </row>
  </sheetData>
  <sheetProtection selectLockedCells="1" selectUnlockedCells="1"/>
  <mergeCells count="10">
    <mergeCell ref="A53:F53"/>
    <mergeCell ref="A54:F54"/>
    <mergeCell ref="A63:F63"/>
    <mergeCell ref="A68:F68"/>
    <mergeCell ref="A1:D1"/>
    <mergeCell ref="E1:G1"/>
    <mergeCell ref="A6:E6"/>
    <mergeCell ref="A9:C9"/>
    <mergeCell ref="A10:E10"/>
    <mergeCell ref="A30:F30"/>
  </mergeCells>
  <pageMargins left="0.20972222222222223" right="0.19652777777777777" top="0.39374999999999999" bottom="0.39374999999999999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workbookViewId="0">
      <pane xSplit="1" topLeftCell="B1" activePane="topRight" state="frozen"/>
      <selection pane="topRight" activeCell="C23" sqref="C23"/>
    </sheetView>
  </sheetViews>
  <sheetFormatPr defaultColWidth="9.1328125" defaultRowHeight="13.15" x14ac:dyDescent="0.35"/>
  <cols>
    <col min="1" max="1" width="41.3984375" style="69" customWidth="1"/>
    <col min="2" max="4" width="15.73046875" style="71" customWidth="1"/>
    <col min="5" max="5" width="13.3984375" style="71" customWidth="1"/>
    <col min="6" max="6" width="13.3984375" style="70" customWidth="1"/>
    <col min="7" max="16384" width="9.1328125" style="71"/>
  </cols>
  <sheetData>
    <row r="1" spans="1:6" ht="13.5" x14ac:dyDescent="0.35">
      <c r="A1" s="6" t="s">
        <v>8</v>
      </c>
    </row>
    <row r="2" spans="1:6" ht="13.5" x14ac:dyDescent="0.35">
      <c r="A2" s="6" t="s">
        <v>10</v>
      </c>
    </row>
    <row r="3" spans="1:6" ht="13.5" x14ac:dyDescent="0.35">
      <c r="A3" s="6"/>
    </row>
    <row r="4" spans="1:6" ht="12.75" customHeight="1" x14ac:dyDescent="0.35">
      <c r="A4" s="282" t="s">
        <v>94</v>
      </c>
      <c r="B4" s="282"/>
    </row>
    <row r="5" spans="1:6" x14ac:dyDescent="0.35">
      <c r="A5" s="71"/>
      <c r="B5" s="2" t="s">
        <v>95</v>
      </c>
    </row>
    <row r="6" spans="1:6" ht="12.75" customHeight="1" x14ac:dyDescent="0.35">
      <c r="A6" s="72" t="s">
        <v>14</v>
      </c>
      <c r="B6" s="18" t="s">
        <v>18</v>
      </c>
      <c r="C6" s="18" t="s">
        <v>19</v>
      </c>
      <c r="D6" s="18" t="s">
        <v>20</v>
      </c>
      <c r="E6" s="18" t="s">
        <v>21</v>
      </c>
      <c r="F6" s="18" t="s">
        <v>269</v>
      </c>
    </row>
    <row r="7" spans="1:6" s="74" customFormat="1" ht="12.75" x14ac:dyDescent="0.35">
      <c r="A7" s="73" t="s">
        <v>96</v>
      </c>
      <c r="B7" s="75"/>
      <c r="C7" s="75"/>
      <c r="D7" s="75"/>
      <c r="E7" s="75"/>
      <c r="F7" s="75"/>
    </row>
    <row r="8" spans="1:6" s="74" customFormat="1" ht="25.5" x14ac:dyDescent="0.35">
      <c r="A8" s="73" t="s">
        <v>97</v>
      </c>
      <c r="B8" s="75"/>
      <c r="C8" s="75"/>
      <c r="D8" s="75"/>
      <c r="E8" s="75"/>
      <c r="F8" s="75"/>
    </row>
    <row r="9" spans="1:6" s="74" customFormat="1" ht="12.75" x14ac:dyDescent="0.35">
      <c r="A9" s="73" t="s">
        <v>98</v>
      </c>
      <c r="B9" s="76">
        <f t="shared" ref="B9:F9" si="0">B7-B8</f>
        <v>0</v>
      </c>
      <c r="C9" s="76">
        <f t="shared" si="0"/>
        <v>0</v>
      </c>
      <c r="D9" s="76">
        <f t="shared" si="0"/>
        <v>0</v>
      </c>
      <c r="E9" s="76">
        <f t="shared" si="0"/>
        <v>0</v>
      </c>
      <c r="F9" s="76">
        <f t="shared" si="0"/>
        <v>0</v>
      </c>
    </row>
    <row r="10" spans="1:6" s="74" customFormat="1" ht="12.75" x14ac:dyDescent="0.35">
      <c r="A10" s="77" t="s">
        <v>99</v>
      </c>
      <c r="B10" s="75">
        <f t="shared" ref="B10:F10" si="1">SUM(B11:B13)</f>
        <v>0</v>
      </c>
      <c r="C10" s="75">
        <f t="shared" si="1"/>
        <v>0</v>
      </c>
      <c r="D10" s="75">
        <f t="shared" si="1"/>
        <v>0</v>
      </c>
      <c r="E10" s="75">
        <f t="shared" si="1"/>
        <v>0</v>
      </c>
      <c r="F10" s="75">
        <f t="shared" si="1"/>
        <v>0</v>
      </c>
    </row>
    <row r="11" spans="1:6" x14ac:dyDescent="0.35">
      <c r="A11" s="78" t="s">
        <v>100</v>
      </c>
      <c r="B11" s="75"/>
      <c r="C11" s="75"/>
      <c r="D11" s="75"/>
      <c r="E11" s="75"/>
      <c r="F11" s="75"/>
    </row>
    <row r="12" spans="1:6" x14ac:dyDescent="0.35">
      <c r="A12" s="79" t="s">
        <v>101</v>
      </c>
      <c r="B12" s="75"/>
      <c r="C12" s="75"/>
      <c r="D12" s="75"/>
      <c r="E12" s="75"/>
      <c r="F12" s="75"/>
    </row>
    <row r="13" spans="1:6" x14ac:dyDescent="0.35">
      <c r="A13" s="78" t="s">
        <v>102</v>
      </c>
      <c r="B13" s="75"/>
      <c r="C13" s="75"/>
      <c r="D13" s="75"/>
      <c r="E13" s="75"/>
      <c r="F13" s="75"/>
    </row>
    <row r="14" spans="1:6" s="74" customFormat="1" ht="12.75" customHeight="1" x14ac:dyDescent="0.35">
      <c r="A14" s="77" t="s">
        <v>103</v>
      </c>
      <c r="B14" s="75">
        <f t="shared" ref="B14:F14" si="2">B9-B10</f>
        <v>0</v>
      </c>
      <c r="C14" s="75">
        <f t="shared" si="2"/>
        <v>0</v>
      </c>
      <c r="D14" s="75">
        <f t="shared" si="2"/>
        <v>0</v>
      </c>
      <c r="E14" s="80">
        <f t="shared" si="2"/>
        <v>0</v>
      </c>
      <c r="F14" s="75">
        <f t="shared" si="2"/>
        <v>0</v>
      </c>
    </row>
    <row r="15" spans="1:6" s="74" customFormat="1" ht="12.75" x14ac:dyDescent="0.35">
      <c r="A15" s="77" t="s">
        <v>104</v>
      </c>
      <c r="B15" s="75"/>
      <c r="C15" s="75"/>
      <c r="D15" s="75"/>
      <c r="E15" s="75"/>
      <c r="F15" s="75"/>
    </row>
    <row r="16" spans="1:6" s="74" customFormat="1" ht="25.5" x14ac:dyDescent="0.35">
      <c r="A16" s="77" t="s">
        <v>105</v>
      </c>
      <c r="B16" s="75">
        <f t="shared" ref="B16:F16" si="3">B14+B15</f>
        <v>0</v>
      </c>
      <c r="C16" s="75">
        <f t="shared" si="3"/>
        <v>0</v>
      </c>
      <c r="D16" s="75">
        <f t="shared" si="3"/>
        <v>0</v>
      </c>
      <c r="E16" s="75">
        <f t="shared" si="3"/>
        <v>0</v>
      </c>
      <c r="F16" s="75">
        <f t="shared" si="3"/>
        <v>0</v>
      </c>
    </row>
    <row r="17" spans="1:6" s="74" customFormat="1" ht="12.75" x14ac:dyDescent="0.35">
      <c r="A17" s="77" t="s">
        <v>106</v>
      </c>
      <c r="B17" s="75">
        <v>0</v>
      </c>
      <c r="C17" s="75"/>
      <c r="D17" s="75"/>
      <c r="E17" s="75"/>
      <c r="F17" s="75"/>
    </row>
    <row r="18" spans="1:6" s="74" customFormat="1" ht="25.5" x14ac:dyDescent="0.35">
      <c r="A18" s="77" t="s">
        <v>107</v>
      </c>
      <c r="B18" s="75">
        <f t="shared" ref="B18:F18" si="4">B16-B17</f>
        <v>0</v>
      </c>
      <c r="C18" s="75">
        <f t="shared" si="4"/>
        <v>0</v>
      </c>
      <c r="D18" s="75">
        <f t="shared" si="4"/>
        <v>0</v>
      </c>
      <c r="E18" s="75">
        <f t="shared" si="4"/>
        <v>0</v>
      </c>
      <c r="F18" s="75">
        <f t="shared" si="4"/>
        <v>0</v>
      </c>
    </row>
    <row r="19" spans="1:6" s="74" customFormat="1" ht="12.75" x14ac:dyDescent="0.35">
      <c r="A19" s="77" t="s">
        <v>108</v>
      </c>
      <c r="B19" s="75"/>
      <c r="C19" s="75"/>
      <c r="D19" s="75"/>
      <c r="E19" s="75"/>
      <c r="F19" s="75"/>
    </row>
    <row r="20" spans="1:6" s="82" customFormat="1" ht="12.75" x14ac:dyDescent="0.35">
      <c r="A20" s="81" t="s">
        <v>109</v>
      </c>
      <c r="B20" s="83">
        <f t="shared" ref="B20:F20" si="5">B18+B19</f>
        <v>0</v>
      </c>
      <c r="C20" s="83">
        <f t="shared" si="5"/>
        <v>0</v>
      </c>
      <c r="D20" s="83">
        <f t="shared" si="5"/>
        <v>0</v>
      </c>
      <c r="E20" s="83">
        <f t="shared" si="5"/>
        <v>0</v>
      </c>
      <c r="F20" s="83">
        <f t="shared" si="5"/>
        <v>0</v>
      </c>
    </row>
  </sheetData>
  <sheetProtection selectLockedCells="1" selectUnlockedCells="1"/>
  <mergeCells count="1">
    <mergeCell ref="A4:B4"/>
  </mergeCells>
  <pageMargins left="0.39374999999999999" right="0.39374999999999999" top="0.98402777777777772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workbookViewId="0">
      <pane ySplit="9" topLeftCell="A10" activePane="bottomLeft" state="frozen"/>
      <selection activeCell="C1" sqref="C1"/>
      <selection pane="bottomLeft" activeCell="C49" sqref="C49:G49"/>
    </sheetView>
  </sheetViews>
  <sheetFormatPr defaultColWidth="9.1328125" defaultRowHeight="11.65" x14ac:dyDescent="0.35"/>
  <cols>
    <col min="1" max="1" width="3.265625" style="4" customWidth="1"/>
    <col min="2" max="2" width="41.1328125" style="1" customWidth="1"/>
    <col min="3" max="3" width="11.1328125" style="2" customWidth="1"/>
    <col min="4" max="5" width="11.73046875" style="2" customWidth="1"/>
    <col min="6" max="6" width="12.59765625" style="2" customWidth="1"/>
    <col min="7" max="7" width="12.1328125" style="2" customWidth="1"/>
    <col min="8" max="8" width="12.86328125" style="3" customWidth="1"/>
    <col min="9" max="10" width="11.73046875" style="3" customWidth="1"/>
    <col min="11" max="11" width="12.59765625" style="3" customWidth="1"/>
    <col min="12" max="12" width="0" style="3" hidden="1" customWidth="1"/>
    <col min="13" max="13" width="0" style="84" hidden="1" customWidth="1"/>
    <col min="14" max="14" width="7.265625" style="4" customWidth="1"/>
    <col min="15" max="15" width="7.73046875" style="4" customWidth="1"/>
    <col min="16" max="16" width="8.86328125" style="4" customWidth="1"/>
    <col min="17" max="18" width="7.73046875" style="4" customWidth="1"/>
    <col min="19" max="19" width="0" style="4" hidden="1" customWidth="1"/>
    <col min="20" max="16384" width="9.1328125" style="4"/>
  </cols>
  <sheetData>
    <row r="1" spans="1:19" s="5" customFormat="1" ht="14.25" customHeight="1" x14ac:dyDescent="0.35">
      <c r="B1" s="276" t="s">
        <v>110</v>
      </c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</row>
    <row r="2" spans="1:19" s="14" customFormat="1" ht="13.5" x14ac:dyDescent="0.35">
      <c r="B2" s="11" t="s">
        <v>8</v>
      </c>
      <c r="C2" s="7"/>
      <c r="D2" s="7"/>
      <c r="E2" s="7"/>
      <c r="F2" s="7"/>
      <c r="G2" s="7"/>
      <c r="H2" s="13"/>
      <c r="I2" s="13"/>
      <c r="J2" s="13"/>
      <c r="K2" s="13"/>
      <c r="L2" s="13"/>
      <c r="M2" s="85"/>
    </row>
    <row r="3" spans="1:19" s="14" customFormat="1" ht="13.5" x14ac:dyDescent="0.35">
      <c r="B3" s="11" t="s">
        <v>9</v>
      </c>
      <c r="C3" s="12" t="s">
        <v>111</v>
      </c>
      <c r="D3" s="86"/>
      <c r="E3" s="13"/>
      <c r="F3" s="13"/>
      <c r="G3" s="13"/>
      <c r="I3" s="13"/>
      <c r="J3" s="13"/>
      <c r="K3" s="13"/>
      <c r="L3" s="13"/>
      <c r="M3" s="85"/>
    </row>
    <row r="4" spans="1:19" s="14" customFormat="1" ht="13.5" x14ac:dyDescent="0.35">
      <c r="B4" s="11" t="s">
        <v>10</v>
      </c>
      <c r="C4" s="12" t="s">
        <v>112</v>
      </c>
      <c r="D4" s="12"/>
      <c r="E4" s="12"/>
      <c r="F4" s="12"/>
      <c r="G4" s="12"/>
      <c r="H4" s="13"/>
      <c r="I4" s="13"/>
      <c r="J4" s="13"/>
      <c r="K4" s="13"/>
      <c r="L4" s="13"/>
      <c r="M4" s="85"/>
    </row>
    <row r="5" spans="1:19" x14ac:dyDescent="0.35">
      <c r="G5" s="3"/>
      <c r="H5" s="283" t="s">
        <v>113</v>
      </c>
      <c r="I5" s="283"/>
      <c r="J5" s="283"/>
      <c r="K5" s="283"/>
      <c r="L5" s="87"/>
      <c r="M5" s="88"/>
      <c r="N5" s="283" t="s">
        <v>114</v>
      </c>
      <c r="O5" s="283"/>
      <c r="P5" s="283"/>
      <c r="Q5" s="283"/>
      <c r="R5" s="283"/>
      <c r="S5" s="16" t="s">
        <v>13</v>
      </c>
    </row>
    <row r="6" spans="1:19" s="19" customFormat="1" ht="14.25" customHeight="1" x14ac:dyDescent="0.35">
      <c r="B6" s="284" t="s">
        <v>115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</row>
    <row r="7" spans="1:19" s="19" customFormat="1" ht="1.5" customHeight="1" x14ac:dyDescent="0.35">
      <c r="A7" s="89"/>
      <c r="B7" s="90"/>
      <c r="C7" s="91"/>
      <c r="D7" s="91"/>
      <c r="E7" s="91"/>
      <c r="F7" s="91"/>
      <c r="G7" s="91"/>
      <c r="H7" s="91"/>
      <c r="I7" s="89"/>
      <c r="J7" s="89"/>
      <c r="K7" s="89"/>
      <c r="L7" s="89"/>
      <c r="M7" s="92"/>
      <c r="N7" s="89"/>
      <c r="O7" s="89"/>
      <c r="P7" s="89"/>
      <c r="Q7" s="89"/>
      <c r="R7" s="89"/>
      <c r="S7" s="89"/>
    </row>
    <row r="8" spans="1:19" s="19" customFormat="1" ht="12.75" customHeight="1" thickBot="1" x14ac:dyDescent="0.4">
      <c r="A8" s="89"/>
      <c r="B8" s="282" t="s">
        <v>14</v>
      </c>
      <c r="C8" s="285" t="s">
        <v>116</v>
      </c>
      <c r="D8" s="285"/>
      <c r="E8" s="285"/>
      <c r="F8" s="285"/>
      <c r="G8" s="285"/>
      <c r="H8" s="261" t="s">
        <v>7</v>
      </c>
      <c r="I8" s="286" t="s">
        <v>117</v>
      </c>
      <c r="J8" s="286"/>
      <c r="K8" s="286"/>
      <c r="L8" s="286"/>
      <c r="M8" s="286"/>
      <c r="N8" s="287" t="s">
        <v>118</v>
      </c>
      <c r="O8" s="287"/>
      <c r="P8" s="287"/>
      <c r="Q8" s="287"/>
      <c r="R8" s="287"/>
      <c r="S8" s="89"/>
    </row>
    <row r="9" spans="1:19" s="19" customFormat="1" ht="12" customHeight="1" x14ac:dyDescent="0.35">
      <c r="A9" s="89"/>
      <c r="B9" s="282"/>
      <c r="C9" s="18" t="s">
        <v>18</v>
      </c>
      <c r="D9" s="18" t="s">
        <v>19</v>
      </c>
      <c r="E9" s="18" t="s">
        <v>20</v>
      </c>
      <c r="F9" s="18" t="s">
        <v>21</v>
      </c>
      <c r="G9" s="18" t="s">
        <v>269</v>
      </c>
      <c r="H9" s="93" t="s">
        <v>19</v>
      </c>
      <c r="I9" s="93" t="s">
        <v>20</v>
      </c>
      <c r="J9" s="93" t="s">
        <v>21</v>
      </c>
      <c r="K9" s="93" t="s">
        <v>269</v>
      </c>
      <c r="M9" s="94" t="s">
        <v>15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269</v>
      </c>
      <c r="S9" s="89"/>
    </row>
    <row r="10" spans="1:19" s="21" customFormat="1" ht="12.75" customHeight="1" thickBot="1" x14ac:dyDescent="0.4">
      <c r="A10" s="95"/>
      <c r="B10" s="289" t="s">
        <v>22</v>
      </c>
      <c r="C10" s="289"/>
      <c r="D10" s="289"/>
      <c r="E10" s="289"/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95"/>
    </row>
    <row r="11" spans="1:19" ht="12.75" customHeight="1" x14ac:dyDescent="0.35">
      <c r="A11" s="96"/>
      <c r="B11" s="290" t="s">
        <v>119</v>
      </c>
      <c r="C11" s="290"/>
      <c r="D11" s="290"/>
      <c r="E11" s="290"/>
      <c r="F11" s="290"/>
      <c r="G11" s="290"/>
      <c r="H11" s="290"/>
      <c r="I11" s="290"/>
      <c r="J11" s="290"/>
      <c r="K11" s="290"/>
      <c r="L11" s="290"/>
      <c r="M11" s="290"/>
      <c r="N11" s="290"/>
      <c r="O11" s="290"/>
      <c r="P11" s="290"/>
      <c r="Q11" s="290"/>
      <c r="R11" s="290"/>
      <c r="S11" s="96"/>
    </row>
    <row r="12" spans="1:19" x14ac:dyDescent="0.35">
      <c r="A12" s="96"/>
      <c r="B12" s="97" t="s">
        <v>47</v>
      </c>
      <c r="C12" s="98"/>
      <c r="D12" s="98"/>
      <c r="E12" s="98"/>
      <c r="F12" s="98"/>
      <c r="G12" s="98"/>
      <c r="H12" s="99"/>
      <c r="I12" s="99"/>
      <c r="J12" s="99"/>
      <c r="K12" s="99"/>
      <c r="L12" s="99"/>
      <c r="M12" s="100"/>
      <c r="N12" s="101"/>
      <c r="O12" s="102"/>
      <c r="P12" s="102"/>
      <c r="Q12" s="102"/>
      <c r="R12" s="103"/>
      <c r="S12" s="96"/>
    </row>
    <row r="13" spans="1:19" x14ac:dyDescent="0.35">
      <c r="A13" s="96"/>
      <c r="B13" s="104" t="s">
        <v>120</v>
      </c>
      <c r="C13" s="98"/>
      <c r="D13" s="98"/>
      <c r="E13" s="98"/>
      <c r="F13" s="98"/>
      <c r="G13" s="98"/>
      <c r="H13" s="99"/>
      <c r="I13" s="99"/>
      <c r="J13" s="99"/>
      <c r="K13" s="99"/>
      <c r="L13" s="105"/>
      <c r="M13" s="106"/>
      <c r="N13" s="101"/>
      <c r="O13" s="102"/>
      <c r="P13" s="102"/>
      <c r="Q13" s="102"/>
      <c r="R13" s="103"/>
      <c r="S13" s="96"/>
    </row>
    <row r="14" spans="1:19" x14ac:dyDescent="0.35">
      <c r="A14" s="96"/>
      <c r="B14" s="104" t="s">
        <v>53</v>
      </c>
      <c r="C14" s="98"/>
      <c r="D14" s="98"/>
      <c r="E14" s="98"/>
      <c r="F14" s="98"/>
      <c r="G14" s="98"/>
      <c r="H14" s="99"/>
      <c r="I14" s="99"/>
      <c r="J14" s="99"/>
      <c r="K14" s="99"/>
      <c r="L14" s="105"/>
      <c r="M14" s="106"/>
      <c r="N14" s="101"/>
      <c r="O14" s="102"/>
      <c r="P14" s="102"/>
      <c r="Q14" s="102"/>
      <c r="R14" s="103"/>
      <c r="S14" s="96"/>
    </row>
    <row r="15" spans="1:19" x14ac:dyDescent="0.35">
      <c r="A15" s="96"/>
      <c r="B15" s="97" t="s">
        <v>43</v>
      </c>
      <c r="C15" s="98"/>
      <c r="D15" s="98"/>
      <c r="E15" s="98"/>
      <c r="F15" s="98"/>
      <c r="G15" s="98"/>
      <c r="H15" s="99"/>
      <c r="I15" s="99"/>
      <c r="J15" s="99"/>
      <c r="K15" s="99"/>
      <c r="L15" s="105"/>
      <c r="M15" s="106"/>
      <c r="N15" s="101"/>
      <c r="O15" s="102"/>
      <c r="P15" s="102"/>
      <c r="Q15" s="102"/>
      <c r="R15" s="103"/>
      <c r="S15" s="96"/>
    </row>
    <row r="16" spans="1:19" x14ac:dyDescent="0.35">
      <c r="A16" s="96"/>
      <c r="B16" s="107" t="s">
        <v>61</v>
      </c>
      <c r="C16" s="108"/>
      <c r="D16" s="108"/>
      <c r="E16" s="108"/>
      <c r="F16" s="108"/>
      <c r="G16" s="108"/>
      <c r="H16" s="99"/>
      <c r="I16" s="99"/>
      <c r="J16" s="99"/>
      <c r="K16" s="99"/>
      <c r="L16" s="105"/>
      <c r="M16" s="106"/>
      <c r="N16" s="101"/>
      <c r="O16" s="102"/>
      <c r="P16" s="102"/>
      <c r="Q16" s="102"/>
      <c r="R16" s="103"/>
      <c r="S16" s="96"/>
    </row>
    <row r="17" spans="1:19" x14ac:dyDescent="0.35">
      <c r="A17" s="96"/>
      <c r="B17" s="109" t="s">
        <v>35</v>
      </c>
      <c r="C17" s="110"/>
      <c r="D17" s="110"/>
      <c r="E17" s="110"/>
      <c r="F17" s="110"/>
      <c r="G17" s="110"/>
      <c r="H17" s="99"/>
      <c r="I17" s="99"/>
      <c r="J17" s="99"/>
      <c r="K17" s="99"/>
      <c r="L17" s="105"/>
      <c r="M17" s="106"/>
      <c r="N17" s="101"/>
      <c r="O17" s="102"/>
      <c r="P17" s="102"/>
      <c r="Q17" s="102"/>
      <c r="R17" s="103"/>
      <c r="S17" s="96"/>
    </row>
    <row r="18" spans="1:19" s="19" customFormat="1" x14ac:dyDescent="0.35">
      <c r="A18" s="89"/>
      <c r="B18" s="111" t="s">
        <v>121</v>
      </c>
      <c r="C18" s="112"/>
      <c r="D18" s="112"/>
      <c r="E18" s="112"/>
      <c r="F18" s="112"/>
      <c r="G18" s="113"/>
      <c r="H18" s="114"/>
      <c r="I18" s="114"/>
      <c r="J18" s="114"/>
      <c r="K18" s="114"/>
      <c r="L18" s="115"/>
      <c r="M18" s="116"/>
      <c r="N18" s="117"/>
      <c r="O18" s="118"/>
      <c r="P18" s="118"/>
      <c r="Q18" s="118"/>
      <c r="R18" s="119"/>
      <c r="S18" s="89"/>
    </row>
    <row r="19" spans="1:19" ht="12.75" customHeight="1" x14ac:dyDescent="0.35">
      <c r="A19" s="96"/>
      <c r="B19" s="291" t="s">
        <v>122</v>
      </c>
      <c r="C19" s="291"/>
      <c r="D19" s="291"/>
      <c r="E19" s="291"/>
      <c r="F19" s="291"/>
      <c r="G19" s="291"/>
      <c r="H19" s="291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96"/>
    </row>
    <row r="20" spans="1:19" x14ac:dyDescent="0.35">
      <c r="A20" s="96"/>
      <c r="B20" s="120" t="s">
        <v>24</v>
      </c>
      <c r="C20" s="121"/>
      <c r="D20" s="121"/>
      <c r="E20" s="121"/>
      <c r="F20" s="121"/>
      <c r="G20" s="121"/>
      <c r="H20" s="122"/>
      <c r="I20" s="122"/>
      <c r="J20" s="122"/>
      <c r="K20" s="122"/>
      <c r="L20" s="122"/>
      <c r="M20" s="123"/>
      <c r="N20" s="124"/>
      <c r="O20" s="125"/>
      <c r="P20" s="125"/>
      <c r="Q20" s="125"/>
      <c r="R20" s="125"/>
      <c r="S20" s="96"/>
    </row>
    <row r="21" spans="1:19" x14ac:dyDescent="0.35">
      <c r="A21" s="96"/>
      <c r="B21" s="126" t="s">
        <v>28</v>
      </c>
      <c r="C21" s="127"/>
      <c r="D21" s="127"/>
      <c r="E21" s="127"/>
      <c r="F21" s="127"/>
      <c r="G21" s="127"/>
      <c r="H21" s="122"/>
      <c r="I21" s="122"/>
      <c r="J21" s="122"/>
      <c r="K21" s="122"/>
      <c r="L21" s="122"/>
      <c r="M21" s="123"/>
      <c r="N21" s="124"/>
      <c r="O21" s="125"/>
      <c r="P21" s="125"/>
      <c r="Q21" s="125"/>
      <c r="R21" s="125"/>
      <c r="S21" s="96"/>
    </row>
    <row r="22" spans="1:19" x14ac:dyDescent="0.35">
      <c r="A22" s="96"/>
      <c r="B22" s="126" t="s">
        <v>123</v>
      </c>
      <c r="C22" s="127"/>
      <c r="D22" s="127"/>
      <c r="E22" s="127"/>
      <c r="F22" s="127"/>
      <c r="G22" s="127"/>
      <c r="H22" s="122"/>
      <c r="I22" s="122"/>
      <c r="J22" s="122"/>
      <c r="K22" s="122"/>
      <c r="L22" s="122"/>
      <c r="M22" s="128"/>
      <c r="N22" s="124"/>
      <c r="O22" s="125"/>
      <c r="P22" s="125"/>
      <c r="Q22" s="125"/>
      <c r="R22" s="125"/>
      <c r="S22" s="96"/>
    </row>
    <row r="23" spans="1:19" x14ac:dyDescent="0.35">
      <c r="A23" s="96"/>
      <c r="B23" s="126" t="s">
        <v>124</v>
      </c>
      <c r="C23" s="127"/>
      <c r="D23" s="127"/>
      <c r="E23" s="127"/>
      <c r="F23" s="127"/>
      <c r="G23" s="127"/>
      <c r="H23" s="122"/>
      <c r="I23" s="122"/>
      <c r="J23" s="122"/>
      <c r="K23" s="122"/>
      <c r="L23" s="122"/>
      <c r="M23" s="123"/>
      <c r="N23" s="124"/>
      <c r="O23" s="125"/>
      <c r="P23" s="125"/>
      <c r="Q23" s="125"/>
      <c r="R23" s="125"/>
      <c r="S23" s="96"/>
    </row>
    <row r="24" spans="1:19" x14ac:dyDescent="0.35">
      <c r="A24" s="96"/>
      <c r="B24" s="129" t="s">
        <v>40</v>
      </c>
      <c r="C24" s="130"/>
      <c r="D24" s="130"/>
      <c r="E24" s="130"/>
      <c r="F24" s="130"/>
      <c r="G24" s="130"/>
      <c r="H24" s="122"/>
      <c r="I24" s="122"/>
      <c r="J24" s="122"/>
      <c r="K24" s="122"/>
      <c r="L24" s="122"/>
      <c r="M24" s="123"/>
      <c r="N24" s="124"/>
      <c r="O24" s="125"/>
      <c r="P24" s="125"/>
      <c r="Q24" s="125"/>
      <c r="R24" s="125"/>
      <c r="S24" s="96"/>
    </row>
    <row r="25" spans="1:19" s="19" customFormat="1" ht="11.25" x14ac:dyDescent="0.35">
      <c r="A25" s="89"/>
      <c r="B25" s="131" t="s">
        <v>125</v>
      </c>
      <c r="C25" s="132"/>
      <c r="D25" s="132"/>
      <c r="E25" s="132"/>
      <c r="F25" s="132"/>
      <c r="G25" s="133"/>
      <c r="H25" s="134"/>
      <c r="I25" s="134"/>
      <c r="J25" s="134"/>
      <c r="K25" s="134"/>
      <c r="L25" s="134"/>
      <c r="M25" s="135"/>
      <c r="N25" s="136"/>
      <c r="O25" s="137"/>
      <c r="P25" s="137"/>
      <c r="Q25" s="137"/>
      <c r="R25" s="137"/>
      <c r="S25" s="89"/>
    </row>
    <row r="26" spans="1:19" s="19" customFormat="1" ht="11.25" x14ac:dyDescent="0.35">
      <c r="A26" s="89"/>
      <c r="B26" s="138" t="s">
        <v>126</v>
      </c>
      <c r="C26" s="139"/>
      <c r="D26" s="139"/>
      <c r="E26" s="139"/>
      <c r="F26" s="139"/>
      <c r="G26" s="140"/>
      <c r="H26" s="134"/>
      <c r="I26" s="134"/>
      <c r="J26" s="134"/>
      <c r="K26" s="134"/>
      <c r="L26" s="141"/>
      <c r="M26" s="142"/>
      <c r="N26" s="143"/>
      <c r="O26" s="144"/>
      <c r="P26" s="144"/>
      <c r="Q26" s="144"/>
      <c r="R26" s="144"/>
      <c r="S26" s="89"/>
    </row>
    <row r="27" spans="1:19" ht="12.75" customHeight="1" x14ac:dyDescent="0.35">
      <c r="A27" s="96"/>
      <c r="B27" s="292" t="s">
        <v>127</v>
      </c>
      <c r="C27" s="292"/>
      <c r="D27" s="292"/>
      <c r="E27" s="292"/>
      <c r="F27" s="292"/>
      <c r="G27" s="292"/>
      <c r="H27" s="292"/>
      <c r="I27" s="292"/>
      <c r="J27" s="292"/>
      <c r="K27" s="292"/>
      <c r="L27" s="292"/>
      <c r="M27" s="292"/>
      <c r="N27" s="145"/>
      <c r="O27" s="146"/>
      <c r="P27" s="146"/>
      <c r="Q27" s="146"/>
      <c r="R27" s="147"/>
      <c r="S27" s="96"/>
    </row>
    <row r="28" spans="1:19" ht="12.75" customHeight="1" x14ac:dyDescent="0.35">
      <c r="A28" s="96"/>
      <c r="B28" s="293" t="s">
        <v>128</v>
      </c>
      <c r="C28" s="293"/>
      <c r="D28" s="293"/>
      <c r="E28" s="293"/>
      <c r="F28" s="293"/>
      <c r="G28" s="293"/>
      <c r="H28" s="293"/>
      <c r="I28" s="293"/>
      <c r="J28" s="293"/>
      <c r="K28" s="293"/>
      <c r="L28" s="293"/>
      <c r="M28" s="293"/>
      <c r="N28" s="293"/>
      <c r="O28" s="293"/>
      <c r="P28" s="293"/>
      <c r="Q28" s="293"/>
      <c r="R28" s="293"/>
      <c r="S28" s="293"/>
    </row>
    <row r="29" spans="1:19" x14ac:dyDescent="0.35">
      <c r="A29" s="96"/>
      <c r="B29" s="148" t="s">
        <v>129</v>
      </c>
      <c r="C29" s="149"/>
      <c r="D29" s="149"/>
      <c r="E29" s="149"/>
      <c r="F29" s="149"/>
      <c r="G29" s="149"/>
      <c r="H29" s="150"/>
      <c r="I29" s="150"/>
      <c r="J29" s="150"/>
      <c r="K29" s="150"/>
      <c r="L29" s="150"/>
      <c r="M29" s="151"/>
      <c r="N29" s="152"/>
      <c r="O29" s="152"/>
      <c r="P29" s="152"/>
      <c r="Q29" s="152"/>
      <c r="R29" s="152"/>
      <c r="S29" s="96"/>
    </row>
    <row r="30" spans="1:19" x14ac:dyDescent="0.35">
      <c r="A30" s="96"/>
      <c r="B30" s="153" t="s">
        <v>82</v>
      </c>
      <c r="C30" s="154"/>
      <c r="D30" s="154"/>
      <c r="E30" s="154"/>
      <c r="F30" s="154"/>
      <c r="G30" s="154"/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96"/>
    </row>
    <row r="31" spans="1:19" s="19" customFormat="1" ht="11.25" x14ac:dyDescent="0.35">
      <c r="A31" s="89"/>
      <c r="B31" s="155" t="s">
        <v>130</v>
      </c>
      <c r="C31" s="156"/>
      <c r="D31" s="156"/>
      <c r="E31" s="156"/>
      <c r="F31" s="156"/>
      <c r="G31" s="156"/>
      <c r="H31" s="157"/>
      <c r="I31" s="157"/>
      <c r="J31" s="157"/>
      <c r="K31" s="157"/>
      <c r="L31" s="157"/>
      <c r="M31" s="158"/>
      <c r="N31" s="159"/>
      <c r="O31" s="159"/>
      <c r="P31" s="159"/>
      <c r="Q31" s="159"/>
      <c r="R31" s="159"/>
      <c r="S31" s="89"/>
    </row>
    <row r="32" spans="1:19" s="19" customFormat="1" ht="11.25" x14ac:dyDescent="0.35">
      <c r="A32" s="89"/>
      <c r="B32" s="160" t="s">
        <v>131</v>
      </c>
      <c r="C32" s="161"/>
      <c r="D32" s="161"/>
      <c r="E32" s="161"/>
      <c r="F32" s="161"/>
      <c r="G32" s="162"/>
      <c r="H32" s="157"/>
      <c r="I32" s="157"/>
      <c r="J32" s="157"/>
      <c r="K32" s="157"/>
      <c r="L32" s="157"/>
      <c r="M32" s="158"/>
      <c r="N32" s="163"/>
      <c r="O32" s="163"/>
      <c r="P32" s="163"/>
      <c r="Q32" s="163"/>
      <c r="R32" s="163"/>
      <c r="S32" s="89"/>
    </row>
    <row r="33" spans="1:19" s="165" customFormat="1" ht="12.75" customHeight="1" x14ac:dyDescent="0.35">
      <c r="A33" s="164"/>
      <c r="B33" s="294" t="s">
        <v>74</v>
      </c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164"/>
    </row>
    <row r="34" spans="1:19" x14ac:dyDescent="0.35">
      <c r="A34" s="96"/>
      <c r="B34" s="148" t="s">
        <v>132</v>
      </c>
      <c r="C34" s="149"/>
      <c r="D34" s="149"/>
      <c r="E34" s="149"/>
      <c r="F34" s="149"/>
      <c r="G34" s="149"/>
      <c r="H34" s="150"/>
      <c r="I34" s="150"/>
      <c r="J34" s="150"/>
      <c r="K34" s="150"/>
      <c r="L34" s="150"/>
      <c r="M34" s="151"/>
      <c r="N34" s="152"/>
      <c r="O34" s="152"/>
      <c r="P34" s="152"/>
      <c r="Q34" s="152"/>
      <c r="R34" s="152"/>
      <c r="S34" s="96"/>
    </row>
    <row r="35" spans="1:19" x14ac:dyDescent="0.35">
      <c r="A35" s="96"/>
      <c r="B35" s="153" t="s">
        <v>133</v>
      </c>
      <c r="C35" s="154"/>
      <c r="D35" s="154"/>
      <c r="E35" s="154"/>
      <c r="F35" s="154"/>
      <c r="G35" s="154"/>
      <c r="H35" s="150"/>
      <c r="I35" s="150"/>
      <c r="J35" s="150"/>
      <c r="K35" s="150"/>
      <c r="L35" s="150"/>
      <c r="M35" s="151"/>
      <c r="N35" s="166"/>
      <c r="O35" s="166"/>
      <c r="P35" s="166"/>
      <c r="Q35" s="166"/>
      <c r="R35" s="166"/>
      <c r="S35" s="96"/>
    </row>
    <row r="36" spans="1:19" s="19" customFormat="1" ht="11.25" x14ac:dyDescent="0.35">
      <c r="A36" s="89"/>
      <c r="B36" s="167" t="s">
        <v>134</v>
      </c>
      <c r="C36" s="156"/>
      <c r="D36" s="156"/>
      <c r="E36" s="156"/>
      <c r="F36" s="156"/>
      <c r="G36" s="168"/>
      <c r="H36" s="157"/>
      <c r="I36" s="157"/>
      <c r="J36" s="157"/>
      <c r="K36" s="157"/>
      <c r="L36" s="169"/>
      <c r="M36" s="170"/>
      <c r="N36" s="171"/>
      <c r="O36" s="171"/>
      <c r="P36" s="171"/>
      <c r="Q36" s="171"/>
      <c r="R36" s="171"/>
      <c r="S36" s="89"/>
    </row>
    <row r="37" spans="1:19" ht="12.75" customHeight="1" x14ac:dyDescent="0.35">
      <c r="A37" s="96"/>
      <c r="B37" s="288" t="s">
        <v>135</v>
      </c>
      <c r="C37" s="288"/>
      <c r="D37" s="288"/>
      <c r="E37" s="288"/>
      <c r="F37" s="288"/>
      <c r="G37" s="288"/>
      <c r="H37" s="288"/>
      <c r="I37" s="288"/>
      <c r="J37" s="288"/>
      <c r="K37" s="288"/>
      <c r="L37" s="288"/>
      <c r="M37" s="288"/>
      <c r="N37" s="288"/>
      <c r="O37" s="288"/>
      <c r="P37" s="288"/>
      <c r="Q37" s="288"/>
      <c r="R37" s="288"/>
      <c r="S37" s="96"/>
    </row>
    <row r="38" spans="1:19" x14ac:dyDescent="0.35">
      <c r="A38" s="96"/>
      <c r="B38" s="172" t="s">
        <v>66</v>
      </c>
      <c r="C38" s="173"/>
      <c r="D38" s="173"/>
      <c r="E38" s="173"/>
      <c r="F38" s="173"/>
      <c r="G38" s="173"/>
      <c r="H38" s="174"/>
      <c r="I38" s="174"/>
      <c r="J38" s="174"/>
      <c r="K38" s="174"/>
      <c r="L38" s="174"/>
      <c r="M38" s="175"/>
      <c r="N38" s="176"/>
      <c r="O38" s="176"/>
      <c r="P38" s="176"/>
      <c r="Q38" s="176"/>
      <c r="R38" s="176"/>
      <c r="S38" s="96"/>
    </row>
    <row r="39" spans="1:19" x14ac:dyDescent="0.35">
      <c r="A39" s="96"/>
      <c r="B39" s="177" t="s">
        <v>136</v>
      </c>
      <c r="C39" s="173"/>
      <c r="D39" s="173"/>
      <c r="E39" s="173"/>
      <c r="F39" s="173"/>
      <c r="G39" s="173"/>
      <c r="H39" s="174"/>
      <c r="I39" s="174"/>
      <c r="J39" s="174"/>
      <c r="K39" s="174"/>
      <c r="L39" s="174"/>
      <c r="M39" s="175"/>
      <c r="N39" s="176"/>
      <c r="O39" s="176"/>
      <c r="P39" s="176"/>
      <c r="Q39" s="176"/>
      <c r="R39" s="176"/>
      <c r="S39" s="96"/>
    </row>
    <row r="40" spans="1:19" x14ac:dyDescent="0.35">
      <c r="A40" s="96"/>
      <c r="B40" s="177" t="s">
        <v>69</v>
      </c>
      <c r="C40" s="178"/>
      <c r="D40" s="178"/>
      <c r="E40" s="178"/>
      <c r="F40" s="178"/>
      <c r="G40" s="178"/>
      <c r="H40" s="174"/>
      <c r="I40" s="174"/>
      <c r="J40" s="174"/>
      <c r="K40" s="174"/>
      <c r="L40" s="174"/>
      <c r="M40" s="175"/>
      <c r="N40" s="176"/>
      <c r="O40" s="176"/>
      <c r="P40" s="176"/>
      <c r="Q40" s="176"/>
      <c r="R40" s="176"/>
      <c r="S40" s="96"/>
    </row>
    <row r="41" spans="1:19" x14ac:dyDescent="0.35">
      <c r="A41" s="96"/>
      <c r="B41" s="177" t="s">
        <v>70</v>
      </c>
      <c r="C41" s="178"/>
      <c r="D41" s="178"/>
      <c r="E41" s="178"/>
      <c r="F41" s="178"/>
      <c r="G41" s="178"/>
      <c r="H41" s="174"/>
      <c r="I41" s="174"/>
      <c r="J41" s="174"/>
      <c r="K41" s="174"/>
      <c r="L41" s="174"/>
      <c r="M41" s="175"/>
      <c r="N41" s="176"/>
      <c r="O41" s="176"/>
      <c r="P41" s="176"/>
      <c r="Q41" s="176"/>
      <c r="R41" s="176"/>
      <c r="S41" s="96"/>
    </row>
    <row r="42" spans="1:19" x14ac:dyDescent="0.35">
      <c r="A42" s="96"/>
      <c r="B42" s="177" t="s">
        <v>137</v>
      </c>
      <c r="C42" s="178"/>
      <c r="D42" s="178"/>
      <c r="E42" s="178"/>
      <c r="F42" s="178"/>
      <c r="G42" s="178"/>
      <c r="H42" s="174"/>
      <c r="I42" s="174"/>
      <c r="J42" s="174"/>
      <c r="K42" s="174"/>
      <c r="L42" s="174"/>
      <c r="M42" s="175"/>
      <c r="N42" s="176"/>
      <c r="O42" s="176"/>
      <c r="P42" s="176"/>
      <c r="Q42" s="176"/>
      <c r="R42" s="176"/>
      <c r="S42" s="96"/>
    </row>
    <row r="43" spans="1:19" s="19" customFormat="1" x14ac:dyDescent="0.35">
      <c r="A43" s="89"/>
      <c r="B43" s="179" t="s">
        <v>138</v>
      </c>
      <c r="C43" s="180"/>
      <c r="D43" s="180"/>
      <c r="E43" s="180"/>
      <c r="F43" s="180"/>
      <c r="G43" s="181"/>
      <c r="H43" s="182"/>
      <c r="I43" s="182"/>
      <c r="J43" s="182"/>
      <c r="K43" s="182"/>
      <c r="L43" s="174"/>
      <c r="M43" s="175"/>
      <c r="N43" s="183"/>
      <c r="O43" s="183"/>
      <c r="P43" s="183"/>
      <c r="Q43" s="183"/>
      <c r="R43" s="183"/>
      <c r="S43" s="89"/>
    </row>
    <row r="44" spans="1:19" s="92" customFormat="1" ht="11.25" x14ac:dyDescent="0.35">
      <c r="A44" s="184"/>
      <c r="B44" s="185" t="s">
        <v>139</v>
      </c>
      <c r="C44" s="186"/>
      <c r="D44" s="186"/>
      <c r="E44" s="186"/>
      <c r="F44" s="186"/>
      <c r="G44" s="187"/>
      <c r="H44" s="188"/>
      <c r="I44" s="186"/>
      <c r="J44" s="187"/>
      <c r="K44" s="187"/>
      <c r="L44" s="189"/>
      <c r="M44" s="190"/>
      <c r="N44" s="191"/>
      <c r="O44" s="191"/>
      <c r="P44" s="191"/>
      <c r="Q44" s="191"/>
      <c r="R44" s="192"/>
      <c r="S44" s="184"/>
    </row>
    <row r="45" spans="1:19" s="203" customFormat="1" ht="13.15" x14ac:dyDescent="0.35">
      <c r="A45" s="193"/>
      <c r="B45" s="194" t="s">
        <v>140</v>
      </c>
      <c r="C45" s="195"/>
      <c r="D45" s="195"/>
      <c r="E45" s="195"/>
      <c r="F45" s="195"/>
      <c r="G45" s="196"/>
      <c r="H45" s="197"/>
      <c r="I45" s="195"/>
      <c r="J45" s="196"/>
      <c r="K45" s="196"/>
      <c r="L45" s="198"/>
      <c r="M45" s="199"/>
      <c r="N45" s="200"/>
      <c r="O45" s="201"/>
      <c r="P45" s="201"/>
      <c r="Q45" s="201"/>
      <c r="R45" s="202"/>
      <c r="S45" s="193"/>
    </row>
    <row r="46" spans="1:19" s="88" customFormat="1" ht="1.5" customHeight="1" x14ac:dyDescent="0.35">
      <c r="A46" s="96"/>
      <c r="B46" s="204"/>
      <c r="C46" s="205"/>
      <c r="D46" s="205"/>
      <c r="E46" s="205"/>
      <c r="F46" s="205"/>
      <c r="G46" s="205"/>
      <c r="H46" s="205"/>
      <c r="I46" s="96"/>
      <c r="J46" s="96"/>
      <c r="K46" s="96"/>
      <c r="L46" s="96"/>
      <c r="N46" s="96"/>
      <c r="O46" s="96"/>
      <c r="P46" s="96"/>
      <c r="Q46" s="96"/>
      <c r="R46" s="96"/>
      <c r="S46" s="4"/>
    </row>
    <row r="47" spans="1:19" s="88" customFormat="1" x14ac:dyDescent="0.35">
      <c r="A47" s="4"/>
      <c r="B47" s="1"/>
      <c r="C47" s="3"/>
      <c r="D47" s="3"/>
      <c r="E47" s="3"/>
      <c r="F47" s="3"/>
      <c r="G47" s="3"/>
      <c r="H47" s="84"/>
      <c r="I47" s="4"/>
      <c r="J47" s="4"/>
      <c r="K47" s="4"/>
      <c r="L47" s="4"/>
      <c r="N47" s="4"/>
      <c r="O47" s="4"/>
      <c r="P47" s="4"/>
      <c r="Q47" s="4"/>
      <c r="R47" s="4"/>
      <c r="S47" s="4"/>
    </row>
    <row r="49" spans="2:7" x14ac:dyDescent="0.35">
      <c r="C49" s="18" t="s">
        <v>18</v>
      </c>
      <c r="D49" s="18" t="s">
        <v>19</v>
      </c>
      <c r="E49" s="18" t="s">
        <v>20</v>
      </c>
      <c r="F49" s="18" t="s">
        <v>21</v>
      </c>
      <c r="G49" s="18" t="s">
        <v>269</v>
      </c>
    </row>
    <row r="50" spans="2:7" x14ac:dyDescent="0.35">
      <c r="B50" s="111" t="s">
        <v>121</v>
      </c>
      <c r="C50" s="112"/>
      <c r="D50" s="112"/>
      <c r="E50" s="112"/>
      <c r="F50" s="112"/>
      <c r="G50" s="112"/>
    </row>
    <row r="51" spans="2:7" x14ac:dyDescent="0.35">
      <c r="B51" s="131" t="s">
        <v>125</v>
      </c>
      <c r="C51" s="132"/>
      <c r="D51" s="132"/>
      <c r="E51" s="132"/>
      <c r="F51" s="132"/>
      <c r="G51" s="132"/>
    </row>
    <row r="52" spans="2:7" x14ac:dyDescent="0.35">
      <c r="B52" s="160" t="s">
        <v>131</v>
      </c>
      <c r="C52" s="161"/>
      <c r="D52" s="161"/>
      <c r="E52" s="161"/>
      <c r="F52" s="161"/>
      <c r="G52" s="161"/>
    </row>
    <row r="53" spans="2:7" x14ac:dyDescent="0.35">
      <c r="B53" s="167" t="s">
        <v>134</v>
      </c>
      <c r="C53" s="156"/>
      <c r="D53" s="156"/>
      <c r="E53" s="156"/>
      <c r="F53" s="156"/>
      <c r="G53" s="156"/>
    </row>
  </sheetData>
  <sheetProtection selectLockedCells="1" selectUnlockedCells="1"/>
  <mergeCells count="15">
    <mergeCell ref="B37:R37"/>
    <mergeCell ref="B10:R10"/>
    <mergeCell ref="B11:R11"/>
    <mergeCell ref="B19:R19"/>
    <mergeCell ref="B27:M27"/>
    <mergeCell ref="B28:S28"/>
    <mergeCell ref="B33:R33"/>
    <mergeCell ref="B1:S1"/>
    <mergeCell ref="H5:K5"/>
    <mergeCell ref="N5:R5"/>
    <mergeCell ref="B6:R6"/>
    <mergeCell ref="B8:B9"/>
    <mergeCell ref="C8:G8"/>
    <mergeCell ref="I8:M8"/>
    <mergeCell ref="N8:R8"/>
  </mergeCells>
  <pageMargins left="0.24027777777777778" right="0.2" top="0.59027777777777779" bottom="0.39374999999999999" header="0.51180555555555551" footer="0.51180555555555551"/>
  <pageSetup paperSize="9" firstPageNumber="0" orientation="landscape" horizontalDpi="300" verticalDpi="30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29" sqref="D29"/>
    </sheetView>
  </sheetViews>
  <sheetFormatPr defaultColWidth="9.1328125" defaultRowHeight="13.15" x14ac:dyDescent="0.35"/>
  <cols>
    <col min="1" max="1" width="44.73046875" style="206" customWidth="1"/>
    <col min="2" max="3" width="11.73046875" style="206" customWidth="1"/>
    <col min="4" max="4" width="11.1328125" style="206" customWidth="1"/>
    <col min="5" max="5" width="13" style="206" customWidth="1"/>
    <col min="6" max="6" width="12.59765625" style="206" customWidth="1"/>
    <col min="7" max="16384" width="9.1328125" style="206"/>
  </cols>
  <sheetData>
    <row r="2" spans="1:6" ht="12.75" customHeight="1" x14ac:dyDescent="0.35"/>
    <row r="3" spans="1:6" ht="12.75" customHeight="1" x14ac:dyDescent="0.35">
      <c r="A3" s="295" t="s">
        <v>141</v>
      </c>
      <c r="B3" s="295"/>
      <c r="C3" s="295"/>
    </row>
    <row r="4" spans="1:6" x14ac:dyDescent="0.35">
      <c r="A4" s="207" t="s">
        <v>142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269</v>
      </c>
    </row>
    <row r="5" spans="1:6" x14ac:dyDescent="0.35">
      <c r="A5" s="208" t="s">
        <v>143</v>
      </c>
      <c r="B5" s="209"/>
      <c r="C5" s="209"/>
      <c r="D5" s="209"/>
      <c r="E5" s="209"/>
      <c r="F5" s="209"/>
    </row>
    <row r="6" spans="1:6" x14ac:dyDescent="0.35">
      <c r="A6" s="210" t="s">
        <v>144</v>
      </c>
      <c r="B6" s="209"/>
      <c r="C6" s="209"/>
      <c r="D6" s="209"/>
      <c r="E6" s="209"/>
      <c r="F6" s="209"/>
    </row>
    <row r="7" spans="1:6" x14ac:dyDescent="0.35">
      <c r="A7" s="211" t="s">
        <v>145</v>
      </c>
      <c r="B7" s="209"/>
      <c r="C7" s="209"/>
      <c r="D7" s="209"/>
      <c r="E7" s="209"/>
      <c r="F7" s="209"/>
    </row>
    <row r="8" spans="1:6" x14ac:dyDescent="0.35">
      <c r="A8" s="212" t="s">
        <v>146</v>
      </c>
      <c r="B8" s="209"/>
      <c r="C8" s="209"/>
      <c r="D8" s="209"/>
      <c r="E8" s="209"/>
      <c r="F8" s="209"/>
    </row>
    <row r="9" spans="1:6" x14ac:dyDescent="0.35">
      <c r="A9" s="212" t="s">
        <v>147</v>
      </c>
      <c r="B9" s="209"/>
      <c r="C9" s="209"/>
      <c r="D9" s="209"/>
      <c r="E9" s="209"/>
      <c r="F9" s="209"/>
    </row>
    <row r="10" spans="1:6" x14ac:dyDescent="0.35">
      <c r="A10" s="213" t="s">
        <v>148</v>
      </c>
      <c r="B10" s="209"/>
      <c r="C10" s="209"/>
      <c r="D10" s="209"/>
      <c r="E10" s="209"/>
      <c r="F10" s="209"/>
    </row>
    <row r="11" spans="1:6" x14ac:dyDescent="0.35">
      <c r="A11" s="212" t="s">
        <v>149</v>
      </c>
      <c r="B11" s="209"/>
      <c r="C11" s="209"/>
      <c r="D11" s="209"/>
      <c r="E11" s="209"/>
      <c r="F11" s="209"/>
    </row>
    <row r="12" spans="1:6" x14ac:dyDescent="0.35">
      <c r="A12" s="212" t="s">
        <v>150</v>
      </c>
      <c r="B12" s="209"/>
      <c r="C12" s="209"/>
      <c r="D12" s="209"/>
      <c r="E12" s="209"/>
      <c r="F12" s="209"/>
    </row>
    <row r="13" spans="1:6" x14ac:dyDescent="0.35">
      <c r="A13" s="212" t="s">
        <v>151</v>
      </c>
      <c r="B13" s="209"/>
      <c r="C13" s="209"/>
      <c r="D13" s="209"/>
      <c r="E13" s="209"/>
      <c r="F13" s="209"/>
    </row>
    <row r="14" spans="1:6" x14ac:dyDescent="0.35">
      <c r="A14" s="214" t="s">
        <v>152</v>
      </c>
      <c r="B14" s="215"/>
      <c r="C14" s="215"/>
      <c r="D14" s="215"/>
      <c r="E14" s="215"/>
      <c r="F14" s="215"/>
    </row>
    <row r="15" spans="1:6" s="216" customFormat="1" ht="12.75" customHeight="1" x14ac:dyDescent="0.35">
      <c r="A15" s="214" t="s">
        <v>153</v>
      </c>
      <c r="B15" s="215"/>
      <c r="C15" s="215"/>
      <c r="D15" s="215"/>
      <c r="E15" s="215"/>
      <c r="F15" s="215"/>
    </row>
    <row r="16" spans="1:6" s="216" customFormat="1" ht="12.75" customHeight="1" x14ac:dyDescent="0.35">
      <c r="A16" s="214" t="s">
        <v>154</v>
      </c>
      <c r="B16" s="215"/>
      <c r="C16" s="215"/>
      <c r="D16" s="215"/>
      <c r="E16" s="215"/>
      <c r="F16" s="215"/>
    </row>
  </sheetData>
  <sheetProtection selectLockedCells="1" selectUnlockedCells="1"/>
  <mergeCells count="1">
    <mergeCell ref="A3:C3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27"/>
  <sheetViews>
    <sheetView workbookViewId="0">
      <selection activeCell="D1" sqref="C1:D1048576"/>
    </sheetView>
  </sheetViews>
  <sheetFormatPr defaultColWidth="9.1328125" defaultRowHeight="11.65" x14ac:dyDescent="0.35"/>
  <cols>
    <col min="1" max="1" width="1.73046875" style="217" customWidth="1"/>
    <col min="2" max="2" width="44.73046875" style="217" customWidth="1"/>
    <col min="3" max="3" width="9.73046875" style="217" customWidth="1"/>
    <col min="4" max="4" width="11.1328125" style="217" customWidth="1"/>
    <col min="5" max="5" width="11.86328125" style="217" customWidth="1"/>
    <col min="6" max="7" width="11.73046875" style="217" customWidth="1"/>
    <col min="8" max="8" width="11" style="217" customWidth="1"/>
    <col min="9" max="16384" width="9.1328125" style="217"/>
  </cols>
  <sheetData>
    <row r="2" spans="2:7" ht="12" customHeight="1" x14ac:dyDescent="0.35">
      <c r="B2" s="296" t="s">
        <v>155</v>
      </c>
      <c r="C2" s="296"/>
      <c r="D2" s="296"/>
      <c r="E2" s="296"/>
    </row>
    <row r="3" spans="2:7" x14ac:dyDescent="0.35">
      <c r="B3" s="218" t="s">
        <v>156</v>
      </c>
      <c r="C3" s="18" t="s">
        <v>18</v>
      </c>
      <c r="D3" s="18" t="s">
        <v>19</v>
      </c>
      <c r="E3" s="18" t="s">
        <v>20</v>
      </c>
      <c r="F3" s="18" t="s">
        <v>21</v>
      </c>
      <c r="G3" s="18" t="s">
        <v>269</v>
      </c>
    </row>
    <row r="4" spans="2:7" s="219" customFormat="1" ht="11.25" x14ac:dyDescent="0.35">
      <c r="B4" s="220" t="s">
        <v>157</v>
      </c>
      <c r="C4" s="221"/>
      <c r="D4" s="221"/>
      <c r="E4" s="221"/>
      <c r="F4" s="221"/>
      <c r="G4" s="221"/>
    </row>
    <row r="5" spans="2:7" s="219" customFormat="1" ht="11.25" x14ac:dyDescent="0.35">
      <c r="B5" s="220" t="s">
        <v>158</v>
      </c>
      <c r="C5" s="221"/>
      <c r="D5" s="221"/>
      <c r="E5" s="221"/>
      <c r="F5" s="221"/>
      <c r="G5" s="221"/>
    </row>
    <row r="6" spans="2:7" s="219" customFormat="1" ht="11.25" x14ac:dyDescent="0.35">
      <c r="B6" s="220" t="s">
        <v>159</v>
      </c>
      <c r="C6" s="221"/>
      <c r="D6" s="221"/>
      <c r="E6" s="221"/>
      <c r="F6" s="221"/>
      <c r="G6" s="221"/>
    </row>
    <row r="7" spans="2:7" s="219" customFormat="1" ht="11.25" x14ac:dyDescent="0.35">
      <c r="B7" s="220" t="s">
        <v>160</v>
      </c>
      <c r="C7" s="221"/>
      <c r="D7" s="221"/>
      <c r="E7" s="221"/>
      <c r="F7" s="221"/>
      <c r="G7" s="221"/>
    </row>
    <row r="8" spans="2:7" s="222" customFormat="1" ht="11.25" x14ac:dyDescent="0.35">
      <c r="B8" s="223" t="s">
        <v>161</v>
      </c>
      <c r="C8" s="224">
        <f t="shared" ref="C8:G8" si="0">SUM(C4:C7)</f>
        <v>0</v>
      </c>
      <c r="D8" s="224">
        <f t="shared" si="0"/>
        <v>0</v>
      </c>
      <c r="E8" s="224">
        <f t="shared" si="0"/>
        <v>0</v>
      </c>
      <c r="F8" s="224">
        <f t="shared" si="0"/>
        <v>0</v>
      </c>
      <c r="G8" s="224">
        <f t="shared" si="0"/>
        <v>0</v>
      </c>
    </row>
    <row r="9" spans="2:7" s="222" customFormat="1" ht="3" customHeight="1" x14ac:dyDescent="0.35"/>
    <row r="10" spans="2:7" s="222" customFormat="1" ht="12.75" customHeight="1" x14ac:dyDescent="0.35">
      <c r="B10" s="218" t="s">
        <v>162</v>
      </c>
      <c r="C10" s="18" t="s">
        <v>18</v>
      </c>
      <c r="D10" s="18" t="s">
        <v>19</v>
      </c>
      <c r="E10" s="18" t="s">
        <v>20</v>
      </c>
      <c r="F10" s="18" t="s">
        <v>21</v>
      </c>
      <c r="G10" s="18" t="s">
        <v>269</v>
      </c>
    </row>
    <row r="11" spans="2:7" s="222" customFormat="1" ht="12.75" customHeight="1" x14ac:dyDescent="0.35">
      <c r="B11" s="225" t="s">
        <v>163</v>
      </c>
      <c r="C11" s="221"/>
      <c r="D11" s="221"/>
      <c r="E11" s="221"/>
      <c r="F11" s="221"/>
      <c r="G11" s="221"/>
    </row>
    <row r="12" spans="2:7" s="222" customFormat="1" ht="12.75" customHeight="1" x14ac:dyDescent="0.35">
      <c r="B12" s="225" t="s">
        <v>164</v>
      </c>
      <c r="C12" s="221"/>
      <c r="D12" s="221"/>
      <c r="E12" s="221"/>
      <c r="F12" s="221"/>
      <c r="G12" s="221"/>
    </row>
    <row r="13" spans="2:7" s="222" customFormat="1" ht="12.75" customHeight="1" x14ac:dyDescent="0.35">
      <c r="B13" s="225" t="s">
        <v>165</v>
      </c>
      <c r="C13" s="221"/>
      <c r="D13" s="221"/>
      <c r="E13" s="221"/>
      <c r="F13" s="221"/>
      <c r="G13" s="221"/>
    </row>
    <row r="14" spans="2:7" x14ac:dyDescent="0.35">
      <c r="B14" s="225" t="s">
        <v>166</v>
      </c>
      <c r="C14" s="221"/>
      <c r="D14" s="221"/>
      <c r="E14" s="221"/>
      <c r="F14" s="221"/>
      <c r="G14" s="221"/>
    </row>
    <row r="15" spans="2:7" x14ac:dyDescent="0.35">
      <c r="B15" s="226" t="s">
        <v>167</v>
      </c>
      <c r="C15" s="224"/>
      <c r="D15" s="224"/>
      <c r="E15" s="224"/>
      <c r="F15" s="224"/>
      <c r="G15" s="224"/>
    </row>
    <row r="16" spans="2:7" x14ac:dyDescent="0.35">
      <c r="C16" s="227"/>
      <c r="D16" s="227"/>
      <c r="E16" s="227"/>
      <c r="F16" s="227"/>
      <c r="G16" s="227"/>
    </row>
    <row r="17" spans="2:8" ht="12.75" customHeight="1" x14ac:dyDescent="0.35">
      <c r="B17" s="295" t="s">
        <v>168</v>
      </c>
      <c r="C17" s="295"/>
      <c r="D17" s="295"/>
      <c r="E17" s="295"/>
      <c r="F17" s="295"/>
    </row>
    <row r="18" spans="2:8" ht="25.5" customHeight="1" x14ac:dyDescent="0.35">
      <c r="B18" s="207" t="s">
        <v>142</v>
      </c>
      <c r="C18" s="18" t="s">
        <v>18</v>
      </c>
      <c r="D18" s="18" t="s">
        <v>19</v>
      </c>
      <c r="E18" s="18" t="s">
        <v>20</v>
      </c>
      <c r="F18" s="18" t="s">
        <v>21</v>
      </c>
      <c r="G18" s="18" t="s">
        <v>269</v>
      </c>
      <c r="H18" s="207" t="s">
        <v>169</v>
      </c>
    </row>
    <row r="19" spans="2:8" ht="12.75" x14ac:dyDescent="0.35">
      <c r="B19" s="228" t="s">
        <v>170</v>
      </c>
      <c r="C19" s="229"/>
      <c r="D19" s="229"/>
      <c r="E19" s="229"/>
      <c r="F19" s="229"/>
      <c r="G19" s="229"/>
      <c r="H19" s="230" t="s">
        <v>171</v>
      </c>
    </row>
    <row r="20" spans="2:8" ht="12.75" x14ac:dyDescent="0.35">
      <c r="B20" s="228" t="s">
        <v>172</v>
      </c>
      <c r="C20" s="231"/>
      <c r="D20" s="231"/>
      <c r="E20" s="231"/>
      <c r="F20" s="231"/>
      <c r="G20" s="231"/>
      <c r="H20" s="230" t="s">
        <v>171</v>
      </c>
    </row>
    <row r="21" spans="2:8" ht="12" customHeight="1" x14ac:dyDescent="0.35">
      <c r="B21" s="228" t="s">
        <v>173</v>
      </c>
      <c r="C21" s="231"/>
      <c r="D21" s="231"/>
      <c r="E21" s="231"/>
      <c r="F21" s="231"/>
      <c r="G21" s="231"/>
      <c r="H21" s="230" t="s">
        <v>171</v>
      </c>
    </row>
    <row r="22" spans="2:8" ht="12.75" customHeight="1" x14ac:dyDescent="0.35">
      <c r="B22" s="297" t="s">
        <v>174</v>
      </c>
      <c r="C22" s="297"/>
      <c r="D22" s="297"/>
      <c r="E22" s="297"/>
      <c r="F22" s="232"/>
      <c r="G22" s="232"/>
      <c r="H22" s="233"/>
    </row>
    <row r="23" spans="2:8" ht="12.75" x14ac:dyDescent="0.35">
      <c r="B23" s="228" t="s">
        <v>175</v>
      </c>
      <c r="C23" s="234"/>
      <c r="D23" s="234"/>
      <c r="E23" s="234"/>
      <c r="F23" s="234"/>
      <c r="G23" s="234"/>
      <c r="H23" s="230" t="s">
        <v>176</v>
      </c>
    </row>
    <row r="24" spans="2:8" ht="12.75" x14ac:dyDescent="0.35">
      <c r="B24" s="228" t="s">
        <v>177</v>
      </c>
      <c r="C24" s="235"/>
      <c r="D24" s="235"/>
      <c r="E24" s="235"/>
      <c r="F24" s="235"/>
      <c r="G24" s="235"/>
      <c r="H24" s="230" t="s">
        <v>178</v>
      </c>
    </row>
    <row r="25" spans="2:8" ht="12.75" customHeight="1" x14ac:dyDescent="0.35">
      <c r="B25" s="228" t="s">
        <v>179</v>
      </c>
      <c r="C25" s="235"/>
      <c r="D25" s="235"/>
      <c r="E25" s="235"/>
      <c r="F25" s="235"/>
      <c r="G25" s="235"/>
      <c r="H25" s="230" t="s">
        <v>180</v>
      </c>
    </row>
    <row r="26" spans="2:8" ht="12.75" x14ac:dyDescent="0.35">
      <c r="B26" s="236" t="s">
        <v>181</v>
      </c>
      <c r="C26" s="238" t="e">
        <f>('Баланс(агр)'!C18/'Баланс(агр)'!C32+6/12*('Баланс(агр)'!C18/'Баланс(агр)'!C32))/2</f>
        <v>#DIV/0!</v>
      </c>
      <c r="D26" s="238" t="e">
        <f>('Баланс(агр)'!D18/'Баланс(агр)'!D32+6/12*('Баланс(агр)'!D18/'Баланс(агр)'!D32-'Баланс(агр)'!C18/'Баланс(агр)'!C32))/2</f>
        <v>#DIV/0!</v>
      </c>
      <c r="E26" s="238" t="e">
        <f>('Баланс(агр)'!E18/'Баланс(агр)'!E32+6/12*('Баланс(агр)'!E18/'Баланс(агр)'!E32-'Баланс(агр)'!D18/'Баланс(агр)'!D32))/2</f>
        <v>#DIV/0!</v>
      </c>
      <c r="F26" s="238" t="e">
        <f>('Баланс(агр)'!F18/'Баланс(агр)'!F32+6/12*('Баланс(агр)'!F18/'Баланс(агр)'!F32-'Баланс(агр)'!E18/'Баланс(агр)'!E32))/2</f>
        <v>#DIV/0!</v>
      </c>
      <c r="G26" s="238" t="e">
        <f>('Баланс(агр)'!G18/'Баланс(агр)'!G32+6/12*('Баланс(агр)'!G18/'Баланс(агр)'!G32-'Баланс(агр)'!F18/'Баланс(агр)'!F32))/2</f>
        <v>#DIV/0!</v>
      </c>
      <c r="H26" s="239" t="s">
        <v>180</v>
      </c>
    </row>
    <row r="27" spans="2:8" ht="12.75" x14ac:dyDescent="0.35">
      <c r="B27" s="236" t="s">
        <v>182</v>
      </c>
      <c r="C27" s="238" t="e">
        <f>IF((1.2*'Баланс(агр)'!E18+1.4*'Баланс(агр)'!E42+3.3*'2) Финрезультат'!#REF!+0.6*'Баланс(агр)'!E38+'2) Финрезультат'!#REF!)/'Баланс(агр)'!E26&lt;1.8,"высокая",IF(1.8&lt;=(1.2*'Баланс(агр)'!E18+1.4*'Баланс(агр)'!E42+3.3*'2) Финрезультат'!#REF!+0.6*'Баланс(агр)'!E38+'2) Финрезультат'!#REF!)/'Баланс(агр)'!E26&lt;2.7,"средняя",IF(2.7&lt;=(1.2*'Баланс(агр)'!E18+1.4*'Баланс(агр)'!E42+3.3*'2) Финрезультат'!#REF!+0.6*'Баланс(агр)'!E38+'2) Финрезультат'!#REF!)/'Баланс(агр)'!E26&lt;2.9,"невелика","отсутствует")))</f>
        <v>#REF!</v>
      </c>
      <c r="D27" s="238" t="e">
        <f>IF((1.2*'Баланс(агр)'!D18+1.4*'Баланс(агр)'!D42+3.3*'2) Финрезультат'!#REF!+0.6*'Баланс(агр)'!D38+'2) Финрезультат'!#REF!)/'Баланс(агр)'!D26&lt;1.8,"высокая",IF(1.8&lt;=(1.2*'Баланс(агр)'!D18+1.4*'Баланс(агр)'!D42+3.3*'2) Финрезультат'!#REF!+0.6*'Баланс(агр)'!D38+'2) Финрезультат'!#REF!)/'Баланс(агр)'!D26&lt;2.7,"средняя",IF(2.7&lt;=(1.2*'Баланс(агр)'!D18+1.4*'Баланс(агр)'!D42+3.3*'2) Финрезультат'!#REF!+0.6*'Баланс(агр)'!D38+'2) Финрезультат'!#REF!)/'Баланс(агр)'!D26&lt;2.9,"невелика","отсутствует")))</f>
        <v>#REF!</v>
      </c>
      <c r="E27" s="238" t="e">
        <f>IF((1.2*'Баланс(агр)'!E18+1.4*'Баланс(агр)'!E42+3.3*'2) Финрезультат'!B16+0.6*'Баланс(агр)'!E38+'2) Финрезультат'!B9)/'Баланс(агр)'!E26&lt;1.8,"высокая",IF(1.8&lt;=(1.2*'Баланс(агр)'!E18+1.4*'Баланс(агр)'!E42+3.3*'2) Финрезультат'!B16+0.6*'Баланс(агр)'!E38+'2) Финрезультат'!B9)/'Баланс(агр)'!E26&lt;2.7,"средняя",IF(2.7&lt;=(1.2*'Баланс(агр)'!E18+1.4*'Баланс(агр)'!E42+3.3*'2) Финрезультат'!B16+0.6*'Баланс(агр)'!E38+'2) Финрезультат'!B9)/'Баланс(агр)'!E26&lt;2.9,"невелика","отсутствует")))</f>
        <v>#DIV/0!</v>
      </c>
      <c r="F27" s="238" t="e">
        <f>IF((1.2*'Баланс(агр)'!F18+1.4*'Баланс(агр)'!F42+3.3*'2) Финрезультат'!C16+0.6*'Баланс(агр)'!F38+'2) Финрезультат'!C9)/'Баланс(агр)'!F26&lt;1.8,"высокая",IF(1.8&lt;=(1.2*'Баланс(агр)'!F18+1.4*'Баланс(агр)'!F42+3.3*'2) Финрезультат'!C16+0.6*'Баланс(агр)'!F38+'2) Финрезультат'!C9)/'Баланс(агр)'!F26&lt;2.7,"средняя",IF(2.7&lt;=(1.2*'Баланс(агр)'!F18+1.4*'Баланс(агр)'!F42+3.3*'2) Финрезультат'!C16+0.6*'Баланс(агр)'!F38+'2) Финрезультат'!C9)/'Баланс(агр)'!F26&lt;2.9,"невелика","отсутствует")))</f>
        <v>#DIV/0!</v>
      </c>
      <c r="G27" s="238" t="e">
        <f>IF((1.2*'Баланс(агр)'!G18+1.4*'Баланс(агр)'!G42+3.3*'2) Финрезультат'!D16+0.6*'Баланс(агр)'!G38+'2) Финрезультат'!D9)/'Баланс(агр)'!G26&lt;1.8,"высокая",IF(1.8&lt;=(1.2*'Баланс(агр)'!G18+1.4*'Баланс(агр)'!G42+3.3*'2) Финрезультат'!D16+0.6*'Баланс(агр)'!G38+'2) Финрезультат'!D9)/'Баланс(агр)'!G26&lt;2.7,"средняя",IF(2.7&lt;=(1.2*'Баланс(агр)'!G18+1.4*'Баланс(агр)'!G42+3.3*'2) Финрезультат'!D16+0.6*'Баланс(агр)'!G38+'2) Финрезультат'!D9)/'Баланс(агр)'!G26&lt;2.9,"невелика","отсутствует")))</f>
        <v>#DIV/0!</v>
      </c>
      <c r="H27" s="239"/>
    </row>
  </sheetData>
  <sheetProtection selectLockedCells="1" selectUnlockedCells="1"/>
  <mergeCells count="3">
    <mergeCell ref="B2:E2"/>
    <mergeCell ref="B17:F17"/>
    <mergeCell ref="B22:E22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6"/>
  <sheetViews>
    <sheetView workbookViewId="0">
      <selection activeCell="G1" sqref="G1:G1048576"/>
    </sheetView>
  </sheetViews>
  <sheetFormatPr defaultRowHeight="12.75" x14ac:dyDescent="0.35"/>
  <cols>
    <col min="1" max="1" width="44.73046875" customWidth="1"/>
    <col min="2" max="5" width="11.73046875" customWidth="1"/>
    <col min="6" max="6" width="11.3984375" customWidth="1"/>
    <col min="7" max="7" width="13.86328125" customWidth="1"/>
  </cols>
  <sheetData>
    <row r="3" spans="1:7" ht="12.75" customHeight="1" x14ac:dyDescent="0.35">
      <c r="A3" s="295" t="s">
        <v>183</v>
      </c>
      <c r="B3" s="295"/>
      <c r="C3" s="295"/>
      <c r="D3" s="295"/>
      <c r="E3" s="295"/>
      <c r="F3" s="295"/>
      <c r="G3" s="240"/>
    </row>
    <row r="4" spans="1:7" ht="12.75" customHeight="1" x14ac:dyDescent="0.35">
      <c r="A4" s="207" t="s">
        <v>142</v>
      </c>
      <c r="B4" s="18" t="s">
        <v>18</v>
      </c>
      <c r="C4" s="18" t="s">
        <v>19</v>
      </c>
      <c r="D4" s="18" t="s">
        <v>20</v>
      </c>
      <c r="E4" s="18" t="s">
        <v>21</v>
      </c>
      <c r="F4" s="18" t="s">
        <v>269</v>
      </c>
      <c r="G4" s="241"/>
    </row>
    <row r="5" spans="1:7" ht="12.75" customHeight="1" x14ac:dyDescent="0.35">
      <c r="A5" s="236" t="s">
        <v>184</v>
      </c>
      <c r="B5" s="242"/>
      <c r="C5" s="242"/>
      <c r="D5" s="242"/>
      <c r="E5" s="242"/>
      <c r="F5" s="242"/>
      <c r="G5" s="243"/>
    </row>
    <row r="6" spans="1:7" ht="12.75" customHeight="1" x14ac:dyDescent="0.35">
      <c r="A6" s="236" t="s">
        <v>185</v>
      </c>
      <c r="B6" s="242"/>
      <c r="C6" s="242"/>
      <c r="D6" s="242"/>
      <c r="E6" s="242"/>
      <c r="F6" s="242"/>
      <c r="G6" s="240"/>
    </row>
    <row r="7" spans="1:7" ht="12.75" customHeight="1" x14ac:dyDescent="0.35">
      <c r="A7" s="236" t="s">
        <v>186</v>
      </c>
      <c r="B7" s="242"/>
      <c r="C7" s="242"/>
      <c r="D7" s="242"/>
      <c r="E7" s="242"/>
      <c r="F7" s="242"/>
      <c r="G7" s="240"/>
    </row>
    <row r="8" spans="1:7" ht="12.75" hidden="1" customHeight="1" x14ac:dyDescent="0.35">
      <c r="A8" s="236" t="s">
        <v>187</v>
      </c>
      <c r="B8" s="242" t="s">
        <v>171</v>
      </c>
      <c r="C8" s="242" t="s">
        <v>171</v>
      </c>
      <c r="D8" s="242">
        <v>0</v>
      </c>
      <c r="E8" s="242">
        <v>0</v>
      </c>
      <c r="F8" s="242">
        <v>0</v>
      </c>
    </row>
    <row r="9" spans="1:7" ht="12.75" customHeight="1" x14ac:dyDescent="0.35">
      <c r="A9" s="236" t="s">
        <v>188</v>
      </c>
      <c r="B9" s="244"/>
      <c r="C9" s="244"/>
      <c r="D9" s="244"/>
      <c r="E9" s="244"/>
      <c r="F9" s="244"/>
    </row>
    <row r="10" spans="1:7" ht="12" hidden="1" customHeight="1" x14ac:dyDescent="0.35">
      <c r="A10" s="236" t="s">
        <v>189</v>
      </c>
      <c r="B10" s="244"/>
      <c r="C10" s="244"/>
      <c r="D10" s="244"/>
      <c r="E10" s="244"/>
      <c r="F10" s="244"/>
    </row>
    <row r="11" spans="1:7" x14ac:dyDescent="0.35">
      <c r="A11" s="236" t="s">
        <v>190</v>
      </c>
      <c r="B11" s="245"/>
      <c r="C11" s="245"/>
      <c r="D11" s="245"/>
      <c r="E11" s="245"/>
      <c r="F11" s="245"/>
      <c r="G11" s="246"/>
    </row>
    <row r="12" spans="1:7" x14ac:dyDescent="0.35">
      <c r="A12" s="236" t="s">
        <v>191</v>
      </c>
      <c r="B12" s="245"/>
      <c r="C12" s="245"/>
      <c r="D12" s="245"/>
      <c r="E12" s="245"/>
      <c r="F12" s="245"/>
    </row>
    <row r="13" spans="1:7" x14ac:dyDescent="0.35">
      <c r="A13" s="236" t="s">
        <v>192</v>
      </c>
      <c r="B13" s="245"/>
      <c r="C13" s="245"/>
      <c r="D13" s="245"/>
      <c r="E13" s="245"/>
      <c r="F13" s="245"/>
    </row>
    <row r="14" spans="1:7" x14ac:dyDescent="0.35">
      <c r="A14" s="247" t="s">
        <v>193</v>
      </c>
      <c r="B14" s="248"/>
      <c r="C14" s="248"/>
      <c r="D14" s="248"/>
      <c r="E14" s="248"/>
      <c r="F14" s="248"/>
      <c r="G14" s="246"/>
    </row>
    <row r="15" spans="1:7" ht="25.5" x14ac:dyDescent="0.35">
      <c r="A15" s="247" t="s">
        <v>194</v>
      </c>
      <c r="B15" s="248"/>
      <c r="C15" s="248"/>
      <c r="D15" s="248"/>
      <c r="E15" s="248"/>
      <c r="F15" s="248"/>
    </row>
    <row r="16" spans="1:7" x14ac:dyDescent="0.35">
      <c r="A16" s="247" t="s">
        <v>195</v>
      </c>
      <c r="B16" s="248"/>
      <c r="C16" s="248"/>
      <c r="D16" s="248"/>
      <c r="E16" s="248"/>
      <c r="F16" s="248"/>
    </row>
    <row r="17" spans="1:6" x14ac:dyDescent="0.35">
      <c r="A17" s="247" t="s">
        <v>196</v>
      </c>
      <c r="B17" s="248"/>
      <c r="C17" s="248"/>
      <c r="D17" s="248"/>
      <c r="E17" s="248"/>
      <c r="F17" s="248"/>
    </row>
    <row r="18" spans="1:6" x14ac:dyDescent="0.35">
      <c r="A18" s="236" t="s">
        <v>197</v>
      </c>
      <c r="B18" s="249"/>
      <c r="C18" s="249"/>
      <c r="D18" s="249"/>
      <c r="E18" s="249"/>
      <c r="F18" s="249"/>
    </row>
    <row r="19" spans="1:6" ht="12.75" customHeight="1" x14ac:dyDescent="0.35">
      <c r="A19" s="236" t="s">
        <v>198</v>
      </c>
      <c r="B19" s="244"/>
      <c r="C19" s="244"/>
      <c r="D19" s="244"/>
      <c r="E19" s="244"/>
      <c r="F19" s="244"/>
    </row>
    <row r="20" spans="1:6" ht="12.75" customHeight="1" x14ac:dyDescent="0.35">
      <c r="A20" s="236" t="s">
        <v>199</v>
      </c>
      <c r="B20" s="244"/>
      <c r="C20" s="244"/>
      <c r="D20" s="244"/>
      <c r="E20" s="244"/>
      <c r="F20" s="244"/>
    </row>
    <row r="21" spans="1:6" ht="12.75" customHeight="1" x14ac:dyDescent="0.35">
      <c r="A21" s="236" t="s">
        <v>200</v>
      </c>
      <c r="B21" s="244"/>
      <c r="C21" s="244"/>
      <c r="D21" s="244"/>
      <c r="E21" s="244"/>
      <c r="F21" s="244"/>
    </row>
    <row r="22" spans="1:6" ht="12.75" customHeight="1" x14ac:dyDescent="0.35">
      <c r="A22" s="236" t="s">
        <v>201</v>
      </c>
      <c r="B22" s="244"/>
      <c r="C22" s="244"/>
      <c r="D22" s="244"/>
      <c r="E22" s="244"/>
      <c r="F22" s="244"/>
    </row>
    <row r="23" spans="1:6" ht="12.75" customHeight="1" x14ac:dyDescent="0.35">
      <c r="A23" s="236" t="s">
        <v>202</v>
      </c>
      <c r="B23" s="244"/>
      <c r="C23" s="244"/>
      <c r="D23" s="244"/>
      <c r="E23" s="244"/>
      <c r="F23" s="244"/>
    </row>
    <row r="24" spans="1:6" ht="12.75" customHeight="1" x14ac:dyDescent="0.35">
      <c r="A24" s="236" t="s">
        <v>203</v>
      </c>
      <c r="B24" s="244"/>
      <c r="C24" s="244"/>
      <c r="D24" s="244"/>
      <c r="E24" s="244"/>
      <c r="F24" s="244"/>
    </row>
    <row r="25" spans="1:6" ht="12.75" customHeight="1" x14ac:dyDescent="0.35">
      <c r="A25" s="236" t="s">
        <v>204</v>
      </c>
      <c r="B25" s="244"/>
      <c r="C25" s="244"/>
      <c r="D25" s="244"/>
      <c r="E25" s="244"/>
      <c r="F25" s="244"/>
    </row>
    <row r="26" spans="1:6" ht="12.75" customHeight="1" x14ac:dyDescent="0.35">
      <c r="A26" s="236" t="s">
        <v>205</v>
      </c>
      <c r="B26" s="244"/>
      <c r="C26" s="244"/>
      <c r="D26" s="244"/>
      <c r="E26" s="244"/>
      <c r="F26" s="244"/>
    </row>
    <row r="27" spans="1:6" ht="12.75" customHeight="1" x14ac:dyDescent="0.35">
      <c r="A27" s="236" t="s">
        <v>206</v>
      </c>
      <c r="B27" s="244"/>
      <c r="C27" s="244"/>
      <c r="D27" s="244"/>
      <c r="E27" s="244"/>
      <c r="F27" s="244"/>
    </row>
    <row r="28" spans="1:6" ht="17.25" customHeight="1" x14ac:dyDescent="0.35">
      <c r="A28" s="236" t="s">
        <v>207</v>
      </c>
      <c r="B28" s="244"/>
      <c r="C28" s="244"/>
      <c r="D28" s="244"/>
      <c r="E28" s="244"/>
      <c r="F28" s="244"/>
    </row>
    <row r="30" spans="1:6" hidden="1" x14ac:dyDescent="0.35">
      <c r="A30" s="250"/>
      <c r="B30" s="250"/>
      <c r="C30" s="250" t="s">
        <v>208</v>
      </c>
      <c r="D30" s="250" t="s">
        <v>209</v>
      </c>
      <c r="E30" s="250" t="s">
        <v>210</v>
      </c>
      <c r="F30" s="250" t="s">
        <v>211</v>
      </c>
    </row>
    <row r="31" spans="1:6" hidden="1" x14ac:dyDescent="0.35">
      <c r="A31" s="250" t="s">
        <v>212</v>
      </c>
      <c r="B31" s="250"/>
      <c r="C31" s="251" t="e">
        <f>'Баланс(агр)'!#REF!/'Баланс(агр)'!C43</f>
        <v>#REF!</v>
      </c>
      <c r="D31" s="251" t="e">
        <f>'Баланс(агр)'!E43/'Баланс(агр)'!#REF!</f>
        <v>#REF!</v>
      </c>
      <c r="E31" s="251" t="e">
        <f>'Баланс(агр)'!D43/'Баланс(агр)'!E43</f>
        <v>#DIV/0!</v>
      </c>
      <c r="F31" s="251" t="e">
        <f>'Баланс(агр)'!G43/'Баланс(агр)'!D43</f>
        <v>#DIV/0!</v>
      </c>
    </row>
    <row r="32" spans="1:6" hidden="1" x14ac:dyDescent="0.35">
      <c r="A32" s="250" t="s">
        <v>213</v>
      </c>
      <c r="B32" s="250"/>
      <c r="C32" s="251">
        <f>D12</f>
        <v>0</v>
      </c>
      <c r="D32" s="251">
        <f>D12</f>
        <v>0</v>
      </c>
      <c r="E32" s="251">
        <f>E12</f>
        <v>0</v>
      </c>
      <c r="F32" s="251">
        <f>SUM(C32:E32)/3</f>
        <v>0</v>
      </c>
    </row>
    <row r="33" spans="1:6" hidden="1" x14ac:dyDescent="0.35"/>
    <row r="34" spans="1:6" hidden="1" x14ac:dyDescent="0.35">
      <c r="A34" s="250"/>
      <c r="B34" s="250">
        <v>2000</v>
      </c>
      <c r="C34" s="250">
        <v>2001</v>
      </c>
      <c r="D34" s="250">
        <v>2002</v>
      </c>
      <c r="E34" s="250">
        <v>2003</v>
      </c>
      <c r="F34" s="250">
        <v>2004</v>
      </c>
    </row>
    <row r="35" spans="1:6" hidden="1" x14ac:dyDescent="0.35">
      <c r="A35" s="250" t="s">
        <v>214</v>
      </c>
      <c r="B35" s="252">
        <f>'Баланс(агр)'!G43/1000</f>
        <v>0</v>
      </c>
      <c r="C35" s="252" t="e">
        <f>B35*#REF!*0.85</f>
        <v>#REF!</v>
      </c>
      <c r="D35" s="252" t="e">
        <f>C35*#REF!*0.85</f>
        <v>#REF!</v>
      </c>
      <c r="E35" s="252" t="e">
        <f>D35*#REF!*0.85</f>
        <v>#REF!</v>
      </c>
      <c r="F35" s="252" t="e">
        <f>E35*$F31*0.85</f>
        <v>#REF!</v>
      </c>
    </row>
    <row r="36" spans="1:6" hidden="1" x14ac:dyDescent="0.35">
      <c r="A36" s="250" t="s">
        <v>186</v>
      </c>
      <c r="B36" s="252">
        <f t="shared" ref="B36:F36" si="0">B35*$F32</f>
        <v>0</v>
      </c>
      <c r="C36" s="252" t="e">
        <f t="shared" si="0"/>
        <v>#REF!</v>
      </c>
      <c r="D36" s="252" t="e">
        <f t="shared" si="0"/>
        <v>#REF!</v>
      </c>
      <c r="E36" s="252" t="e">
        <f t="shared" si="0"/>
        <v>#REF!</v>
      </c>
      <c r="F36" s="252" t="e">
        <f t="shared" si="0"/>
        <v>#REF!</v>
      </c>
    </row>
  </sheetData>
  <sheetProtection selectLockedCells="1" selectUnlockedCells="1"/>
  <mergeCells count="1">
    <mergeCell ref="A3:F3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L17" sqref="L17"/>
    </sheetView>
  </sheetViews>
  <sheetFormatPr defaultColWidth="9.1328125" defaultRowHeight="11.25" x14ac:dyDescent="0.35"/>
  <cols>
    <col min="1" max="1" width="1.73046875" style="253" customWidth="1"/>
    <col min="2" max="2" width="44.73046875" style="253" customWidth="1"/>
    <col min="3" max="3" width="10.73046875" style="253" customWidth="1"/>
    <col min="4" max="7" width="11.73046875" style="253" customWidth="1"/>
    <col min="8" max="16384" width="9.1328125" style="253"/>
  </cols>
  <sheetData>
    <row r="2" spans="2:7" ht="12" customHeight="1" x14ac:dyDescent="0.35">
      <c r="B2" s="298" t="s">
        <v>215</v>
      </c>
      <c r="C2" s="298"/>
      <c r="D2" s="298"/>
      <c r="E2" s="298"/>
    </row>
    <row r="3" spans="2:7" x14ac:dyDescent="0.35">
      <c r="B3" s="218" t="s">
        <v>156</v>
      </c>
      <c r="C3" s="18" t="s">
        <v>18</v>
      </c>
      <c r="D3" s="18" t="s">
        <v>19</v>
      </c>
      <c r="E3" s="18" t="s">
        <v>20</v>
      </c>
      <c r="F3" s="18" t="s">
        <v>21</v>
      </c>
      <c r="G3" s="18" t="s">
        <v>269</v>
      </c>
    </row>
    <row r="4" spans="2:7" x14ac:dyDescent="0.35">
      <c r="B4" s="220" t="s">
        <v>216</v>
      </c>
      <c r="C4" s="221"/>
      <c r="D4" s="221"/>
      <c r="E4" s="221"/>
      <c r="F4" s="221"/>
      <c r="G4" s="221"/>
    </row>
    <row r="5" spans="2:7" x14ac:dyDescent="0.35">
      <c r="B5" s="220" t="s">
        <v>217</v>
      </c>
      <c r="C5" s="221"/>
      <c r="D5" s="221"/>
      <c r="E5" s="221"/>
      <c r="F5" s="221"/>
      <c r="G5" s="221"/>
    </row>
    <row r="6" spans="2:7" x14ac:dyDescent="0.35">
      <c r="B6" s="220" t="s">
        <v>218</v>
      </c>
      <c r="C6" s="221"/>
      <c r="D6" s="221"/>
      <c r="E6" s="221"/>
      <c r="F6" s="221"/>
      <c r="G6" s="221"/>
    </row>
    <row r="7" spans="2:7" x14ac:dyDescent="0.35">
      <c r="B7" s="220" t="s">
        <v>219</v>
      </c>
      <c r="C7" s="221"/>
      <c r="D7" s="221"/>
      <c r="E7" s="221"/>
      <c r="F7" s="221"/>
      <c r="G7" s="221"/>
    </row>
    <row r="8" spans="2:7" x14ac:dyDescent="0.35">
      <c r="B8" s="220" t="s">
        <v>220</v>
      </c>
      <c r="C8" s="221"/>
      <c r="D8" s="221"/>
      <c r="E8" s="221"/>
      <c r="F8" s="221"/>
      <c r="G8" s="221"/>
    </row>
    <row r="9" spans="2:7" x14ac:dyDescent="0.35">
      <c r="B9" s="223" t="s">
        <v>161</v>
      </c>
      <c r="C9" s="224">
        <f t="shared" ref="C9:G9" si="0">C4+C5+C6</f>
        <v>0</v>
      </c>
      <c r="D9" s="224">
        <f t="shared" si="0"/>
        <v>0</v>
      </c>
      <c r="E9" s="224">
        <f t="shared" si="0"/>
        <v>0</v>
      </c>
      <c r="F9" s="224">
        <f t="shared" si="0"/>
        <v>0</v>
      </c>
      <c r="G9" s="224">
        <f t="shared" si="0"/>
        <v>0</v>
      </c>
    </row>
    <row r="10" spans="2:7" ht="3" customHeight="1" x14ac:dyDescent="0.35">
      <c r="B10" s="222"/>
      <c r="C10" s="222"/>
      <c r="D10" s="222"/>
      <c r="E10" s="222"/>
    </row>
    <row r="11" spans="2:7" s="222" customFormat="1" x14ac:dyDescent="0.35">
      <c r="B11" s="218" t="s">
        <v>162</v>
      </c>
      <c r="C11" s="18" t="s">
        <v>18</v>
      </c>
      <c r="D11" s="18" t="s">
        <v>19</v>
      </c>
      <c r="E11" s="18" t="s">
        <v>20</v>
      </c>
      <c r="F11" s="18" t="s">
        <v>21</v>
      </c>
      <c r="G11" s="18" t="s">
        <v>269</v>
      </c>
    </row>
    <row r="12" spans="2:7" s="222" customFormat="1" x14ac:dyDescent="0.35">
      <c r="B12" s="225" t="s">
        <v>221</v>
      </c>
      <c r="C12" s="221"/>
      <c r="D12" s="221"/>
      <c r="E12" s="221"/>
      <c r="F12" s="221"/>
      <c r="G12" s="221"/>
    </row>
    <row r="13" spans="2:7" s="222" customFormat="1" x14ac:dyDescent="0.35">
      <c r="B13" s="225" t="s">
        <v>222</v>
      </c>
      <c r="C13" s="221"/>
      <c r="D13" s="221"/>
      <c r="E13" s="221"/>
      <c r="F13" s="221"/>
      <c r="G13" s="221"/>
    </row>
    <row r="14" spans="2:7" x14ac:dyDescent="0.35">
      <c r="B14" s="220" t="s">
        <v>223</v>
      </c>
      <c r="C14" s="221"/>
      <c r="D14" s="221"/>
      <c r="E14" s="221"/>
      <c r="F14" s="221"/>
      <c r="G14" s="221"/>
    </row>
    <row r="15" spans="2:7" x14ac:dyDescent="0.35">
      <c r="B15" s="220" t="s">
        <v>224</v>
      </c>
      <c r="C15" s="221"/>
      <c r="D15" s="221"/>
      <c r="E15" s="221"/>
      <c r="F15" s="221"/>
      <c r="G15" s="221"/>
    </row>
    <row r="16" spans="2:7" x14ac:dyDescent="0.35">
      <c r="B16" s="225" t="s">
        <v>225</v>
      </c>
      <c r="C16" s="221"/>
      <c r="D16" s="221"/>
      <c r="E16" s="221"/>
      <c r="F16" s="221"/>
      <c r="G16" s="221"/>
    </row>
    <row r="17" spans="2:8" x14ac:dyDescent="0.35">
      <c r="B17" s="225" t="s">
        <v>226</v>
      </c>
      <c r="C17" s="221"/>
      <c r="D17" s="221"/>
      <c r="E17" s="221"/>
      <c r="F17" s="221"/>
      <c r="G17" s="221"/>
    </row>
    <row r="18" spans="2:8" ht="12.75" customHeight="1" x14ac:dyDescent="0.35">
      <c r="B18" s="226" t="s">
        <v>167</v>
      </c>
      <c r="C18" s="224"/>
      <c r="D18" s="224"/>
      <c r="E18" s="224"/>
      <c r="F18" s="224"/>
      <c r="G18" s="224"/>
    </row>
    <row r="19" spans="2:8" x14ac:dyDescent="0.35">
      <c r="C19" s="254"/>
      <c r="D19" s="254"/>
      <c r="E19" s="254"/>
      <c r="F19" s="254"/>
      <c r="G19" s="254"/>
    </row>
    <row r="21" spans="2:8" ht="12.75" customHeight="1" x14ac:dyDescent="0.35">
      <c r="B21" s="295" t="s">
        <v>227</v>
      </c>
      <c r="C21" s="295"/>
      <c r="D21" s="295"/>
      <c r="E21" s="295"/>
      <c r="F21" s="295"/>
      <c r="G21" s="295"/>
      <c r="H21" s="295"/>
    </row>
    <row r="22" spans="2:8" ht="25.5" customHeight="1" x14ac:dyDescent="0.35">
      <c r="B22" s="207" t="s">
        <v>142</v>
      </c>
      <c r="C22" s="18" t="s">
        <v>18</v>
      </c>
      <c r="D22" s="18" t="s">
        <v>19</v>
      </c>
      <c r="E22" s="18" t="s">
        <v>20</v>
      </c>
      <c r="F22" s="18" t="s">
        <v>21</v>
      </c>
      <c r="G22" s="18" t="s">
        <v>269</v>
      </c>
      <c r="H22" s="207" t="s">
        <v>169</v>
      </c>
    </row>
    <row r="23" spans="2:8" ht="12.75" x14ac:dyDescent="0.35">
      <c r="B23" s="228" t="s">
        <v>228</v>
      </c>
      <c r="C23" s="235"/>
      <c r="D23" s="235"/>
      <c r="E23" s="235"/>
      <c r="F23" s="235"/>
      <c r="G23" s="235"/>
      <c r="H23" s="230" t="s">
        <v>229</v>
      </c>
    </row>
    <row r="24" spans="2:8" ht="12.75" x14ac:dyDescent="0.35">
      <c r="B24" s="228" t="s">
        <v>230</v>
      </c>
      <c r="C24" s="235"/>
      <c r="D24" s="235"/>
      <c r="E24" s="235"/>
      <c r="F24" s="235"/>
      <c r="G24" s="235"/>
      <c r="H24" s="230" t="s">
        <v>231</v>
      </c>
    </row>
    <row r="25" spans="2:8" ht="12.75" x14ac:dyDescent="0.35">
      <c r="B25" s="228" t="s">
        <v>232</v>
      </c>
      <c r="C25" s="235"/>
      <c r="D25" s="235"/>
      <c r="E25" s="235"/>
      <c r="F25" s="235"/>
      <c r="G25" s="235"/>
      <c r="H25" s="230" t="s">
        <v>231</v>
      </c>
    </row>
    <row r="26" spans="2:8" ht="25.5" customHeight="1" x14ac:dyDescent="0.35">
      <c r="B26" s="228" t="s">
        <v>233</v>
      </c>
      <c r="C26" s="235"/>
      <c r="D26" s="235"/>
      <c r="E26" s="235"/>
      <c r="F26" s="235"/>
      <c r="G26" s="235"/>
      <c r="H26" s="230" t="s">
        <v>234</v>
      </c>
    </row>
    <row r="27" spans="2:8" ht="12.75" x14ac:dyDescent="0.35">
      <c r="B27" s="228" t="s">
        <v>235</v>
      </c>
      <c r="C27" s="235"/>
      <c r="D27" s="235"/>
      <c r="E27" s="235"/>
      <c r="F27" s="235"/>
      <c r="G27" s="235"/>
      <c r="H27" s="230" t="s">
        <v>180</v>
      </c>
    </row>
    <row r="28" spans="2:8" ht="12.75" x14ac:dyDescent="0.35">
      <c r="B28" s="228" t="s">
        <v>236</v>
      </c>
      <c r="C28" s="235"/>
      <c r="D28" s="235"/>
      <c r="E28" s="235"/>
      <c r="F28" s="235"/>
      <c r="G28" s="235"/>
      <c r="H28" s="230"/>
    </row>
    <row r="29" spans="2:8" ht="12.75" x14ac:dyDescent="0.35">
      <c r="B29" s="236" t="s">
        <v>237</v>
      </c>
      <c r="C29" s="237" t="str">
        <f t="shared" ref="C29:G29" si="1">IF(C4+C5&lt;C12+C15,"абс",IF(C12+C15&lt;C4+C5&lt;C12+C14+C15,"норм","неуст"))</f>
        <v>неуст</v>
      </c>
      <c r="D29" s="237" t="str">
        <f t="shared" si="1"/>
        <v>неуст</v>
      </c>
      <c r="E29" s="237" t="str">
        <f t="shared" si="1"/>
        <v>неуст</v>
      </c>
      <c r="F29" s="237" t="str">
        <f t="shared" si="1"/>
        <v>неуст</v>
      </c>
      <c r="G29" s="237" t="str">
        <f t="shared" si="1"/>
        <v>неуст</v>
      </c>
      <c r="H29" s="230"/>
    </row>
    <row r="30" spans="2:8" ht="12.75" x14ac:dyDescent="0.35">
      <c r="B30" s="236" t="s">
        <v>181</v>
      </c>
      <c r="C30" s="237" t="e">
        <f>Ликвидность!C26</f>
        <v>#DIV/0!</v>
      </c>
      <c r="D30" s="237" t="e">
        <f>Ликвидность!D26</f>
        <v>#DIV/0!</v>
      </c>
      <c r="E30" s="237" t="e">
        <f>Ликвидность!E26</f>
        <v>#DIV/0!</v>
      </c>
      <c r="F30" s="237" t="e">
        <f>Ликвидность!F26</f>
        <v>#DIV/0!</v>
      </c>
      <c r="G30" s="237" t="e">
        <f>Ликвидность!G26</f>
        <v>#DIV/0!</v>
      </c>
      <c r="H30" s="230" t="s">
        <v>180</v>
      </c>
    </row>
    <row r="31" spans="2:8" ht="12.75" customHeight="1" x14ac:dyDescent="0.35">
      <c r="B31" s="236" t="s">
        <v>182</v>
      </c>
      <c r="C31" s="237" t="e">
        <f>Ликвидность!C27</f>
        <v>#REF!</v>
      </c>
      <c r="D31" s="237" t="e">
        <f>Ликвидность!D27</f>
        <v>#REF!</v>
      </c>
      <c r="E31" s="237" t="e">
        <f>Ликвидность!E27</f>
        <v>#DIV/0!</v>
      </c>
      <c r="F31" s="237" t="e">
        <f>Ликвидность!F27</f>
        <v>#DIV/0!</v>
      </c>
      <c r="G31" s="237" t="e">
        <f>Ликвидность!G27</f>
        <v>#DIV/0!</v>
      </c>
      <c r="H31" s="237"/>
    </row>
  </sheetData>
  <sheetProtection selectLockedCells="1" selectUnlockedCells="1"/>
  <mergeCells count="2">
    <mergeCell ref="B2:E2"/>
    <mergeCell ref="B21:H21"/>
  </mergeCells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33"/>
  <sheetViews>
    <sheetView workbookViewId="0">
      <selection activeCell="H36" sqref="H36"/>
    </sheetView>
  </sheetViews>
  <sheetFormatPr defaultRowHeight="12.75" x14ac:dyDescent="0.35"/>
  <cols>
    <col min="4" max="4" width="20.3984375" customWidth="1"/>
    <col min="5" max="5" width="14.3984375" customWidth="1"/>
    <col min="6" max="6" width="17" customWidth="1"/>
    <col min="7" max="7" width="21.3984375" customWidth="1"/>
  </cols>
  <sheetData>
    <row r="3" spans="4:7" ht="12.75" customHeight="1" x14ac:dyDescent="0.35">
      <c r="D3" s="301" t="s">
        <v>238</v>
      </c>
      <c r="E3" s="301"/>
      <c r="F3" s="301"/>
      <c r="G3" s="301"/>
    </row>
    <row r="4" spans="4:7" x14ac:dyDescent="0.35">
      <c r="D4" s="301"/>
      <c r="E4" s="301"/>
      <c r="F4" s="301"/>
      <c r="G4" s="301"/>
    </row>
    <row r="5" spans="4:7" x14ac:dyDescent="0.35">
      <c r="D5" s="301"/>
      <c r="E5" s="301"/>
      <c r="F5" s="301"/>
      <c r="G5" s="301"/>
    </row>
    <row r="6" spans="4:7" x14ac:dyDescent="0.35">
      <c r="D6" s="301"/>
      <c r="E6" s="301"/>
      <c r="F6" s="301"/>
      <c r="G6" s="301"/>
    </row>
    <row r="7" spans="4:7" x14ac:dyDescent="0.35">
      <c r="D7" s="301"/>
      <c r="E7" s="301"/>
      <c r="F7" s="301"/>
      <c r="G7" s="301"/>
    </row>
    <row r="8" spans="4:7" ht="18" customHeight="1" x14ac:dyDescent="0.35">
      <c r="D8" s="255"/>
      <c r="E8" s="255"/>
      <c r="F8" s="255"/>
      <c r="G8" s="255"/>
    </row>
    <row r="10" spans="4:7" ht="14.25" customHeight="1" x14ac:dyDescent="0.35">
      <c r="D10" s="302" t="s">
        <v>239</v>
      </c>
      <c r="E10" s="302"/>
      <c r="F10" s="303" t="s">
        <v>240</v>
      </c>
      <c r="G10" s="303"/>
    </row>
    <row r="11" spans="4:7" ht="14.25" customHeight="1" x14ac:dyDescent="0.35">
      <c r="D11" s="304" t="s">
        <v>241</v>
      </c>
      <c r="E11" s="305" t="s">
        <v>242</v>
      </c>
      <c r="F11" s="306" t="s">
        <v>241</v>
      </c>
      <c r="G11" s="307" t="s">
        <v>242</v>
      </c>
    </row>
    <row r="12" spans="4:7" x14ac:dyDescent="0.35">
      <c r="D12" s="304"/>
      <c r="E12" s="305"/>
      <c r="F12" s="306"/>
      <c r="G12" s="307"/>
    </row>
    <row r="13" spans="4:7" ht="40.5" x14ac:dyDescent="0.35">
      <c r="D13" s="262" t="s">
        <v>243</v>
      </c>
      <c r="E13" s="263" t="s">
        <v>244</v>
      </c>
      <c r="F13" s="264" t="s">
        <v>245</v>
      </c>
      <c r="G13" s="265" t="s">
        <v>246</v>
      </c>
    </row>
    <row r="14" spans="4:7" ht="27" x14ac:dyDescent="0.35">
      <c r="D14" s="262" t="s">
        <v>247</v>
      </c>
      <c r="E14" s="263" t="s">
        <v>248</v>
      </c>
      <c r="F14" s="264" t="s">
        <v>249</v>
      </c>
      <c r="G14" s="265" t="s">
        <v>250</v>
      </c>
    </row>
    <row r="15" spans="4:7" ht="27" x14ac:dyDescent="0.35">
      <c r="D15" s="262" t="s">
        <v>251</v>
      </c>
      <c r="E15" s="263" t="s">
        <v>252</v>
      </c>
      <c r="F15" s="264" t="s">
        <v>253</v>
      </c>
      <c r="G15" s="265" t="s">
        <v>254</v>
      </c>
    </row>
    <row r="16" spans="4:7" ht="27" x14ac:dyDescent="0.35">
      <c r="D16" s="262" t="s">
        <v>255</v>
      </c>
      <c r="E16" s="263" t="s">
        <v>256</v>
      </c>
      <c r="F16" s="264" t="s">
        <v>257</v>
      </c>
      <c r="G16" s="265" t="s">
        <v>258</v>
      </c>
    </row>
    <row r="17" spans="4:7" ht="13.5" x14ac:dyDescent="0.35">
      <c r="D17" s="256" t="s">
        <v>259</v>
      </c>
      <c r="E17" s="257" t="s">
        <v>260</v>
      </c>
      <c r="F17" s="258" t="s">
        <v>261</v>
      </c>
      <c r="G17" s="259" t="s">
        <v>262</v>
      </c>
    </row>
    <row r="23" spans="4:7" ht="14.25" customHeight="1" x14ac:dyDescent="0.35">
      <c r="D23" s="308" t="s">
        <v>263</v>
      </c>
      <c r="E23" s="308"/>
      <c r="F23" s="308"/>
      <c r="G23" s="308"/>
    </row>
    <row r="24" spans="4:7" ht="14.25" customHeight="1" x14ac:dyDescent="0.35">
      <c r="D24" s="308"/>
      <c r="E24" s="308"/>
      <c r="F24" s="308"/>
      <c r="G24" s="308"/>
    </row>
    <row r="25" spans="4:7" ht="19.5" customHeight="1" x14ac:dyDescent="0.35">
      <c r="D25" s="308"/>
      <c r="E25" s="308"/>
      <c r="F25" s="308"/>
      <c r="G25" s="308"/>
    </row>
    <row r="27" spans="4:7" ht="99" customHeight="1" x14ac:dyDescent="0.35">
      <c r="D27" s="299" t="s">
        <v>264</v>
      </c>
      <c r="E27" s="299"/>
      <c r="F27" s="299"/>
      <c r="G27" s="299"/>
    </row>
    <row r="28" spans="4:7" x14ac:dyDescent="0.35">
      <c r="D28" s="260"/>
      <c r="E28" s="260"/>
      <c r="F28" s="260"/>
      <c r="G28" s="260"/>
    </row>
    <row r="29" spans="4:7" ht="83.25" customHeight="1" x14ac:dyDescent="0.35">
      <c r="D29" s="299" t="s">
        <v>265</v>
      </c>
      <c r="E29" s="299"/>
      <c r="F29" s="299"/>
      <c r="G29" s="299"/>
    </row>
    <row r="30" spans="4:7" x14ac:dyDescent="0.35">
      <c r="D30" s="260"/>
      <c r="E30" s="260"/>
      <c r="F30" s="260"/>
      <c r="G30" s="260"/>
    </row>
    <row r="31" spans="4:7" ht="125.25" customHeight="1" x14ac:dyDescent="0.35">
      <c r="D31" s="299" t="s">
        <v>266</v>
      </c>
      <c r="E31" s="299"/>
      <c r="F31" s="299"/>
      <c r="G31" s="299"/>
    </row>
    <row r="33" spans="4:7" ht="85.5" customHeight="1" x14ac:dyDescent="0.35">
      <c r="D33" s="300" t="s">
        <v>267</v>
      </c>
      <c r="E33" s="300"/>
      <c r="F33" s="300"/>
      <c r="G33" s="300"/>
    </row>
  </sheetData>
  <sheetProtection selectLockedCells="1" selectUnlockedCells="1"/>
  <mergeCells count="12">
    <mergeCell ref="D29:G29"/>
    <mergeCell ref="D31:G31"/>
    <mergeCell ref="D33:G33"/>
    <mergeCell ref="D3:G7"/>
    <mergeCell ref="D10:E10"/>
    <mergeCell ref="F10:G10"/>
    <mergeCell ref="D11:D12"/>
    <mergeCell ref="E11:E12"/>
    <mergeCell ref="F11:F12"/>
    <mergeCell ref="G11:G12"/>
    <mergeCell ref="D23:G25"/>
    <mergeCell ref="D27:G2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Правила выполнения</vt:lpstr>
      <vt:lpstr>1) Баланс(общ)</vt:lpstr>
      <vt:lpstr>2) Финрезультат</vt:lpstr>
      <vt:lpstr>Баланс(агр)</vt:lpstr>
      <vt:lpstr>Имущество</vt:lpstr>
      <vt:lpstr>Ликвидность</vt:lpstr>
      <vt:lpstr>Рентабельность</vt:lpstr>
      <vt:lpstr>Устойчивость</vt:lpstr>
      <vt:lpstr>Ликвидность баланса</vt:lpstr>
      <vt:lpstr>Анализ кредитоспособности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Әсел Арын Арынқызы</dc:creator>
  <cp:lastModifiedBy>Пользователь Windows</cp:lastModifiedBy>
  <dcterms:created xsi:type="dcterms:W3CDTF">2016-09-30T03:59:08Z</dcterms:created>
  <dcterms:modified xsi:type="dcterms:W3CDTF">2018-04-16T18:50:33Z</dcterms:modified>
</cp:coreProperties>
</file>