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Kaif.ali\Downloads\"/>
    </mc:Choice>
  </mc:AlternateContent>
  <xr:revisionPtr revIDLastSave="0" documentId="13_ncr:1_{1CCDA2E9-69A2-4765-B7B3-E8B2CFAC392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E6" i="1"/>
  <c r="D6" i="1"/>
  <c r="B5" i="1"/>
  <c r="E5" i="1"/>
  <c r="D5" i="1"/>
  <c r="B41" i="1"/>
  <c r="B40" i="1"/>
  <c r="B39" i="1"/>
  <c r="B38" i="1"/>
  <c r="B37" i="1"/>
  <c r="B36" i="1"/>
  <c r="B35" i="1"/>
  <c r="B34" i="1"/>
  <c r="B33" i="1"/>
  <c r="E41" i="1"/>
  <c r="E40" i="1"/>
  <c r="E39" i="1"/>
  <c r="E38" i="1"/>
  <c r="E37" i="1"/>
  <c r="E36" i="1"/>
  <c r="E35" i="1"/>
  <c r="E34" i="1"/>
  <c r="E33" i="1"/>
  <c r="D41" i="1"/>
  <c r="D40" i="1"/>
  <c r="D39" i="1"/>
  <c r="D38" i="1"/>
  <c r="D37" i="1"/>
  <c r="D36" i="1"/>
  <c r="D35" i="1"/>
  <c r="D34" i="1"/>
  <c r="D33" i="1"/>
  <c r="F2" i="1"/>
  <c r="E19" i="1"/>
  <c r="D19" i="1"/>
  <c r="B19" i="1" s="1"/>
  <c r="D24" i="1"/>
  <c r="D25" i="1"/>
  <c r="D26" i="1"/>
  <c r="D27" i="1"/>
  <c r="D28" i="1"/>
  <c r="D29" i="1"/>
  <c r="B29" i="1" s="1"/>
  <c r="E29" i="1"/>
  <c r="E24" i="1" l="1"/>
  <c r="E25" i="1"/>
  <c r="E26" i="1"/>
  <c r="E27" i="1"/>
  <c r="E28" i="1"/>
  <c r="E23" i="1"/>
  <c r="D23" i="1"/>
  <c r="B23" i="1" s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E16" i="1"/>
  <c r="D16" i="1"/>
  <c r="E11" i="1"/>
  <c r="D11" i="1"/>
  <c r="E10" i="1"/>
  <c r="D10" i="1"/>
  <c r="E9" i="1"/>
  <c r="D9" i="1"/>
  <c r="E4" i="1"/>
  <c r="D4" i="1"/>
  <c r="D2" i="1"/>
  <c r="B24" i="1" l="1"/>
  <c r="B16" i="1"/>
  <c r="B28" i="1"/>
  <c r="B25" i="1"/>
  <c r="B26" i="1"/>
  <c r="B27" i="1"/>
  <c r="B4" i="1"/>
  <c r="B10" i="1"/>
  <c r="B9" i="1"/>
  <c r="B11" i="1"/>
  <c r="B2" i="1"/>
</calcChain>
</file>

<file path=xl/sharedStrings.xml><?xml version="1.0" encoding="utf-8"?>
<sst xmlns="http://schemas.openxmlformats.org/spreadsheetml/2006/main" count="65" uniqueCount="48">
  <si>
    <t>Task Name</t>
  </si>
  <si>
    <t>Duration</t>
  </si>
  <si>
    <t>Start</t>
  </si>
  <si>
    <t>Finish</t>
  </si>
  <si>
    <t>Contributor</t>
  </si>
  <si>
    <t>Role</t>
  </si>
  <si>
    <t>TickTake App</t>
  </si>
  <si>
    <t>Everyone</t>
  </si>
  <si>
    <t>Requiments gathering</t>
  </si>
  <si>
    <t>Syed Kaif Ali</t>
  </si>
  <si>
    <t>Project Management:</t>
  </si>
  <si>
    <t>Tashfeen</t>
  </si>
  <si>
    <t>Taha Mir</t>
  </si>
  <si>
    <t>Business Analyst:</t>
  </si>
  <si>
    <t>Work flow of app</t>
  </si>
  <si>
    <t>Competitor Analysis</t>
  </si>
  <si>
    <t>TickTake App Analysis</t>
  </si>
  <si>
    <t>UI Design:</t>
  </si>
  <si>
    <t>Abdul Majid</t>
  </si>
  <si>
    <t>Ahmad Irfan</t>
  </si>
  <si>
    <t>Create UI design on figma</t>
  </si>
  <si>
    <t>Account creation</t>
  </si>
  <si>
    <t>Log in</t>
  </si>
  <si>
    <t>Log out</t>
  </si>
  <si>
    <t>Approve tickets</t>
  </si>
  <si>
    <t>Cancel tickets</t>
  </si>
  <si>
    <t xml:space="preserve">Remove events </t>
  </si>
  <si>
    <t>Event Manager Front-end:</t>
  </si>
  <si>
    <t>User Front-end:</t>
  </si>
  <si>
    <t>Open events</t>
  </si>
  <si>
    <t>View upcoming events</t>
  </si>
  <si>
    <t>View past events</t>
  </si>
  <si>
    <t>View favorite events</t>
  </si>
  <si>
    <t>Remove events from favorites</t>
  </si>
  <si>
    <t>Buy ticket for an event</t>
  </si>
  <si>
    <t>Generate QR code</t>
  </si>
  <si>
    <t>Sort events</t>
  </si>
  <si>
    <t>View events by categories</t>
  </si>
  <si>
    <t>Event Creation</t>
  </si>
  <si>
    <t>DataBase Schema:</t>
  </si>
  <si>
    <t>Design database schema</t>
  </si>
  <si>
    <t>Hamid</t>
  </si>
  <si>
    <t>Back-end</t>
  </si>
  <si>
    <t>App UI/Logic implementation:</t>
  </si>
  <si>
    <t>Mustassum Tanvir</t>
  </si>
  <si>
    <t>Project Report</t>
  </si>
  <si>
    <t>Timeline of the Project</t>
  </si>
  <si>
    <t>Ongoing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</si>
</sst>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_-&quot;Rs&quot;* #,##0.00_-;\-&quot;Rs&quot;* #,##0.00_-;_-&quot;Rs&quot;* &quot;-&quot;??_-;_-@_-"/>
  </numFmts>
  <fonts count="12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8"/>
      <color theme="3"/>
      <name val="Calibri Light"/>
      <family val="2"/>
      <charset val="1"/>
      <scheme val="major"/>
    </font>
    <font>
      <b/>
      <sz val="18"/>
      <color theme="3"/>
      <name val="Calibri Light"/>
      <family val="2"/>
      <scheme val="major"/>
    </font>
    <font>
      <b/>
      <sz val="20"/>
      <color theme="3"/>
      <name val="Calibri Light"/>
      <family val="2"/>
      <scheme val="major"/>
    </font>
    <font>
      <sz val="16"/>
      <color theme="3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rgb="FF333238"/>
      <name val="Segoe UI"/>
      <family val="2"/>
    </font>
    <font>
      <b/>
      <sz val="16"/>
      <color theme="3"/>
      <name val="Calibri"/>
      <family val="2"/>
      <scheme val="minor"/>
    </font>
    <font>
      <sz val="14"/>
      <color theme="3"/>
      <name val="Calibri"/>
      <family val="2"/>
      <scheme val="minor"/>
    </font>
    <font>
      <b/>
      <sz val="14"/>
      <color theme="3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hair">
        <color auto="1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0">
    <xf numFmtId="0" fontId="0" fillId="0" borderId="0" xfId="0"/>
    <xf numFmtId="0" fontId="2" fillId="0" borderId="1" xfId="2" applyNumberFormat="1" applyBorder="1" applyAlignment="1"/>
    <xf numFmtId="0" fontId="2" fillId="0" borderId="2" xfId="2" applyNumberFormat="1" applyBorder="1" applyAlignment="1"/>
    <xf numFmtId="0" fontId="2" fillId="0" borderId="3" xfId="2" applyNumberFormat="1" applyBorder="1" applyAlignment="1"/>
    <xf numFmtId="14" fontId="2" fillId="0" borderId="2" xfId="2" applyNumberFormat="1" applyBorder="1" applyAlignment="1"/>
    <xf numFmtId="0" fontId="3" fillId="0" borderId="5" xfId="2" applyNumberFormat="1" applyFont="1" applyBorder="1" applyAlignment="1"/>
    <xf numFmtId="0" fontId="4" fillId="2" borderId="4" xfId="2" applyNumberFormat="1" applyFont="1" applyFill="1" applyBorder="1" applyAlignment="1"/>
    <xf numFmtId="0" fontId="3" fillId="2" borderId="4" xfId="2" applyNumberFormat="1" applyFont="1" applyFill="1" applyBorder="1" applyAlignment="1"/>
    <xf numFmtId="0" fontId="5" fillId="0" borderId="4" xfId="2" applyNumberFormat="1" applyFont="1" applyBorder="1" applyAlignment="1"/>
    <xf numFmtId="14" fontId="5" fillId="0" borderId="4" xfId="1" applyNumberFormat="1" applyFont="1" applyBorder="1" applyAlignment="1"/>
    <xf numFmtId="14" fontId="5" fillId="0" borderId="4" xfId="2" applyNumberFormat="1" applyFont="1" applyBorder="1" applyAlignment="1"/>
    <xf numFmtId="0" fontId="6" fillId="0" borderId="4" xfId="0" applyFont="1" applyBorder="1"/>
    <xf numFmtId="0" fontId="2" fillId="0" borderId="4" xfId="2" applyNumberFormat="1" applyBorder="1" applyAlignment="1"/>
    <xf numFmtId="0" fontId="7" fillId="0" borderId="0" xfId="0" applyFont="1"/>
    <xf numFmtId="0" fontId="8" fillId="0" borderId="4" xfId="2" applyNumberFormat="1" applyFont="1" applyBorder="1" applyAlignment="1"/>
    <xf numFmtId="0" fontId="10" fillId="0" borderId="4" xfId="2" applyNumberFormat="1" applyFont="1" applyBorder="1" applyAlignment="1"/>
    <xf numFmtId="0" fontId="9" fillId="0" borderId="4" xfId="2" applyNumberFormat="1" applyFont="1" applyBorder="1" applyAlignment="1"/>
    <xf numFmtId="14" fontId="9" fillId="0" borderId="4" xfId="2" applyNumberFormat="1" applyFont="1" applyBorder="1" applyAlignment="1"/>
    <xf numFmtId="0" fontId="11" fillId="0" borderId="4" xfId="0" applyFont="1" applyBorder="1"/>
    <xf numFmtId="14" fontId="2" fillId="0" borderId="4" xfId="2" applyNumberFormat="1" applyBorder="1" applyAlignment="1"/>
    <xf numFmtId="0" fontId="11" fillId="0" borderId="0" xfId="0" applyFont="1"/>
    <xf numFmtId="0" fontId="7" fillId="0" borderId="4" xfId="0" applyFont="1" applyBorder="1"/>
    <xf numFmtId="14" fontId="3" fillId="2" borderId="4" xfId="2" applyNumberFormat="1" applyFont="1" applyFill="1" applyBorder="1" applyAlignment="1"/>
    <xf numFmtId="0" fontId="9" fillId="0" borderId="2" xfId="2" applyNumberFormat="1" applyFont="1" applyBorder="1" applyAlignment="1"/>
    <xf numFmtId="0" fontId="10" fillId="0" borderId="1" xfId="2" applyNumberFormat="1" applyFont="1" applyBorder="1" applyAlignment="1"/>
    <xf numFmtId="0" fontId="10" fillId="0" borderId="0" xfId="2" applyNumberFormat="1" applyFont="1" applyBorder="1" applyAlignment="1"/>
    <xf numFmtId="14" fontId="9" fillId="0" borderId="2" xfId="2" applyNumberFormat="1" applyFont="1" applyBorder="1" applyAlignment="1"/>
    <xf numFmtId="14" fontId="9" fillId="0" borderId="3" xfId="2" applyNumberFormat="1" applyFont="1" applyBorder="1" applyAlignment="1"/>
    <xf numFmtId="0" fontId="9" fillId="0" borderId="1" xfId="2" applyNumberFormat="1" applyFont="1" applyBorder="1" applyAlignment="1"/>
    <xf numFmtId="0" fontId="9" fillId="0" borderId="0" xfId="2" applyNumberFormat="1" applyFont="1" applyBorder="1" applyAlignment="1"/>
  </cellXfs>
  <cellStyles count="3">
    <cellStyle name="Currency" xfId="1" builtinId="4"/>
    <cellStyle name="Normal" xfId="0" builtinId="0"/>
    <cellStyle name="Title" xfId="2" builtinId="15"/>
  </cellStyles>
  <dxfs count="0"/>
  <tableStyles count="1" defaultTableStyle="TableStyleMedium2" defaultPivotStyle="PivotStyleLight16">
    <tableStyle name="Table Style 1" pivot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5"/>
  <sheetViews>
    <sheetView tabSelected="1" workbookViewId="0">
      <pane ySplit="1" topLeftCell="A2" activePane="bottomLeft" state="frozen"/>
      <selection pane="bottomLeft" activeCell="G8" sqref="G8"/>
    </sheetView>
  </sheetViews>
  <sheetFormatPr defaultRowHeight="23.25" x14ac:dyDescent="0.35"/>
  <cols>
    <col min="1" max="1" width="50.7109375" style="1" customWidth="1"/>
    <col min="2" max="2" width="14.85546875" style="2" bestFit="1" customWidth="1"/>
    <col min="3" max="3" width="24.7109375" style="2" customWidth="1"/>
    <col min="4" max="4" width="20.5703125" style="4" customWidth="1"/>
    <col min="5" max="5" width="20.140625" style="3" customWidth="1"/>
    <col min="6" max="6" width="21.5703125" customWidth="1"/>
    <col min="7" max="7" width="18.7109375" customWidth="1"/>
  </cols>
  <sheetData>
    <row r="1" spans="1:7" ht="26.25" x14ac:dyDescent="0.4">
      <c r="A1" s="6" t="s">
        <v>0</v>
      </c>
      <c r="B1" s="7" t="s">
        <v>1</v>
      </c>
      <c r="C1" s="7" t="s">
        <v>4</v>
      </c>
      <c r="D1" s="22" t="s">
        <v>2</v>
      </c>
      <c r="E1" s="7" t="s">
        <v>3</v>
      </c>
      <c r="F1" s="7" t="s">
        <v>5</v>
      </c>
      <c r="G1" s="5"/>
    </row>
    <row r="2" spans="1:7" ht="21" x14ac:dyDescent="0.35">
      <c r="A2" s="14" t="s">
        <v>6</v>
      </c>
      <c r="B2" s="8">
        <f>DATEDIF(D2, E2, "d")</f>
        <v>26</v>
      </c>
      <c r="C2" s="8" t="s">
        <v>7</v>
      </c>
      <c r="D2" s="9">
        <f>DATE(2023,12,30)</f>
        <v>45290</v>
      </c>
      <c r="E2" s="10">
        <f>DATE(2024,1,25)</f>
        <v>45316</v>
      </c>
      <c r="F2" s="11" t="str">
        <f t="shared" ref="F2:F18" si="0">IF(C:C="Syed Kaif Ali","Project Manager",IF(C:C="Tashfeen","Business Analyst",IF(C:C="Taha Mir","UI Designer",IF(C:C="Abdul Majid","App Front-end",IF(C:C="Mustassum Tanvir","App Front-end",IF(C:C="Ahmad Irfan","App Front-end",""))))))</f>
        <v/>
      </c>
    </row>
    <row r="3" spans="1:7" ht="21" x14ac:dyDescent="0.35">
      <c r="A3" s="15" t="s">
        <v>10</v>
      </c>
      <c r="B3" s="8"/>
      <c r="C3" s="8"/>
      <c r="D3" s="10"/>
      <c r="E3" s="10"/>
      <c r="F3" s="11" t="str">
        <f t="shared" si="0"/>
        <v/>
      </c>
    </row>
    <row r="4" spans="1:7" ht="21" x14ac:dyDescent="0.35">
      <c r="A4" s="16" t="s">
        <v>8</v>
      </c>
      <c r="B4" s="8">
        <f>DATEDIF(D4, E4, "d")</f>
        <v>2</v>
      </c>
      <c r="C4" s="16" t="s">
        <v>9</v>
      </c>
      <c r="D4" s="17">
        <f>DATE(2023,12,30)</f>
        <v>45290</v>
      </c>
      <c r="E4" s="17">
        <f>DATE(2024,1,1)</f>
        <v>45292</v>
      </c>
      <c r="F4" s="11" t="str">
        <f t="shared" si="0"/>
        <v>Project Manager</v>
      </c>
    </row>
    <row r="5" spans="1:7" ht="21" x14ac:dyDescent="0.35">
      <c r="A5" s="21" t="s">
        <v>45</v>
      </c>
      <c r="B5" s="8">
        <f>E5-D5</f>
        <v>1</v>
      </c>
      <c r="C5" s="16" t="s">
        <v>9</v>
      </c>
      <c r="D5" s="17">
        <f>DATE(2024,1,24)</f>
        <v>45315</v>
      </c>
      <c r="E5" s="17">
        <f>DATE(2024,1,25)</f>
        <v>45316</v>
      </c>
      <c r="F5" s="11" t="str">
        <f t="shared" si="0"/>
        <v>Project Manager</v>
      </c>
    </row>
    <row r="6" spans="1:7" x14ac:dyDescent="0.35">
      <c r="A6" s="13" t="s">
        <v>46</v>
      </c>
      <c r="B6" s="8" t="s">
        <v>47</v>
      </c>
      <c r="C6" s="12" t="s">
        <v>9</v>
      </c>
      <c r="D6" s="17">
        <f>DATE(2023,12,30)</f>
        <v>45290</v>
      </c>
      <c r="E6" s="17">
        <f>DATE(2024,1,1)</f>
        <v>45292</v>
      </c>
      <c r="F6" s="11" t="str">
        <f t="shared" si="0"/>
        <v>Project Manager</v>
      </c>
    </row>
    <row r="7" spans="1:7" x14ac:dyDescent="0.35">
      <c r="A7" s="12"/>
      <c r="B7" s="8"/>
      <c r="C7" s="12"/>
      <c r="D7" s="19"/>
      <c r="E7" s="12"/>
      <c r="F7" s="11" t="str">
        <f t="shared" si="0"/>
        <v/>
      </c>
    </row>
    <row r="8" spans="1:7" x14ac:dyDescent="0.35">
      <c r="A8" s="15" t="s">
        <v>13</v>
      </c>
      <c r="B8" s="8"/>
      <c r="C8" s="12"/>
      <c r="D8" s="19"/>
      <c r="E8" s="19"/>
      <c r="F8" s="11" t="str">
        <f t="shared" si="0"/>
        <v/>
      </c>
    </row>
    <row r="9" spans="1:7" ht="21" x14ac:dyDescent="0.35">
      <c r="A9" s="16" t="s">
        <v>14</v>
      </c>
      <c r="B9" s="8">
        <f>DATEDIF(D9, E9, "d")</f>
        <v>3</v>
      </c>
      <c r="C9" s="16" t="s">
        <v>11</v>
      </c>
      <c r="D9" s="17">
        <f>DATE(2024,1,1)</f>
        <v>45292</v>
      </c>
      <c r="E9" s="17">
        <f>DATE(2024,1,4)</f>
        <v>45295</v>
      </c>
      <c r="F9" s="11" t="str">
        <f t="shared" si="0"/>
        <v>Business Analyst</v>
      </c>
      <c r="G9" s="20"/>
    </row>
    <row r="10" spans="1:7" ht="21" x14ac:dyDescent="0.35">
      <c r="A10" s="16" t="s">
        <v>15</v>
      </c>
      <c r="B10" s="8">
        <f>DATEDIF(D10, E10, "d")</f>
        <v>3</v>
      </c>
      <c r="C10" s="16" t="s">
        <v>11</v>
      </c>
      <c r="D10" s="17">
        <f>DATE(2024,1,1)</f>
        <v>45292</v>
      </c>
      <c r="E10" s="17">
        <f>DATE(2024,1,4)</f>
        <v>45295</v>
      </c>
      <c r="F10" s="11" t="str">
        <f t="shared" si="0"/>
        <v>Business Analyst</v>
      </c>
      <c r="G10" s="20"/>
    </row>
    <row r="11" spans="1:7" ht="21" x14ac:dyDescent="0.35">
      <c r="A11" s="16" t="s">
        <v>16</v>
      </c>
      <c r="B11" s="8">
        <f>DATEDIF(D11, E11, "d")</f>
        <v>3</v>
      </c>
      <c r="C11" s="16" t="s">
        <v>11</v>
      </c>
      <c r="D11" s="17">
        <f>DATE(2024,1,1)</f>
        <v>45292</v>
      </c>
      <c r="E11" s="17">
        <f>DATE(2024,1,4)</f>
        <v>45295</v>
      </c>
      <c r="F11" s="11" t="str">
        <f t="shared" si="0"/>
        <v>Business Analyst</v>
      </c>
      <c r="G11" s="20"/>
    </row>
    <row r="12" spans="1:7" x14ac:dyDescent="0.35">
      <c r="A12" s="12"/>
      <c r="B12" s="8"/>
      <c r="C12" s="12"/>
      <c r="D12" s="19"/>
      <c r="E12" s="12"/>
      <c r="F12" s="11" t="str">
        <f t="shared" si="0"/>
        <v/>
      </c>
    </row>
    <row r="13" spans="1:7" x14ac:dyDescent="0.35">
      <c r="A13" s="12"/>
      <c r="B13" s="8"/>
      <c r="C13" s="12"/>
      <c r="D13" s="19"/>
      <c r="E13" s="12"/>
      <c r="F13" s="11" t="str">
        <f t="shared" si="0"/>
        <v/>
      </c>
    </row>
    <row r="14" spans="1:7" x14ac:dyDescent="0.35">
      <c r="A14" s="12"/>
      <c r="B14" s="8"/>
      <c r="C14" s="12"/>
      <c r="D14" s="19"/>
      <c r="E14" s="12"/>
      <c r="F14" s="11" t="str">
        <f t="shared" si="0"/>
        <v/>
      </c>
    </row>
    <row r="15" spans="1:7" x14ac:dyDescent="0.35">
      <c r="A15" s="15" t="s">
        <v>17</v>
      </c>
      <c r="B15" s="8"/>
      <c r="C15" s="12"/>
      <c r="D15" s="19"/>
      <c r="E15" s="12"/>
      <c r="F15" s="11" t="str">
        <f t="shared" si="0"/>
        <v/>
      </c>
    </row>
    <row r="16" spans="1:7" ht="21" x14ac:dyDescent="0.35">
      <c r="A16" s="16" t="s">
        <v>20</v>
      </c>
      <c r="B16" s="16">
        <f>DATEDIF(D16, E16, "d")</f>
        <v>5</v>
      </c>
      <c r="C16" s="23" t="s">
        <v>12</v>
      </c>
      <c r="D16" s="17">
        <f>DATE(2024,1,1)</f>
        <v>45292</v>
      </c>
      <c r="E16" s="17">
        <f>DATE(2024,1,6)</f>
        <v>45297</v>
      </c>
      <c r="F16" s="11" t="str">
        <f t="shared" si="0"/>
        <v>UI Designer</v>
      </c>
    </row>
    <row r="17" spans="1:7" x14ac:dyDescent="0.35">
      <c r="B17" s="16"/>
      <c r="F17" s="11" t="str">
        <f t="shared" si="0"/>
        <v/>
      </c>
    </row>
    <row r="18" spans="1:7" x14ac:dyDescent="0.35">
      <c r="A18" s="24" t="s">
        <v>39</v>
      </c>
      <c r="B18" s="16"/>
      <c r="F18" s="11" t="str">
        <f t="shared" si="0"/>
        <v/>
      </c>
    </row>
    <row r="19" spans="1:7" x14ac:dyDescent="0.35">
      <c r="A19" s="28" t="s">
        <v>40</v>
      </c>
      <c r="B19" s="16">
        <f t="shared" ref="B19" si="1">DATEDIF(D19, E19, "d")</f>
        <v>2</v>
      </c>
      <c r="C19" s="2" t="s">
        <v>41</v>
      </c>
      <c r="D19" s="4">
        <f>DATE(2024,1,1)</f>
        <v>45292</v>
      </c>
      <c r="E19" s="17">
        <f>DATE(2024,1,3)</f>
        <v>45294</v>
      </c>
      <c r="F19" s="11" t="s">
        <v>42</v>
      </c>
    </row>
    <row r="20" spans="1:7" x14ac:dyDescent="0.35">
      <c r="B20" s="16"/>
      <c r="F20" s="11" t="str">
        <f t="shared" ref="F20:F45" si="2">IF(C:C="Syed Kaif Ali","Project Manager",IF(C:C="Tashfeen","Business Analyst",IF(C:C="Taha Mir","UI Designer",IF(C:C="Abdul Majid","App Front-end",IF(C:C="Mustassum Tanvir","App Front-end",IF(C:C="Ahmad Irfan","App Front-end",""))))))</f>
        <v/>
      </c>
    </row>
    <row r="21" spans="1:7" x14ac:dyDescent="0.35">
      <c r="A21" s="24" t="s">
        <v>43</v>
      </c>
      <c r="B21" s="16"/>
      <c r="F21" s="11" t="str">
        <f t="shared" si="2"/>
        <v/>
      </c>
    </row>
    <row r="22" spans="1:7" x14ac:dyDescent="0.35">
      <c r="A22" s="25" t="s">
        <v>27</v>
      </c>
      <c r="B22" s="16"/>
      <c r="F22" s="11" t="str">
        <f t="shared" si="2"/>
        <v/>
      </c>
    </row>
    <row r="23" spans="1:7" ht="18.75" x14ac:dyDescent="0.3">
      <c r="A23" s="29" t="s">
        <v>38</v>
      </c>
      <c r="B23" s="16">
        <f t="shared" ref="B23:B29" si="3">DATEDIF(D23, E23, "d")</f>
        <v>5</v>
      </c>
      <c r="C23" s="23" t="s">
        <v>44</v>
      </c>
      <c r="D23" s="26">
        <f>DATE(2024,1,9)</f>
        <v>45300</v>
      </c>
      <c r="E23" s="27">
        <f>DATE(2024,1,14)</f>
        <v>45305</v>
      </c>
      <c r="F23" s="18" t="str">
        <f t="shared" si="2"/>
        <v>App Front-end</v>
      </c>
      <c r="G23" s="20"/>
    </row>
    <row r="24" spans="1:7" ht="18.75" x14ac:dyDescent="0.3">
      <c r="A24" s="20" t="s">
        <v>21</v>
      </c>
      <c r="B24" s="16">
        <f t="shared" si="3"/>
        <v>5</v>
      </c>
      <c r="C24" s="23" t="s">
        <v>44</v>
      </c>
      <c r="D24" s="26">
        <f t="shared" ref="D24:D29" si="4">DATE(2024,1,9)</f>
        <v>45300</v>
      </c>
      <c r="E24" s="27">
        <f t="shared" ref="E24:E29" si="5">DATE(2024,1,14)</f>
        <v>45305</v>
      </c>
      <c r="F24" s="18" t="str">
        <f t="shared" si="2"/>
        <v>App Front-end</v>
      </c>
      <c r="G24" s="20"/>
    </row>
    <row r="25" spans="1:7" ht="18.75" x14ac:dyDescent="0.3">
      <c r="A25" s="28" t="s">
        <v>22</v>
      </c>
      <c r="B25" s="16">
        <f t="shared" si="3"/>
        <v>5</v>
      </c>
      <c r="C25" s="23" t="s">
        <v>44</v>
      </c>
      <c r="D25" s="26">
        <f t="shared" si="4"/>
        <v>45300</v>
      </c>
      <c r="E25" s="27">
        <f t="shared" si="5"/>
        <v>45305</v>
      </c>
      <c r="F25" s="18" t="str">
        <f t="shared" si="2"/>
        <v>App Front-end</v>
      </c>
      <c r="G25" s="20"/>
    </row>
    <row r="26" spans="1:7" ht="18.75" x14ac:dyDescent="0.3">
      <c r="A26" s="28" t="s">
        <v>23</v>
      </c>
      <c r="B26" s="16">
        <f t="shared" si="3"/>
        <v>5</v>
      </c>
      <c r="C26" s="23" t="s">
        <v>44</v>
      </c>
      <c r="D26" s="26">
        <f t="shared" si="4"/>
        <v>45300</v>
      </c>
      <c r="E26" s="27">
        <f t="shared" si="5"/>
        <v>45305</v>
      </c>
      <c r="F26" s="18" t="str">
        <f t="shared" si="2"/>
        <v>App Front-end</v>
      </c>
      <c r="G26" s="20"/>
    </row>
    <row r="27" spans="1:7" ht="18.75" x14ac:dyDescent="0.3">
      <c r="A27" s="20" t="s">
        <v>24</v>
      </c>
      <c r="B27" s="16">
        <f t="shared" si="3"/>
        <v>5</v>
      </c>
      <c r="C27" s="23" t="s">
        <v>19</v>
      </c>
      <c r="D27" s="26">
        <f t="shared" si="4"/>
        <v>45300</v>
      </c>
      <c r="E27" s="27">
        <f t="shared" si="5"/>
        <v>45305</v>
      </c>
      <c r="F27" s="18" t="str">
        <f t="shared" si="2"/>
        <v>App Front-end</v>
      </c>
      <c r="G27" s="20"/>
    </row>
    <row r="28" spans="1:7" ht="18.75" x14ac:dyDescent="0.3">
      <c r="A28" s="20" t="s">
        <v>25</v>
      </c>
      <c r="B28" s="16">
        <f t="shared" si="3"/>
        <v>5</v>
      </c>
      <c r="C28" s="23" t="s">
        <v>19</v>
      </c>
      <c r="D28" s="26">
        <f t="shared" si="4"/>
        <v>45300</v>
      </c>
      <c r="E28" s="27">
        <f t="shared" si="5"/>
        <v>45305</v>
      </c>
      <c r="F28" s="18" t="str">
        <f t="shared" si="2"/>
        <v>App Front-end</v>
      </c>
      <c r="G28" s="20"/>
    </row>
    <row r="29" spans="1:7" ht="18.75" x14ac:dyDescent="0.3">
      <c r="A29" s="20" t="s">
        <v>26</v>
      </c>
      <c r="B29" s="16">
        <f t="shared" si="3"/>
        <v>5</v>
      </c>
      <c r="C29" s="23" t="s">
        <v>19</v>
      </c>
      <c r="D29" s="26">
        <f t="shared" si="4"/>
        <v>45300</v>
      </c>
      <c r="E29" s="27">
        <f t="shared" si="5"/>
        <v>45305</v>
      </c>
      <c r="F29" s="18" t="str">
        <f t="shared" si="2"/>
        <v>App Front-end</v>
      </c>
    </row>
    <row r="30" spans="1:7" x14ac:dyDescent="0.35">
      <c r="B30" s="16"/>
      <c r="F30" s="11" t="str">
        <f t="shared" si="2"/>
        <v/>
      </c>
    </row>
    <row r="31" spans="1:7" x14ac:dyDescent="0.35">
      <c r="B31" s="16"/>
      <c r="F31" s="11" t="str">
        <f t="shared" si="2"/>
        <v/>
      </c>
    </row>
    <row r="32" spans="1:7" x14ac:dyDescent="0.35">
      <c r="A32" s="24" t="s">
        <v>28</v>
      </c>
      <c r="F32" s="11" t="str">
        <f t="shared" si="2"/>
        <v/>
      </c>
    </row>
    <row r="33" spans="1:6" x14ac:dyDescent="0.35">
      <c r="A33" s="20" t="s">
        <v>29</v>
      </c>
      <c r="B33" s="2">
        <f t="shared" ref="B33:B41" si="6">E33-D33</f>
        <v>4</v>
      </c>
      <c r="C33" s="2" t="s">
        <v>19</v>
      </c>
      <c r="D33" s="26">
        <f>DATE(2024,1,17)</f>
        <v>45308</v>
      </c>
      <c r="E33" s="27">
        <f>DATE(2024,1,21)</f>
        <v>45312</v>
      </c>
      <c r="F33" s="11" t="str">
        <f t="shared" si="2"/>
        <v>App Front-end</v>
      </c>
    </row>
    <row r="34" spans="1:6" x14ac:dyDescent="0.35">
      <c r="A34" s="20" t="s">
        <v>30</v>
      </c>
      <c r="B34" s="2">
        <f t="shared" si="6"/>
        <v>4</v>
      </c>
      <c r="C34" s="2" t="s">
        <v>19</v>
      </c>
      <c r="D34" s="26">
        <f>DATE(2024,1,17)</f>
        <v>45308</v>
      </c>
      <c r="E34" s="27">
        <f>DATE(2024,1,21)</f>
        <v>45312</v>
      </c>
      <c r="F34" s="11" t="str">
        <f t="shared" si="2"/>
        <v>App Front-end</v>
      </c>
    </row>
    <row r="35" spans="1:6" x14ac:dyDescent="0.35">
      <c r="A35" s="20" t="s">
        <v>31</v>
      </c>
      <c r="B35" s="2">
        <f t="shared" si="6"/>
        <v>4</v>
      </c>
      <c r="C35" s="2" t="s">
        <v>19</v>
      </c>
      <c r="D35" s="26">
        <f>DATE(2024,1,17)</f>
        <v>45308</v>
      </c>
      <c r="E35" s="27">
        <f>DATE(2024,1,21)</f>
        <v>45312</v>
      </c>
      <c r="F35" s="11" t="str">
        <f t="shared" si="2"/>
        <v>App Front-end</v>
      </c>
    </row>
    <row r="36" spans="1:6" x14ac:dyDescent="0.35">
      <c r="A36" s="20" t="s">
        <v>32</v>
      </c>
      <c r="B36" s="2">
        <f t="shared" si="6"/>
        <v>5</v>
      </c>
      <c r="C36" s="2" t="s">
        <v>18</v>
      </c>
      <c r="D36" s="26">
        <f>DATE(2024,1,18)</f>
        <v>45309</v>
      </c>
      <c r="E36" s="27">
        <f>DATE(2024,1,23)</f>
        <v>45314</v>
      </c>
      <c r="F36" s="11" t="str">
        <f t="shared" si="2"/>
        <v>App Front-end</v>
      </c>
    </row>
    <row r="37" spans="1:6" x14ac:dyDescent="0.35">
      <c r="A37" s="20" t="s">
        <v>33</v>
      </c>
      <c r="B37" s="2">
        <f t="shared" si="6"/>
        <v>5</v>
      </c>
      <c r="C37" s="2" t="s">
        <v>18</v>
      </c>
      <c r="D37" s="26">
        <f>DATE(2024,1,18)</f>
        <v>45309</v>
      </c>
      <c r="E37" s="27">
        <f>DATE(2024,1,23)</f>
        <v>45314</v>
      </c>
      <c r="F37" s="11" t="str">
        <f t="shared" si="2"/>
        <v>App Front-end</v>
      </c>
    </row>
    <row r="38" spans="1:6" x14ac:dyDescent="0.35">
      <c r="A38" s="20" t="s">
        <v>34</v>
      </c>
      <c r="B38" s="2">
        <f t="shared" si="6"/>
        <v>5</v>
      </c>
      <c r="C38" s="2" t="s">
        <v>18</v>
      </c>
      <c r="D38" s="26">
        <f>DATE(2024,1,18)</f>
        <v>45309</v>
      </c>
      <c r="E38" s="27">
        <f>DATE(2024,1,23)</f>
        <v>45314</v>
      </c>
      <c r="F38" s="11" t="str">
        <f t="shared" si="2"/>
        <v>App Front-end</v>
      </c>
    </row>
    <row r="39" spans="1:6" x14ac:dyDescent="0.35">
      <c r="A39" s="20" t="s">
        <v>35</v>
      </c>
      <c r="B39" s="2">
        <f t="shared" si="6"/>
        <v>6</v>
      </c>
      <c r="C39" s="2" t="s">
        <v>19</v>
      </c>
      <c r="D39" s="26">
        <f>DATE(2024,1,19)</f>
        <v>45310</v>
      </c>
      <c r="E39" s="27">
        <f>DATE(2024,1,25)</f>
        <v>45316</v>
      </c>
      <c r="F39" s="11" t="str">
        <f t="shared" si="2"/>
        <v>App Front-end</v>
      </c>
    </row>
    <row r="40" spans="1:6" x14ac:dyDescent="0.35">
      <c r="A40" s="20" t="s">
        <v>36</v>
      </c>
      <c r="B40" s="2">
        <f t="shared" si="6"/>
        <v>6</v>
      </c>
      <c r="C40" s="2" t="s">
        <v>19</v>
      </c>
      <c r="D40" s="26">
        <f>DATE(2024,1,19)</f>
        <v>45310</v>
      </c>
      <c r="E40" s="27">
        <f>DATE(2024,1,25)</f>
        <v>45316</v>
      </c>
      <c r="F40" s="11" t="str">
        <f t="shared" si="2"/>
        <v>App Front-end</v>
      </c>
    </row>
    <row r="41" spans="1:6" x14ac:dyDescent="0.35">
      <c r="A41" s="20" t="s">
        <v>37</v>
      </c>
      <c r="B41" s="2">
        <f t="shared" si="6"/>
        <v>6</v>
      </c>
      <c r="C41" s="2" t="s">
        <v>19</v>
      </c>
      <c r="D41" s="26">
        <f>DATE(2024,1,19)</f>
        <v>45310</v>
      </c>
      <c r="E41" s="27">
        <f>DATE(2024,1,25)</f>
        <v>45316</v>
      </c>
      <c r="F41" s="11" t="str">
        <f t="shared" si="2"/>
        <v>App Front-end</v>
      </c>
    </row>
    <row r="42" spans="1:6" x14ac:dyDescent="0.35">
      <c r="F42" s="11" t="str">
        <f t="shared" si="2"/>
        <v/>
      </c>
    </row>
    <row r="43" spans="1:6" x14ac:dyDescent="0.35">
      <c r="F43" s="11" t="str">
        <f t="shared" si="2"/>
        <v/>
      </c>
    </row>
    <row r="44" spans="1:6" x14ac:dyDescent="0.35">
      <c r="F44" s="11" t="str">
        <f t="shared" si="2"/>
        <v/>
      </c>
    </row>
    <row r="45" spans="1:6" x14ac:dyDescent="0.35">
      <c r="F45" s="11" t="str">
        <f t="shared" si="2"/>
        <v/>
      </c>
    </row>
  </sheetData>
  <dataValidations count="1">
    <dataValidation type="list" allowBlank="1" showInputMessage="1" showErrorMessage="1" sqref="C1:C1048576" xr:uid="{00000000-0002-0000-0000-000000000000}">
      <formula1>"Syed Kaif Ali, Tashfeen Sarfaraz, Taha Mir, Abdul Majid, Ahmad Irfan, Mustassum Tanvir, Hamid, Muhammad, Samar Ali, Faizullah"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Majid Memon</dc:creator>
  <cp:lastModifiedBy>Syed Kaif Ali</cp:lastModifiedBy>
  <dcterms:created xsi:type="dcterms:W3CDTF">2024-01-08T11:01:18Z</dcterms:created>
  <dcterms:modified xsi:type="dcterms:W3CDTF">2024-01-25T17:08:33Z</dcterms:modified>
</cp:coreProperties>
</file>